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Tools\Auto_self_calc\electricity_self consumption_distr losses_grid heat dem\"/>
    </mc:Choice>
  </mc:AlternateContent>
  <bookViews>
    <workbookView xWindow="1950" yWindow="225" windowWidth="25050" windowHeight="21375" activeTab="2"/>
  </bookViews>
  <sheets>
    <sheet name="definitions" sheetId="1" r:id="rId1"/>
    <sheet name="overview" sheetId="2" r:id="rId2"/>
    <sheet name="overview_numbers" sheetId="15" r:id="rId3"/>
    <sheet name="Estat distr" sheetId="3" r:id="rId4"/>
    <sheet name="NTUA distr" sheetId="4" r:id="rId5"/>
    <sheet name="Estat self con" sheetId="6" r:id="rId6"/>
    <sheet name="NTUA self con" sheetId="5" r:id="rId7"/>
    <sheet name="Estat self gen factor" sheetId="7" r:id="rId8"/>
    <sheet name="NTUA self gen factor" sheetId="10" r:id="rId9"/>
    <sheet name="Estat gross gen ele" sheetId="11" r:id="rId10"/>
    <sheet name="NTUA gross gen ele" sheetId="8" r:id="rId11"/>
    <sheet name="Estat nett gen ele" sheetId="12" r:id="rId12"/>
    <sheet name="NTUA nett gen ele" sheetId="9" r:id="rId13"/>
    <sheet name="Estat heat dem" sheetId="13" r:id="rId14"/>
    <sheet name="NTUA heat dem" sheetId="14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xlnm._FilterDatabase" localSheetId="1" hidden="1">overview!$A$1:$AY$121</definedName>
    <definedName name="_xlnm._FilterDatabase" localSheetId="2" hidden="1">overview_numbers!$A$1:$AY$121</definedName>
  </definedNames>
  <calcPr calcId="162913"/>
</workbook>
</file>

<file path=xl/calcChain.xml><?xml version="1.0" encoding="utf-8"?>
<calcChain xmlns="http://schemas.openxmlformats.org/spreadsheetml/2006/main">
  <c r="R120" i="15" l="1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AY119" i="15"/>
  <c r="AT119" i="15"/>
  <c r="AU119" i="15" s="1"/>
  <c r="AV119" i="15" s="1"/>
  <c r="AW119" i="15" s="1"/>
  <c r="AX119" i="15" s="1"/>
  <c r="AO119" i="15"/>
  <c r="AP119" i="15" s="1"/>
  <c r="AQ119" i="15" s="1"/>
  <c r="AR119" i="15" s="1"/>
  <c r="AS119" i="15" s="1"/>
  <c r="AJ119" i="15"/>
  <c r="AG119" i="15"/>
  <c r="AH119" i="15" s="1"/>
  <c r="AI119" i="15" s="1"/>
  <c r="AF119" i="15"/>
  <c r="AE119" i="15"/>
  <c r="Z119" i="15"/>
  <c r="T119" i="15" s="1"/>
  <c r="U119" i="15" s="1"/>
  <c r="V119" i="15" s="1"/>
  <c r="W119" i="15" s="1"/>
  <c r="X119" i="15" s="1"/>
  <c r="Y119" i="15" s="1"/>
  <c r="S119" i="15"/>
  <c r="R119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AY118" i="15"/>
  <c r="AU118" i="15" s="1"/>
  <c r="AV118" i="15" s="1"/>
  <c r="AW118" i="15" s="1"/>
  <c r="AX118" i="15" s="1"/>
  <c r="AT118" i="15"/>
  <c r="AQ118" i="15"/>
  <c r="AR118" i="15" s="1"/>
  <c r="AS118" i="15" s="1"/>
  <c r="AP118" i="15"/>
  <c r="AO118" i="15"/>
  <c r="AM118" i="15"/>
  <c r="AN118" i="15" s="1"/>
  <c r="AJ118" i="15"/>
  <c r="AK118" i="15" s="1"/>
  <c r="AL118" i="15" s="1"/>
  <c r="AI118" i="15"/>
  <c r="AE118" i="15"/>
  <c r="AF118" i="15" s="1"/>
  <c r="AG118" i="15" s="1"/>
  <c r="AH118" i="15" s="1"/>
  <c r="AA118" i="15"/>
  <c r="AB118" i="15" s="1"/>
  <c r="AC118" i="15" s="1"/>
  <c r="AD118" i="15" s="1"/>
  <c r="Z118" i="15"/>
  <c r="W118" i="15"/>
  <c r="X118" i="15" s="1"/>
  <c r="Y118" i="15" s="1"/>
  <c r="S118" i="15"/>
  <c r="T118" i="15" s="1"/>
  <c r="U118" i="15" s="1"/>
  <c r="V118" i="15" s="1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AY117" i="15"/>
  <c r="AT117" i="15"/>
  <c r="AU117" i="15" s="1"/>
  <c r="AV117" i="15" s="1"/>
  <c r="AW117" i="15" s="1"/>
  <c r="AX117" i="15" s="1"/>
  <c r="AS117" i="15"/>
  <c r="AO117" i="15"/>
  <c r="AP117" i="15" s="1"/>
  <c r="AQ117" i="15" s="1"/>
  <c r="AR117" i="15" s="1"/>
  <c r="AK117" i="15"/>
  <c r="AL117" i="15" s="1"/>
  <c r="AM117" i="15" s="1"/>
  <c r="AN117" i="15" s="1"/>
  <c r="AJ117" i="15"/>
  <c r="AG117" i="15"/>
  <c r="AH117" i="15" s="1"/>
  <c r="AI117" i="15" s="1"/>
  <c r="AF117" i="15"/>
  <c r="AE117" i="15"/>
  <c r="Z117" i="15"/>
  <c r="T117" i="15" s="1"/>
  <c r="U117" i="15" s="1"/>
  <c r="V117" i="15" s="1"/>
  <c r="W117" i="15" s="1"/>
  <c r="X117" i="15" s="1"/>
  <c r="Y117" i="15" s="1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AY116" i="15"/>
  <c r="AU116" i="15"/>
  <c r="AV116" i="15" s="1"/>
  <c r="AW116" i="15" s="1"/>
  <c r="AX116" i="15" s="1"/>
  <c r="AT116" i="15"/>
  <c r="AQ116" i="15"/>
  <c r="AR116" i="15" s="1"/>
  <c r="AS116" i="15" s="1"/>
  <c r="AP116" i="15"/>
  <c r="AO116" i="15"/>
  <c r="AJ116" i="15"/>
  <c r="AK116" i="15" s="1"/>
  <c r="AL116" i="15" s="1"/>
  <c r="AM116" i="15" s="1"/>
  <c r="AN116" i="15" s="1"/>
  <c r="AE116" i="15"/>
  <c r="AF116" i="15" s="1"/>
  <c r="AG116" i="15" s="1"/>
  <c r="AH116" i="15" s="1"/>
  <c r="AI116" i="15" s="1"/>
  <c r="Z116" i="15"/>
  <c r="S116" i="15"/>
  <c r="T116" i="15" s="1"/>
  <c r="U116" i="15" s="1"/>
  <c r="V116" i="15" s="1"/>
  <c r="W116" i="15" s="1"/>
  <c r="X116" i="15" s="1"/>
  <c r="Y116" i="15" s="1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AY115" i="15"/>
  <c r="AV115" i="15"/>
  <c r="AW115" i="15" s="1"/>
  <c r="AX115" i="15" s="1"/>
  <c r="AT115" i="15"/>
  <c r="AU115" i="15" s="1"/>
  <c r="AS115" i="15"/>
  <c r="AO115" i="15"/>
  <c r="AP115" i="15" s="1"/>
  <c r="AQ115" i="15" s="1"/>
  <c r="AR115" i="15" s="1"/>
  <c r="AK115" i="15"/>
  <c r="AL115" i="15" s="1"/>
  <c r="AM115" i="15" s="1"/>
  <c r="AN115" i="15" s="1"/>
  <c r="AJ115" i="15"/>
  <c r="AG115" i="15"/>
  <c r="AH115" i="15" s="1"/>
  <c r="AI115" i="15" s="1"/>
  <c r="AF115" i="15"/>
  <c r="AE115" i="15"/>
  <c r="AB115" i="15"/>
  <c r="AC115" i="15" s="1"/>
  <c r="AD115" i="15" s="1"/>
  <c r="Z115" i="15"/>
  <c r="AA115" i="15" s="1"/>
  <c r="U115" i="15"/>
  <c r="V115" i="15" s="1"/>
  <c r="W115" i="15" s="1"/>
  <c r="X115" i="15" s="1"/>
  <c r="Y115" i="15" s="1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AY114" i="15"/>
  <c r="AU114" i="15"/>
  <c r="AV114" i="15" s="1"/>
  <c r="AW114" i="15" s="1"/>
  <c r="AX114" i="15" s="1"/>
  <c r="AT114" i="15"/>
  <c r="AQ114" i="15"/>
  <c r="AR114" i="15" s="1"/>
  <c r="AS114" i="15" s="1"/>
  <c r="AP114" i="15"/>
  <c r="AO114" i="15"/>
  <c r="AL114" i="15"/>
  <c r="AM114" i="15" s="1"/>
  <c r="AN114" i="15" s="1"/>
  <c r="AJ114" i="15"/>
  <c r="AK114" i="15" s="1"/>
  <c r="AE114" i="15"/>
  <c r="AF114" i="15" s="1"/>
  <c r="AG114" i="15" s="1"/>
  <c r="AH114" i="15" s="1"/>
  <c r="AI114" i="15" s="1"/>
  <c r="AA114" i="15"/>
  <c r="AB114" i="15" s="1"/>
  <c r="AC114" i="15" s="1"/>
  <c r="AD114" i="15" s="1"/>
  <c r="Z114" i="15"/>
  <c r="S114" i="15"/>
  <c r="T114" i="15" s="1"/>
  <c r="U114" i="15" s="1"/>
  <c r="V114" i="15" s="1"/>
  <c r="W114" i="15" s="1"/>
  <c r="X114" i="15" s="1"/>
  <c r="Y114" i="15" s="1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AY113" i="15"/>
  <c r="AV113" i="15"/>
  <c r="AW113" i="15" s="1"/>
  <c r="AX113" i="15" s="1"/>
  <c r="AT113" i="15"/>
  <c r="AU113" i="15" s="1"/>
  <c r="AO113" i="15"/>
  <c r="AJ113" i="15"/>
  <c r="AG113" i="15"/>
  <c r="AH113" i="15" s="1"/>
  <c r="AI113" i="15" s="1"/>
  <c r="AF113" i="15"/>
  <c r="AE113" i="15"/>
  <c r="AB113" i="15"/>
  <c r="AC113" i="15" s="1"/>
  <c r="AD113" i="15" s="1"/>
  <c r="Z113" i="15"/>
  <c r="AA113" i="15" s="1"/>
  <c r="U113" i="15"/>
  <c r="V113" i="15" s="1"/>
  <c r="W113" i="15" s="1"/>
  <c r="X113" i="15" s="1"/>
  <c r="Y113" i="15" s="1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AY112" i="15"/>
  <c r="AU112" i="15" s="1"/>
  <c r="AV112" i="15" s="1"/>
  <c r="AW112" i="15" s="1"/>
  <c r="AX112" i="15" s="1"/>
  <c r="AT112" i="15"/>
  <c r="AQ112" i="15"/>
  <c r="AR112" i="15" s="1"/>
  <c r="AS112" i="15" s="1"/>
  <c r="AP112" i="15"/>
  <c r="AO112" i="15"/>
  <c r="AL112" i="15"/>
  <c r="AM112" i="15" s="1"/>
  <c r="AN112" i="15" s="1"/>
  <c r="AJ112" i="15"/>
  <c r="AK112" i="15" s="1"/>
  <c r="AE112" i="15"/>
  <c r="Z112" i="15"/>
  <c r="W112" i="15"/>
  <c r="X112" i="15" s="1"/>
  <c r="Y112" i="15" s="1"/>
  <c r="S112" i="15"/>
  <c r="T112" i="15" s="1"/>
  <c r="U112" i="15" s="1"/>
  <c r="V112" i="15" s="1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AY111" i="15"/>
  <c r="AV111" i="15"/>
  <c r="AW111" i="15" s="1"/>
  <c r="AX111" i="15" s="1"/>
  <c r="AT111" i="15"/>
  <c r="AU111" i="15" s="1"/>
  <c r="AO111" i="15"/>
  <c r="AP111" i="15" s="1"/>
  <c r="AQ111" i="15" s="1"/>
  <c r="AR111" i="15" s="1"/>
  <c r="AS111" i="15" s="1"/>
  <c r="AK111" i="15"/>
  <c r="AL111" i="15" s="1"/>
  <c r="AM111" i="15" s="1"/>
  <c r="AN111" i="15" s="1"/>
  <c r="AJ111" i="15"/>
  <c r="AF111" i="15" s="1"/>
  <c r="AG111" i="15" s="1"/>
  <c r="AH111" i="15" s="1"/>
  <c r="AI111" i="15" s="1"/>
  <c r="AE111" i="15"/>
  <c r="AB111" i="15"/>
  <c r="AC111" i="15" s="1"/>
  <c r="AD111" i="15" s="1"/>
  <c r="Z111" i="15"/>
  <c r="AA111" i="15" s="1"/>
  <c r="Y111" i="15"/>
  <c r="T111" i="15"/>
  <c r="U111" i="15" s="1"/>
  <c r="V111" i="15" s="1"/>
  <c r="W111" i="15" s="1"/>
  <c r="X111" i="15" s="1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AY110" i="15"/>
  <c r="AU110" i="15"/>
  <c r="AV110" i="15" s="1"/>
  <c r="AW110" i="15" s="1"/>
  <c r="AX110" i="15" s="1"/>
  <c r="AT110" i="15"/>
  <c r="AR110" i="15"/>
  <c r="AS110" i="15" s="1"/>
  <c r="AP110" i="15"/>
  <c r="AQ110" i="15" s="1"/>
  <c r="AO110" i="15"/>
  <c r="AN110" i="15"/>
  <c r="AL110" i="15"/>
  <c r="AM110" i="15" s="1"/>
  <c r="AJ110" i="15"/>
  <c r="AK110" i="15" s="1"/>
  <c r="AF110" i="15"/>
  <c r="AG110" i="15" s="1"/>
  <c r="AH110" i="15" s="1"/>
  <c r="AI110" i="15" s="1"/>
  <c r="AE110" i="15"/>
  <c r="AA110" i="15"/>
  <c r="AB110" i="15" s="1"/>
  <c r="AC110" i="15" s="1"/>
  <c r="AD110" i="15" s="1"/>
  <c r="Z110" i="15"/>
  <c r="X110" i="15"/>
  <c r="Y110" i="15" s="1"/>
  <c r="S110" i="15"/>
  <c r="T110" i="15" s="1"/>
  <c r="U110" i="15" s="1"/>
  <c r="V110" i="15" s="1"/>
  <c r="W110" i="15" s="1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AY109" i="15"/>
  <c r="AT109" i="15"/>
  <c r="AU109" i="15" s="1"/>
  <c r="AV109" i="15" s="1"/>
  <c r="AW109" i="15" s="1"/>
  <c r="AX109" i="15" s="1"/>
  <c r="AO109" i="15"/>
  <c r="AP109" i="15" s="1"/>
  <c r="AQ109" i="15" s="1"/>
  <c r="AR109" i="15" s="1"/>
  <c r="AS109" i="15" s="1"/>
  <c r="AJ109" i="15"/>
  <c r="AK109" i="15" s="1"/>
  <c r="AL109" i="15" s="1"/>
  <c r="AM109" i="15" s="1"/>
  <c r="AN109" i="15" s="1"/>
  <c r="AE109" i="15"/>
  <c r="Z109" i="15"/>
  <c r="AA109" i="15" s="1"/>
  <c r="AB109" i="15" s="1"/>
  <c r="AC109" i="15" s="1"/>
  <c r="AD109" i="15" s="1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AY108" i="15"/>
  <c r="AT108" i="15"/>
  <c r="AU108" i="15" s="1"/>
  <c r="AV108" i="15" s="1"/>
  <c r="AW108" i="15" s="1"/>
  <c r="AX108" i="15" s="1"/>
  <c r="AO108" i="15"/>
  <c r="AJ108" i="15"/>
  <c r="AK108" i="15" s="1"/>
  <c r="AL108" i="15" s="1"/>
  <c r="AM108" i="15" s="1"/>
  <c r="AN108" i="15" s="1"/>
  <c r="AE108" i="15"/>
  <c r="AF108" i="15" s="1"/>
  <c r="AG108" i="15" s="1"/>
  <c r="AH108" i="15" s="1"/>
  <c r="AI108" i="15" s="1"/>
  <c r="Z108" i="15"/>
  <c r="AA108" i="15" s="1"/>
  <c r="AB108" i="15" s="1"/>
  <c r="AC108" i="15" s="1"/>
  <c r="AD108" i="15" s="1"/>
  <c r="T108" i="15"/>
  <c r="U108" i="15" s="1"/>
  <c r="V108" i="15" s="1"/>
  <c r="W108" i="15" s="1"/>
  <c r="X108" i="15" s="1"/>
  <c r="Y108" i="15" s="1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AY107" i="15"/>
  <c r="AV107" i="15"/>
  <c r="AW107" i="15" s="1"/>
  <c r="AX107" i="15" s="1"/>
  <c r="AT107" i="15"/>
  <c r="AU107" i="15" s="1"/>
  <c r="AP107" i="15"/>
  <c r="AQ107" i="15" s="1"/>
  <c r="AR107" i="15" s="1"/>
  <c r="AS107" i="15" s="1"/>
  <c r="AO107" i="15"/>
  <c r="AK107" i="15"/>
  <c r="AL107" i="15" s="1"/>
  <c r="AM107" i="15" s="1"/>
  <c r="AN107" i="15" s="1"/>
  <c r="AJ107" i="15"/>
  <c r="AF107" i="15"/>
  <c r="AG107" i="15" s="1"/>
  <c r="AH107" i="15" s="1"/>
  <c r="AI107" i="15" s="1"/>
  <c r="AE107" i="15"/>
  <c r="AB107" i="15"/>
  <c r="AC107" i="15" s="1"/>
  <c r="AD107" i="15" s="1"/>
  <c r="Z107" i="15"/>
  <c r="AA107" i="15" s="1"/>
  <c r="V107" i="15"/>
  <c r="W107" i="15" s="1"/>
  <c r="X107" i="15" s="1"/>
  <c r="Y107" i="15" s="1"/>
  <c r="T107" i="15"/>
  <c r="U107" i="15" s="1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AY106" i="15"/>
  <c r="AU106" i="15"/>
  <c r="AV106" i="15" s="1"/>
  <c r="AW106" i="15" s="1"/>
  <c r="AX106" i="15" s="1"/>
  <c r="AT106" i="15"/>
  <c r="AO106" i="15"/>
  <c r="AP106" i="15" s="1"/>
  <c r="AQ106" i="15" s="1"/>
  <c r="AR106" i="15" s="1"/>
  <c r="AS106" i="15" s="1"/>
  <c r="AK106" i="15"/>
  <c r="AL106" i="15" s="1"/>
  <c r="AM106" i="15" s="1"/>
  <c r="AN106" i="15" s="1"/>
  <c r="AJ106" i="15"/>
  <c r="AI106" i="15"/>
  <c r="AE106" i="15"/>
  <c r="AF106" i="15" s="1"/>
  <c r="AG106" i="15" s="1"/>
  <c r="AH106" i="15" s="1"/>
  <c r="Z106" i="15"/>
  <c r="W106" i="15"/>
  <c r="X106" i="15" s="1"/>
  <c r="Y106" i="15" s="1"/>
  <c r="S106" i="15"/>
  <c r="T106" i="15" s="1"/>
  <c r="U106" i="15" s="1"/>
  <c r="V106" i="15" s="1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AY105" i="15"/>
  <c r="AW105" i="15"/>
  <c r="AX105" i="15" s="1"/>
  <c r="AU105" i="15"/>
  <c r="AV105" i="15" s="1"/>
  <c r="AT105" i="15"/>
  <c r="AO105" i="15"/>
  <c r="AP105" i="15" s="1"/>
  <c r="AQ105" i="15" s="1"/>
  <c r="AR105" i="15" s="1"/>
  <c r="AS105" i="15" s="1"/>
  <c r="AJ105" i="15"/>
  <c r="AE105" i="15"/>
  <c r="AF105" i="15" s="1"/>
  <c r="AG105" i="15" s="1"/>
  <c r="AH105" i="15" s="1"/>
  <c r="AI105" i="15" s="1"/>
  <c r="AC105" i="15"/>
  <c r="AD105" i="15" s="1"/>
  <c r="AA105" i="15"/>
  <c r="AB105" i="15" s="1"/>
  <c r="Z105" i="15"/>
  <c r="Y105" i="15"/>
  <c r="U105" i="15"/>
  <c r="V105" i="15" s="1"/>
  <c r="W105" i="15" s="1"/>
  <c r="X105" i="15" s="1"/>
  <c r="S105" i="15"/>
  <c r="T105" i="15" s="1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AY104" i="15"/>
  <c r="AU104" i="15" s="1"/>
  <c r="AV104" i="15" s="1"/>
  <c r="AW104" i="15" s="1"/>
  <c r="AX104" i="15" s="1"/>
  <c r="AT104" i="15"/>
  <c r="AO104" i="15"/>
  <c r="AP104" i="15" s="1"/>
  <c r="AQ104" i="15" s="1"/>
  <c r="AR104" i="15" s="1"/>
  <c r="AS104" i="15" s="1"/>
  <c r="AM104" i="15"/>
  <c r="AN104" i="15" s="1"/>
  <c r="AK104" i="15"/>
  <c r="AL104" i="15" s="1"/>
  <c r="AJ104" i="15"/>
  <c r="AI104" i="15"/>
  <c r="AE104" i="15"/>
  <c r="AF104" i="15" s="1"/>
  <c r="AG104" i="15" s="1"/>
  <c r="AH104" i="15" s="1"/>
  <c r="Z104" i="15"/>
  <c r="W104" i="15"/>
  <c r="X104" i="15" s="1"/>
  <c r="Y104" i="15" s="1"/>
  <c r="S104" i="15"/>
  <c r="T104" i="15" s="1"/>
  <c r="U104" i="15" s="1"/>
  <c r="V104" i="15" s="1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AY103" i="15"/>
  <c r="AX103" i="15"/>
  <c r="AW103" i="15"/>
  <c r="AT103" i="15"/>
  <c r="AU103" i="15" s="1"/>
  <c r="AV103" i="15" s="1"/>
  <c r="AP103" i="15"/>
  <c r="AQ103" i="15" s="1"/>
  <c r="AR103" i="15" s="1"/>
  <c r="AS103" i="15" s="1"/>
  <c r="AO103" i="15"/>
  <c r="AK103" i="15"/>
  <c r="AL103" i="15" s="1"/>
  <c r="AM103" i="15" s="1"/>
  <c r="AN103" i="15" s="1"/>
  <c r="AJ103" i="15"/>
  <c r="AE103" i="15"/>
  <c r="AF103" i="15" s="1"/>
  <c r="AG103" i="15" s="1"/>
  <c r="AH103" i="15" s="1"/>
  <c r="AI103" i="15" s="1"/>
  <c r="AD103" i="15"/>
  <c r="AC103" i="15"/>
  <c r="Z103" i="15"/>
  <c r="AA103" i="15" s="1"/>
  <c r="AB103" i="15" s="1"/>
  <c r="V103" i="15"/>
  <c r="W103" i="15" s="1"/>
  <c r="X103" i="15" s="1"/>
  <c r="Y103" i="15" s="1"/>
  <c r="U103" i="15"/>
  <c r="S103" i="15"/>
  <c r="T103" i="15" s="1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AY102" i="15"/>
  <c r="AU102" i="15" s="1"/>
  <c r="AV102" i="15" s="1"/>
  <c r="AW102" i="15" s="1"/>
  <c r="AX102" i="15" s="1"/>
  <c r="AT102" i="15"/>
  <c r="AO102" i="15"/>
  <c r="AP102" i="15" s="1"/>
  <c r="AQ102" i="15" s="1"/>
  <c r="AR102" i="15" s="1"/>
  <c r="AS102" i="15" s="1"/>
  <c r="AJ102" i="15"/>
  <c r="AK102" i="15" s="1"/>
  <c r="AL102" i="15" s="1"/>
  <c r="AM102" i="15" s="1"/>
  <c r="AN102" i="15" s="1"/>
  <c r="AE102" i="15"/>
  <c r="AF102" i="15" s="1"/>
  <c r="AG102" i="15" s="1"/>
  <c r="AH102" i="15" s="1"/>
  <c r="AI102" i="15" s="1"/>
  <c r="Z102" i="15"/>
  <c r="U102" i="15"/>
  <c r="V102" i="15" s="1"/>
  <c r="W102" i="15" s="1"/>
  <c r="X102" i="15" s="1"/>
  <c r="Y102" i="15" s="1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AY101" i="15"/>
  <c r="AT101" i="15"/>
  <c r="AU101" i="15" s="1"/>
  <c r="AV101" i="15" s="1"/>
  <c r="AW101" i="15" s="1"/>
  <c r="AX101" i="15" s="1"/>
  <c r="AO101" i="15"/>
  <c r="AP101" i="15" s="1"/>
  <c r="AQ101" i="15" s="1"/>
  <c r="AR101" i="15" s="1"/>
  <c r="AS101" i="15" s="1"/>
  <c r="AJ101" i="15"/>
  <c r="AE101" i="15"/>
  <c r="AF101" i="15" s="1"/>
  <c r="AG101" i="15" s="1"/>
  <c r="AH101" i="15" s="1"/>
  <c r="AI101" i="15" s="1"/>
  <c r="Z101" i="15"/>
  <c r="AA101" i="15" s="1"/>
  <c r="AB101" i="15" s="1"/>
  <c r="AC101" i="15" s="1"/>
  <c r="AD101" i="15" s="1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AY100" i="15"/>
  <c r="AU100" i="15" s="1"/>
  <c r="AV100" i="15" s="1"/>
  <c r="AW100" i="15" s="1"/>
  <c r="AX100" i="15" s="1"/>
  <c r="AT100" i="15"/>
  <c r="AO100" i="15"/>
  <c r="AP100" i="15" s="1"/>
  <c r="AQ100" i="15" s="1"/>
  <c r="AR100" i="15" s="1"/>
  <c r="AS100" i="15" s="1"/>
  <c r="AJ100" i="15"/>
  <c r="AK100" i="15" s="1"/>
  <c r="AL100" i="15" s="1"/>
  <c r="AM100" i="15" s="1"/>
  <c r="AN100" i="15" s="1"/>
  <c r="AE100" i="15"/>
  <c r="AF100" i="15" s="1"/>
  <c r="AG100" i="15" s="1"/>
  <c r="AH100" i="15" s="1"/>
  <c r="AI100" i="15" s="1"/>
  <c r="Z100" i="15"/>
  <c r="T100" i="15"/>
  <c r="U100" i="15" s="1"/>
  <c r="V100" i="15" s="1"/>
  <c r="W100" i="15" s="1"/>
  <c r="X100" i="15" s="1"/>
  <c r="Y100" i="15" s="1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AY99" i="15"/>
  <c r="AT99" i="15"/>
  <c r="AU99" i="15" s="1"/>
  <c r="AV99" i="15" s="1"/>
  <c r="AW99" i="15" s="1"/>
  <c r="AX99" i="15" s="1"/>
  <c r="AO99" i="15"/>
  <c r="AP99" i="15" s="1"/>
  <c r="AQ99" i="15" s="1"/>
  <c r="AR99" i="15" s="1"/>
  <c r="AS99" i="15" s="1"/>
  <c r="AJ99" i="15"/>
  <c r="AE99" i="15"/>
  <c r="AF99" i="15" s="1"/>
  <c r="AG99" i="15" s="1"/>
  <c r="AH99" i="15" s="1"/>
  <c r="AI99" i="15" s="1"/>
  <c r="Z99" i="15"/>
  <c r="AA99" i="15" s="1"/>
  <c r="AB99" i="15" s="1"/>
  <c r="AC99" i="15" s="1"/>
  <c r="AD99" i="15" s="1"/>
  <c r="S99" i="15"/>
  <c r="T99" i="15" s="1"/>
  <c r="U99" i="15" s="1"/>
  <c r="V99" i="15" s="1"/>
  <c r="W99" i="15" s="1"/>
  <c r="X99" i="15" s="1"/>
  <c r="Y99" i="15" s="1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AY98" i="15"/>
  <c r="AV98" i="15"/>
  <c r="AW98" i="15" s="1"/>
  <c r="AX98" i="15" s="1"/>
  <c r="AU98" i="15"/>
  <c r="AT98" i="15"/>
  <c r="AO98" i="15"/>
  <c r="AP98" i="15" s="1"/>
  <c r="AQ98" i="15" s="1"/>
  <c r="AR98" i="15" s="1"/>
  <c r="AS98" i="15" s="1"/>
  <c r="AJ98" i="15"/>
  <c r="AK98" i="15" s="1"/>
  <c r="AL98" i="15" s="1"/>
  <c r="AM98" i="15" s="1"/>
  <c r="AN98" i="15" s="1"/>
  <c r="AF98" i="15"/>
  <c r="AG98" i="15" s="1"/>
  <c r="AH98" i="15" s="1"/>
  <c r="AI98" i="15" s="1"/>
  <c r="AE98" i="15"/>
  <c r="AB98" i="15"/>
  <c r="AC98" i="15" s="1"/>
  <c r="AD98" i="15" s="1"/>
  <c r="AA98" i="15"/>
  <c r="Z98" i="15"/>
  <c r="T98" i="15"/>
  <c r="U98" i="15" s="1"/>
  <c r="V98" i="15" s="1"/>
  <c r="W98" i="15" s="1"/>
  <c r="X98" i="15" s="1"/>
  <c r="Y98" i="15" s="1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AY97" i="15"/>
  <c r="AT97" i="15"/>
  <c r="AU97" i="15" s="1"/>
  <c r="AV97" i="15" s="1"/>
  <c r="AW97" i="15" s="1"/>
  <c r="AX97" i="15" s="1"/>
  <c r="AP97" i="15"/>
  <c r="AQ97" i="15" s="1"/>
  <c r="AR97" i="15" s="1"/>
  <c r="AS97" i="15" s="1"/>
  <c r="AO97" i="15"/>
  <c r="AL97" i="15"/>
  <c r="AM97" i="15" s="1"/>
  <c r="AN97" i="15" s="1"/>
  <c r="AK97" i="15"/>
  <c r="AJ97" i="15"/>
  <c r="AE97" i="15"/>
  <c r="AF97" i="15" s="1"/>
  <c r="AG97" i="15" s="1"/>
  <c r="AH97" i="15" s="1"/>
  <c r="AI97" i="15" s="1"/>
  <c r="Z97" i="15"/>
  <c r="AA97" i="15" s="1"/>
  <c r="AB97" i="15" s="1"/>
  <c r="AC97" i="15" s="1"/>
  <c r="AD97" i="15" s="1"/>
  <c r="S97" i="15"/>
  <c r="T97" i="15" s="1"/>
  <c r="U97" i="15" s="1"/>
  <c r="V97" i="15" s="1"/>
  <c r="W97" i="15" s="1"/>
  <c r="X97" i="15" s="1"/>
  <c r="Y97" i="15" s="1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AY96" i="15"/>
  <c r="AV96" i="15"/>
  <c r="AW96" i="15" s="1"/>
  <c r="AX96" i="15" s="1"/>
  <c r="AU96" i="15"/>
  <c r="AT96" i="15"/>
  <c r="AO96" i="15"/>
  <c r="AP96" i="15" s="1"/>
  <c r="AQ96" i="15" s="1"/>
  <c r="AR96" i="15" s="1"/>
  <c r="AS96" i="15" s="1"/>
  <c r="AJ96" i="15"/>
  <c r="AK96" i="15" s="1"/>
  <c r="AL96" i="15" s="1"/>
  <c r="AM96" i="15" s="1"/>
  <c r="AN96" i="15" s="1"/>
  <c r="AF96" i="15"/>
  <c r="AG96" i="15" s="1"/>
  <c r="AH96" i="15" s="1"/>
  <c r="AI96" i="15" s="1"/>
  <c r="AE96" i="15"/>
  <c r="AB96" i="15"/>
  <c r="AC96" i="15" s="1"/>
  <c r="AD96" i="15" s="1"/>
  <c r="AA96" i="15"/>
  <c r="Z96" i="15"/>
  <c r="T96" i="15"/>
  <c r="U96" i="15" s="1"/>
  <c r="V96" i="15" s="1"/>
  <c r="W96" i="15" s="1"/>
  <c r="X96" i="15" s="1"/>
  <c r="Y96" i="15" s="1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AY95" i="15"/>
  <c r="AT95" i="15"/>
  <c r="AU95" i="15" s="1"/>
  <c r="AV95" i="15" s="1"/>
  <c r="AW95" i="15" s="1"/>
  <c r="AX95" i="15" s="1"/>
  <c r="AP95" i="15"/>
  <c r="AQ95" i="15" s="1"/>
  <c r="AR95" i="15" s="1"/>
  <c r="AS95" i="15" s="1"/>
  <c r="AO95" i="15"/>
  <c r="AL95" i="15"/>
  <c r="AM95" i="15" s="1"/>
  <c r="AN95" i="15" s="1"/>
  <c r="AK95" i="15"/>
  <c r="AJ95" i="15"/>
  <c r="AE95" i="15"/>
  <c r="AF95" i="15" s="1"/>
  <c r="AG95" i="15" s="1"/>
  <c r="AH95" i="15" s="1"/>
  <c r="AI95" i="15" s="1"/>
  <c r="Z95" i="15"/>
  <c r="AA95" i="15" s="1"/>
  <c r="AB95" i="15" s="1"/>
  <c r="AC95" i="15" s="1"/>
  <c r="AD95" i="15" s="1"/>
  <c r="S95" i="15"/>
  <c r="T95" i="15" s="1"/>
  <c r="U95" i="15" s="1"/>
  <c r="V95" i="15" s="1"/>
  <c r="W95" i="15" s="1"/>
  <c r="X95" i="15" s="1"/>
  <c r="Y95" i="15" s="1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AY94" i="15"/>
  <c r="AV94" i="15"/>
  <c r="AW94" i="15" s="1"/>
  <c r="AX94" i="15" s="1"/>
  <c r="AU94" i="15"/>
  <c r="AT94" i="15"/>
  <c r="AO94" i="15"/>
  <c r="AP94" i="15" s="1"/>
  <c r="AQ94" i="15" s="1"/>
  <c r="AR94" i="15" s="1"/>
  <c r="AS94" i="15" s="1"/>
  <c r="AJ94" i="15"/>
  <c r="AK94" i="15" s="1"/>
  <c r="AL94" i="15" s="1"/>
  <c r="AM94" i="15" s="1"/>
  <c r="AN94" i="15" s="1"/>
  <c r="AF94" i="15"/>
  <c r="AG94" i="15" s="1"/>
  <c r="AH94" i="15" s="1"/>
  <c r="AI94" i="15" s="1"/>
  <c r="AE94" i="15"/>
  <c r="AB94" i="15"/>
  <c r="AC94" i="15" s="1"/>
  <c r="AD94" i="15" s="1"/>
  <c r="AA94" i="15"/>
  <c r="Z94" i="15"/>
  <c r="T94" i="15"/>
  <c r="U94" i="15" s="1"/>
  <c r="V94" i="15" s="1"/>
  <c r="W94" i="15" s="1"/>
  <c r="X94" i="15" s="1"/>
  <c r="Y94" i="15" s="1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AY93" i="15"/>
  <c r="AT93" i="15"/>
  <c r="AU93" i="15" s="1"/>
  <c r="AV93" i="15" s="1"/>
  <c r="AW93" i="15" s="1"/>
  <c r="AX93" i="15" s="1"/>
  <c r="AP93" i="15"/>
  <c r="AQ93" i="15" s="1"/>
  <c r="AR93" i="15" s="1"/>
  <c r="AS93" i="15" s="1"/>
  <c r="AO93" i="15"/>
  <c r="AL93" i="15"/>
  <c r="AM93" i="15" s="1"/>
  <c r="AN93" i="15" s="1"/>
  <c r="AK93" i="15"/>
  <c r="AJ93" i="15"/>
  <c r="AE93" i="15"/>
  <c r="AF93" i="15" s="1"/>
  <c r="AG93" i="15" s="1"/>
  <c r="AH93" i="15" s="1"/>
  <c r="AI93" i="15" s="1"/>
  <c r="Z93" i="15"/>
  <c r="AA93" i="15" s="1"/>
  <c r="AB93" i="15" s="1"/>
  <c r="AC93" i="15" s="1"/>
  <c r="AD93" i="15" s="1"/>
  <c r="S93" i="15"/>
  <c r="T93" i="15" s="1"/>
  <c r="U93" i="15" s="1"/>
  <c r="V93" i="15" s="1"/>
  <c r="W93" i="15" s="1"/>
  <c r="X93" i="15" s="1"/>
  <c r="Y93" i="15" s="1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AY92" i="15"/>
  <c r="AV92" i="15"/>
  <c r="AW92" i="15" s="1"/>
  <c r="AX92" i="15" s="1"/>
  <c r="AU92" i="15"/>
  <c r="AT92" i="15"/>
  <c r="AO92" i="15"/>
  <c r="AP92" i="15" s="1"/>
  <c r="AQ92" i="15" s="1"/>
  <c r="AR92" i="15" s="1"/>
  <c r="AS92" i="15" s="1"/>
  <c r="AJ92" i="15"/>
  <c r="AK92" i="15" s="1"/>
  <c r="AL92" i="15" s="1"/>
  <c r="AM92" i="15" s="1"/>
  <c r="AN92" i="15" s="1"/>
  <c r="AF92" i="15"/>
  <c r="AG92" i="15" s="1"/>
  <c r="AH92" i="15" s="1"/>
  <c r="AI92" i="15" s="1"/>
  <c r="AE92" i="15"/>
  <c r="AB92" i="15"/>
  <c r="AC92" i="15" s="1"/>
  <c r="AD92" i="15" s="1"/>
  <c r="AA92" i="15"/>
  <c r="Z92" i="15"/>
  <c r="U92" i="15"/>
  <c r="V92" i="15" s="1"/>
  <c r="W92" i="15" s="1"/>
  <c r="X92" i="15" s="1"/>
  <c r="Y92" i="15" s="1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AY59" i="15"/>
  <c r="AV59" i="15"/>
  <c r="AW59" i="15" s="1"/>
  <c r="AX59" i="15" s="1"/>
  <c r="AU59" i="15"/>
  <c r="AT59" i="15"/>
  <c r="AR59" i="15"/>
  <c r="AS59" i="15" s="1"/>
  <c r="AQ59" i="15"/>
  <c r="AP59" i="15"/>
  <c r="AO59" i="15"/>
  <c r="AJ59" i="15"/>
  <c r="AK59" i="15" s="1"/>
  <c r="AL59" i="15" s="1"/>
  <c r="AM59" i="15" s="1"/>
  <c r="AN59" i="15" s="1"/>
  <c r="AE59" i="15"/>
  <c r="AB59" i="15"/>
  <c r="AC59" i="15" s="1"/>
  <c r="AD59" i="15" s="1"/>
  <c r="AA59" i="15"/>
  <c r="Z59" i="15"/>
  <c r="X59" i="15"/>
  <c r="Y59" i="15" s="1"/>
  <c r="T59" i="15"/>
  <c r="U59" i="15" s="1"/>
  <c r="V59" i="15" s="1"/>
  <c r="W59" i="15" s="1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AY58" i="15"/>
  <c r="AT58" i="15"/>
  <c r="AU58" i="15" s="1"/>
  <c r="AV58" i="15" s="1"/>
  <c r="AW58" i="15" s="1"/>
  <c r="AX58" i="15" s="1"/>
  <c r="AO58" i="15"/>
  <c r="AL58" i="15"/>
  <c r="AM58" i="15" s="1"/>
  <c r="AN58" i="15" s="1"/>
  <c r="AK58" i="15"/>
  <c r="AJ58" i="15"/>
  <c r="AH58" i="15"/>
  <c r="AI58" i="15" s="1"/>
  <c r="AG58" i="15"/>
  <c r="AF58" i="15"/>
  <c r="AE58" i="15"/>
  <c r="Z58" i="15"/>
  <c r="AA58" i="15" s="1"/>
  <c r="AB58" i="15" s="1"/>
  <c r="AC58" i="15" s="1"/>
  <c r="AD58" i="15" s="1"/>
  <c r="V58" i="15"/>
  <c r="W58" i="15" s="1"/>
  <c r="X58" i="15" s="1"/>
  <c r="Y58" i="15" s="1"/>
  <c r="S58" i="15"/>
  <c r="T58" i="15" s="1"/>
  <c r="U58" i="15" s="1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AY57" i="15"/>
  <c r="AV57" i="15"/>
  <c r="AW57" i="15" s="1"/>
  <c r="AX57" i="15" s="1"/>
  <c r="AU57" i="15"/>
  <c r="AT57" i="15"/>
  <c r="AO57" i="15"/>
  <c r="AP57" i="15" s="1"/>
  <c r="AQ57" i="15" s="1"/>
  <c r="AR57" i="15" s="1"/>
  <c r="AS57" i="15" s="1"/>
  <c r="AN57" i="15"/>
  <c r="AJ57" i="15"/>
  <c r="AK57" i="15" s="1"/>
  <c r="AL57" i="15" s="1"/>
  <c r="AM57" i="15" s="1"/>
  <c r="AE57" i="15"/>
  <c r="AB57" i="15"/>
  <c r="AC57" i="15" s="1"/>
  <c r="AD57" i="15" s="1"/>
  <c r="AA57" i="15"/>
  <c r="Z57" i="15"/>
  <c r="X57" i="15"/>
  <c r="Y57" i="15" s="1"/>
  <c r="T57" i="15"/>
  <c r="U57" i="15" s="1"/>
  <c r="V57" i="15" s="1"/>
  <c r="W57" i="15" s="1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AY56" i="15"/>
  <c r="AX56" i="15"/>
  <c r="AT56" i="15"/>
  <c r="AU56" i="15" s="1"/>
  <c r="AV56" i="15" s="1"/>
  <c r="AW56" i="15" s="1"/>
  <c r="AO56" i="15"/>
  <c r="AL56" i="15"/>
  <c r="AM56" i="15" s="1"/>
  <c r="AN56" i="15" s="1"/>
  <c r="AK56" i="15"/>
  <c r="AJ56" i="15"/>
  <c r="AH56" i="15"/>
  <c r="AI56" i="15" s="1"/>
  <c r="AG56" i="15"/>
  <c r="AF56" i="15"/>
  <c r="AE56" i="15"/>
  <c r="AD56" i="15"/>
  <c r="Z56" i="15"/>
  <c r="AA56" i="15" s="1"/>
  <c r="AB56" i="15" s="1"/>
  <c r="AC56" i="15" s="1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AY55" i="15"/>
  <c r="AV55" i="15"/>
  <c r="AW55" i="15" s="1"/>
  <c r="AX55" i="15" s="1"/>
  <c r="AU55" i="15"/>
  <c r="AT55" i="15"/>
  <c r="AR55" i="15"/>
  <c r="AS55" i="15" s="1"/>
  <c r="AO55" i="15"/>
  <c r="AP55" i="15" s="1"/>
  <c r="AQ55" i="15" s="1"/>
  <c r="AJ55" i="15"/>
  <c r="AK55" i="15" s="1"/>
  <c r="AL55" i="15" s="1"/>
  <c r="AM55" i="15" s="1"/>
  <c r="AN55" i="15" s="1"/>
  <c r="AE55" i="15"/>
  <c r="AB55" i="15"/>
  <c r="AC55" i="15" s="1"/>
  <c r="AD55" i="15" s="1"/>
  <c r="AA55" i="15"/>
  <c r="Z55" i="15"/>
  <c r="X55" i="15"/>
  <c r="Y55" i="15" s="1"/>
  <c r="T55" i="15"/>
  <c r="U55" i="15" s="1"/>
  <c r="V55" i="15" s="1"/>
  <c r="W55" i="15" s="1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AY54" i="15"/>
  <c r="AW54" i="15"/>
  <c r="AX54" i="15" s="1"/>
  <c r="AT54" i="15"/>
  <c r="AU54" i="15" s="1"/>
  <c r="AV54" i="15" s="1"/>
  <c r="AO54" i="15"/>
  <c r="AP54" i="15" s="1"/>
  <c r="AQ54" i="15" s="1"/>
  <c r="AR54" i="15" s="1"/>
  <c r="AS54" i="15" s="1"/>
  <c r="AJ54" i="15"/>
  <c r="AH54" i="15"/>
  <c r="AI54" i="15" s="1"/>
  <c r="AG54" i="15"/>
  <c r="AF54" i="15"/>
  <c r="AE54" i="15"/>
  <c r="AD54" i="15"/>
  <c r="AC54" i="15"/>
  <c r="Z54" i="15"/>
  <c r="AA54" i="15" s="1"/>
  <c r="AB54" i="15" s="1"/>
  <c r="V54" i="15"/>
  <c r="W54" i="15" s="1"/>
  <c r="X54" i="15" s="1"/>
  <c r="Y54" i="15" s="1"/>
  <c r="U54" i="15"/>
  <c r="S54" i="15"/>
  <c r="T54" i="15" s="1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AY53" i="15"/>
  <c r="AU53" i="15" s="1"/>
  <c r="AV53" i="15" s="1"/>
  <c r="AW53" i="15" s="1"/>
  <c r="AX53" i="15" s="1"/>
  <c r="AT53" i="15"/>
  <c r="AR53" i="15"/>
  <c r="AS53" i="15" s="1"/>
  <c r="AQ53" i="15"/>
  <c r="AO53" i="15"/>
  <c r="AP53" i="15" s="1"/>
  <c r="AM53" i="15"/>
  <c r="AN53" i="15" s="1"/>
  <c r="AJ53" i="15"/>
  <c r="AK53" i="15" s="1"/>
  <c r="AL53" i="15" s="1"/>
  <c r="AE53" i="15"/>
  <c r="AF53" i="15" s="1"/>
  <c r="AG53" i="15" s="1"/>
  <c r="AH53" i="15" s="1"/>
  <c r="AI53" i="15" s="1"/>
  <c r="Z53" i="15"/>
  <c r="S53" i="15"/>
  <c r="T53" i="15" s="1"/>
  <c r="U53" i="15" s="1"/>
  <c r="V53" i="15" s="1"/>
  <c r="W53" i="15" s="1"/>
  <c r="X53" i="15" s="1"/>
  <c r="Y53" i="15" s="1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AY52" i="15"/>
  <c r="AV52" i="15"/>
  <c r="AW52" i="15" s="1"/>
  <c r="AX52" i="15" s="1"/>
  <c r="AU52" i="15"/>
  <c r="AT52" i="15"/>
  <c r="AO52" i="15"/>
  <c r="AP52" i="15" s="1"/>
  <c r="AQ52" i="15" s="1"/>
  <c r="AR52" i="15" s="1"/>
  <c r="AS52" i="15" s="1"/>
  <c r="AJ52" i="15"/>
  <c r="AK52" i="15" s="1"/>
  <c r="AL52" i="15" s="1"/>
  <c r="AM52" i="15" s="1"/>
  <c r="AN52" i="15" s="1"/>
  <c r="AF52" i="15"/>
  <c r="AG52" i="15" s="1"/>
  <c r="AH52" i="15" s="1"/>
  <c r="AI52" i="15" s="1"/>
  <c r="AE52" i="15"/>
  <c r="AB52" i="15"/>
  <c r="AC52" i="15" s="1"/>
  <c r="AD52" i="15" s="1"/>
  <c r="AA52" i="15"/>
  <c r="Z52" i="15"/>
  <c r="T52" i="15"/>
  <c r="U52" i="15" s="1"/>
  <c r="V52" i="15" s="1"/>
  <c r="W52" i="15" s="1"/>
  <c r="X52" i="15" s="1"/>
  <c r="Y52" i="15" s="1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AY51" i="15"/>
  <c r="AT51" i="15"/>
  <c r="AU51" i="15" s="1"/>
  <c r="AV51" i="15" s="1"/>
  <c r="AW51" i="15" s="1"/>
  <c r="AX51" i="15" s="1"/>
  <c r="AP51" i="15"/>
  <c r="AQ51" i="15" s="1"/>
  <c r="AR51" i="15" s="1"/>
  <c r="AS51" i="15" s="1"/>
  <c r="AO51" i="15"/>
  <c r="AL51" i="15"/>
  <c r="AM51" i="15" s="1"/>
  <c r="AN51" i="15" s="1"/>
  <c r="AK51" i="15"/>
  <c r="AJ51" i="15"/>
  <c r="AE51" i="15"/>
  <c r="AF51" i="15" s="1"/>
  <c r="AG51" i="15" s="1"/>
  <c r="AH51" i="15" s="1"/>
  <c r="AI51" i="15" s="1"/>
  <c r="Z51" i="15"/>
  <c r="AA51" i="15" s="1"/>
  <c r="AB51" i="15" s="1"/>
  <c r="AC51" i="15" s="1"/>
  <c r="AD51" i="15" s="1"/>
  <c r="S51" i="15"/>
  <c r="T51" i="15" s="1"/>
  <c r="U51" i="15" s="1"/>
  <c r="V51" i="15" s="1"/>
  <c r="W51" i="15" s="1"/>
  <c r="X51" i="15" s="1"/>
  <c r="Y51" i="15" s="1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AY50" i="15"/>
  <c r="AV50" i="15"/>
  <c r="AW50" i="15" s="1"/>
  <c r="AX50" i="15" s="1"/>
  <c r="AU50" i="15"/>
  <c r="AT50" i="15"/>
  <c r="AO50" i="15"/>
  <c r="AP50" i="15" s="1"/>
  <c r="AQ50" i="15" s="1"/>
  <c r="AR50" i="15" s="1"/>
  <c r="AS50" i="15" s="1"/>
  <c r="AJ50" i="15"/>
  <c r="AK50" i="15" s="1"/>
  <c r="AL50" i="15" s="1"/>
  <c r="AM50" i="15" s="1"/>
  <c r="AN50" i="15" s="1"/>
  <c r="AF50" i="15"/>
  <c r="AG50" i="15" s="1"/>
  <c r="AH50" i="15" s="1"/>
  <c r="AI50" i="15" s="1"/>
  <c r="AE50" i="15"/>
  <c r="AB50" i="15"/>
  <c r="AC50" i="15" s="1"/>
  <c r="AD50" i="15" s="1"/>
  <c r="AA50" i="15"/>
  <c r="Z50" i="15"/>
  <c r="T50" i="15"/>
  <c r="U50" i="15" s="1"/>
  <c r="V50" i="15" s="1"/>
  <c r="W50" i="15" s="1"/>
  <c r="X50" i="15" s="1"/>
  <c r="Y50" i="15" s="1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AY49" i="15"/>
  <c r="AT49" i="15"/>
  <c r="AU49" i="15" s="1"/>
  <c r="AV49" i="15" s="1"/>
  <c r="AW49" i="15" s="1"/>
  <c r="AX49" i="15" s="1"/>
  <c r="AP49" i="15"/>
  <c r="AQ49" i="15" s="1"/>
  <c r="AR49" i="15" s="1"/>
  <c r="AS49" i="15" s="1"/>
  <c r="AO49" i="15"/>
  <c r="AL49" i="15"/>
  <c r="AM49" i="15" s="1"/>
  <c r="AN49" i="15" s="1"/>
  <c r="AK49" i="15"/>
  <c r="AJ49" i="15"/>
  <c r="AE49" i="15"/>
  <c r="AF49" i="15" s="1"/>
  <c r="AG49" i="15" s="1"/>
  <c r="AH49" i="15" s="1"/>
  <c r="AI49" i="15" s="1"/>
  <c r="Z49" i="15"/>
  <c r="AA49" i="15" s="1"/>
  <c r="AB49" i="15" s="1"/>
  <c r="AC49" i="15" s="1"/>
  <c r="AD49" i="15" s="1"/>
  <c r="S49" i="15"/>
  <c r="T49" i="15" s="1"/>
  <c r="U49" i="15" s="1"/>
  <c r="V49" i="15" s="1"/>
  <c r="W49" i="15" s="1"/>
  <c r="X49" i="15" s="1"/>
  <c r="Y49" i="15" s="1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AY48" i="15"/>
  <c r="AV48" i="15"/>
  <c r="AW48" i="15" s="1"/>
  <c r="AX48" i="15" s="1"/>
  <c r="AU48" i="15"/>
  <c r="AT48" i="15"/>
  <c r="AO48" i="15"/>
  <c r="AP48" i="15" s="1"/>
  <c r="AQ48" i="15" s="1"/>
  <c r="AR48" i="15" s="1"/>
  <c r="AS48" i="15" s="1"/>
  <c r="AJ48" i="15"/>
  <c r="AK48" i="15" s="1"/>
  <c r="AL48" i="15" s="1"/>
  <c r="AM48" i="15" s="1"/>
  <c r="AN48" i="15" s="1"/>
  <c r="AF48" i="15"/>
  <c r="AG48" i="15" s="1"/>
  <c r="AH48" i="15" s="1"/>
  <c r="AI48" i="15" s="1"/>
  <c r="AE48" i="15"/>
  <c r="AB48" i="15"/>
  <c r="AC48" i="15" s="1"/>
  <c r="AD48" i="15" s="1"/>
  <c r="AA48" i="15"/>
  <c r="Z48" i="15"/>
  <c r="T48" i="15"/>
  <c r="U48" i="15" s="1"/>
  <c r="V48" i="15" s="1"/>
  <c r="W48" i="15" s="1"/>
  <c r="X48" i="15" s="1"/>
  <c r="Y48" i="15" s="1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AY47" i="15"/>
  <c r="AT47" i="15"/>
  <c r="AU47" i="15" s="1"/>
  <c r="AV47" i="15" s="1"/>
  <c r="AW47" i="15" s="1"/>
  <c r="AX47" i="15" s="1"/>
  <c r="AP47" i="15"/>
  <c r="AQ47" i="15" s="1"/>
  <c r="AR47" i="15" s="1"/>
  <c r="AS47" i="15" s="1"/>
  <c r="AO47" i="15"/>
  <c r="AL47" i="15"/>
  <c r="AM47" i="15" s="1"/>
  <c r="AN47" i="15" s="1"/>
  <c r="AK47" i="15"/>
  <c r="AJ47" i="15"/>
  <c r="AE47" i="15"/>
  <c r="AF47" i="15" s="1"/>
  <c r="AG47" i="15" s="1"/>
  <c r="AH47" i="15" s="1"/>
  <c r="AI47" i="15" s="1"/>
  <c r="Z47" i="15"/>
  <c r="AA47" i="15" s="1"/>
  <c r="AB47" i="15" s="1"/>
  <c r="AC47" i="15" s="1"/>
  <c r="AD47" i="15" s="1"/>
  <c r="S47" i="15"/>
  <c r="T47" i="15" s="1"/>
  <c r="U47" i="15" s="1"/>
  <c r="V47" i="15" s="1"/>
  <c r="W47" i="15" s="1"/>
  <c r="X47" i="15" s="1"/>
  <c r="Y47" i="15" s="1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AY46" i="15"/>
  <c r="AV46" i="15"/>
  <c r="AW46" i="15" s="1"/>
  <c r="AX46" i="15" s="1"/>
  <c r="AU46" i="15"/>
  <c r="AT46" i="15"/>
  <c r="AO46" i="15"/>
  <c r="AP46" i="15" s="1"/>
  <c r="AQ46" i="15" s="1"/>
  <c r="AR46" i="15" s="1"/>
  <c r="AS46" i="15" s="1"/>
  <c r="AJ46" i="15"/>
  <c r="AK46" i="15" s="1"/>
  <c r="AL46" i="15" s="1"/>
  <c r="AM46" i="15" s="1"/>
  <c r="AN46" i="15" s="1"/>
  <c r="AF46" i="15"/>
  <c r="AG46" i="15" s="1"/>
  <c r="AH46" i="15" s="1"/>
  <c r="AI46" i="15" s="1"/>
  <c r="AE46" i="15"/>
  <c r="AB46" i="15"/>
  <c r="AC46" i="15" s="1"/>
  <c r="AD46" i="15" s="1"/>
  <c r="AA46" i="15"/>
  <c r="Z46" i="15"/>
  <c r="T46" i="15"/>
  <c r="U46" i="15" s="1"/>
  <c r="V46" i="15" s="1"/>
  <c r="W46" i="15" s="1"/>
  <c r="X46" i="15" s="1"/>
  <c r="Y46" i="15" s="1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AY45" i="15"/>
  <c r="AT45" i="15"/>
  <c r="AU45" i="15" s="1"/>
  <c r="AV45" i="15" s="1"/>
  <c r="AW45" i="15" s="1"/>
  <c r="AX45" i="15" s="1"/>
  <c r="AP45" i="15"/>
  <c r="AQ45" i="15" s="1"/>
  <c r="AR45" i="15" s="1"/>
  <c r="AS45" i="15" s="1"/>
  <c r="AO45" i="15"/>
  <c r="AL45" i="15"/>
  <c r="AM45" i="15" s="1"/>
  <c r="AN45" i="15" s="1"/>
  <c r="AK45" i="15"/>
  <c r="AJ45" i="15"/>
  <c r="AE45" i="15"/>
  <c r="AF45" i="15" s="1"/>
  <c r="AG45" i="15" s="1"/>
  <c r="AH45" i="15" s="1"/>
  <c r="AI45" i="15" s="1"/>
  <c r="Z45" i="15"/>
  <c r="AA45" i="15" s="1"/>
  <c r="AB45" i="15" s="1"/>
  <c r="AC45" i="15" s="1"/>
  <c r="AD45" i="15" s="1"/>
  <c r="S45" i="15"/>
  <c r="T45" i="15" s="1"/>
  <c r="U45" i="15" s="1"/>
  <c r="V45" i="15" s="1"/>
  <c r="W45" i="15" s="1"/>
  <c r="X45" i="15" s="1"/>
  <c r="Y45" i="15" s="1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AY44" i="15"/>
  <c r="AV44" i="15"/>
  <c r="AW44" i="15" s="1"/>
  <c r="AX44" i="15" s="1"/>
  <c r="AU44" i="15"/>
  <c r="AT44" i="15"/>
  <c r="AO44" i="15"/>
  <c r="AP44" i="15" s="1"/>
  <c r="AQ44" i="15" s="1"/>
  <c r="AR44" i="15" s="1"/>
  <c r="AS44" i="15" s="1"/>
  <c r="AJ44" i="15"/>
  <c r="AK44" i="15" s="1"/>
  <c r="AL44" i="15" s="1"/>
  <c r="AM44" i="15" s="1"/>
  <c r="AN44" i="15" s="1"/>
  <c r="AF44" i="15"/>
  <c r="AG44" i="15" s="1"/>
  <c r="AH44" i="15" s="1"/>
  <c r="AI44" i="15" s="1"/>
  <c r="AE44" i="15"/>
  <c r="AB44" i="15"/>
  <c r="AC44" i="15" s="1"/>
  <c r="AD44" i="15" s="1"/>
  <c r="AA44" i="15"/>
  <c r="Z44" i="15"/>
  <c r="T44" i="15"/>
  <c r="U44" i="15" s="1"/>
  <c r="V44" i="15" s="1"/>
  <c r="W44" i="15" s="1"/>
  <c r="X44" i="15" s="1"/>
  <c r="Y44" i="15" s="1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AY43" i="15"/>
  <c r="AT43" i="15"/>
  <c r="AU43" i="15" s="1"/>
  <c r="AV43" i="15" s="1"/>
  <c r="AW43" i="15" s="1"/>
  <c r="AX43" i="15" s="1"/>
  <c r="AP43" i="15"/>
  <c r="AQ43" i="15" s="1"/>
  <c r="AR43" i="15" s="1"/>
  <c r="AS43" i="15" s="1"/>
  <c r="AO43" i="15"/>
  <c r="AL43" i="15"/>
  <c r="AM43" i="15" s="1"/>
  <c r="AN43" i="15" s="1"/>
  <c r="AK43" i="15"/>
  <c r="AJ43" i="15"/>
  <c r="AE43" i="15"/>
  <c r="AF43" i="15" s="1"/>
  <c r="AG43" i="15" s="1"/>
  <c r="AH43" i="15" s="1"/>
  <c r="AI43" i="15" s="1"/>
  <c r="Z43" i="15"/>
  <c r="AA43" i="15" s="1"/>
  <c r="AB43" i="15" s="1"/>
  <c r="AC43" i="15" s="1"/>
  <c r="AD43" i="15" s="1"/>
  <c r="S43" i="15"/>
  <c r="T43" i="15" s="1"/>
  <c r="U43" i="15" s="1"/>
  <c r="V43" i="15" s="1"/>
  <c r="W43" i="15" s="1"/>
  <c r="X43" i="15" s="1"/>
  <c r="Y43" i="15" s="1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AY42" i="15"/>
  <c r="AV42" i="15"/>
  <c r="AW42" i="15" s="1"/>
  <c r="AX42" i="15" s="1"/>
  <c r="AU42" i="15"/>
  <c r="AT42" i="15"/>
  <c r="AO42" i="15"/>
  <c r="AP42" i="15" s="1"/>
  <c r="AQ42" i="15" s="1"/>
  <c r="AR42" i="15" s="1"/>
  <c r="AS42" i="15" s="1"/>
  <c r="AJ42" i="15"/>
  <c r="AK42" i="15" s="1"/>
  <c r="AL42" i="15" s="1"/>
  <c r="AM42" i="15" s="1"/>
  <c r="AN42" i="15" s="1"/>
  <c r="AF42" i="15"/>
  <c r="AG42" i="15" s="1"/>
  <c r="AH42" i="15" s="1"/>
  <c r="AI42" i="15" s="1"/>
  <c r="AE42" i="15"/>
  <c r="AB42" i="15"/>
  <c r="AC42" i="15" s="1"/>
  <c r="AD42" i="15" s="1"/>
  <c r="AA42" i="15"/>
  <c r="Z42" i="15"/>
  <c r="T42" i="15"/>
  <c r="U42" i="15" s="1"/>
  <c r="V42" i="15" s="1"/>
  <c r="W42" i="15" s="1"/>
  <c r="X42" i="15" s="1"/>
  <c r="Y42" i="15" s="1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AY41" i="15"/>
  <c r="AT41" i="15"/>
  <c r="AU41" i="15" s="1"/>
  <c r="AV41" i="15" s="1"/>
  <c r="AW41" i="15" s="1"/>
  <c r="AX41" i="15" s="1"/>
  <c r="AP41" i="15"/>
  <c r="AQ41" i="15" s="1"/>
  <c r="AR41" i="15" s="1"/>
  <c r="AS41" i="15" s="1"/>
  <c r="AO41" i="15"/>
  <c r="AL41" i="15"/>
  <c r="AM41" i="15" s="1"/>
  <c r="AN41" i="15" s="1"/>
  <c r="AK41" i="15"/>
  <c r="AJ41" i="15"/>
  <c r="AH41" i="15"/>
  <c r="AI41" i="15" s="1"/>
  <c r="AG41" i="15"/>
  <c r="AF41" i="15"/>
  <c r="AE41" i="15"/>
  <c r="Z41" i="15"/>
  <c r="AA41" i="15" s="1"/>
  <c r="AB41" i="15" s="1"/>
  <c r="AC41" i="15" s="1"/>
  <c r="AD41" i="15" s="1"/>
  <c r="S41" i="15"/>
  <c r="T41" i="15" s="1"/>
  <c r="U41" i="15" s="1"/>
  <c r="V41" i="15" s="1"/>
  <c r="W41" i="15" s="1"/>
  <c r="X41" i="15" s="1"/>
  <c r="Y41" i="15" s="1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AY40" i="15"/>
  <c r="AV40" i="15"/>
  <c r="AW40" i="15" s="1"/>
  <c r="AX40" i="15" s="1"/>
  <c r="AU40" i="15"/>
  <c r="AT40" i="15"/>
  <c r="AO40" i="15"/>
  <c r="AP40" i="15" s="1"/>
  <c r="AQ40" i="15" s="1"/>
  <c r="AR40" i="15" s="1"/>
  <c r="AS40" i="15" s="1"/>
  <c r="AJ40" i="15"/>
  <c r="AK40" i="15" s="1"/>
  <c r="AL40" i="15" s="1"/>
  <c r="AM40" i="15" s="1"/>
  <c r="AN40" i="15" s="1"/>
  <c r="AF40" i="15"/>
  <c r="AG40" i="15" s="1"/>
  <c r="AH40" i="15" s="1"/>
  <c r="AI40" i="15" s="1"/>
  <c r="AE40" i="15"/>
  <c r="AB40" i="15"/>
  <c r="AC40" i="15" s="1"/>
  <c r="AD40" i="15" s="1"/>
  <c r="AA40" i="15"/>
  <c r="Z40" i="15"/>
  <c r="T40" i="15"/>
  <c r="U40" i="15" s="1"/>
  <c r="V40" i="15" s="1"/>
  <c r="W40" i="15" s="1"/>
  <c r="X40" i="15" s="1"/>
  <c r="Y40" i="15" s="1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AY39" i="15"/>
  <c r="AT39" i="15"/>
  <c r="AU39" i="15" s="1"/>
  <c r="AV39" i="15" s="1"/>
  <c r="AW39" i="15" s="1"/>
  <c r="AX39" i="15" s="1"/>
  <c r="AP39" i="15"/>
  <c r="AQ39" i="15" s="1"/>
  <c r="AR39" i="15" s="1"/>
  <c r="AS39" i="15" s="1"/>
  <c r="AO39" i="15"/>
  <c r="AL39" i="15"/>
  <c r="AM39" i="15" s="1"/>
  <c r="AN39" i="15" s="1"/>
  <c r="AK39" i="15"/>
  <c r="AJ39" i="15"/>
  <c r="AH39" i="15"/>
  <c r="AI39" i="15" s="1"/>
  <c r="AG39" i="15"/>
  <c r="AF39" i="15"/>
  <c r="AE39" i="15"/>
  <c r="Z39" i="15"/>
  <c r="AA39" i="15" s="1"/>
  <c r="AB39" i="15" s="1"/>
  <c r="AC39" i="15" s="1"/>
  <c r="AD39" i="15" s="1"/>
  <c r="S39" i="15"/>
  <c r="T39" i="15" s="1"/>
  <c r="U39" i="15" s="1"/>
  <c r="V39" i="15" s="1"/>
  <c r="W39" i="15" s="1"/>
  <c r="X39" i="15" s="1"/>
  <c r="Y39" i="15" s="1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AY38" i="15"/>
  <c r="AV38" i="15"/>
  <c r="AW38" i="15" s="1"/>
  <c r="AX38" i="15" s="1"/>
  <c r="AU38" i="15"/>
  <c r="AT38" i="15"/>
  <c r="AR38" i="15"/>
  <c r="AS38" i="15" s="1"/>
  <c r="AO38" i="15"/>
  <c r="AP38" i="15" s="1"/>
  <c r="AQ38" i="15" s="1"/>
  <c r="AJ38" i="15"/>
  <c r="AK38" i="15" s="1"/>
  <c r="AL38" i="15" s="1"/>
  <c r="AM38" i="15" s="1"/>
  <c r="AN38" i="15" s="1"/>
  <c r="AF38" i="15"/>
  <c r="AG38" i="15" s="1"/>
  <c r="AH38" i="15" s="1"/>
  <c r="AI38" i="15" s="1"/>
  <c r="AE38" i="15"/>
  <c r="AB38" i="15"/>
  <c r="AC38" i="15" s="1"/>
  <c r="AD38" i="15" s="1"/>
  <c r="AA38" i="15"/>
  <c r="Z38" i="15"/>
  <c r="T38" i="15"/>
  <c r="U38" i="15" s="1"/>
  <c r="V38" i="15" s="1"/>
  <c r="W38" i="15" s="1"/>
  <c r="X38" i="15" s="1"/>
  <c r="Y38" i="15" s="1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AY37" i="15"/>
  <c r="AT37" i="15"/>
  <c r="AU37" i="15" s="1"/>
  <c r="AV37" i="15" s="1"/>
  <c r="AW37" i="15" s="1"/>
  <c r="AX37" i="15" s="1"/>
  <c r="AO37" i="15"/>
  <c r="AK37" i="15" s="1"/>
  <c r="AL37" i="15" s="1"/>
  <c r="AM37" i="15" s="1"/>
  <c r="AN37" i="15" s="1"/>
  <c r="AJ37" i="15"/>
  <c r="AG37" i="15"/>
  <c r="AH37" i="15" s="1"/>
  <c r="AI37" i="15" s="1"/>
  <c r="AF37" i="15"/>
  <c r="AE37" i="15"/>
  <c r="AC37" i="15"/>
  <c r="AD37" i="15" s="1"/>
  <c r="Z37" i="15"/>
  <c r="AA37" i="15" s="1"/>
  <c r="AB37" i="15" s="1"/>
  <c r="U37" i="15"/>
  <c r="V37" i="15" s="1"/>
  <c r="W37" i="15" s="1"/>
  <c r="X37" i="15" s="1"/>
  <c r="Y37" i="15" s="1"/>
  <c r="S37" i="15"/>
  <c r="T37" i="15" s="1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AY36" i="15"/>
  <c r="AU36" i="15" s="1"/>
  <c r="AV36" i="15" s="1"/>
  <c r="AW36" i="15" s="1"/>
  <c r="AX36" i="15" s="1"/>
  <c r="AT36" i="15"/>
  <c r="AQ36" i="15"/>
  <c r="AR36" i="15" s="1"/>
  <c r="AS36" i="15" s="1"/>
  <c r="AO36" i="15"/>
  <c r="AP36" i="15" s="1"/>
  <c r="AJ36" i="15"/>
  <c r="AK36" i="15" s="1"/>
  <c r="AL36" i="15" s="1"/>
  <c r="AM36" i="15" s="1"/>
  <c r="AN36" i="15" s="1"/>
  <c r="AE36" i="15"/>
  <c r="AA36" i="15" s="1"/>
  <c r="AB36" i="15" s="1"/>
  <c r="AC36" i="15" s="1"/>
  <c r="AD36" i="15" s="1"/>
  <c r="Z36" i="15"/>
  <c r="S36" i="15"/>
  <c r="T36" i="15" s="1"/>
  <c r="U36" i="15" s="1"/>
  <c r="V36" i="15" s="1"/>
  <c r="W36" i="15" s="1"/>
  <c r="X36" i="15" s="1"/>
  <c r="Y36" i="15" s="1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AY35" i="15"/>
  <c r="AT35" i="15"/>
  <c r="AU35" i="15" s="1"/>
  <c r="AV35" i="15" s="1"/>
  <c r="AW35" i="15" s="1"/>
  <c r="AX35" i="15" s="1"/>
  <c r="AO35" i="15"/>
  <c r="AP35" i="15" s="1"/>
  <c r="AQ35" i="15" s="1"/>
  <c r="AR35" i="15" s="1"/>
  <c r="AS35" i="15" s="1"/>
  <c r="AK35" i="15"/>
  <c r="AL35" i="15" s="1"/>
  <c r="AM35" i="15" s="1"/>
  <c r="AN35" i="15" s="1"/>
  <c r="AJ35" i="15"/>
  <c r="AG35" i="15"/>
  <c r="AH35" i="15" s="1"/>
  <c r="AI35" i="15" s="1"/>
  <c r="AF35" i="15"/>
  <c r="AE35" i="15"/>
  <c r="Z35" i="15"/>
  <c r="AA35" i="15" s="1"/>
  <c r="AB35" i="15" s="1"/>
  <c r="AC35" i="15" s="1"/>
  <c r="AD35" i="15" s="1"/>
  <c r="S35" i="15"/>
  <c r="T35" i="15" s="1"/>
  <c r="U35" i="15" s="1"/>
  <c r="V35" i="15" s="1"/>
  <c r="W35" i="15" s="1"/>
  <c r="X35" i="15" s="1"/>
  <c r="Y35" i="15" s="1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AY34" i="15"/>
  <c r="AU34" i="15"/>
  <c r="AV34" i="15" s="1"/>
  <c r="AW34" i="15" s="1"/>
  <c r="AX34" i="15" s="1"/>
  <c r="AT34" i="15"/>
  <c r="AO34" i="15"/>
  <c r="AP34" i="15" s="1"/>
  <c r="AQ34" i="15" s="1"/>
  <c r="AR34" i="15" s="1"/>
  <c r="AS34" i="15" s="1"/>
  <c r="AJ34" i="15"/>
  <c r="AK34" i="15" s="1"/>
  <c r="AL34" i="15" s="1"/>
  <c r="AM34" i="15" s="1"/>
  <c r="AN34" i="15" s="1"/>
  <c r="AE34" i="15"/>
  <c r="AF34" i="15" s="1"/>
  <c r="AG34" i="15" s="1"/>
  <c r="AH34" i="15" s="1"/>
  <c r="AI34" i="15" s="1"/>
  <c r="AA34" i="15"/>
  <c r="AB34" i="15" s="1"/>
  <c r="AC34" i="15" s="1"/>
  <c r="AD34" i="15" s="1"/>
  <c r="Z34" i="15"/>
  <c r="T34" i="15"/>
  <c r="U34" i="15" s="1"/>
  <c r="V34" i="15" s="1"/>
  <c r="W34" i="15" s="1"/>
  <c r="X34" i="15" s="1"/>
  <c r="Y34" i="15" s="1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AY33" i="15"/>
  <c r="AT33" i="15"/>
  <c r="AU33" i="15" s="1"/>
  <c r="AV33" i="15" s="1"/>
  <c r="AW33" i="15" s="1"/>
  <c r="AX33" i="15" s="1"/>
  <c r="AP33" i="15"/>
  <c r="AQ33" i="15" s="1"/>
  <c r="AR33" i="15" s="1"/>
  <c r="AS33" i="15" s="1"/>
  <c r="AO33" i="15"/>
  <c r="AK33" i="15"/>
  <c r="AL33" i="15" s="1"/>
  <c r="AM33" i="15" s="1"/>
  <c r="AN33" i="15" s="1"/>
  <c r="AJ33" i="15"/>
  <c r="AG33" i="15"/>
  <c r="AH33" i="15" s="1"/>
  <c r="AI33" i="15" s="1"/>
  <c r="AF33" i="15"/>
  <c r="AE33" i="15"/>
  <c r="Z33" i="15"/>
  <c r="AA33" i="15" s="1"/>
  <c r="AB33" i="15" s="1"/>
  <c r="AC33" i="15" s="1"/>
  <c r="AD33" i="15" s="1"/>
  <c r="S33" i="15"/>
  <c r="T33" i="15" s="1"/>
  <c r="U33" i="15" s="1"/>
  <c r="V33" i="15" s="1"/>
  <c r="W33" i="15" s="1"/>
  <c r="X33" i="15" s="1"/>
  <c r="Y33" i="15" s="1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AY32" i="15"/>
  <c r="AU32" i="15"/>
  <c r="AV32" i="15" s="1"/>
  <c r="AW32" i="15" s="1"/>
  <c r="AX32" i="15" s="1"/>
  <c r="AT32" i="15"/>
  <c r="AO32" i="15"/>
  <c r="AP32" i="15" s="1"/>
  <c r="AQ32" i="15" s="1"/>
  <c r="AR32" i="15" s="1"/>
  <c r="AS32" i="15" s="1"/>
  <c r="AJ32" i="15"/>
  <c r="AK32" i="15" s="1"/>
  <c r="AL32" i="15" s="1"/>
  <c r="AM32" i="15" s="1"/>
  <c r="AN32" i="15" s="1"/>
  <c r="AF32" i="15"/>
  <c r="AG32" i="15" s="1"/>
  <c r="AH32" i="15" s="1"/>
  <c r="AI32" i="15" s="1"/>
  <c r="AE32" i="15"/>
  <c r="AA32" i="15"/>
  <c r="AB32" i="15" s="1"/>
  <c r="AC32" i="15" s="1"/>
  <c r="AD32" i="15" s="1"/>
  <c r="Z32" i="15"/>
  <c r="S32" i="15"/>
  <c r="T32" i="15" s="1"/>
  <c r="U32" i="15" s="1"/>
  <c r="V32" i="15" s="1"/>
  <c r="W32" i="15" s="1"/>
  <c r="X32" i="15" s="1"/>
  <c r="Y32" i="15" s="1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AY29" i="15"/>
  <c r="AT29" i="15"/>
  <c r="AU29" i="15" s="1"/>
  <c r="AV29" i="15" s="1"/>
  <c r="AW29" i="15" s="1"/>
  <c r="AX29" i="15" s="1"/>
  <c r="AP29" i="15"/>
  <c r="AQ29" i="15" s="1"/>
  <c r="AR29" i="15" s="1"/>
  <c r="AS29" i="15" s="1"/>
  <c r="AO29" i="15"/>
  <c r="AL29" i="15"/>
  <c r="AM29" i="15" s="1"/>
  <c r="AN29" i="15" s="1"/>
  <c r="AK29" i="15"/>
  <c r="AJ29" i="15"/>
  <c r="AE29" i="15"/>
  <c r="AF29" i="15" s="1"/>
  <c r="AG29" i="15" s="1"/>
  <c r="AH29" i="15" s="1"/>
  <c r="AI29" i="15" s="1"/>
  <c r="Z29" i="15"/>
  <c r="AA29" i="15" s="1"/>
  <c r="AB29" i="15" s="1"/>
  <c r="AC29" i="15" s="1"/>
  <c r="AD29" i="15" s="1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AY28" i="15"/>
  <c r="AV28" i="15"/>
  <c r="AW28" i="15" s="1"/>
  <c r="AX28" i="15" s="1"/>
  <c r="AU28" i="15"/>
  <c r="AT28" i="15"/>
  <c r="AO28" i="15"/>
  <c r="AP28" i="15" s="1"/>
  <c r="AQ28" i="15" s="1"/>
  <c r="AR28" i="15" s="1"/>
  <c r="AS28" i="15" s="1"/>
  <c r="AJ28" i="15"/>
  <c r="AK28" i="15" s="1"/>
  <c r="AL28" i="15" s="1"/>
  <c r="AM28" i="15" s="1"/>
  <c r="AN28" i="15" s="1"/>
  <c r="AF28" i="15"/>
  <c r="AG28" i="15" s="1"/>
  <c r="AH28" i="15" s="1"/>
  <c r="AI28" i="15" s="1"/>
  <c r="AE28" i="15"/>
  <c r="AB28" i="15"/>
  <c r="AC28" i="15" s="1"/>
  <c r="AD28" i="15" s="1"/>
  <c r="AA28" i="15"/>
  <c r="Z28" i="15"/>
  <c r="U28" i="15"/>
  <c r="V28" i="15" s="1"/>
  <c r="W28" i="15" s="1"/>
  <c r="X28" i="15" s="1"/>
  <c r="Y28" i="15" s="1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AY27" i="15"/>
  <c r="AT27" i="15"/>
  <c r="AP27" i="15" s="1"/>
  <c r="AQ27" i="15" s="1"/>
  <c r="AR27" i="15" s="1"/>
  <c r="AS27" i="15" s="1"/>
  <c r="AO27" i="15"/>
  <c r="AL27" i="15"/>
  <c r="AM27" i="15" s="1"/>
  <c r="AN27" i="15" s="1"/>
  <c r="AK27" i="15"/>
  <c r="AJ27" i="15"/>
  <c r="AH27" i="15"/>
  <c r="AI27" i="15" s="1"/>
  <c r="AE27" i="15"/>
  <c r="AF27" i="15" s="1"/>
  <c r="AG27" i="15" s="1"/>
  <c r="Z27" i="15"/>
  <c r="AA27" i="15" s="1"/>
  <c r="AB27" i="15" s="1"/>
  <c r="AC27" i="15" s="1"/>
  <c r="AD27" i="15" s="1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AY26" i="15"/>
  <c r="AV26" i="15"/>
  <c r="AW26" i="15" s="1"/>
  <c r="AX26" i="15" s="1"/>
  <c r="AU26" i="15"/>
  <c r="AT26" i="15"/>
  <c r="AQ26" i="15"/>
  <c r="AR26" i="15" s="1"/>
  <c r="AS26" i="15" s="1"/>
  <c r="AO26" i="15"/>
  <c r="AP26" i="15" s="1"/>
  <c r="AJ26" i="15"/>
  <c r="AK26" i="15" s="1"/>
  <c r="AL26" i="15" s="1"/>
  <c r="AM26" i="15" s="1"/>
  <c r="AN26" i="15" s="1"/>
  <c r="AE26" i="15"/>
  <c r="AF26" i="15" s="1"/>
  <c r="AG26" i="15" s="1"/>
  <c r="AH26" i="15" s="1"/>
  <c r="AI26" i="15" s="1"/>
  <c r="Z26" i="15"/>
  <c r="AA26" i="15" s="1"/>
  <c r="AB26" i="15" s="1"/>
  <c r="AC26" i="15" s="1"/>
  <c r="AD26" i="15" s="1"/>
  <c r="S26" i="15"/>
  <c r="T26" i="15" s="1"/>
  <c r="U26" i="15" s="1"/>
  <c r="V26" i="15" s="1"/>
  <c r="W26" i="15" s="1"/>
  <c r="X26" i="15" s="1"/>
  <c r="Y26" i="15" s="1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AY25" i="15"/>
  <c r="AT25" i="15"/>
  <c r="AU25" i="15" s="1"/>
  <c r="AV25" i="15" s="1"/>
  <c r="AW25" i="15" s="1"/>
  <c r="AX25" i="15" s="1"/>
  <c r="AO25" i="15"/>
  <c r="AP25" i="15" s="1"/>
  <c r="AQ25" i="15" s="1"/>
  <c r="AR25" i="15" s="1"/>
  <c r="AS25" i="15" s="1"/>
  <c r="AJ25" i="15"/>
  <c r="AK25" i="15" s="1"/>
  <c r="AL25" i="15" s="1"/>
  <c r="AM25" i="15" s="1"/>
  <c r="AN25" i="15" s="1"/>
  <c r="AF25" i="15"/>
  <c r="AG25" i="15" s="1"/>
  <c r="AH25" i="15" s="1"/>
  <c r="AI25" i="15" s="1"/>
  <c r="AE25" i="15"/>
  <c r="Z25" i="15"/>
  <c r="AA25" i="15" s="1"/>
  <c r="AB25" i="15" s="1"/>
  <c r="AC25" i="15" s="1"/>
  <c r="AD25" i="15" s="1"/>
  <c r="T25" i="15"/>
  <c r="U25" i="15" s="1"/>
  <c r="V25" i="15" s="1"/>
  <c r="W25" i="15" s="1"/>
  <c r="X25" i="15" s="1"/>
  <c r="Y25" i="15" s="1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AY24" i="15"/>
  <c r="AT24" i="15"/>
  <c r="AU24" i="15" s="1"/>
  <c r="AV24" i="15" s="1"/>
  <c r="AW24" i="15" s="1"/>
  <c r="AX24" i="15" s="1"/>
  <c r="AP24" i="15"/>
  <c r="AQ24" i="15" s="1"/>
  <c r="AR24" i="15" s="1"/>
  <c r="AS24" i="15" s="1"/>
  <c r="AO24" i="15"/>
  <c r="AJ24" i="15"/>
  <c r="AK24" i="15" s="1"/>
  <c r="AL24" i="15" s="1"/>
  <c r="AM24" i="15" s="1"/>
  <c r="AN24" i="15" s="1"/>
  <c r="AE24" i="15"/>
  <c r="AF24" i="15" s="1"/>
  <c r="AG24" i="15" s="1"/>
  <c r="AH24" i="15" s="1"/>
  <c r="AI24" i="15" s="1"/>
  <c r="Z24" i="15"/>
  <c r="AA24" i="15" s="1"/>
  <c r="AB24" i="15" s="1"/>
  <c r="AC24" i="15" s="1"/>
  <c r="AD24" i="15" s="1"/>
  <c r="S24" i="15"/>
  <c r="T24" i="15" s="1"/>
  <c r="U24" i="15" s="1"/>
  <c r="V24" i="15" s="1"/>
  <c r="W24" i="15" s="1"/>
  <c r="X24" i="15" s="1"/>
  <c r="Y24" i="15" s="1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AY23" i="15"/>
  <c r="AT23" i="15"/>
  <c r="AU23" i="15" s="1"/>
  <c r="AV23" i="15" s="1"/>
  <c r="AW23" i="15" s="1"/>
  <c r="AX23" i="15" s="1"/>
  <c r="AO23" i="15"/>
  <c r="AP23" i="15" s="1"/>
  <c r="AQ23" i="15" s="1"/>
  <c r="AR23" i="15" s="1"/>
  <c r="AS23" i="15" s="1"/>
  <c r="AJ23" i="15"/>
  <c r="AK23" i="15" s="1"/>
  <c r="AL23" i="15" s="1"/>
  <c r="AM23" i="15" s="1"/>
  <c r="AN23" i="15" s="1"/>
  <c r="AF23" i="15"/>
  <c r="AG23" i="15" s="1"/>
  <c r="AH23" i="15" s="1"/>
  <c r="AI23" i="15" s="1"/>
  <c r="AE23" i="15"/>
  <c r="Z23" i="15"/>
  <c r="AA23" i="15" s="1"/>
  <c r="AB23" i="15" s="1"/>
  <c r="AC23" i="15" s="1"/>
  <c r="AD23" i="15" s="1"/>
  <c r="T23" i="15"/>
  <c r="U23" i="15" s="1"/>
  <c r="V23" i="15" s="1"/>
  <c r="W23" i="15" s="1"/>
  <c r="X23" i="15" s="1"/>
  <c r="Y23" i="15" s="1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AY22" i="15"/>
  <c r="AT22" i="15"/>
  <c r="AU22" i="15" s="1"/>
  <c r="AV22" i="15" s="1"/>
  <c r="AW22" i="15" s="1"/>
  <c r="AX22" i="15" s="1"/>
  <c r="AP22" i="15"/>
  <c r="AQ22" i="15" s="1"/>
  <c r="AR22" i="15" s="1"/>
  <c r="AS22" i="15" s="1"/>
  <c r="AO22" i="15"/>
  <c r="AJ22" i="15"/>
  <c r="AK22" i="15" s="1"/>
  <c r="AL22" i="15" s="1"/>
  <c r="AM22" i="15" s="1"/>
  <c r="AN22" i="15" s="1"/>
  <c r="AE22" i="15"/>
  <c r="AF22" i="15" s="1"/>
  <c r="AG22" i="15" s="1"/>
  <c r="AH22" i="15" s="1"/>
  <c r="AI22" i="15" s="1"/>
  <c r="Z22" i="15"/>
  <c r="AA22" i="15" s="1"/>
  <c r="AB22" i="15" s="1"/>
  <c r="AC22" i="15" s="1"/>
  <c r="AD22" i="15" s="1"/>
  <c r="S22" i="15"/>
  <c r="T22" i="15" s="1"/>
  <c r="U22" i="15" s="1"/>
  <c r="V22" i="15" s="1"/>
  <c r="W22" i="15" s="1"/>
  <c r="X22" i="15" s="1"/>
  <c r="Y22" i="15" s="1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AY21" i="15"/>
  <c r="AT21" i="15"/>
  <c r="AU21" i="15" s="1"/>
  <c r="AV21" i="15" s="1"/>
  <c r="AW21" i="15" s="1"/>
  <c r="AX21" i="15" s="1"/>
  <c r="AO21" i="15"/>
  <c r="AP21" i="15" s="1"/>
  <c r="AQ21" i="15" s="1"/>
  <c r="AR21" i="15" s="1"/>
  <c r="AS21" i="15" s="1"/>
  <c r="AK21" i="15"/>
  <c r="AL21" i="15" s="1"/>
  <c r="AM21" i="15" s="1"/>
  <c r="AN21" i="15" s="1"/>
  <c r="AJ21" i="15"/>
  <c r="AG21" i="15"/>
  <c r="AH21" i="15" s="1"/>
  <c r="AI21" i="15" s="1"/>
  <c r="AF21" i="15"/>
  <c r="AE21" i="15"/>
  <c r="Z21" i="15"/>
  <c r="AA21" i="15" s="1"/>
  <c r="AB21" i="15" s="1"/>
  <c r="AC21" i="15" s="1"/>
  <c r="AD21" i="15" s="1"/>
  <c r="U21" i="15"/>
  <c r="V21" i="15" s="1"/>
  <c r="W21" i="15" s="1"/>
  <c r="X21" i="15" s="1"/>
  <c r="Y21" i="15" s="1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AY20" i="15"/>
  <c r="AU20" i="15"/>
  <c r="AV20" i="15" s="1"/>
  <c r="AW20" i="15" s="1"/>
  <c r="AX20" i="15" s="1"/>
  <c r="AT20" i="15"/>
  <c r="AQ20" i="15"/>
  <c r="AR20" i="15" s="1"/>
  <c r="AS20" i="15" s="1"/>
  <c r="AP20" i="15"/>
  <c r="AO20" i="15"/>
  <c r="AJ20" i="15"/>
  <c r="AK20" i="15" s="1"/>
  <c r="AL20" i="15" s="1"/>
  <c r="AM20" i="15" s="1"/>
  <c r="AN20" i="15" s="1"/>
  <c r="AE20" i="15"/>
  <c r="AF20" i="15" s="1"/>
  <c r="AG20" i="15" s="1"/>
  <c r="AH20" i="15" s="1"/>
  <c r="AI20" i="15" s="1"/>
  <c r="AA20" i="15"/>
  <c r="AB20" i="15" s="1"/>
  <c r="AC20" i="15" s="1"/>
  <c r="AD20" i="15" s="1"/>
  <c r="Z20" i="15"/>
  <c r="S20" i="15"/>
  <c r="T20" i="15" s="1"/>
  <c r="U20" i="15" s="1"/>
  <c r="V20" i="15" s="1"/>
  <c r="W20" i="15" s="1"/>
  <c r="X20" i="15" s="1"/>
  <c r="Y20" i="15" s="1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AY19" i="15"/>
  <c r="AT19" i="15"/>
  <c r="AU19" i="15" s="1"/>
  <c r="AV19" i="15" s="1"/>
  <c r="AW19" i="15" s="1"/>
  <c r="AX19" i="15" s="1"/>
  <c r="AO19" i="15"/>
  <c r="AP19" i="15" s="1"/>
  <c r="AQ19" i="15" s="1"/>
  <c r="AR19" i="15" s="1"/>
  <c r="AS19" i="15" s="1"/>
  <c r="AJ19" i="15"/>
  <c r="AG19" i="15"/>
  <c r="AH19" i="15" s="1"/>
  <c r="AI19" i="15" s="1"/>
  <c r="AF19" i="15"/>
  <c r="AE19" i="15"/>
  <c r="AC19" i="15"/>
  <c r="AD19" i="15" s="1"/>
  <c r="Z19" i="15"/>
  <c r="AA19" i="15" s="1"/>
  <c r="AB19" i="15" s="1"/>
  <c r="Y19" i="15"/>
  <c r="U19" i="15"/>
  <c r="V19" i="15" s="1"/>
  <c r="W19" i="15" s="1"/>
  <c r="X19" i="15" s="1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AY18" i="15"/>
  <c r="AU18" i="15" s="1"/>
  <c r="AV18" i="15" s="1"/>
  <c r="AW18" i="15" s="1"/>
  <c r="AX18" i="15" s="1"/>
  <c r="AT18" i="15"/>
  <c r="AQ18" i="15"/>
  <c r="AR18" i="15" s="1"/>
  <c r="AS18" i="15" s="1"/>
  <c r="AP18" i="15"/>
  <c r="AO18" i="15"/>
  <c r="AJ18" i="15"/>
  <c r="AK18" i="15" s="1"/>
  <c r="AL18" i="15" s="1"/>
  <c r="AM18" i="15" s="1"/>
  <c r="AN18" i="15" s="1"/>
  <c r="AI18" i="15"/>
  <c r="AE18" i="15"/>
  <c r="AF18" i="15" s="1"/>
  <c r="AG18" i="15" s="1"/>
  <c r="AH18" i="15" s="1"/>
  <c r="Z18" i="15"/>
  <c r="S18" i="15"/>
  <c r="T18" i="15" s="1"/>
  <c r="U18" i="15" s="1"/>
  <c r="V18" i="15" s="1"/>
  <c r="W18" i="15" s="1"/>
  <c r="X18" i="15" s="1"/>
  <c r="Y18" i="15" s="1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AY17" i="15"/>
  <c r="AV17" i="15"/>
  <c r="AW17" i="15" s="1"/>
  <c r="AX17" i="15" s="1"/>
  <c r="AT17" i="15"/>
  <c r="AU17" i="15" s="1"/>
  <c r="AO17" i="15"/>
  <c r="AP17" i="15" s="1"/>
  <c r="AQ17" i="15" s="1"/>
  <c r="AR17" i="15" s="1"/>
  <c r="AS17" i="15" s="1"/>
  <c r="AJ17" i="15"/>
  <c r="AF17" i="15" s="1"/>
  <c r="AG17" i="15" s="1"/>
  <c r="AH17" i="15" s="1"/>
  <c r="AI17" i="15" s="1"/>
  <c r="AE17" i="15"/>
  <c r="AB17" i="15"/>
  <c r="AC17" i="15" s="1"/>
  <c r="AD17" i="15" s="1"/>
  <c r="Z17" i="15"/>
  <c r="AA17" i="15" s="1"/>
  <c r="U17" i="15"/>
  <c r="V17" i="15" s="1"/>
  <c r="W17" i="15" s="1"/>
  <c r="X17" i="15" s="1"/>
  <c r="Y17" i="15" s="1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AY16" i="15"/>
  <c r="AT16" i="15"/>
  <c r="AP16" i="15" s="1"/>
  <c r="AQ16" i="15" s="1"/>
  <c r="AR16" i="15" s="1"/>
  <c r="AS16" i="15" s="1"/>
  <c r="AO16" i="15"/>
  <c r="AL16" i="15"/>
  <c r="AM16" i="15" s="1"/>
  <c r="AN16" i="15" s="1"/>
  <c r="AJ16" i="15"/>
  <c r="AK16" i="15" s="1"/>
  <c r="AE16" i="15"/>
  <c r="AF16" i="15" s="1"/>
  <c r="AG16" i="15" s="1"/>
  <c r="AH16" i="15" s="1"/>
  <c r="AI16" i="15" s="1"/>
  <c r="Z16" i="15"/>
  <c r="AA16" i="15" s="1"/>
  <c r="AB16" i="15" s="1"/>
  <c r="AC16" i="15" s="1"/>
  <c r="AD16" i="15" s="1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AY15" i="15"/>
  <c r="AT15" i="15"/>
  <c r="AU15" i="15" s="1"/>
  <c r="AV15" i="15" s="1"/>
  <c r="AW15" i="15" s="1"/>
  <c r="AX15" i="15" s="1"/>
  <c r="AO15" i="15"/>
  <c r="AP15" i="15" s="1"/>
  <c r="AQ15" i="15" s="1"/>
  <c r="AR15" i="15" s="1"/>
  <c r="AS15" i="15" s="1"/>
  <c r="AK15" i="15"/>
  <c r="AL15" i="15" s="1"/>
  <c r="AM15" i="15" s="1"/>
  <c r="AN15" i="15" s="1"/>
  <c r="AJ15" i="15"/>
  <c r="AF15" i="15"/>
  <c r="AG15" i="15" s="1"/>
  <c r="AH15" i="15" s="1"/>
  <c r="AI15" i="15" s="1"/>
  <c r="AE15" i="15"/>
  <c r="Z15" i="15"/>
  <c r="AA15" i="15" s="1"/>
  <c r="AB15" i="15" s="1"/>
  <c r="AC15" i="15" s="1"/>
  <c r="AD15" i="15" s="1"/>
  <c r="T15" i="15"/>
  <c r="U15" i="15" s="1"/>
  <c r="V15" i="15" s="1"/>
  <c r="W15" i="15" s="1"/>
  <c r="X15" i="15" s="1"/>
  <c r="Y15" i="15" s="1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AY14" i="15"/>
  <c r="AX14" i="15"/>
  <c r="AU14" i="15"/>
  <c r="AV14" i="15" s="1"/>
  <c r="AW14" i="15" s="1"/>
  <c r="AT14" i="15"/>
  <c r="AP14" i="15"/>
  <c r="AQ14" i="15" s="1"/>
  <c r="AR14" i="15" s="1"/>
  <c r="AS14" i="15" s="1"/>
  <c r="AO14" i="15"/>
  <c r="AJ14" i="15"/>
  <c r="AK14" i="15" s="1"/>
  <c r="AL14" i="15" s="1"/>
  <c r="AM14" i="15" s="1"/>
  <c r="AN14" i="15" s="1"/>
  <c r="AE14" i="15"/>
  <c r="AF14" i="15" s="1"/>
  <c r="AG14" i="15" s="1"/>
  <c r="AH14" i="15" s="1"/>
  <c r="AI14" i="15" s="1"/>
  <c r="AD14" i="15"/>
  <c r="AA14" i="15"/>
  <c r="AB14" i="15" s="1"/>
  <c r="AC14" i="15" s="1"/>
  <c r="Z14" i="15"/>
  <c r="S14" i="15"/>
  <c r="T14" i="15" s="1"/>
  <c r="U14" i="15" s="1"/>
  <c r="V14" i="15" s="1"/>
  <c r="W14" i="15" s="1"/>
  <c r="X14" i="15" s="1"/>
  <c r="Y14" i="15" s="1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AY13" i="15"/>
  <c r="AV13" i="15"/>
  <c r="AW13" i="15" s="1"/>
  <c r="AX13" i="15" s="1"/>
  <c r="AT13" i="15"/>
  <c r="AU13" i="15" s="1"/>
  <c r="AO13" i="15"/>
  <c r="AP13" i="15" s="1"/>
  <c r="AQ13" i="15" s="1"/>
  <c r="AR13" i="15" s="1"/>
  <c r="AS13" i="15" s="1"/>
  <c r="AJ13" i="15"/>
  <c r="AF13" i="15" s="1"/>
  <c r="AG13" i="15" s="1"/>
  <c r="AH13" i="15" s="1"/>
  <c r="AI13" i="15" s="1"/>
  <c r="AE13" i="15"/>
  <c r="AB13" i="15"/>
  <c r="AC13" i="15" s="1"/>
  <c r="AD13" i="15" s="1"/>
  <c r="Z13" i="15"/>
  <c r="AA13" i="15" s="1"/>
  <c r="U13" i="15"/>
  <c r="V13" i="15" s="1"/>
  <c r="W13" i="15" s="1"/>
  <c r="X13" i="15" s="1"/>
  <c r="Y13" i="15" s="1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AY12" i="15"/>
  <c r="AT12" i="15"/>
  <c r="AP12" i="15" s="1"/>
  <c r="AQ12" i="15" s="1"/>
  <c r="AR12" i="15" s="1"/>
  <c r="AS12" i="15" s="1"/>
  <c r="AO12" i="15"/>
  <c r="AL12" i="15"/>
  <c r="AM12" i="15" s="1"/>
  <c r="AN12" i="15" s="1"/>
  <c r="AJ12" i="15"/>
  <c r="AK12" i="15" s="1"/>
  <c r="AE12" i="15"/>
  <c r="AF12" i="15" s="1"/>
  <c r="AG12" i="15" s="1"/>
  <c r="AH12" i="15" s="1"/>
  <c r="AI12" i="15" s="1"/>
  <c r="Z12" i="15"/>
  <c r="AA12" i="15" s="1"/>
  <c r="AB12" i="15" s="1"/>
  <c r="AC12" i="15" s="1"/>
  <c r="AD12" i="15" s="1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AY11" i="15"/>
  <c r="AT11" i="15"/>
  <c r="AU11" i="15" s="1"/>
  <c r="AV11" i="15" s="1"/>
  <c r="AW11" i="15" s="1"/>
  <c r="AX11" i="15" s="1"/>
  <c r="AO11" i="15"/>
  <c r="AP11" i="15" s="1"/>
  <c r="AQ11" i="15" s="1"/>
  <c r="AR11" i="15" s="1"/>
  <c r="AS11" i="15" s="1"/>
  <c r="AK11" i="15"/>
  <c r="AL11" i="15" s="1"/>
  <c r="AM11" i="15" s="1"/>
  <c r="AN11" i="15" s="1"/>
  <c r="AJ11" i="15"/>
  <c r="AF11" i="15"/>
  <c r="AG11" i="15" s="1"/>
  <c r="AH11" i="15" s="1"/>
  <c r="AI11" i="15" s="1"/>
  <c r="AE11" i="15"/>
  <c r="Z11" i="15"/>
  <c r="AA11" i="15" s="1"/>
  <c r="AB11" i="15" s="1"/>
  <c r="AC11" i="15" s="1"/>
  <c r="AD11" i="15" s="1"/>
  <c r="T11" i="15"/>
  <c r="U11" i="15" s="1"/>
  <c r="V11" i="15" s="1"/>
  <c r="W11" i="15" s="1"/>
  <c r="X11" i="15" s="1"/>
  <c r="Y11" i="15" s="1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AY10" i="15"/>
  <c r="AU10" i="15"/>
  <c r="AV10" i="15" s="1"/>
  <c r="AW10" i="15" s="1"/>
  <c r="AX10" i="15" s="1"/>
  <c r="AT10" i="15"/>
  <c r="AP10" i="15"/>
  <c r="AQ10" i="15" s="1"/>
  <c r="AR10" i="15" s="1"/>
  <c r="AS10" i="15" s="1"/>
  <c r="AO10" i="15"/>
  <c r="AJ10" i="15"/>
  <c r="AK10" i="15" s="1"/>
  <c r="AL10" i="15" s="1"/>
  <c r="AM10" i="15" s="1"/>
  <c r="AN10" i="15" s="1"/>
  <c r="AE10" i="15"/>
  <c r="AF10" i="15" s="1"/>
  <c r="AG10" i="15" s="1"/>
  <c r="AH10" i="15" s="1"/>
  <c r="AI10" i="15" s="1"/>
  <c r="AA10" i="15"/>
  <c r="AB10" i="15" s="1"/>
  <c r="AC10" i="15" s="1"/>
  <c r="AD10" i="15" s="1"/>
  <c r="Z10" i="15"/>
  <c r="S10" i="15"/>
  <c r="T10" i="15" s="1"/>
  <c r="U10" i="15" s="1"/>
  <c r="V10" i="15" s="1"/>
  <c r="W10" i="15" s="1"/>
  <c r="X10" i="15" s="1"/>
  <c r="Y10" i="15" s="1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AY9" i="15"/>
  <c r="AV9" i="15"/>
  <c r="AW9" i="15" s="1"/>
  <c r="AX9" i="15" s="1"/>
  <c r="AU9" i="15"/>
  <c r="AT9" i="15"/>
  <c r="AR9" i="15"/>
  <c r="AS9" i="15" s="1"/>
  <c r="AO9" i="15"/>
  <c r="AP9" i="15" s="1"/>
  <c r="AQ9" i="15" s="1"/>
  <c r="AJ9" i="15"/>
  <c r="AF9" i="15" s="1"/>
  <c r="AG9" i="15" s="1"/>
  <c r="AH9" i="15" s="1"/>
  <c r="AI9" i="15" s="1"/>
  <c r="AE9" i="15"/>
  <c r="AC9" i="15"/>
  <c r="AD9" i="15" s="1"/>
  <c r="AB9" i="15"/>
  <c r="AA9" i="15"/>
  <c r="Z9" i="15"/>
  <c r="T9" i="15"/>
  <c r="U9" i="15" s="1"/>
  <c r="V9" i="15" s="1"/>
  <c r="W9" i="15" s="1"/>
  <c r="X9" i="15" s="1"/>
  <c r="Y9" i="15" s="1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AY8" i="15"/>
  <c r="AU8" i="15"/>
  <c r="AV8" i="15" s="1"/>
  <c r="AW8" i="15" s="1"/>
  <c r="AX8" i="15" s="1"/>
  <c r="AT8" i="15"/>
  <c r="AP8" i="15"/>
  <c r="AQ8" i="15" s="1"/>
  <c r="AR8" i="15" s="1"/>
  <c r="AS8" i="15" s="1"/>
  <c r="AO8" i="15"/>
  <c r="AL8" i="15"/>
  <c r="AM8" i="15" s="1"/>
  <c r="AN8" i="15" s="1"/>
  <c r="AK8" i="15"/>
  <c r="AJ8" i="15"/>
  <c r="AE8" i="15"/>
  <c r="AF8" i="15" s="1"/>
  <c r="AG8" i="15" s="1"/>
  <c r="AH8" i="15" s="1"/>
  <c r="AI8" i="15" s="1"/>
  <c r="Z8" i="15"/>
  <c r="AA8" i="15" s="1"/>
  <c r="AB8" i="15" s="1"/>
  <c r="AC8" i="15" s="1"/>
  <c r="AD8" i="15" s="1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AY7" i="15"/>
  <c r="AW7" i="15"/>
  <c r="AX7" i="15" s="1"/>
  <c r="AV7" i="15"/>
  <c r="AU7" i="15"/>
  <c r="AT7" i="15"/>
  <c r="AO7" i="15"/>
  <c r="AP7" i="15" s="1"/>
  <c r="AQ7" i="15" s="1"/>
  <c r="AR7" i="15" s="1"/>
  <c r="AS7" i="15" s="1"/>
  <c r="AJ7" i="15"/>
  <c r="AG7" i="15"/>
  <c r="AH7" i="15" s="1"/>
  <c r="AI7" i="15" s="1"/>
  <c r="AF7" i="15"/>
  <c r="AE7" i="15"/>
  <c r="AB7" i="15"/>
  <c r="AC7" i="15" s="1"/>
  <c r="AD7" i="15" s="1"/>
  <c r="AA7" i="15"/>
  <c r="Z7" i="15"/>
  <c r="T7" i="15"/>
  <c r="U7" i="15" s="1"/>
  <c r="V7" i="15" s="1"/>
  <c r="W7" i="15" s="1"/>
  <c r="X7" i="15" s="1"/>
  <c r="Y7" i="15" s="1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Y6" i="15"/>
  <c r="AT6" i="15"/>
  <c r="AP6" i="15" s="1"/>
  <c r="AQ6" i="15" s="1"/>
  <c r="AR6" i="15" s="1"/>
  <c r="AS6" i="15" s="1"/>
  <c r="AO6" i="15"/>
  <c r="AM6" i="15"/>
  <c r="AN6" i="15" s="1"/>
  <c r="AL6" i="15"/>
  <c r="AK6" i="15"/>
  <c r="AJ6" i="15"/>
  <c r="AE6" i="15"/>
  <c r="AF6" i="15" s="1"/>
  <c r="AG6" i="15" s="1"/>
  <c r="AH6" i="15" s="1"/>
  <c r="AI6" i="15" s="1"/>
  <c r="Z6" i="15"/>
  <c r="S6" i="15"/>
  <c r="T6" i="15" s="1"/>
  <c r="U6" i="15" s="1"/>
  <c r="V6" i="15" s="1"/>
  <c r="W6" i="15" s="1"/>
  <c r="X6" i="15" s="1"/>
  <c r="Y6" i="15" s="1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AY5" i="15"/>
  <c r="AV5" i="15"/>
  <c r="AW5" i="15" s="1"/>
  <c r="AX5" i="15" s="1"/>
  <c r="AU5" i="15"/>
  <c r="AT5" i="15"/>
  <c r="AR5" i="15"/>
  <c r="AS5" i="15" s="1"/>
  <c r="AQ5" i="15"/>
  <c r="AO5" i="15"/>
  <c r="AP5" i="15" s="1"/>
  <c r="AJ5" i="15"/>
  <c r="AK5" i="15" s="1"/>
  <c r="AL5" i="15" s="1"/>
  <c r="AM5" i="15" s="1"/>
  <c r="AN5" i="15" s="1"/>
  <c r="AF5" i="15"/>
  <c r="AG5" i="15" s="1"/>
  <c r="AH5" i="15" s="1"/>
  <c r="AI5" i="15" s="1"/>
  <c r="AE5" i="15"/>
  <c r="Z5" i="15"/>
  <c r="T5" i="15" s="1"/>
  <c r="U5" i="15" s="1"/>
  <c r="V5" i="15" s="1"/>
  <c r="W5" i="15" s="1"/>
  <c r="X5" i="15" s="1"/>
  <c r="Y5" i="15" s="1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AY4" i="15"/>
  <c r="AT4" i="15"/>
  <c r="AU4" i="15" s="1"/>
  <c r="AV4" i="15" s="1"/>
  <c r="AW4" i="15" s="1"/>
  <c r="AX4" i="15" s="1"/>
  <c r="AP4" i="15"/>
  <c r="AQ4" i="15" s="1"/>
  <c r="AR4" i="15" s="1"/>
  <c r="AS4" i="15" s="1"/>
  <c r="AO4" i="15"/>
  <c r="AJ4" i="15"/>
  <c r="AK4" i="15" s="1"/>
  <c r="AL4" i="15" s="1"/>
  <c r="AM4" i="15" s="1"/>
  <c r="AN4" i="15" s="1"/>
  <c r="AF4" i="15"/>
  <c r="AG4" i="15" s="1"/>
  <c r="AH4" i="15" s="1"/>
  <c r="AI4" i="15" s="1"/>
  <c r="AE4" i="15"/>
  <c r="Z4" i="15"/>
  <c r="AA4" i="15" s="1"/>
  <c r="AB4" i="15" s="1"/>
  <c r="AC4" i="15" s="1"/>
  <c r="AD4" i="15" s="1"/>
  <c r="T4" i="15"/>
  <c r="U4" i="15" s="1"/>
  <c r="V4" i="15" s="1"/>
  <c r="W4" i="15" s="1"/>
  <c r="X4" i="15" s="1"/>
  <c r="Y4" i="15" s="1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AY3" i="15"/>
  <c r="AT3" i="15"/>
  <c r="AU3" i="15" s="1"/>
  <c r="AV3" i="15" s="1"/>
  <c r="AW3" i="15" s="1"/>
  <c r="AX3" i="15" s="1"/>
  <c r="AO3" i="15"/>
  <c r="AP3" i="15" s="1"/>
  <c r="AQ3" i="15" s="1"/>
  <c r="AR3" i="15" s="1"/>
  <c r="AS3" i="15" s="1"/>
  <c r="AJ3" i="15"/>
  <c r="AG3" i="15"/>
  <c r="AH3" i="15" s="1"/>
  <c r="AI3" i="15" s="1"/>
  <c r="AF3" i="15"/>
  <c r="AE3" i="15"/>
  <c r="Z3" i="15"/>
  <c r="AA3" i="15" s="1"/>
  <c r="AB3" i="15" s="1"/>
  <c r="AC3" i="15" s="1"/>
  <c r="AD3" i="15" s="1"/>
  <c r="U3" i="15"/>
  <c r="V3" i="15" s="1"/>
  <c r="W3" i="15" s="1"/>
  <c r="X3" i="15" s="1"/>
  <c r="Y3" i="15" s="1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AY2" i="15"/>
  <c r="AT2" i="15"/>
  <c r="AU2" i="15" s="1"/>
  <c r="AV2" i="15" s="1"/>
  <c r="AW2" i="15" s="1"/>
  <c r="AX2" i="15" s="1"/>
  <c r="AP2" i="15"/>
  <c r="AQ2" i="15" s="1"/>
  <c r="AR2" i="15" s="1"/>
  <c r="AS2" i="15" s="1"/>
  <c r="AO2" i="15"/>
  <c r="AJ2" i="15"/>
  <c r="AK2" i="15" s="1"/>
  <c r="AL2" i="15" s="1"/>
  <c r="AM2" i="15" s="1"/>
  <c r="AN2" i="15" s="1"/>
  <c r="AE2" i="15"/>
  <c r="AF2" i="15" s="1"/>
  <c r="AG2" i="15" s="1"/>
  <c r="AH2" i="15" s="1"/>
  <c r="AI2" i="15" s="1"/>
  <c r="Z2" i="15"/>
  <c r="AA2" i="15" s="1"/>
  <c r="AB2" i="15" s="1"/>
  <c r="AC2" i="15" s="1"/>
  <c r="AD2" i="15" s="1"/>
  <c r="S2" i="15"/>
  <c r="T2" i="15" s="1"/>
  <c r="U2" i="15" s="1"/>
  <c r="V2" i="15" s="1"/>
  <c r="W2" i="15" s="1"/>
  <c r="X2" i="15" s="1"/>
  <c r="Y2" i="15" s="1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AE65" i="2"/>
  <c r="W65" i="2"/>
  <c r="V65" i="2"/>
  <c r="V83" i="2"/>
  <c r="AK62" i="2"/>
  <c r="AK9" i="15" l="1"/>
  <c r="AL9" i="15" s="1"/>
  <c r="AM9" i="15" s="1"/>
  <c r="AN9" i="15" s="1"/>
  <c r="AK19" i="15"/>
  <c r="AL19" i="15" s="1"/>
  <c r="AM19" i="15" s="1"/>
  <c r="AN19" i="15" s="1"/>
  <c r="AK3" i="15"/>
  <c r="AL3" i="15" s="1"/>
  <c r="AM3" i="15" s="1"/>
  <c r="AN3" i="15" s="1"/>
  <c r="AA6" i="15"/>
  <c r="AB6" i="15" s="1"/>
  <c r="AC6" i="15" s="1"/>
  <c r="AD6" i="15" s="1"/>
  <c r="T12" i="15"/>
  <c r="U12" i="15" s="1"/>
  <c r="V12" i="15" s="1"/>
  <c r="W12" i="15" s="1"/>
  <c r="X12" i="15" s="1"/>
  <c r="Y12" i="15" s="1"/>
  <c r="AU12" i="15"/>
  <c r="AV12" i="15" s="1"/>
  <c r="AW12" i="15" s="1"/>
  <c r="AX12" i="15" s="1"/>
  <c r="AK13" i="15"/>
  <c r="AL13" i="15" s="1"/>
  <c r="AM13" i="15" s="1"/>
  <c r="AN13" i="15" s="1"/>
  <c r="T16" i="15"/>
  <c r="U16" i="15" s="1"/>
  <c r="V16" i="15" s="1"/>
  <c r="W16" i="15" s="1"/>
  <c r="X16" i="15" s="1"/>
  <c r="Y16" i="15" s="1"/>
  <c r="AU16" i="15"/>
  <c r="AV16" i="15" s="1"/>
  <c r="AW16" i="15" s="1"/>
  <c r="AX16" i="15" s="1"/>
  <c r="AK17" i="15"/>
  <c r="AL17" i="15" s="1"/>
  <c r="AM17" i="15" s="1"/>
  <c r="AN17" i="15" s="1"/>
  <c r="AA5" i="15"/>
  <c r="AB5" i="15" s="1"/>
  <c r="AC5" i="15" s="1"/>
  <c r="AD5" i="15" s="1"/>
  <c r="AU6" i="15"/>
  <c r="AV6" i="15" s="1"/>
  <c r="AW6" i="15" s="1"/>
  <c r="AX6" i="15" s="1"/>
  <c r="T8" i="15"/>
  <c r="U8" i="15" s="1"/>
  <c r="V8" i="15" s="1"/>
  <c r="W8" i="15" s="1"/>
  <c r="X8" i="15" s="1"/>
  <c r="Y8" i="15" s="1"/>
  <c r="AA18" i="15"/>
  <c r="AB18" i="15" s="1"/>
  <c r="AC18" i="15" s="1"/>
  <c r="AD18" i="15" s="1"/>
  <c r="AK7" i="15"/>
  <c r="AL7" i="15" s="1"/>
  <c r="AM7" i="15" s="1"/>
  <c r="AN7" i="15" s="1"/>
  <c r="AU27" i="15"/>
  <c r="AV27" i="15" s="1"/>
  <c r="AW27" i="15" s="1"/>
  <c r="AX27" i="15" s="1"/>
  <c r="T29" i="15"/>
  <c r="U29" i="15" s="1"/>
  <c r="V29" i="15" s="1"/>
  <c r="W29" i="15" s="1"/>
  <c r="X29" i="15" s="1"/>
  <c r="Y29" i="15" s="1"/>
  <c r="AF36" i="15"/>
  <c r="AG36" i="15" s="1"/>
  <c r="AH36" i="15" s="1"/>
  <c r="AI36" i="15" s="1"/>
  <c r="AP37" i="15"/>
  <c r="AQ37" i="15" s="1"/>
  <c r="AR37" i="15" s="1"/>
  <c r="AS37" i="15" s="1"/>
  <c r="T27" i="15"/>
  <c r="U27" i="15" s="1"/>
  <c r="V27" i="15" s="1"/>
  <c r="W27" i="15" s="1"/>
  <c r="X27" i="15" s="1"/>
  <c r="Y27" i="15" s="1"/>
  <c r="AA53" i="15"/>
  <c r="AB53" i="15" s="1"/>
  <c r="AC53" i="15" s="1"/>
  <c r="AD53" i="15" s="1"/>
  <c r="AK54" i="15"/>
  <c r="AL54" i="15" s="1"/>
  <c r="AM54" i="15" s="1"/>
  <c r="AN54" i="15" s="1"/>
  <c r="AF55" i="15"/>
  <c r="AG55" i="15" s="1"/>
  <c r="AH55" i="15" s="1"/>
  <c r="AI55" i="15" s="1"/>
  <c r="AP58" i="15"/>
  <c r="AQ58" i="15" s="1"/>
  <c r="AR58" i="15" s="1"/>
  <c r="AS58" i="15" s="1"/>
  <c r="AF59" i="15"/>
  <c r="AG59" i="15" s="1"/>
  <c r="AH59" i="15" s="1"/>
  <c r="AI59" i="15" s="1"/>
  <c r="T56" i="15"/>
  <c r="U56" i="15" s="1"/>
  <c r="V56" i="15" s="1"/>
  <c r="W56" i="15" s="1"/>
  <c r="X56" i="15" s="1"/>
  <c r="Y56" i="15" s="1"/>
  <c r="AP56" i="15"/>
  <c r="AQ56" i="15" s="1"/>
  <c r="AR56" i="15" s="1"/>
  <c r="AS56" i="15" s="1"/>
  <c r="AF57" i="15"/>
  <c r="AG57" i="15" s="1"/>
  <c r="AH57" i="15" s="1"/>
  <c r="AI57" i="15" s="1"/>
  <c r="AP113" i="15"/>
  <c r="AQ113" i="15" s="1"/>
  <c r="AR113" i="15" s="1"/>
  <c r="AS113" i="15" s="1"/>
  <c r="AK113" i="15"/>
  <c r="AL113" i="15" s="1"/>
  <c r="AM113" i="15" s="1"/>
  <c r="AN113" i="15" s="1"/>
  <c r="AK101" i="15"/>
  <c r="AL101" i="15" s="1"/>
  <c r="AM101" i="15" s="1"/>
  <c r="AN101" i="15" s="1"/>
  <c r="AA102" i="15"/>
  <c r="AB102" i="15" s="1"/>
  <c r="AC102" i="15" s="1"/>
  <c r="AD102" i="15" s="1"/>
  <c r="AK99" i="15"/>
  <c r="AL99" i="15" s="1"/>
  <c r="AM99" i="15" s="1"/>
  <c r="AN99" i="15" s="1"/>
  <c r="AA100" i="15"/>
  <c r="AB100" i="15" s="1"/>
  <c r="AC100" i="15" s="1"/>
  <c r="AD100" i="15" s="1"/>
  <c r="AA104" i="15"/>
  <c r="AB104" i="15" s="1"/>
  <c r="AC104" i="15" s="1"/>
  <c r="AD104" i="15" s="1"/>
  <c r="AA106" i="15"/>
  <c r="AB106" i="15" s="1"/>
  <c r="AC106" i="15" s="1"/>
  <c r="AD106" i="15" s="1"/>
  <c r="AF112" i="15"/>
  <c r="AG112" i="15" s="1"/>
  <c r="AH112" i="15" s="1"/>
  <c r="AI112" i="15" s="1"/>
  <c r="AA112" i="15"/>
  <c r="AB112" i="15" s="1"/>
  <c r="AC112" i="15" s="1"/>
  <c r="AD112" i="15" s="1"/>
  <c r="T101" i="15"/>
  <c r="U101" i="15" s="1"/>
  <c r="V101" i="15" s="1"/>
  <c r="W101" i="15" s="1"/>
  <c r="X101" i="15" s="1"/>
  <c r="Y101" i="15" s="1"/>
  <c r="AK105" i="15"/>
  <c r="AL105" i="15" s="1"/>
  <c r="AM105" i="15" s="1"/>
  <c r="AN105" i="15" s="1"/>
  <c r="T109" i="15"/>
  <c r="U109" i="15" s="1"/>
  <c r="V109" i="15" s="1"/>
  <c r="W109" i="15" s="1"/>
  <c r="X109" i="15" s="1"/>
  <c r="Y109" i="15" s="1"/>
  <c r="AA116" i="15"/>
  <c r="AB116" i="15" s="1"/>
  <c r="AC116" i="15" s="1"/>
  <c r="AD116" i="15" s="1"/>
  <c r="AK119" i="15"/>
  <c r="AL119" i="15" s="1"/>
  <c r="AM119" i="15" s="1"/>
  <c r="AN119" i="15" s="1"/>
  <c r="AP108" i="15"/>
  <c r="AQ108" i="15" s="1"/>
  <c r="AR108" i="15" s="1"/>
  <c r="AS108" i="15" s="1"/>
  <c r="AF109" i="15"/>
  <c r="AG109" i="15" s="1"/>
  <c r="AH109" i="15" s="1"/>
  <c r="AI109" i="15" s="1"/>
  <c r="AA117" i="15"/>
  <c r="AB117" i="15" s="1"/>
  <c r="AC117" i="15" s="1"/>
  <c r="AD117" i="15" s="1"/>
  <c r="AA119" i="15"/>
  <c r="AB119" i="15" s="1"/>
  <c r="AC119" i="15" s="1"/>
  <c r="AD119" i="15" s="1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G62" i="2"/>
  <c r="H62" i="2"/>
  <c r="I62" i="2"/>
  <c r="J62" i="2"/>
  <c r="K62" i="2"/>
  <c r="L62" i="2"/>
  <c r="M62" i="2"/>
  <c r="N62" i="2"/>
  <c r="O62" i="2"/>
  <c r="P62" i="2"/>
  <c r="Q62" i="2"/>
  <c r="R62" i="2"/>
  <c r="G63" i="2"/>
  <c r="H63" i="2"/>
  <c r="I63" i="2"/>
  <c r="J63" i="2"/>
  <c r="K63" i="2"/>
  <c r="L63" i="2"/>
  <c r="M63" i="2"/>
  <c r="N63" i="2"/>
  <c r="O63" i="2"/>
  <c r="P63" i="2"/>
  <c r="Q63" i="2"/>
  <c r="R63" i="2"/>
  <c r="G64" i="2"/>
  <c r="H64" i="2"/>
  <c r="I64" i="2"/>
  <c r="J64" i="2"/>
  <c r="K64" i="2"/>
  <c r="L64" i="2"/>
  <c r="M64" i="2"/>
  <c r="N64" i="2"/>
  <c r="O64" i="2"/>
  <c r="P64" i="2"/>
  <c r="Q64" i="2"/>
  <c r="R64" i="2"/>
  <c r="G65" i="2"/>
  <c r="H65" i="2"/>
  <c r="I65" i="2"/>
  <c r="J65" i="2"/>
  <c r="K65" i="2"/>
  <c r="L65" i="2"/>
  <c r="M65" i="2"/>
  <c r="N65" i="2"/>
  <c r="O65" i="2"/>
  <c r="P65" i="2"/>
  <c r="Q65" i="2"/>
  <c r="R65" i="2"/>
  <c r="G66" i="2"/>
  <c r="H66" i="2"/>
  <c r="I66" i="2"/>
  <c r="J66" i="2"/>
  <c r="K66" i="2"/>
  <c r="L66" i="2"/>
  <c r="M66" i="2"/>
  <c r="N66" i="2"/>
  <c r="O66" i="2"/>
  <c r="P66" i="2"/>
  <c r="Q66" i="2"/>
  <c r="R66" i="2"/>
  <c r="G67" i="2"/>
  <c r="H67" i="2"/>
  <c r="I67" i="2"/>
  <c r="J67" i="2"/>
  <c r="K67" i="2"/>
  <c r="L67" i="2"/>
  <c r="M67" i="2"/>
  <c r="N67" i="2"/>
  <c r="O67" i="2"/>
  <c r="P67" i="2"/>
  <c r="Q67" i="2"/>
  <c r="R67" i="2"/>
  <c r="G68" i="2"/>
  <c r="H68" i="2"/>
  <c r="I68" i="2"/>
  <c r="J68" i="2"/>
  <c r="K68" i="2"/>
  <c r="L68" i="2"/>
  <c r="M68" i="2"/>
  <c r="N68" i="2"/>
  <c r="O68" i="2"/>
  <c r="P68" i="2"/>
  <c r="Q68" i="2"/>
  <c r="R68" i="2"/>
  <c r="G69" i="2"/>
  <c r="H69" i="2"/>
  <c r="I69" i="2"/>
  <c r="J69" i="2"/>
  <c r="K69" i="2"/>
  <c r="L69" i="2"/>
  <c r="M69" i="2"/>
  <c r="N69" i="2"/>
  <c r="O69" i="2"/>
  <c r="P69" i="2"/>
  <c r="Q69" i="2"/>
  <c r="R69" i="2"/>
  <c r="G70" i="2"/>
  <c r="H70" i="2"/>
  <c r="I70" i="2"/>
  <c r="J70" i="2"/>
  <c r="K70" i="2"/>
  <c r="L70" i="2"/>
  <c r="M70" i="2"/>
  <c r="N70" i="2"/>
  <c r="O70" i="2"/>
  <c r="P70" i="2"/>
  <c r="Q70" i="2"/>
  <c r="R70" i="2"/>
  <c r="G71" i="2"/>
  <c r="H71" i="2"/>
  <c r="I71" i="2"/>
  <c r="J71" i="2"/>
  <c r="K71" i="2"/>
  <c r="L71" i="2"/>
  <c r="M71" i="2"/>
  <c r="N71" i="2"/>
  <c r="O71" i="2"/>
  <c r="P71" i="2"/>
  <c r="Q71" i="2"/>
  <c r="R71" i="2"/>
  <c r="G72" i="2"/>
  <c r="H72" i="2"/>
  <c r="I72" i="2"/>
  <c r="J72" i="2"/>
  <c r="K72" i="2"/>
  <c r="L72" i="2"/>
  <c r="M72" i="2"/>
  <c r="N72" i="2"/>
  <c r="O72" i="2"/>
  <c r="P72" i="2"/>
  <c r="Q72" i="2"/>
  <c r="R72" i="2"/>
  <c r="G73" i="2"/>
  <c r="H73" i="2"/>
  <c r="I73" i="2"/>
  <c r="J73" i="2"/>
  <c r="K73" i="2"/>
  <c r="L73" i="2"/>
  <c r="M73" i="2"/>
  <c r="N73" i="2"/>
  <c r="O73" i="2"/>
  <c r="P73" i="2"/>
  <c r="Q73" i="2"/>
  <c r="R73" i="2"/>
  <c r="G74" i="2"/>
  <c r="H74" i="2"/>
  <c r="I74" i="2"/>
  <c r="J74" i="2"/>
  <c r="K74" i="2"/>
  <c r="L74" i="2"/>
  <c r="M74" i="2"/>
  <c r="N74" i="2"/>
  <c r="O74" i="2"/>
  <c r="P74" i="2"/>
  <c r="Q74" i="2"/>
  <c r="R74" i="2"/>
  <c r="G75" i="2"/>
  <c r="H75" i="2"/>
  <c r="I75" i="2"/>
  <c r="J75" i="2"/>
  <c r="K75" i="2"/>
  <c r="L75" i="2"/>
  <c r="M75" i="2"/>
  <c r="N75" i="2"/>
  <c r="O75" i="2"/>
  <c r="P75" i="2"/>
  <c r="Q75" i="2"/>
  <c r="R75" i="2"/>
  <c r="G76" i="2"/>
  <c r="H76" i="2"/>
  <c r="I76" i="2"/>
  <c r="J76" i="2"/>
  <c r="K76" i="2"/>
  <c r="L76" i="2"/>
  <c r="M76" i="2"/>
  <c r="N76" i="2"/>
  <c r="O76" i="2"/>
  <c r="P76" i="2"/>
  <c r="Q76" i="2"/>
  <c r="R76" i="2"/>
  <c r="G77" i="2"/>
  <c r="H77" i="2"/>
  <c r="I77" i="2"/>
  <c r="J77" i="2"/>
  <c r="K77" i="2"/>
  <c r="L77" i="2"/>
  <c r="M77" i="2"/>
  <c r="N77" i="2"/>
  <c r="O77" i="2"/>
  <c r="P77" i="2"/>
  <c r="Q77" i="2"/>
  <c r="R77" i="2"/>
  <c r="G78" i="2"/>
  <c r="H78" i="2"/>
  <c r="I78" i="2"/>
  <c r="J78" i="2"/>
  <c r="K78" i="2"/>
  <c r="L78" i="2"/>
  <c r="M78" i="2"/>
  <c r="N78" i="2"/>
  <c r="O78" i="2"/>
  <c r="P78" i="2"/>
  <c r="Q78" i="2"/>
  <c r="R78" i="2"/>
  <c r="G79" i="2"/>
  <c r="H79" i="2"/>
  <c r="I79" i="2"/>
  <c r="J79" i="2"/>
  <c r="K79" i="2"/>
  <c r="L79" i="2"/>
  <c r="M79" i="2"/>
  <c r="N79" i="2"/>
  <c r="O79" i="2"/>
  <c r="P79" i="2"/>
  <c r="Q79" i="2"/>
  <c r="R79" i="2"/>
  <c r="G80" i="2"/>
  <c r="H80" i="2"/>
  <c r="I80" i="2"/>
  <c r="J80" i="2"/>
  <c r="K80" i="2"/>
  <c r="L80" i="2"/>
  <c r="M80" i="2"/>
  <c r="N80" i="2"/>
  <c r="O80" i="2"/>
  <c r="P80" i="2"/>
  <c r="Q80" i="2"/>
  <c r="R80" i="2"/>
  <c r="G81" i="2"/>
  <c r="H81" i="2"/>
  <c r="I81" i="2"/>
  <c r="J81" i="2"/>
  <c r="K81" i="2"/>
  <c r="L81" i="2"/>
  <c r="M81" i="2"/>
  <c r="N81" i="2"/>
  <c r="O81" i="2"/>
  <c r="P81" i="2"/>
  <c r="Q81" i="2"/>
  <c r="R81" i="2"/>
  <c r="G82" i="2"/>
  <c r="H82" i="2"/>
  <c r="I82" i="2"/>
  <c r="J82" i="2"/>
  <c r="K82" i="2"/>
  <c r="L82" i="2"/>
  <c r="M82" i="2"/>
  <c r="N82" i="2"/>
  <c r="O82" i="2"/>
  <c r="P82" i="2"/>
  <c r="Q82" i="2"/>
  <c r="R82" i="2"/>
  <c r="G83" i="2"/>
  <c r="H83" i="2"/>
  <c r="I83" i="2"/>
  <c r="J83" i="2"/>
  <c r="K83" i="2"/>
  <c r="L83" i="2"/>
  <c r="M83" i="2"/>
  <c r="N83" i="2"/>
  <c r="O83" i="2"/>
  <c r="P83" i="2"/>
  <c r="Q83" i="2"/>
  <c r="R83" i="2"/>
  <c r="G84" i="2"/>
  <c r="H84" i="2"/>
  <c r="I84" i="2"/>
  <c r="J84" i="2"/>
  <c r="K84" i="2"/>
  <c r="L84" i="2"/>
  <c r="M84" i="2"/>
  <c r="N84" i="2"/>
  <c r="O84" i="2"/>
  <c r="P84" i="2"/>
  <c r="Q84" i="2"/>
  <c r="R84" i="2"/>
  <c r="G85" i="2"/>
  <c r="H85" i="2"/>
  <c r="I85" i="2"/>
  <c r="J85" i="2"/>
  <c r="K85" i="2"/>
  <c r="L85" i="2"/>
  <c r="M85" i="2"/>
  <c r="N85" i="2"/>
  <c r="O85" i="2"/>
  <c r="P85" i="2"/>
  <c r="Q85" i="2"/>
  <c r="R85" i="2"/>
  <c r="G86" i="2"/>
  <c r="H86" i="2"/>
  <c r="I86" i="2"/>
  <c r="J86" i="2"/>
  <c r="K86" i="2"/>
  <c r="L86" i="2"/>
  <c r="M86" i="2"/>
  <c r="N86" i="2"/>
  <c r="O86" i="2"/>
  <c r="P86" i="2"/>
  <c r="Q86" i="2"/>
  <c r="R86" i="2"/>
  <c r="G87" i="2"/>
  <c r="H87" i="2"/>
  <c r="I87" i="2"/>
  <c r="J87" i="2"/>
  <c r="K87" i="2"/>
  <c r="L87" i="2"/>
  <c r="M87" i="2"/>
  <c r="N87" i="2"/>
  <c r="O87" i="2"/>
  <c r="P87" i="2"/>
  <c r="Q87" i="2"/>
  <c r="R87" i="2"/>
  <c r="G88" i="2"/>
  <c r="H88" i="2"/>
  <c r="I88" i="2"/>
  <c r="J88" i="2"/>
  <c r="K88" i="2"/>
  <c r="L88" i="2"/>
  <c r="M88" i="2"/>
  <c r="N88" i="2"/>
  <c r="O88" i="2"/>
  <c r="P88" i="2"/>
  <c r="Q88" i="2"/>
  <c r="R88" i="2"/>
  <c r="G89" i="2"/>
  <c r="H89" i="2"/>
  <c r="I89" i="2"/>
  <c r="J89" i="2"/>
  <c r="K89" i="2"/>
  <c r="L89" i="2"/>
  <c r="M89" i="2"/>
  <c r="N89" i="2"/>
  <c r="O89" i="2"/>
  <c r="P89" i="2"/>
  <c r="Q89" i="2"/>
  <c r="R89" i="2"/>
  <c r="G90" i="2"/>
  <c r="H90" i="2"/>
  <c r="I90" i="2"/>
  <c r="J90" i="2"/>
  <c r="K90" i="2"/>
  <c r="L90" i="2"/>
  <c r="M90" i="2"/>
  <c r="N90" i="2"/>
  <c r="O90" i="2"/>
  <c r="P90" i="2"/>
  <c r="Q90" i="2"/>
  <c r="R90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62" i="2"/>
  <c r="S51" i="13" l="1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S50" i="13"/>
  <c r="R50" i="13"/>
  <c r="Q50" i="13"/>
  <c r="P50" i="13"/>
  <c r="O50" i="13"/>
  <c r="N50" i="13"/>
  <c r="M50" i="13"/>
  <c r="L50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S48" i="13"/>
  <c r="R48" i="13"/>
  <c r="Q48" i="13"/>
  <c r="P48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D45" i="13"/>
  <c r="C45" i="13"/>
  <c r="B45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S43" i="13"/>
  <c r="R43" i="13"/>
  <c r="Q120" i="2" s="1"/>
  <c r="Q43" i="13"/>
  <c r="P43" i="13"/>
  <c r="O120" i="2" s="1"/>
  <c r="O43" i="13"/>
  <c r="N43" i="13"/>
  <c r="M43" i="13"/>
  <c r="L43" i="13"/>
  <c r="K43" i="13"/>
  <c r="J43" i="13"/>
  <c r="I43" i="13"/>
  <c r="H120" i="2" s="1"/>
  <c r="H43" i="13"/>
  <c r="G43" i="13"/>
  <c r="F43" i="13"/>
  <c r="E43" i="13"/>
  <c r="D43" i="13"/>
  <c r="C43" i="13"/>
  <c r="B43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T41" i="13"/>
  <c r="S41" i="13"/>
  <c r="R119" i="2" s="1"/>
  <c r="R41" i="13"/>
  <c r="Q119" i="2" s="1"/>
  <c r="Q41" i="13"/>
  <c r="P41" i="13"/>
  <c r="O41" i="13"/>
  <c r="N41" i="13"/>
  <c r="M119" i="2" s="1"/>
  <c r="M41" i="13"/>
  <c r="L41" i="13"/>
  <c r="K119" i="2" s="1"/>
  <c r="K41" i="13"/>
  <c r="J41" i="13"/>
  <c r="I119" i="2" s="1"/>
  <c r="I41" i="13"/>
  <c r="H41" i="13"/>
  <c r="G119" i="2" s="1"/>
  <c r="G41" i="13"/>
  <c r="F119" i="2" s="1"/>
  <c r="F41" i="13"/>
  <c r="E41" i="13"/>
  <c r="D41" i="13"/>
  <c r="C41" i="13"/>
  <c r="B41" i="13"/>
  <c r="T40" i="13"/>
  <c r="S40" i="13"/>
  <c r="R40" i="13"/>
  <c r="Q40" i="13"/>
  <c r="P118" i="2" s="1"/>
  <c r="P40" i="13"/>
  <c r="O40" i="13"/>
  <c r="N118" i="2" s="1"/>
  <c r="N40" i="13"/>
  <c r="M40" i="13"/>
  <c r="L118" i="2" s="1"/>
  <c r="L40" i="13"/>
  <c r="K40" i="13"/>
  <c r="J118" i="2" s="1"/>
  <c r="J40" i="13"/>
  <c r="I118" i="2" s="1"/>
  <c r="I40" i="13"/>
  <c r="H118" i="2" s="1"/>
  <c r="H40" i="13"/>
  <c r="G40" i="13"/>
  <c r="F40" i="13"/>
  <c r="E40" i="13"/>
  <c r="D40" i="13"/>
  <c r="C40" i="13"/>
  <c r="B40" i="13"/>
  <c r="T39" i="13"/>
  <c r="S117" i="2" s="1"/>
  <c r="S39" i="13"/>
  <c r="R39" i="13"/>
  <c r="Q39" i="13"/>
  <c r="P39" i="13"/>
  <c r="O117" i="2" s="1"/>
  <c r="O39" i="13"/>
  <c r="N39" i="13"/>
  <c r="M117" i="2" s="1"/>
  <c r="M39" i="13"/>
  <c r="L39" i="13"/>
  <c r="K117" i="2" s="1"/>
  <c r="K39" i="13"/>
  <c r="J117" i="2" s="1"/>
  <c r="J39" i="13"/>
  <c r="I39" i="13"/>
  <c r="H39" i="13"/>
  <c r="G117" i="2" s="1"/>
  <c r="G39" i="13"/>
  <c r="F39" i="13"/>
  <c r="E39" i="13"/>
  <c r="D39" i="13"/>
  <c r="C39" i="13"/>
  <c r="B39" i="13"/>
  <c r="T38" i="13"/>
  <c r="S38" i="13"/>
  <c r="R116" i="2" s="1"/>
  <c r="R38" i="13"/>
  <c r="Q38" i="13"/>
  <c r="P116" i="2" s="1"/>
  <c r="P38" i="13"/>
  <c r="O116" i="2" s="1"/>
  <c r="O38" i="13"/>
  <c r="N116" i="2" s="1"/>
  <c r="N38" i="13"/>
  <c r="M38" i="13"/>
  <c r="L38" i="13"/>
  <c r="K38" i="13"/>
  <c r="J38" i="13"/>
  <c r="I38" i="13"/>
  <c r="H38" i="13"/>
  <c r="G38" i="13"/>
  <c r="F116" i="2" s="1"/>
  <c r="F38" i="13"/>
  <c r="E38" i="13"/>
  <c r="D38" i="13"/>
  <c r="C38" i="13"/>
  <c r="B38" i="13"/>
  <c r="T37" i="13"/>
  <c r="S115" i="2" s="1"/>
  <c r="S37" i="13"/>
  <c r="R115" i="2" s="1"/>
  <c r="R37" i="13"/>
  <c r="Q115" i="2" s="1"/>
  <c r="Q37" i="13"/>
  <c r="P37" i="13"/>
  <c r="O37" i="13"/>
  <c r="N37" i="13"/>
  <c r="M37" i="13"/>
  <c r="L37" i="13"/>
  <c r="K37" i="13"/>
  <c r="J37" i="13"/>
  <c r="I115" i="2" s="1"/>
  <c r="I37" i="13"/>
  <c r="H37" i="13"/>
  <c r="G37" i="13"/>
  <c r="F37" i="13"/>
  <c r="E37" i="13"/>
  <c r="D37" i="13"/>
  <c r="C37" i="13"/>
  <c r="B37" i="13"/>
  <c r="T36" i="13"/>
  <c r="S36" i="13"/>
  <c r="R36" i="13"/>
  <c r="Q36" i="13"/>
  <c r="P114" i="2" s="1"/>
  <c r="P36" i="13"/>
  <c r="O36" i="13"/>
  <c r="N36" i="13"/>
  <c r="M36" i="13"/>
  <c r="L114" i="2" s="1"/>
  <c r="L36" i="13"/>
  <c r="K36" i="13"/>
  <c r="J36" i="13"/>
  <c r="I36" i="13"/>
  <c r="H114" i="2" s="1"/>
  <c r="H36" i="13"/>
  <c r="G36" i="13"/>
  <c r="F114" i="2" s="1"/>
  <c r="F36" i="13"/>
  <c r="E36" i="13"/>
  <c r="D36" i="13"/>
  <c r="C36" i="13"/>
  <c r="B36" i="13"/>
  <c r="T35" i="13"/>
  <c r="S113" i="2" s="1"/>
  <c r="S35" i="13"/>
  <c r="R35" i="13"/>
  <c r="Q35" i="13"/>
  <c r="P35" i="13"/>
  <c r="O113" i="2" s="1"/>
  <c r="O35" i="13"/>
  <c r="N35" i="13"/>
  <c r="M35" i="13"/>
  <c r="L35" i="13"/>
  <c r="K113" i="2" s="1"/>
  <c r="K35" i="13"/>
  <c r="J35" i="13"/>
  <c r="I113" i="2" s="1"/>
  <c r="I35" i="13"/>
  <c r="H35" i="13"/>
  <c r="G113" i="2" s="1"/>
  <c r="G35" i="13"/>
  <c r="F35" i="13"/>
  <c r="E35" i="13"/>
  <c r="D35" i="13"/>
  <c r="C35" i="13"/>
  <c r="B35" i="13"/>
  <c r="T34" i="13"/>
  <c r="S34" i="13"/>
  <c r="R112" i="2" s="1"/>
  <c r="R34" i="13"/>
  <c r="Q34" i="13"/>
  <c r="P34" i="13"/>
  <c r="O34" i="13"/>
  <c r="N112" i="2" s="1"/>
  <c r="N34" i="13"/>
  <c r="M34" i="13"/>
  <c r="L112" i="2" s="1"/>
  <c r="L34" i="13"/>
  <c r="K34" i="13"/>
  <c r="J34" i="13"/>
  <c r="I34" i="13"/>
  <c r="H34" i="13"/>
  <c r="G34" i="13"/>
  <c r="F112" i="2" s="1"/>
  <c r="F34" i="13"/>
  <c r="E34" i="13"/>
  <c r="D34" i="13"/>
  <c r="C34" i="13"/>
  <c r="B34" i="13"/>
  <c r="T33" i="13"/>
  <c r="S33" i="13"/>
  <c r="R33" i="13"/>
  <c r="Q111" i="2" s="1"/>
  <c r="Q33" i="13"/>
  <c r="P33" i="13"/>
  <c r="O111" i="2" s="1"/>
  <c r="O33" i="13"/>
  <c r="N111" i="2" s="1"/>
  <c r="N33" i="13"/>
  <c r="M111" i="2" s="1"/>
  <c r="M33" i="13"/>
  <c r="L33" i="13"/>
  <c r="K33" i="13"/>
  <c r="J33" i="13"/>
  <c r="I33" i="13"/>
  <c r="H33" i="13"/>
  <c r="G33" i="13"/>
  <c r="F33" i="13"/>
  <c r="E33" i="13"/>
  <c r="D33" i="13"/>
  <c r="C33" i="13"/>
  <c r="B33" i="13"/>
  <c r="T32" i="13"/>
  <c r="S32" i="13"/>
  <c r="R110" i="2" s="1"/>
  <c r="R32" i="13"/>
  <c r="Q32" i="13"/>
  <c r="P110" i="2" s="1"/>
  <c r="P32" i="13"/>
  <c r="O32" i="13"/>
  <c r="N32" i="13"/>
  <c r="M32" i="13"/>
  <c r="L32" i="13"/>
  <c r="K32" i="13"/>
  <c r="J32" i="13"/>
  <c r="I32" i="13"/>
  <c r="H110" i="2" s="1"/>
  <c r="H32" i="13"/>
  <c r="G32" i="13"/>
  <c r="F32" i="13"/>
  <c r="E32" i="13"/>
  <c r="D32" i="13"/>
  <c r="C32" i="13"/>
  <c r="B32" i="13"/>
  <c r="R31" i="13"/>
  <c r="Q109" i="2" s="1"/>
  <c r="Q31" i="13"/>
  <c r="P31" i="13"/>
  <c r="O31" i="13"/>
  <c r="N31" i="13"/>
  <c r="M31" i="13"/>
  <c r="T30" i="13"/>
  <c r="S30" i="13"/>
  <c r="R30" i="13"/>
  <c r="Q108" i="2" s="1"/>
  <c r="Q30" i="13"/>
  <c r="P30" i="13"/>
  <c r="O30" i="13"/>
  <c r="N30" i="13"/>
  <c r="M108" i="2" s="1"/>
  <c r="M30" i="13"/>
  <c r="L30" i="13"/>
  <c r="K108" i="2" s="1"/>
  <c r="K30" i="13"/>
  <c r="J30" i="13"/>
  <c r="I108" i="2" s="1"/>
  <c r="I30" i="13"/>
  <c r="H30" i="13"/>
  <c r="G30" i="13"/>
  <c r="F30" i="13"/>
  <c r="E30" i="13"/>
  <c r="D30" i="13"/>
  <c r="C30" i="13"/>
  <c r="B30" i="13"/>
  <c r="T29" i="13"/>
  <c r="S29" i="13"/>
  <c r="R29" i="13"/>
  <c r="Q29" i="13"/>
  <c r="P107" i="2" s="1"/>
  <c r="P29" i="13"/>
  <c r="O29" i="13"/>
  <c r="N107" i="2" s="1"/>
  <c r="N29" i="13"/>
  <c r="M107" i="2" s="1"/>
  <c r="M29" i="13"/>
  <c r="L107" i="2" s="1"/>
  <c r="L29" i="13"/>
  <c r="K29" i="13"/>
  <c r="J29" i="13"/>
  <c r="I29" i="13"/>
  <c r="H107" i="2" s="1"/>
  <c r="H29" i="13"/>
  <c r="G29" i="13"/>
  <c r="F29" i="13"/>
  <c r="E29" i="13"/>
  <c r="D29" i="13"/>
  <c r="C29" i="13"/>
  <c r="B29" i="13"/>
  <c r="T28" i="13"/>
  <c r="S106" i="2" s="1"/>
  <c r="S28" i="13"/>
  <c r="R28" i="13"/>
  <c r="Q28" i="13"/>
  <c r="P28" i="13"/>
  <c r="O106" i="2" s="1"/>
  <c r="O28" i="13"/>
  <c r="N28" i="13"/>
  <c r="M28" i="13"/>
  <c r="L28" i="13"/>
  <c r="K106" i="2" s="1"/>
  <c r="K28" i="13"/>
  <c r="J28" i="13"/>
  <c r="I28" i="13"/>
  <c r="H28" i="13"/>
  <c r="G28" i="13"/>
  <c r="F28" i="13"/>
  <c r="E28" i="13"/>
  <c r="D28" i="13"/>
  <c r="C28" i="13"/>
  <c r="B28" i="13"/>
  <c r="T27" i="13"/>
  <c r="S105" i="2" s="1"/>
  <c r="S27" i="13"/>
  <c r="R105" i="2" s="1"/>
  <c r="R27" i="13"/>
  <c r="Q27" i="13"/>
  <c r="P27" i="13"/>
  <c r="O27" i="13"/>
  <c r="N27" i="13"/>
  <c r="M27" i="13"/>
  <c r="L27" i="13"/>
  <c r="K27" i="13"/>
  <c r="J105" i="2" s="1"/>
  <c r="J27" i="13"/>
  <c r="I27" i="13"/>
  <c r="H27" i="13"/>
  <c r="G27" i="13"/>
  <c r="F105" i="2" s="1"/>
  <c r="F27" i="13"/>
  <c r="E27" i="13"/>
  <c r="D27" i="13"/>
  <c r="C27" i="13"/>
  <c r="B27" i="13"/>
  <c r="T26" i="13"/>
  <c r="S26" i="13"/>
  <c r="R26" i="13"/>
  <c r="Q104" i="2" s="1"/>
  <c r="Q26" i="13"/>
  <c r="P26" i="13"/>
  <c r="O26" i="13"/>
  <c r="N26" i="13"/>
  <c r="M104" i="2" s="1"/>
  <c r="M26" i="13"/>
  <c r="L26" i="13"/>
  <c r="K26" i="13"/>
  <c r="T25" i="13"/>
  <c r="S103" i="2" s="1"/>
  <c r="S25" i="13"/>
  <c r="R25" i="13"/>
  <c r="Q103" i="2" s="1"/>
  <c r="Q25" i="13"/>
  <c r="P103" i="2" s="1"/>
  <c r="P25" i="13"/>
  <c r="O103" i="2" s="1"/>
  <c r="O25" i="13"/>
  <c r="N25" i="13"/>
  <c r="M25" i="13"/>
  <c r="L25" i="13"/>
  <c r="K25" i="13"/>
  <c r="J25" i="13"/>
  <c r="I25" i="13"/>
  <c r="H25" i="13"/>
  <c r="G103" i="2" s="1"/>
  <c r="G25" i="13"/>
  <c r="F25" i="13"/>
  <c r="T24" i="13"/>
  <c r="S24" i="13"/>
  <c r="R102" i="2" s="1"/>
  <c r="R24" i="13"/>
  <c r="Q24" i="13"/>
  <c r="P102" i="2" s="1"/>
  <c r="P24" i="13"/>
  <c r="O102" i="2" s="1"/>
  <c r="O24" i="13"/>
  <c r="N102" i="2" s="1"/>
  <c r="N24" i="13"/>
  <c r="M24" i="13"/>
  <c r="L24" i="13"/>
  <c r="K24" i="13"/>
  <c r="J102" i="2" s="1"/>
  <c r="J24" i="13"/>
  <c r="I24" i="13"/>
  <c r="H24" i="13"/>
  <c r="G24" i="13"/>
  <c r="F24" i="13"/>
  <c r="E24" i="13"/>
  <c r="D24" i="13"/>
  <c r="C24" i="13"/>
  <c r="B24" i="13"/>
  <c r="T23" i="13"/>
  <c r="S101" i="2" s="1"/>
  <c r="S23" i="13"/>
  <c r="R101" i="2" s="1"/>
  <c r="R23" i="13"/>
  <c r="Q101" i="2" s="1"/>
  <c r="Q23" i="13"/>
  <c r="P23" i="13"/>
  <c r="O23" i="13"/>
  <c r="N23" i="13"/>
  <c r="M101" i="2" s="1"/>
  <c r="M23" i="13"/>
  <c r="L23" i="13"/>
  <c r="K23" i="13"/>
  <c r="J23" i="13"/>
  <c r="I101" i="2" s="1"/>
  <c r="I23" i="13"/>
  <c r="H23" i="13"/>
  <c r="G23" i="13"/>
  <c r="F23" i="13"/>
  <c r="E23" i="13"/>
  <c r="D23" i="13"/>
  <c r="C23" i="13"/>
  <c r="B23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99" i="2" s="1"/>
  <c r="F21" i="13"/>
  <c r="E21" i="13"/>
  <c r="D21" i="13"/>
  <c r="C21" i="13"/>
  <c r="B21" i="13"/>
  <c r="T20" i="13"/>
  <c r="S97" i="2" s="1"/>
  <c r="S20" i="13"/>
  <c r="R20" i="13"/>
  <c r="Q20" i="13"/>
  <c r="P20" i="13"/>
  <c r="O97" i="2" s="1"/>
  <c r="O20" i="13"/>
  <c r="N20" i="13"/>
  <c r="M20" i="13"/>
  <c r="L20" i="13"/>
  <c r="K97" i="2" s="1"/>
  <c r="K20" i="13"/>
  <c r="J20" i="13"/>
  <c r="I20" i="13"/>
  <c r="H20" i="13"/>
  <c r="G97" i="2" s="1"/>
  <c r="G20" i="13"/>
  <c r="F20" i="13"/>
  <c r="E20" i="13"/>
  <c r="D20" i="13"/>
  <c r="C20" i="13"/>
  <c r="B20" i="13"/>
  <c r="T19" i="13"/>
  <c r="S19" i="13"/>
  <c r="R96" i="2" s="1"/>
  <c r="R19" i="13"/>
  <c r="Q19" i="13"/>
  <c r="P19" i="13"/>
  <c r="O19" i="13"/>
  <c r="N96" i="2" s="1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T18" i="13"/>
  <c r="S18" i="13"/>
  <c r="R18" i="13"/>
  <c r="Q95" i="2" s="1"/>
  <c r="Q18" i="13"/>
  <c r="P18" i="13"/>
  <c r="O18" i="13"/>
  <c r="N18" i="13"/>
  <c r="M95" i="2" s="1"/>
  <c r="M18" i="13"/>
  <c r="L18" i="13"/>
  <c r="K18" i="13"/>
  <c r="J18" i="13"/>
  <c r="I18" i="13"/>
  <c r="H18" i="13"/>
  <c r="G18" i="13"/>
  <c r="F18" i="13"/>
  <c r="E18" i="13"/>
  <c r="D18" i="13"/>
  <c r="C18" i="13"/>
  <c r="B18" i="13"/>
  <c r="T17" i="13"/>
  <c r="S17" i="13"/>
  <c r="R94" i="2" s="1"/>
  <c r="R17" i="13"/>
  <c r="Q17" i="13"/>
  <c r="P94" i="2" s="1"/>
  <c r="P17" i="13"/>
  <c r="O17" i="13"/>
  <c r="N17" i="13"/>
  <c r="M17" i="13"/>
  <c r="L17" i="13"/>
  <c r="K17" i="13"/>
  <c r="J17" i="13"/>
  <c r="I17" i="13"/>
  <c r="H94" i="2" s="1"/>
  <c r="H17" i="13"/>
  <c r="G17" i="13"/>
  <c r="F17" i="13"/>
  <c r="E17" i="13"/>
  <c r="D17" i="13"/>
  <c r="C17" i="13"/>
  <c r="B17" i="13"/>
  <c r="T16" i="13"/>
  <c r="S93" i="2" s="1"/>
  <c r="S16" i="13"/>
  <c r="R16" i="13"/>
  <c r="Q16" i="13"/>
  <c r="P16" i="13"/>
  <c r="O16" i="13"/>
  <c r="N16" i="13"/>
  <c r="M16" i="13"/>
  <c r="L16" i="13"/>
  <c r="K93" i="2" s="1"/>
  <c r="K16" i="13"/>
  <c r="J16" i="13"/>
  <c r="I16" i="13"/>
  <c r="H16" i="13"/>
  <c r="G93" i="2" s="1"/>
  <c r="G16" i="13"/>
  <c r="F16" i="13"/>
  <c r="E16" i="13"/>
  <c r="D16" i="13"/>
  <c r="C16" i="13"/>
  <c r="B16" i="13"/>
  <c r="T15" i="13"/>
  <c r="S15" i="13"/>
  <c r="R92" i="2" s="1"/>
  <c r="R15" i="13"/>
  <c r="Q15" i="13"/>
  <c r="P15" i="13"/>
  <c r="O15" i="13"/>
  <c r="N92" i="2" s="1"/>
  <c r="N15" i="13"/>
  <c r="M15" i="13"/>
  <c r="L15" i="13"/>
  <c r="K15" i="13"/>
  <c r="J92" i="2" s="1"/>
  <c r="J15" i="13"/>
  <c r="I15" i="13"/>
  <c r="H15" i="13"/>
  <c r="G92" i="2" s="1"/>
  <c r="G15" i="13"/>
  <c r="F92" i="2" s="1"/>
  <c r="F15" i="13"/>
  <c r="E15" i="13"/>
  <c r="D15" i="13"/>
  <c r="C15" i="13"/>
  <c r="B15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R120" i="2"/>
  <c r="P120" i="2"/>
  <c r="N120" i="2"/>
  <c r="M120" i="2"/>
  <c r="K120" i="2"/>
  <c r="J120" i="2"/>
  <c r="I120" i="2"/>
  <c r="G120" i="2"/>
  <c r="F120" i="2"/>
  <c r="S119" i="2"/>
  <c r="P119" i="2"/>
  <c r="O119" i="2"/>
  <c r="N119" i="2"/>
  <c r="L119" i="2"/>
  <c r="J119" i="2"/>
  <c r="H119" i="2"/>
  <c r="S118" i="2"/>
  <c r="R118" i="2"/>
  <c r="Q118" i="2"/>
  <c r="O118" i="2"/>
  <c r="M118" i="2"/>
  <c r="K118" i="2"/>
  <c r="G118" i="2"/>
  <c r="F118" i="2"/>
  <c r="R117" i="2"/>
  <c r="Q117" i="2"/>
  <c r="P117" i="2"/>
  <c r="N117" i="2"/>
  <c r="I117" i="2"/>
  <c r="H117" i="2"/>
  <c r="F117" i="2"/>
  <c r="S116" i="2"/>
  <c r="Q116" i="2"/>
  <c r="M116" i="2"/>
  <c r="L116" i="2"/>
  <c r="K116" i="2"/>
  <c r="I116" i="2"/>
  <c r="H116" i="2"/>
  <c r="G116" i="2"/>
  <c r="P115" i="2"/>
  <c r="O115" i="2"/>
  <c r="N115" i="2"/>
  <c r="L115" i="2"/>
  <c r="K115" i="2"/>
  <c r="J115" i="2"/>
  <c r="H115" i="2"/>
  <c r="G115" i="2"/>
  <c r="F115" i="2"/>
  <c r="S114" i="2"/>
  <c r="R114" i="2"/>
  <c r="Q114" i="2"/>
  <c r="O114" i="2"/>
  <c r="N114" i="2"/>
  <c r="M114" i="2"/>
  <c r="K114" i="2"/>
  <c r="J114" i="2"/>
  <c r="I114" i="2"/>
  <c r="G114" i="2"/>
  <c r="R113" i="2"/>
  <c r="Q113" i="2"/>
  <c r="P113" i="2"/>
  <c r="N113" i="2"/>
  <c r="M113" i="2"/>
  <c r="L113" i="2"/>
  <c r="J113" i="2"/>
  <c r="F113" i="2"/>
  <c r="S112" i="2"/>
  <c r="Q112" i="2"/>
  <c r="P112" i="2"/>
  <c r="O112" i="2"/>
  <c r="M112" i="2"/>
  <c r="J112" i="2"/>
  <c r="I112" i="2"/>
  <c r="H112" i="2"/>
  <c r="G112" i="2"/>
  <c r="S111" i="2"/>
  <c r="R111" i="2"/>
  <c r="P111" i="2"/>
  <c r="L111" i="2"/>
  <c r="K111" i="2"/>
  <c r="J111" i="2"/>
  <c r="H111" i="2"/>
  <c r="G111" i="2"/>
  <c r="F111" i="2"/>
  <c r="S110" i="2"/>
  <c r="O110" i="2"/>
  <c r="N110" i="2"/>
  <c r="M110" i="2"/>
  <c r="K110" i="2"/>
  <c r="J110" i="2"/>
  <c r="I110" i="2"/>
  <c r="G110" i="2"/>
  <c r="F110" i="2"/>
  <c r="S109" i="2"/>
  <c r="R109" i="2"/>
  <c r="P109" i="2"/>
  <c r="O109" i="2"/>
  <c r="N109" i="2"/>
  <c r="L109" i="2"/>
  <c r="K109" i="2"/>
  <c r="J109" i="2"/>
  <c r="I109" i="2"/>
  <c r="H109" i="2"/>
  <c r="G109" i="2"/>
  <c r="F109" i="2"/>
  <c r="S108" i="2"/>
  <c r="R108" i="2"/>
  <c r="P108" i="2"/>
  <c r="O108" i="2"/>
  <c r="N108" i="2"/>
  <c r="L108" i="2"/>
  <c r="H108" i="2"/>
  <c r="G108" i="2"/>
  <c r="F108" i="2"/>
  <c r="S107" i="2"/>
  <c r="R107" i="2"/>
  <c r="Q107" i="2"/>
  <c r="O107" i="2"/>
  <c r="K107" i="2"/>
  <c r="J107" i="2"/>
  <c r="I107" i="2"/>
  <c r="G107" i="2"/>
  <c r="F107" i="2"/>
  <c r="R106" i="2"/>
  <c r="Q106" i="2"/>
  <c r="N106" i="2"/>
  <c r="M106" i="2"/>
  <c r="L106" i="2"/>
  <c r="J106" i="2"/>
  <c r="I106" i="2"/>
  <c r="H106" i="2"/>
  <c r="G106" i="2"/>
  <c r="F106" i="2"/>
  <c r="Q105" i="2"/>
  <c r="P105" i="2"/>
  <c r="O105" i="2"/>
  <c r="M105" i="2"/>
  <c r="L105" i="2"/>
  <c r="K105" i="2"/>
  <c r="I105" i="2"/>
  <c r="H105" i="2"/>
  <c r="G105" i="2"/>
  <c r="S104" i="2"/>
  <c r="R104" i="2"/>
  <c r="P104" i="2"/>
  <c r="O104" i="2"/>
  <c r="N104" i="2"/>
  <c r="L104" i="2"/>
  <c r="K104" i="2"/>
  <c r="J104" i="2"/>
  <c r="I104" i="2"/>
  <c r="H104" i="2"/>
  <c r="G104" i="2"/>
  <c r="F104" i="2"/>
  <c r="R103" i="2"/>
  <c r="N103" i="2"/>
  <c r="M103" i="2"/>
  <c r="L103" i="2"/>
  <c r="J103" i="2"/>
  <c r="I103" i="2"/>
  <c r="H103" i="2"/>
  <c r="F103" i="2"/>
  <c r="S102" i="2"/>
  <c r="Q102" i="2"/>
  <c r="M102" i="2"/>
  <c r="L102" i="2"/>
  <c r="K102" i="2"/>
  <c r="I102" i="2"/>
  <c r="H102" i="2"/>
  <c r="G102" i="2"/>
  <c r="F102" i="2"/>
  <c r="P101" i="2"/>
  <c r="O101" i="2"/>
  <c r="N101" i="2"/>
  <c r="L101" i="2"/>
  <c r="K101" i="2"/>
  <c r="J101" i="2"/>
  <c r="H101" i="2"/>
  <c r="G101" i="2"/>
  <c r="F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S99" i="2"/>
  <c r="R99" i="2"/>
  <c r="Q99" i="2"/>
  <c r="O99" i="2"/>
  <c r="N99" i="2"/>
  <c r="M99" i="2"/>
  <c r="L99" i="2"/>
  <c r="K99" i="2"/>
  <c r="J99" i="2"/>
  <c r="I99" i="2"/>
  <c r="H99" i="2"/>
  <c r="G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R97" i="2"/>
  <c r="Q97" i="2"/>
  <c r="P97" i="2"/>
  <c r="N97" i="2"/>
  <c r="M97" i="2"/>
  <c r="L97" i="2"/>
  <c r="J97" i="2"/>
  <c r="I97" i="2"/>
  <c r="F97" i="2"/>
  <c r="S96" i="2"/>
  <c r="Q96" i="2"/>
  <c r="P96" i="2"/>
  <c r="O96" i="2"/>
  <c r="M96" i="2"/>
  <c r="L96" i="2"/>
  <c r="J96" i="2"/>
  <c r="I96" i="2"/>
  <c r="H96" i="2"/>
  <c r="G96" i="2"/>
  <c r="F96" i="2"/>
  <c r="S95" i="2"/>
  <c r="R95" i="2"/>
  <c r="P95" i="2"/>
  <c r="O95" i="2"/>
  <c r="N95" i="2"/>
  <c r="L95" i="2"/>
  <c r="K95" i="2"/>
  <c r="J95" i="2"/>
  <c r="H95" i="2"/>
  <c r="G95" i="2"/>
  <c r="F95" i="2"/>
  <c r="S94" i="2"/>
  <c r="O94" i="2"/>
  <c r="N94" i="2"/>
  <c r="M94" i="2"/>
  <c r="K94" i="2"/>
  <c r="J94" i="2"/>
  <c r="I94" i="2"/>
  <c r="G94" i="2"/>
  <c r="F94" i="2"/>
  <c r="R93" i="2"/>
  <c r="Q93" i="2"/>
  <c r="P93" i="2"/>
  <c r="N93" i="2"/>
  <c r="M93" i="2"/>
  <c r="L93" i="2"/>
  <c r="J93" i="2"/>
  <c r="I93" i="2"/>
  <c r="H93" i="2"/>
  <c r="F93" i="2"/>
  <c r="S92" i="2"/>
  <c r="Q92" i="2"/>
  <c r="P92" i="2"/>
  <c r="O92" i="2"/>
  <c r="M92" i="2"/>
  <c r="L92" i="2"/>
  <c r="K92" i="2"/>
  <c r="I92" i="2"/>
  <c r="H92" i="2"/>
  <c r="H97" i="2" l="1"/>
  <c r="P106" i="2"/>
  <c r="L117" i="2"/>
  <c r="K96" i="2"/>
  <c r="Q94" i="2"/>
  <c r="J108" i="2"/>
  <c r="H113" i="2"/>
  <c r="Q110" i="2"/>
  <c r="K112" i="2"/>
  <c r="N105" i="2"/>
  <c r="M115" i="2"/>
  <c r="K103" i="2"/>
  <c r="M109" i="2"/>
  <c r="J116" i="2"/>
  <c r="P99" i="2"/>
  <c r="O93" i="2"/>
  <c r="L94" i="2"/>
  <c r="L110" i="2"/>
  <c r="I95" i="2"/>
  <c r="I111" i="2"/>
  <c r="L120" i="2"/>
  <c r="C12" i="7" l="1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P51" i="7"/>
  <c r="Q51" i="7"/>
  <c r="R51" i="7"/>
  <c r="S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L53" i="7"/>
  <c r="M53" i="7"/>
  <c r="N53" i="7"/>
  <c r="O53" i="7"/>
  <c r="P53" i="7"/>
  <c r="Q53" i="7"/>
  <c r="R53" i="7"/>
  <c r="S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O55" i="7"/>
  <c r="P55" i="7"/>
  <c r="Q55" i="7"/>
  <c r="R55" i="7"/>
  <c r="S55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5" i="7"/>
  <c r="B47" i="7"/>
  <c r="B48" i="7"/>
  <c r="B49" i="7"/>
  <c r="B50" i="7"/>
  <c r="B52" i="7"/>
  <c r="B54" i="7"/>
  <c r="B12" i="7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P51" i="6"/>
  <c r="Q51" i="6"/>
  <c r="R51" i="6"/>
  <c r="S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L53" i="6"/>
  <c r="M53" i="6"/>
  <c r="N53" i="6"/>
  <c r="O53" i="6"/>
  <c r="P53" i="6"/>
  <c r="Q53" i="6"/>
  <c r="R53" i="6"/>
  <c r="S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O55" i="6"/>
  <c r="P55" i="6"/>
  <c r="Q55" i="6"/>
  <c r="R55" i="6"/>
  <c r="S55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D12" i="6"/>
  <c r="C12" i="6"/>
  <c r="B12" i="6"/>
  <c r="C25" i="9"/>
  <c r="D25" i="9"/>
  <c r="E25" i="9"/>
  <c r="F25" i="9"/>
  <c r="G25" i="9"/>
  <c r="H25" i="9"/>
  <c r="I25" i="9"/>
  <c r="J25" i="9"/>
  <c r="K25" i="9"/>
  <c r="L25" i="9"/>
  <c r="B25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G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C33" i="9"/>
  <c r="D33" i="9"/>
  <c r="E33" i="9"/>
  <c r="F33" i="9"/>
  <c r="G33" i="9"/>
  <c r="H33" i="9"/>
  <c r="I33" i="9"/>
  <c r="J33" i="9"/>
  <c r="K33" i="9"/>
  <c r="L33" i="9"/>
  <c r="C34" i="9"/>
  <c r="D34" i="9"/>
  <c r="E34" i="9"/>
  <c r="F34" i="9"/>
  <c r="G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4" i="9"/>
  <c r="B23" i="9"/>
  <c r="B22" i="9"/>
  <c r="B21" i="9"/>
  <c r="B20" i="9"/>
  <c r="B19" i="9"/>
  <c r="B18" i="9"/>
  <c r="B17" i="9"/>
  <c r="B16" i="9"/>
  <c r="B15" i="9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I16" i="10" s="1"/>
  <c r="AJ63" i="2" s="1"/>
  <c r="J16" i="8"/>
  <c r="K16" i="8"/>
  <c r="L16" i="8"/>
  <c r="C17" i="8"/>
  <c r="C17" i="10" s="1"/>
  <c r="D17" i="8"/>
  <c r="E17" i="8"/>
  <c r="F17" i="8"/>
  <c r="G17" i="8"/>
  <c r="H17" i="8"/>
  <c r="I17" i="8"/>
  <c r="J17" i="8"/>
  <c r="K17" i="8"/>
  <c r="L17" i="8"/>
  <c r="C18" i="8"/>
  <c r="D18" i="8"/>
  <c r="E18" i="8"/>
  <c r="F18" i="8"/>
  <c r="G18" i="8"/>
  <c r="H18" i="8"/>
  <c r="I18" i="8"/>
  <c r="J18" i="8"/>
  <c r="J18" i="10" s="1"/>
  <c r="AO65" i="2" s="1"/>
  <c r="K18" i="8"/>
  <c r="L18" i="8"/>
  <c r="C19" i="8"/>
  <c r="D19" i="8"/>
  <c r="E19" i="8"/>
  <c r="F19" i="8"/>
  <c r="G19" i="8"/>
  <c r="H19" i="8"/>
  <c r="I19" i="8"/>
  <c r="J19" i="8"/>
  <c r="K19" i="8"/>
  <c r="L19" i="8"/>
  <c r="C20" i="8"/>
  <c r="D20" i="8"/>
  <c r="E20" i="8"/>
  <c r="E20" i="10" s="1"/>
  <c r="F20" i="8"/>
  <c r="F20" i="10" s="1"/>
  <c r="G20" i="8"/>
  <c r="H20" i="8"/>
  <c r="I20" i="8"/>
  <c r="J20" i="8"/>
  <c r="K20" i="8"/>
  <c r="L20" i="8"/>
  <c r="C21" i="8"/>
  <c r="D21" i="8"/>
  <c r="E21" i="8"/>
  <c r="F21" i="8"/>
  <c r="G21" i="8"/>
  <c r="H21" i="8"/>
  <c r="I21" i="8"/>
  <c r="J21" i="8"/>
  <c r="K21" i="8"/>
  <c r="K21" i="10" s="1"/>
  <c r="AT68" i="2" s="1"/>
  <c r="L21" i="8"/>
  <c r="L21" i="10" s="1"/>
  <c r="AY68" i="2" s="1"/>
  <c r="C22" i="8"/>
  <c r="D22" i="8"/>
  <c r="E22" i="8"/>
  <c r="F22" i="8"/>
  <c r="G22" i="8"/>
  <c r="H22" i="8"/>
  <c r="I22" i="8"/>
  <c r="J22" i="8"/>
  <c r="K22" i="8"/>
  <c r="L22" i="8"/>
  <c r="C23" i="8"/>
  <c r="D23" i="8"/>
  <c r="E23" i="8"/>
  <c r="F23" i="8"/>
  <c r="G23" i="8"/>
  <c r="G23" i="10" s="1"/>
  <c r="Z70" i="2" s="1"/>
  <c r="H23" i="8"/>
  <c r="H23" i="10" s="1"/>
  <c r="AE70" i="2" s="1"/>
  <c r="I23" i="8"/>
  <c r="J23" i="8"/>
  <c r="K23" i="8"/>
  <c r="L23" i="8"/>
  <c r="C24" i="8"/>
  <c r="D24" i="8"/>
  <c r="E24" i="8"/>
  <c r="F24" i="8"/>
  <c r="G24" i="8"/>
  <c r="H24" i="8"/>
  <c r="I24" i="8"/>
  <c r="J24" i="8"/>
  <c r="K24" i="8"/>
  <c r="L24" i="8"/>
  <c r="C25" i="8"/>
  <c r="D25" i="8"/>
  <c r="D25" i="10" s="1"/>
  <c r="E25" i="8"/>
  <c r="E25" i="10" s="1"/>
  <c r="F25" i="8"/>
  <c r="G25" i="8"/>
  <c r="H25" i="8"/>
  <c r="H25" i="10" s="1"/>
  <c r="AE72" i="2" s="1"/>
  <c r="I25" i="8"/>
  <c r="J25" i="8"/>
  <c r="K25" i="8"/>
  <c r="L25" i="8"/>
  <c r="C26" i="8"/>
  <c r="C26" i="10" s="1"/>
  <c r="D26" i="8"/>
  <c r="E26" i="8"/>
  <c r="F26" i="8"/>
  <c r="G26" i="8"/>
  <c r="H26" i="8"/>
  <c r="I26" i="8"/>
  <c r="J26" i="8"/>
  <c r="K26" i="8"/>
  <c r="L26" i="8"/>
  <c r="C27" i="8"/>
  <c r="D27" i="8"/>
  <c r="D27" i="10" s="1"/>
  <c r="E27" i="8"/>
  <c r="F27" i="8"/>
  <c r="G27" i="8"/>
  <c r="H27" i="8"/>
  <c r="H27" i="10" s="1"/>
  <c r="AE74" i="2" s="1"/>
  <c r="I27" i="8"/>
  <c r="I27" i="10" s="1"/>
  <c r="AJ74" i="2" s="1"/>
  <c r="J27" i="8"/>
  <c r="K27" i="8"/>
  <c r="L27" i="8"/>
  <c r="C28" i="8"/>
  <c r="D28" i="8"/>
  <c r="E28" i="8"/>
  <c r="F28" i="8"/>
  <c r="G28" i="8"/>
  <c r="H28" i="8"/>
  <c r="I28" i="8"/>
  <c r="J28" i="8"/>
  <c r="J28" i="10" s="1"/>
  <c r="AO75" i="2" s="1"/>
  <c r="K28" i="8"/>
  <c r="L28" i="8"/>
  <c r="C29" i="8"/>
  <c r="D29" i="8"/>
  <c r="D29" i="10" s="1"/>
  <c r="E29" i="8"/>
  <c r="E29" i="10" s="1"/>
  <c r="F29" i="8"/>
  <c r="G29" i="8"/>
  <c r="H29" i="8"/>
  <c r="I29" i="8"/>
  <c r="J29" i="8"/>
  <c r="K29" i="8"/>
  <c r="L29" i="8"/>
  <c r="C30" i="8"/>
  <c r="D30" i="8"/>
  <c r="E30" i="8"/>
  <c r="F30" i="8"/>
  <c r="F30" i="10" s="1"/>
  <c r="G30" i="8"/>
  <c r="H30" i="8"/>
  <c r="I30" i="8"/>
  <c r="J30" i="8"/>
  <c r="J30" i="10" s="1"/>
  <c r="AO77" i="2" s="1"/>
  <c r="AP77" i="2" s="1"/>
  <c r="AQ77" i="2" s="1"/>
  <c r="AR77" i="2" s="1"/>
  <c r="AS77" i="2" s="1"/>
  <c r="K30" i="8"/>
  <c r="K30" i="10" s="1"/>
  <c r="AT77" i="2" s="1"/>
  <c r="L30" i="8"/>
  <c r="C31" i="8"/>
  <c r="D31" i="8"/>
  <c r="E31" i="8"/>
  <c r="F31" i="8"/>
  <c r="G31" i="8"/>
  <c r="H31" i="8"/>
  <c r="I31" i="8"/>
  <c r="J31" i="8"/>
  <c r="K31" i="8"/>
  <c r="L31" i="8"/>
  <c r="L31" i="10" s="1"/>
  <c r="AY78" i="2" s="1"/>
  <c r="C32" i="8"/>
  <c r="D32" i="8"/>
  <c r="E32" i="8"/>
  <c r="F32" i="8"/>
  <c r="F32" i="10" s="1"/>
  <c r="G32" i="8"/>
  <c r="G32" i="10" s="1"/>
  <c r="Z79" i="2" s="1"/>
  <c r="H32" i="8"/>
  <c r="I32" i="8"/>
  <c r="J32" i="8"/>
  <c r="K32" i="8"/>
  <c r="L32" i="8"/>
  <c r="C33" i="8"/>
  <c r="D33" i="8"/>
  <c r="E33" i="8"/>
  <c r="F33" i="8"/>
  <c r="G33" i="8"/>
  <c r="H33" i="8"/>
  <c r="H33" i="10" s="1"/>
  <c r="AE80" i="2" s="1"/>
  <c r="I33" i="8"/>
  <c r="J33" i="8"/>
  <c r="K33" i="8"/>
  <c r="L33" i="8"/>
  <c r="L33" i="10" s="1"/>
  <c r="AY80" i="2" s="1"/>
  <c r="C34" i="8"/>
  <c r="C34" i="10" s="1"/>
  <c r="D34" i="8"/>
  <c r="E34" i="8"/>
  <c r="F34" i="8"/>
  <c r="G34" i="8"/>
  <c r="H34" i="8"/>
  <c r="I34" i="8"/>
  <c r="J34" i="8"/>
  <c r="K34" i="8"/>
  <c r="L34" i="8"/>
  <c r="C35" i="8"/>
  <c r="D35" i="8"/>
  <c r="D35" i="10" s="1"/>
  <c r="E35" i="8"/>
  <c r="F35" i="8"/>
  <c r="G35" i="8"/>
  <c r="H35" i="8"/>
  <c r="I35" i="8"/>
  <c r="I35" i="10" s="1"/>
  <c r="AJ82" i="2" s="1"/>
  <c r="J35" i="8"/>
  <c r="K35" i="8"/>
  <c r="L35" i="8"/>
  <c r="C36" i="8"/>
  <c r="D36" i="8"/>
  <c r="E36" i="8"/>
  <c r="F36" i="8"/>
  <c r="G36" i="8"/>
  <c r="H36" i="8"/>
  <c r="I36" i="8"/>
  <c r="J36" i="8"/>
  <c r="J36" i="10" s="1"/>
  <c r="AO83" i="2" s="1"/>
  <c r="K36" i="8"/>
  <c r="L36" i="8"/>
  <c r="C37" i="8"/>
  <c r="D37" i="8"/>
  <c r="E37" i="8"/>
  <c r="F37" i="8"/>
  <c r="G37" i="8"/>
  <c r="H37" i="8"/>
  <c r="I37" i="8"/>
  <c r="J37" i="8"/>
  <c r="K37" i="8"/>
  <c r="L37" i="8"/>
  <c r="C38" i="8"/>
  <c r="D38" i="8"/>
  <c r="E38" i="8"/>
  <c r="F38" i="8"/>
  <c r="F38" i="10" s="1"/>
  <c r="G38" i="8"/>
  <c r="H38" i="8"/>
  <c r="I38" i="8"/>
  <c r="J38" i="8"/>
  <c r="K38" i="8"/>
  <c r="K38" i="10" s="1"/>
  <c r="AT85" i="2" s="1"/>
  <c r="L38" i="8"/>
  <c r="C39" i="8"/>
  <c r="D39" i="8"/>
  <c r="E39" i="8"/>
  <c r="F39" i="8"/>
  <c r="G39" i="8"/>
  <c r="H39" i="8"/>
  <c r="I39" i="8"/>
  <c r="J39" i="8"/>
  <c r="K39" i="8"/>
  <c r="L39" i="8"/>
  <c r="L39" i="10" s="1"/>
  <c r="AY86" i="2" s="1"/>
  <c r="C40" i="8"/>
  <c r="D40" i="8"/>
  <c r="E40" i="8"/>
  <c r="F40" i="8"/>
  <c r="G40" i="8"/>
  <c r="G40" i="10" s="1"/>
  <c r="Z87" i="2" s="1"/>
  <c r="H40" i="8"/>
  <c r="I40" i="8"/>
  <c r="J40" i="8"/>
  <c r="K40" i="8"/>
  <c r="L40" i="8"/>
  <c r="C41" i="8"/>
  <c r="D41" i="8"/>
  <c r="E41" i="8"/>
  <c r="F41" i="8"/>
  <c r="G41" i="8"/>
  <c r="H41" i="8"/>
  <c r="H41" i="10" s="1"/>
  <c r="AE88" i="2" s="1"/>
  <c r="I41" i="8"/>
  <c r="J41" i="8"/>
  <c r="K41" i="8"/>
  <c r="L41" i="8"/>
  <c r="L41" i="10" s="1"/>
  <c r="AY88" i="2" s="1"/>
  <c r="C42" i="8"/>
  <c r="C42" i="10" s="1"/>
  <c r="D42" i="8"/>
  <c r="E42" i="8"/>
  <c r="F42" i="8"/>
  <c r="G42" i="8"/>
  <c r="H42" i="8"/>
  <c r="I42" i="8"/>
  <c r="J42" i="8"/>
  <c r="K42" i="8"/>
  <c r="L42" i="8"/>
  <c r="B42" i="8"/>
  <c r="B41" i="8"/>
  <c r="B41" i="10" s="1"/>
  <c r="B40" i="8"/>
  <c r="B39" i="8"/>
  <c r="B38" i="8"/>
  <c r="B37" i="8"/>
  <c r="B36" i="8"/>
  <c r="B36" i="10" s="1"/>
  <c r="B35" i="8"/>
  <c r="B34" i="8"/>
  <c r="B33" i="8"/>
  <c r="B32" i="8"/>
  <c r="B31" i="8"/>
  <c r="B30" i="8"/>
  <c r="B29" i="8"/>
  <c r="B28" i="8"/>
  <c r="B27" i="8"/>
  <c r="B26" i="8"/>
  <c r="B25" i="8"/>
  <c r="B25" i="10" s="1"/>
  <c r="B24" i="8"/>
  <c r="B24" i="10" s="1"/>
  <c r="B23" i="8"/>
  <c r="B22" i="8"/>
  <c r="B21" i="8"/>
  <c r="B21" i="10" s="1"/>
  <c r="B20" i="8"/>
  <c r="B20" i="10" s="1"/>
  <c r="B19" i="8"/>
  <c r="B19" i="10" s="1"/>
  <c r="B18" i="8"/>
  <c r="B18" i="10" s="1"/>
  <c r="B17" i="8"/>
  <c r="B16" i="8"/>
  <c r="B16" i="10" s="1"/>
  <c r="B15" i="8"/>
  <c r="B30" i="10" l="1"/>
  <c r="B38" i="10"/>
  <c r="K41" i="10"/>
  <c r="AT88" i="2" s="1"/>
  <c r="AU88" i="2" s="1"/>
  <c r="AV88" i="2" s="1"/>
  <c r="AW88" i="2" s="1"/>
  <c r="AX88" i="2" s="1"/>
  <c r="E40" i="10"/>
  <c r="I38" i="10"/>
  <c r="AJ85" i="2" s="1"/>
  <c r="E36" i="10"/>
  <c r="K35" i="10"/>
  <c r="AT82" i="2" s="1"/>
  <c r="I34" i="10"/>
  <c r="AJ81" i="2" s="1"/>
  <c r="C33" i="10"/>
  <c r="I32" i="10"/>
  <c r="AJ79" i="2" s="1"/>
  <c r="G31" i="10"/>
  <c r="Z78" i="2" s="1"/>
  <c r="T78" i="2" s="1"/>
  <c r="U78" i="2" s="1"/>
  <c r="V78" i="2" s="1"/>
  <c r="W78" i="2" s="1"/>
  <c r="X78" i="2" s="1"/>
  <c r="Y78" i="2" s="1"/>
  <c r="I30" i="10"/>
  <c r="AJ77" i="2" s="1"/>
  <c r="AK77" i="2" s="1"/>
  <c r="AL77" i="2" s="1"/>
  <c r="AM77" i="2" s="1"/>
  <c r="AN77" i="2" s="1"/>
  <c r="G29" i="10"/>
  <c r="Z76" i="2" s="1"/>
  <c r="C29" i="10"/>
  <c r="E28" i="10"/>
  <c r="G27" i="10"/>
  <c r="Z74" i="2" s="1"/>
  <c r="T74" i="2" s="1"/>
  <c r="U74" i="2" s="1"/>
  <c r="V74" i="2" s="1"/>
  <c r="W74" i="2" s="1"/>
  <c r="X74" i="2" s="1"/>
  <c r="Y74" i="2" s="1"/>
  <c r="I26" i="10"/>
  <c r="AJ73" i="2" s="1"/>
  <c r="I42" i="10"/>
  <c r="AJ89" i="2" s="1"/>
  <c r="C41" i="10"/>
  <c r="G39" i="10"/>
  <c r="Z86" i="2" s="1"/>
  <c r="T86" i="2" s="1"/>
  <c r="U86" i="2" s="1"/>
  <c r="V86" i="2" s="1"/>
  <c r="W86" i="2" s="1"/>
  <c r="X86" i="2" s="1"/>
  <c r="Y86" i="2" s="1"/>
  <c r="K37" i="10"/>
  <c r="AT84" i="2" s="1"/>
  <c r="C37" i="10"/>
  <c r="G35" i="10"/>
  <c r="Z82" i="2" s="1"/>
  <c r="T82" i="2" s="1"/>
  <c r="U82" i="2" s="1"/>
  <c r="V82" i="2" s="1"/>
  <c r="W82" i="2" s="1"/>
  <c r="X82" i="2" s="1"/>
  <c r="Y82" i="2" s="1"/>
  <c r="K33" i="10"/>
  <c r="AT80" i="2" s="1"/>
  <c r="AU80" i="2" s="1"/>
  <c r="AV80" i="2" s="1"/>
  <c r="AW80" i="2" s="1"/>
  <c r="AX80" i="2" s="1"/>
  <c r="E32" i="10"/>
  <c r="K29" i="10"/>
  <c r="AT76" i="2" s="1"/>
  <c r="K24" i="10"/>
  <c r="AT71" i="2" s="1"/>
  <c r="C24" i="10"/>
  <c r="E23" i="10"/>
  <c r="I21" i="10"/>
  <c r="AJ68" i="2" s="1"/>
  <c r="K20" i="10"/>
  <c r="AT67" i="2" s="1"/>
  <c r="C20" i="10"/>
  <c r="E19" i="10"/>
  <c r="G18" i="10"/>
  <c r="Z65" i="2" s="1"/>
  <c r="T65" i="2" s="1"/>
  <c r="U65" i="2" s="1"/>
  <c r="X65" i="2" s="1"/>
  <c r="Y65" i="2" s="1"/>
  <c r="AF74" i="2"/>
  <c r="AG74" i="2" s="1"/>
  <c r="AH74" i="2" s="1"/>
  <c r="AI74" i="2" s="1"/>
  <c r="T70" i="2"/>
  <c r="U70" i="2" s="1"/>
  <c r="V70" i="2" s="1"/>
  <c r="W70" i="2" s="1"/>
  <c r="X70" i="2" s="1"/>
  <c r="Y70" i="2" s="1"/>
  <c r="AA70" i="2"/>
  <c r="AB70" i="2" s="1"/>
  <c r="AC70" i="2" s="1"/>
  <c r="AD70" i="2" s="1"/>
  <c r="AU68" i="2"/>
  <c r="AV68" i="2" s="1"/>
  <c r="AW68" i="2" s="1"/>
  <c r="AX68" i="2" s="1"/>
  <c r="T76" i="2"/>
  <c r="U76" i="2" s="1"/>
  <c r="V76" i="2" s="1"/>
  <c r="W76" i="2" s="1"/>
  <c r="X76" i="2" s="1"/>
  <c r="Y76" i="2" s="1"/>
  <c r="B35" i="10"/>
  <c r="D42" i="10"/>
  <c r="H40" i="10"/>
  <c r="AE87" i="2" s="1"/>
  <c r="AA87" i="2" s="1"/>
  <c r="AB87" i="2" s="1"/>
  <c r="AC87" i="2" s="1"/>
  <c r="AD87" i="2" s="1"/>
  <c r="L38" i="10"/>
  <c r="AY85" i="2" s="1"/>
  <c r="AU85" i="2" s="1"/>
  <c r="AV85" i="2" s="1"/>
  <c r="AW85" i="2" s="1"/>
  <c r="AX85" i="2" s="1"/>
  <c r="F37" i="10"/>
  <c r="J35" i="10"/>
  <c r="AO82" i="2" s="1"/>
  <c r="D34" i="10"/>
  <c r="H32" i="10"/>
  <c r="AE79" i="2" s="1"/>
  <c r="AF79" i="2" s="1"/>
  <c r="AG79" i="2" s="1"/>
  <c r="AH79" i="2" s="1"/>
  <c r="AI79" i="2" s="1"/>
  <c r="L30" i="10"/>
  <c r="AY77" i="2" s="1"/>
  <c r="AU77" i="2" s="1"/>
  <c r="AV77" i="2" s="1"/>
  <c r="AW77" i="2" s="1"/>
  <c r="AX77" i="2" s="1"/>
  <c r="F29" i="10"/>
  <c r="J27" i="10"/>
  <c r="AO74" i="2" s="1"/>
  <c r="D26" i="10"/>
  <c r="H24" i="10"/>
  <c r="AE71" i="2" s="1"/>
  <c r="L22" i="10"/>
  <c r="AY69" i="2" s="1"/>
  <c r="F21" i="10"/>
  <c r="J19" i="10"/>
  <c r="AO66" i="2" s="1"/>
  <c r="D18" i="10"/>
  <c r="H16" i="10"/>
  <c r="AE63" i="2" s="1"/>
  <c r="AF63" i="2" s="1"/>
  <c r="AG63" i="2" s="1"/>
  <c r="AH63" i="2" s="1"/>
  <c r="AI63" i="2" s="1"/>
  <c r="T79" i="2"/>
  <c r="U79" i="2" s="1"/>
  <c r="V79" i="2" s="1"/>
  <c r="W79" i="2" s="1"/>
  <c r="X79" i="2" s="1"/>
  <c r="Y79" i="2" s="1"/>
  <c r="AK74" i="2"/>
  <c r="AL74" i="2" s="1"/>
  <c r="AM74" i="2" s="1"/>
  <c r="AN74" i="2" s="1"/>
  <c r="F24" i="10"/>
  <c r="J22" i="10"/>
  <c r="AO69" i="2" s="1"/>
  <c r="D21" i="10"/>
  <c r="H19" i="10"/>
  <c r="AE66" i="2" s="1"/>
  <c r="L17" i="10"/>
  <c r="AY64" i="2" s="1"/>
  <c r="F16" i="10"/>
  <c r="AK82" i="2"/>
  <c r="AL82" i="2" s="1"/>
  <c r="AM82" i="2" s="1"/>
  <c r="AN82" i="2" s="1"/>
  <c r="T87" i="2"/>
  <c r="U87" i="2" s="1"/>
  <c r="V87" i="2" s="1"/>
  <c r="W87" i="2" s="1"/>
  <c r="X87" i="2" s="1"/>
  <c r="Y87" i="2" s="1"/>
  <c r="B26" i="10"/>
  <c r="B42" i="10"/>
  <c r="G41" i="10"/>
  <c r="Z88" i="2" s="1"/>
  <c r="K39" i="10"/>
  <c r="AT86" i="2" s="1"/>
  <c r="AU86" i="2" s="1"/>
  <c r="AV86" i="2" s="1"/>
  <c r="AW86" i="2" s="1"/>
  <c r="AX86" i="2" s="1"/>
  <c r="E38" i="10"/>
  <c r="I36" i="10"/>
  <c r="AJ83" i="2" s="1"/>
  <c r="AK83" i="2" s="1"/>
  <c r="AL83" i="2" s="1"/>
  <c r="AM83" i="2" s="1"/>
  <c r="AN83" i="2" s="1"/>
  <c r="C35" i="10"/>
  <c r="G33" i="10"/>
  <c r="Z80" i="2" s="1"/>
  <c r="K31" i="10"/>
  <c r="AT78" i="2" s="1"/>
  <c r="AU78" i="2" s="1"/>
  <c r="AV78" i="2" s="1"/>
  <c r="AW78" i="2" s="1"/>
  <c r="AX78" i="2" s="1"/>
  <c r="E30" i="10"/>
  <c r="I28" i="10"/>
  <c r="AJ75" i="2" s="1"/>
  <c r="AK75" i="2" s="1"/>
  <c r="AL75" i="2" s="1"/>
  <c r="AM75" i="2" s="1"/>
  <c r="AN75" i="2" s="1"/>
  <c r="C27" i="10"/>
  <c r="B27" i="10"/>
  <c r="L42" i="10"/>
  <c r="AY89" i="2" s="1"/>
  <c r="F41" i="10"/>
  <c r="J39" i="10"/>
  <c r="AO86" i="2" s="1"/>
  <c r="AP86" i="2" s="1"/>
  <c r="AQ86" i="2" s="1"/>
  <c r="AR86" i="2" s="1"/>
  <c r="AS86" i="2" s="1"/>
  <c r="D38" i="10"/>
  <c r="H36" i="10"/>
  <c r="AE83" i="2" s="1"/>
  <c r="L34" i="10"/>
  <c r="AY81" i="2" s="1"/>
  <c r="F33" i="10"/>
  <c r="J31" i="10"/>
  <c r="AO78" i="2" s="1"/>
  <c r="AP78" i="2" s="1"/>
  <c r="AQ78" i="2" s="1"/>
  <c r="AR78" i="2" s="1"/>
  <c r="AS78" i="2" s="1"/>
  <c r="D30" i="10"/>
  <c r="H28" i="10"/>
  <c r="AE75" i="2" s="1"/>
  <c r="AF75" i="2" s="1"/>
  <c r="AG75" i="2" s="1"/>
  <c r="AH75" i="2" s="1"/>
  <c r="AI75" i="2" s="1"/>
  <c r="L26" i="10"/>
  <c r="AY73" i="2" s="1"/>
  <c r="G24" i="10"/>
  <c r="Z71" i="2" s="1"/>
  <c r="K22" i="10"/>
  <c r="AT69" i="2" s="1"/>
  <c r="AU69" i="2" s="1"/>
  <c r="AV69" i="2" s="1"/>
  <c r="AW69" i="2" s="1"/>
  <c r="AX69" i="2" s="1"/>
  <c r="E21" i="10"/>
  <c r="I19" i="10"/>
  <c r="AJ66" i="2" s="1"/>
  <c r="C18" i="10"/>
  <c r="C25" i="10"/>
  <c r="D15" i="10"/>
  <c r="K34" i="10"/>
  <c r="AT81" i="2" s="1"/>
  <c r="B31" i="10"/>
  <c r="H42" i="10"/>
  <c r="AE89" i="2" s="1"/>
  <c r="AF89" i="2" s="1"/>
  <c r="AG89" i="2" s="1"/>
  <c r="AH89" i="2" s="1"/>
  <c r="AI89" i="2" s="1"/>
  <c r="L40" i="10"/>
  <c r="AY87" i="2" s="1"/>
  <c r="F39" i="10"/>
  <c r="J37" i="10"/>
  <c r="AO84" i="2" s="1"/>
  <c r="AP84" i="2" s="1"/>
  <c r="AQ84" i="2" s="1"/>
  <c r="AR84" i="2" s="1"/>
  <c r="AS84" i="2" s="1"/>
  <c r="D36" i="10"/>
  <c r="H34" i="10"/>
  <c r="AE81" i="2" s="1"/>
  <c r="G34" i="10"/>
  <c r="Z81" i="2" s="1"/>
  <c r="L20" i="10"/>
  <c r="AY67" i="2" s="1"/>
  <c r="B40" i="10"/>
  <c r="I41" i="10"/>
  <c r="AJ88" i="2" s="1"/>
  <c r="C40" i="10"/>
  <c r="G38" i="10"/>
  <c r="Z85" i="2" s="1"/>
  <c r="K36" i="10"/>
  <c r="AT83" i="2" s="1"/>
  <c r="AP83" i="2" s="1"/>
  <c r="AQ83" i="2" s="1"/>
  <c r="AR83" i="2" s="1"/>
  <c r="AS83" i="2" s="1"/>
  <c r="E35" i="10"/>
  <c r="I33" i="10"/>
  <c r="AJ80" i="2" s="1"/>
  <c r="AF80" i="2" s="1"/>
  <c r="AG80" i="2" s="1"/>
  <c r="AH80" i="2" s="1"/>
  <c r="AI80" i="2" s="1"/>
  <c r="C32" i="10"/>
  <c r="G30" i="10"/>
  <c r="Z77" i="2" s="1"/>
  <c r="K28" i="10"/>
  <c r="AT75" i="2" s="1"/>
  <c r="AP75" i="2" s="1"/>
  <c r="AQ75" i="2" s="1"/>
  <c r="AR75" i="2" s="1"/>
  <c r="AS75" i="2" s="1"/>
  <c r="E27" i="10"/>
  <c r="L23" i="10"/>
  <c r="AY70" i="2" s="1"/>
  <c r="F22" i="10"/>
  <c r="J20" i="10"/>
  <c r="AO67" i="2" s="1"/>
  <c r="D19" i="10"/>
  <c r="H17" i="10"/>
  <c r="AE64" i="2" s="1"/>
  <c r="L15" i="10"/>
  <c r="AY62" i="2" s="1"/>
  <c r="G25" i="10"/>
  <c r="Z72" i="2" s="1"/>
  <c r="K23" i="10"/>
  <c r="AT70" i="2" s="1"/>
  <c r="E22" i="10"/>
  <c r="I20" i="10"/>
  <c r="AJ67" i="2" s="1"/>
  <c r="C19" i="10"/>
  <c r="G17" i="10"/>
  <c r="Z64" i="2" s="1"/>
  <c r="B28" i="10"/>
  <c r="K42" i="10"/>
  <c r="AT89" i="2" s="1"/>
  <c r="E41" i="10"/>
  <c r="I39" i="10"/>
  <c r="AJ86" i="2" s="1"/>
  <c r="C38" i="10"/>
  <c r="G36" i="10"/>
  <c r="Z83" i="2" s="1"/>
  <c r="E33" i="10"/>
  <c r="I31" i="10"/>
  <c r="AJ78" i="2" s="1"/>
  <c r="C30" i="10"/>
  <c r="G28" i="10"/>
  <c r="Z75" i="2" s="1"/>
  <c r="K26" i="10"/>
  <c r="AT73" i="2" s="1"/>
  <c r="G20" i="10"/>
  <c r="Z67" i="2" s="1"/>
  <c r="D17" i="10"/>
  <c r="L32" i="10"/>
  <c r="AY79" i="2" s="1"/>
  <c r="F31" i="10"/>
  <c r="J29" i="10"/>
  <c r="AO76" i="2" s="1"/>
  <c r="AP76" i="2" s="1"/>
  <c r="AQ76" i="2" s="1"/>
  <c r="AR76" i="2" s="1"/>
  <c r="AS76" i="2" s="1"/>
  <c r="D28" i="10"/>
  <c r="H26" i="10"/>
  <c r="AE73" i="2" s="1"/>
  <c r="AF73" i="2" s="1"/>
  <c r="AG73" i="2" s="1"/>
  <c r="AH73" i="2" s="1"/>
  <c r="AI73" i="2" s="1"/>
  <c r="B15" i="10"/>
  <c r="B32" i="10"/>
  <c r="G42" i="10"/>
  <c r="Z89" i="2" s="1"/>
  <c r="K40" i="10"/>
  <c r="AT87" i="2" s="1"/>
  <c r="E39" i="10"/>
  <c r="I37" i="10"/>
  <c r="AJ84" i="2" s="1"/>
  <c r="C36" i="10"/>
  <c r="K32" i="10"/>
  <c r="AT79" i="2" s="1"/>
  <c r="I29" i="10"/>
  <c r="AJ76" i="2" s="1"/>
  <c r="G26" i="10"/>
  <c r="Z73" i="2" s="1"/>
  <c r="E31" i="10"/>
  <c r="C28" i="10"/>
  <c r="K25" i="10"/>
  <c r="AT72" i="2" s="1"/>
  <c r="E24" i="10"/>
  <c r="I22" i="10"/>
  <c r="AJ69" i="2" s="1"/>
  <c r="AK69" i="2" s="1"/>
  <c r="AL69" i="2" s="1"/>
  <c r="AM69" i="2" s="1"/>
  <c r="AN69" i="2" s="1"/>
  <c r="C21" i="10"/>
  <c r="G19" i="10"/>
  <c r="Z66" i="2" s="1"/>
  <c r="K17" i="10"/>
  <c r="AT64" i="2" s="1"/>
  <c r="E16" i="10"/>
  <c r="H21" i="10"/>
  <c r="AE68" i="2" s="1"/>
  <c r="AF68" i="2" s="1"/>
  <c r="AG68" i="2" s="1"/>
  <c r="AH68" i="2" s="1"/>
  <c r="AI68" i="2" s="1"/>
  <c r="F18" i="10"/>
  <c r="F25" i="10"/>
  <c r="J15" i="10"/>
  <c r="AO62" i="2" s="1"/>
  <c r="F34" i="10"/>
  <c r="E34" i="10"/>
  <c r="E18" i="10"/>
  <c r="L24" i="10"/>
  <c r="AY71" i="2" s="1"/>
  <c r="F23" i="10"/>
  <c r="J21" i="10"/>
  <c r="AO68" i="2" s="1"/>
  <c r="AP68" i="2" s="1"/>
  <c r="AQ68" i="2" s="1"/>
  <c r="AR68" i="2" s="1"/>
  <c r="AS68" i="2" s="1"/>
  <c r="D20" i="10"/>
  <c r="H18" i="10"/>
  <c r="L16" i="10"/>
  <c r="AY63" i="2" s="1"/>
  <c r="L29" i="10"/>
  <c r="AY76" i="2" s="1"/>
  <c r="AU76" i="2" s="1"/>
  <c r="AV76" i="2" s="1"/>
  <c r="AW76" i="2" s="1"/>
  <c r="AX76" i="2" s="1"/>
  <c r="J40" i="10"/>
  <c r="AO87" i="2" s="1"/>
  <c r="J32" i="10"/>
  <c r="AO79" i="2" s="1"/>
  <c r="D31" i="10"/>
  <c r="G37" i="10"/>
  <c r="Z84" i="2" s="1"/>
  <c r="I15" i="10"/>
  <c r="AJ62" i="2" s="1"/>
  <c r="B22" i="10"/>
  <c r="H15" i="10"/>
  <c r="AE62" i="2" s="1"/>
  <c r="B23" i="10"/>
  <c r="B39" i="10"/>
  <c r="J41" i="10"/>
  <c r="AO88" i="2" s="1"/>
  <c r="D40" i="10"/>
  <c r="H38" i="10"/>
  <c r="AE85" i="2" s="1"/>
  <c r="AF85" i="2" s="1"/>
  <c r="AG85" i="2" s="1"/>
  <c r="AH85" i="2" s="1"/>
  <c r="AI85" i="2" s="1"/>
  <c r="L36" i="10"/>
  <c r="AY83" i="2" s="1"/>
  <c r="F35" i="10"/>
  <c r="J33" i="10"/>
  <c r="AO80" i="2" s="1"/>
  <c r="D32" i="10"/>
  <c r="H30" i="10"/>
  <c r="AE77" i="2" s="1"/>
  <c r="L28" i="10"/>
  <c r="AY75" i="2" s="1"/>
  <c r="F27" i="10"/>
  <c r="D24" i="10"/>
  <c r="H22" i="10"/>
  <c r="AE69" i="2" s="1"/>
  <c r="F19" i="10"/>
  <c r="J17" i="10"/>
  <c r="AO64" i="2" s="1"/>
  <c r="D16" i="10"/>
  <c r="E37" i="10"/>
  <c r="I18" i="10"/>
  <c r="AJ65" i="2" s="1"/>
  <c r="AK65" i="2" s="1"/>
  <c r="AL65" i="2" s="1"/>
  <c r="AM65" i="2" s="1"/>
  <c r="AN65" i="2" s="1"/>
  <c r="G15" i="10"/>
  <c r="Z62" i="2" s="1"/>
  <c r="B37" i="10"/>
  <c r="F40" i="10"/>
  <c r="J38" i="10"/>
  <c r="AO85" i="2" s="1"/>
  <c r="AP85" i="2" s="1"/>
  <c r="AQ85" i="2" s="1"/>
  <c r="AR85" i="2" s="1"/>
  <c r="AS85" i="2" s="1"/>
  <c r="D37" i="10"/>
  <c r="H35" i="10"/>
  <c r="AE82" i="2" s="1"/>
  <c r="AF82" i="2" s="1"/>
  <c r="AG82" i="2" s="1"/>
  <c r="AH82" i="2" s="1"/>
  <c r="AI82" i="2" s="1"/>
  <c r="I25" i="10"/>
  <c r="AJ72" i="2" s="1"/>
  <c r="J23" i="10"/>
  <c r="AO70" i="2" s="1"/>
  <c r="D22" i="10"/>
  <c r="H20" i="10"/>
  <c r="AE67" i="2" s="1"/>
  <c r="L18" i="10"/>
  <c r="AY65" i="2" s="1"/>
  <c r="F17" i="10"/>
  <c r="I23" i="10"/>
  <c r="AJ70" i="2" s="1"/>
  <c r="C22" i="10"/>
  <c r="K18" i="10"/>
  <c r="AT65" i="2" s="1"/>
  <c r="AP65" i="2" s="1"/>
  <c r="AQ65" i="2" s="1"/>
  <c r="AR65" i="2" s="1"/>
  <c r="AS65" i="2" s="1"/>
  <c r="E17" i="10"/>
  <c r="B29" i="10"/>
  <c r="J42" i="10"/>
  <c r="AO89" i="2" s="1"/>
  <c r="D41" i="10"/>
  <c r="H39" i="10"/>
  <c r="AE86" i="2" s="1"/>
  <c r="L37" i="10"/>
  <c r="AY84" i="2" s="1"/>
  <c r="AU84" i="2" s="1"/>
  <c r="AV84" i="2" s="1"/>
  <c r="AW84" i="2" s="1"/>
  <c r="AX84" i="2" s="1"/>
  <c r="F36" i="10"/>
  <c r="J34" i="10"/>
  <c r="AO81" i="2" s="1"/>
  <c r="AP81" i="2" s="1"/>
  <c r="AQ81" i="2" s="1"/>
  <c r="AR81" i="2" s="1"/>
  <c r="AS81" i="2" s="1"/>
  <c r="D33" i="10"/>
  <c r="H31" i="10"/>
  <c r="AE78" i="2" s="1"/>
  <c r="F28" i="10"/>
  <c r="J26" i="10"/>
  <c r="AO73" i="2" s="1"/>
  <c r="B17" i="10"/>
  <c r="B33" i="10"/>
  <c r="F42" i="10"/>
  <c r="D39" i="10"/>
  <c r="H37" i="10"/>
  <c r="AE84" i="2" s="1"/>
  <c r="L35" i="10"/>
  <c r="AY82" i="2" s="1"/>
  <c r="H29" i="10"/>
  <c r="AE76" i="2" s="1"/>
  <c r="AF76" i="2" s="1"/>
  <c r="AG76" i="2" s="1"/>
  <c r="AH76" i="2" s="1"/>
  <c r="AI76" i="2" s="1"/>
  <c r="L27" i="10"/>
  <c r="AY74" i="2" s="1"/>
  <c r="F26" i="10"/>
  <c r="J24" i="10"/>
  <c r="AO71" i="2" s="1"/>
  <c r="D23" i="10"/>
  <c r="L19" i="10"/>
  <c r="AY66" i="2" s="1"/>
  <c r="B34" i="10"/>
  <c r="E42" i="10"/>
  <c r="I40" i="10"/>
  <c r="AJ87" i="2" s="1"/>
  <c r="C39" i="10"/>
  <c r="C31" i="10"/>
  <c r="K27" i="10"/>
  <c r="AT74" i="2" s="1"/>
  <c r="E26" i="10"/>
  <c r="I24" i="10"/>
  <c r="AJ71" i="2" s="1"/>
  <c r="C23" i="10"/>
  <c r="G21" i="10"/>
  <c r="Z68" i="2" s="1"/>
  <c r="H13" i="8"/>
  <c r="K14" i="8"/>
  <c r="C14" i="8"/>
  <c r="G13" i="8"/>
  <c r="H14" i="8"/>
  <c r="I13" i="9"/>
  <c r="K19" i="10"/>
  <c r="AT66" i="2" s="1"/>
  <c r="I13" i="8"/>
  <c r="F12" i="9"/>
  <c r="G14" i="8"/>
  <c r="K13" i="8"/>
  <c r="L14" i="9"/>
  <c r="D12" i="9"/>
  <c r="G22" i="10"/>
  <c r="Z69" i="2" s="1"/>
  <c r="J13" i="8"/>
  <c r="C12" i="9"/>
  <c r="K14" i="9"/>
  <c r="I12" i="8"/>
  <c r="J14" i="9"/>
  <c r="H12" i="8"/>
  <c r="L25" i="10"/>
  <c r="AY72" i="2" s="1"/>
  <c r="C12" i="8"/>
  <c r="F12" i="8"/>
  <c r="G14" i="9"/>
  <c r="E13" i="9"/>
  <c r="I17" i="10"/>
  <c r="AJ64" i="2" s="1"/>
  <c r="J25" i="10"/>
  <c r="AO72" i="2" s="1"/>
  <c r="G12" i="8"/>
  <c r="H14" i="9"/>
  <c r="G16" i="10"/>
  <c r="Z63" i="2" s="1"/>
  <c r="K12" i="8"/>
  <c r="E12" i="8"/>
  <c r="F14" i="9"/>
  <c r="L14" i="8"/>
  <c r="F13" i="8"/>
  <c r="J12" i="8"/>
  <c r="D12" i="8"/>
  <c r="E14" i="9"/>
  <c r="C16" i="10"/>
  <c r="J14" i="8"/>
  <c r="K13" i="9"/>
  <c r="I14" i="8"/>
  <c r="K15" i="10"/>
  <c r="AT62" i="2" s="1"/>
  <c r="F14" i="8"/>
  <c r="L13" i="8"/>
  <c r="E12" i="9"/>
  <c r="F13" i="9"/>
  <c r="K16" i="10"/>
  <c r="AT63" i="2" s="1"/>
  <c r="AU63" i="2" s="1"/>
  <c r="AV63" i="2" s="1"/>
  <c r="AW63" i="2" s="1"/>
  <c r="AX63" i="2" s="1"/>
  <c r="F15" i="10"/>
  <c r="G13" i="9"/>
  <c r="J16" i="10"/>
  <c r="AO63" i="2" s="1"/>
  <c r="AK63" i="2" s="1"/>
  <c r="AL63" i="2" s="1"/>
  <c r="AM63" i="2" s="1"/>
  <c r="AN63" i="2" s="1"/>
  <c r="E15" i="10"/>
  <c r="H12" i="9"/>
  <c r="H13" i="9"/>
  <c r="I14" i="9"/>
  <c r="G12" i="9"/>
  <c r="C15" i="10"/>
  <c r="L13" i="9"/>
  <c r="J13" i="9"/>
  <c r="D13" i="9"/>
  <c r="C13" i="9"/>
  <c r="L12" i="9"/>
  <c r="K12" i="9"/>
  <c r="J12" i="9"/>
  <c r="I12" i="9"/>
  <c r="D14" i="9"/>
  <c r="C14" i="9"/>
  <c r="B14" i="9"/>
  <c r="B13" i="9"/>
  <c r="B12" i="9"/>
  <c r="E13" i="8"/>
  <c r="D13" i="8"/>
  <c r="C13" i="8"/>
  <c r="L12" i="8"/>
  <c r="E14" i="8"/>
  <c r="D14" i="8"/>
  <c r="B13" i="8"/>
  <c r="B12" i="8"/>
  <c r="B14" i="8"/>
  <c r="L42" i="5"/>
  <c r="AY59" i="2" s="1"/>
  <c r="K42" i="5"/>
  <c r="AT59" i="2" s="1"/>
  <c r="J42" i="5"/>
  <c r="AO59" i="2" s="1"/>
  <c r="I42" i="5"/>
  <c r="AJ59" i="2" s="1"/>
  <c r="H42" i="5"/>
  <c r="AE59" i="2" s="1"/>
  <c r="G42" i="5"/>
  <c r="Z59" i="2" s="1"/>
  <c r="F42" i="5"/>
  <c r="E42" i="5"/>
  <c r="D42" i="5"/>
  <c r="C42" i="5"/>
  <c r="B42" i="5"/>
  <c r="L41" i="5"/>
  <c r="AY58" i="2" s="1"/>
  <c r="K41" i="5"/>
  <c r="AT58" i="2" s="1"/>
  <c r="J41" i="5"/>
  <c r="AO58" i="2" s="1"/>
  <c r="I41" i="5"/>
  <c r="AJ58" i="2" s="1"/>
  <c r="H41" i="5"/>
  <c r="AE58" i="2" s="1"/>
  <c r="G41" i="5"/>
  <c r="Z58" i="2" s="1"/>
  <c r="F41" i="5"/>
  <c r="E41" i="5"/>
  <c r="D41" i="5"/>
  <c r="C41" i="5"/>
  <c r="B41" i="5"/>
  <c r="L40" i="5"/>
  <c r="AY57" i="2" s="1"/>
  <c r="K40" i="5"/>
  <c r="AT57" i="2" s="1"/>
  <c r="J40" i="5"/>
  <c r="AO57" i="2" s="1"/>
  <c r="I40" i="5"/>
  <c r="AJ57" i="2" s="1"/>
  <c r="H40" i="5"/>
  <c r="AE57" i="2" s="1"/>
  <c r="G40" i="5"/>
  <c r="Z57" i="2" s="1"/>
  <c r="F40" i="5"/>
  <c r="E40" i="5"/>
  <c r="D40" i="5"/>
  <c r="C40" i="5"/>
  <c r="B40" i="5"/>
  <c r="L39" i="5"/>
  <c r="AY56" i="2" s="1"/>
  <c r="K39" i="5"/>
  <c r="AT56" i="2" s="1"/>
  <c r="J39" i="5"/>
  <c r="AO56" i="2" s="1"/>
  <c r="I39" i="5"/>
  <c r="AJ56" i="2" s="1"/>
  <c r="H39" i="5"/>
  <c r="AE56" i="2" s="1"/>
  <c r="G39" i="5"/>
  <c r="Z56" i="2" s="1"/>
  <c r="F39" i="5"/>
  <c r="E39" i="5"/>
  <c r="D39" i="5"/>
  <c r="C39" i="5"/>
  <c r="B39" i="5"/>
  <c r="L38" i="5"/>
  <c r="AY55" i="2" s="1"/>
  <c r="K38" i="5"/>
  <c r="AT55" i="2" s="1"/>
  <c r="J38" i="5"/>
  <c r="AO55" i="2" s="1"/>
  <c r="I38" i="5"/>
  <c r="AJ55" i="2" s="1"/>
  <c r="H38" i="5"/>
  <c r="AE55" i="2" s="1"/>
  <c r="G38" i="5"/>
  <c r="Z55" i="2" s="1"/>
  <c r="F38" i="5"/>
  <c r="E38" i="5"/>
  <c r="D38" i="5"/>
  <c r="C38" i="5"/>
  <c r="B38" i="5"/>
  <c r="L37" i="5"/>
  <c r="AY54" i="2" s="1"/>
  <c r="K37" i="5"/>
  <c r="AT54" i="2" s="1"/>
  <c r="J37" i="5"/>
  <c r="AO54" i="2" s="1"/>
  <c r="I37" i="5"/>
  <c r="AJ54" i="2" s="1"/>
  <c r="H37" i="5"/>
  <c r="AE54" i="2" s="1"/>
  <c r="G37" i="5"/>
  <c r="Z54" i="2" s="1"/>
  <c r="F37" i="5"/>
  <c r="E37" i="5"/>
  <c r="D37" i="5"/>
  <c r="C37" i="5"/>
  <c r="B37" i="5"/>
  <c r="L35" i="5"/>
  <c r="AY52" i="2" s="1"/>
  <c r="K35" i="5"/>
  <c r="AT52" i="2" s="1"/>
  <c r="J35" i="5"/>
  <c r="AO52" i="2" s="1"/>
  <c r="I35" i="5"/>
  <c r="AJ52" i="2" s="1"/>
  <c r="H35" i="5"/>
  <c r="AE52" i="2" s="1"/>
  <c r="G35" i="5"/>
  <c r="Z52" i="2" s="1"/>
  <c r="F35" i="5"/>
  <c r="E35" i="5"/>
  <c r="D35" i="5"/>
  <c r="C35" i="5"/>
  <c r="B35" i="5"/>
  <c r="AU79" i="2" l="1"/>
  <c r="AV79" i="2" s="1"/>
  <c r="AW79" i="2" s="1"/>
  <c r="AX79" i="2" s="1"/>
  <c r="AK78" i="2"/>
  <c r="AL78" i="2" s="1"/>
  <c r="AM78" i="2" s="1"/>
  <c r="AN78" i="2" s="1"/>
  <c r="AF67" i="2"/>
  <c r="AG67" i="2" s="1"/>
  <c r="AH67" i="2" s="1"/>
  <c r="AI67" i="2" s="1"/>
  <c r="AU73" i="2"/>
  <c r="AV73" i="2" s="1"/>
  <c r="AW73" i="2" s="1"/>
  <c r="AX73" i="2" s="1"/>
  <c r="AP72" i="2"/>
  <c r="AQ72" i="2" s="1"/>
  <c r="AR72" i="2" s="1"/>
  <c r="AS72" i="2" s="1"/>
  <c r="AP88" i="2"/>
  <c r="AQ88" i="2" s="1"/>
  <c r="AR88" i="2" s="1"/>
  <c r="AS88" i="2" s="1"/>
  <c r="AU71" i="2"/>
  <c r="AV71" i="2" s="1"/>
  <c r="AW71" i="2" s="1"/>
  <c r="AX71" i="2" s="1"/>
  <c r="AU67" i="2"/>
  <c r="AV67" i="2" s="1"/>
  <c r="AW67" i="2" s="1"/>
  <c r="AX67" i="2" s="1"/>
  <c r="AP73" i="2"/>
  <c r="AQ73" i="2" s="1"/>
  <c r="AR73" i="2" s="1"/>
  <c r="AS73" i="2" s="1"/>
  <c r="AP87" i="2"/>
  <c r="AQ87" i="2" s="1"/>
  <c r="AR87" i="2" s="1"/>
  <c r="AS87" i="2" s="1"/>
  <c r="AU81" i="2"/>
  <c r="AV81" i="2" s="1"/>
  <c r="AW81" i="2" s="1"/>
  <c r="AX81" i="2" s="1"/>
  <c r="AP67" i="2"/>
  <c r="AQ67" i="2" s="1"/>
  <c r="AR67" i="2" s="1"/>
  <c r="AS67" i="2" s="1"/>
  <c r="AF69" i="2"/>
  <c r="AG69" i="2" s="1"/>
  <c r="AH69" i="2" s="1"/>
  <c r="AI69" i="2" s="1"/>
  <c r="AF77" i="2"/>
  <c r="AG77" i="2" s="1"/>
  <c r="AH77" i="2" s="1"/>
  <c r="AI77" i="2" s="1"/>
  <c r="AL62" i="2"/>
  <c r="AM62" i="2" s="1"/>
  <c r="AN62" i="2" s="1"/>
  <c r="AU64" i="2"/>
  <c r="AV64" i="2" s="1"/>
  <c r="AW64" i="2" s="1"/>
  <c r="AX64" i="2" s="1"/>
  <c r="AK84" i="2"/>
  <c r="AL84" i="2" s="1"/>
  <c r="AM84" i="2" s="1"/>
  <c r="AN84" i="2" s="1"/>
  <c r="AA74" i="2"/>
  <c r="AB74" i="2" s="1"/>
  <c r="AC74" i="2" s="1"/>
  <c r="AD74" i="2" s="1"/>
  <c r="AP71" i="2"/>
  <c r="AQ71" i="2" s="1"/>
  <c r="AR71" i="2" s="1"/>
  <c r="AS71" i="2" s="1"/>
  <c r="AU82" i="2"/>
  <c r="AV82" i="2" s="1"/>
  <c r="AW82" i="2" s="1"/>
  <c r="AX82" i="2" s="1"/>
  <c r="AA78" i="2"/>
  <c r="AB78" i="2" s="1"/>
  <c r="AC78" i="2" s="1"/>
  <c r="AD78" i="2" s="1"/>
  <c r="AK70" i="2"/>
  <c r="AL70" i="2" s="1"/>
  <c r="AM70" i="2" s="1"/>
  <c r="AN70" i="2" s="1"/>
  <c r="AU89" i="2"/>
  <c r="AV89" i="2" s="1"/>
  <c r="AW89" i="2" s="1"/>
  <c r="AX89" i="2" s="1"/>
  <c r="AK67" i="2"/>
  <c r="AL67" i="2" s="1"/>
  <c r="AM67" i="2" s="1"/>
  <c r="AN67" i="2" s="1"/>
  <c r="AP82" i="2"/>
  <c r="AQ82" i="2" s="1"/>
  <c r="AR82" i="2" s="1"/>
  <c r="AS82" i="2" s="1"/>
  <c r="AK87" i="2"/>
  <c r="AL87" i="2" s="1"/>
  <c r="AM87" i="2" s="1"/>
  <c r="AN87" i="2" s="1"/>
  <c r="AP89" i="2"/>
  <c r="AQ89" i="2" s="1"/>
  <c r="AR89" i="2" s="1"/>
  <c r="AS89" i="2" s="1"/>
  <c r="AF81" i="2"/>
  <c r="AG81" i="2" s="1"/>
  <c r="AH81" i="2" s="1"/>
  <c r="AI81" i="2" s="1"/>
  <c r="AP80" i="2"/>
  <c r="AQ80" i="2" s="1"/>
  <c r="AR80" i="2" s="1"/>
  <c r="AS80" i="2" s="1"/>
  <c r="AP64" i="2"/>
  <c r="AQ64" i="2" s="1"/>
  <c r="AR64" i="2" s="1"/>
  <c r="AS64" i="2" s="1"/>
  <c r="AF86" i="2"/>
  <c r="AG86" i="2" s="1"/>
  <c r="AH86" i="2" s="1"/>
  <c r="AI86" i="2" s="1"/>
  <c r="AP70" i="2"/>
  <c r="AQ70" i="2" s="1"/>
  <c r="AR70" i="2" s="1"/>
  <c r="AS70" i="2" s="1"/>
  <c r="AU66" i="2"/>
  <c r="AV66" i="2" s="1"/>
  <c r="AW66" i="2" s="1"/>
  <c r="AX66" i="2" s="1"/>
  <c r="AA86" i="2"/>
  <c r="AB86" i="2" s="1"/>
  <c r="AC86" i="2" s="1"/>
  <c r="AD86" i="2" s="1"/>
  <c r="AF66" i="2"/>
  <c r="AG66" i="2" s="1"/>
  <c r="AH66" i="2" s="1"/>
  <c r="AI66" i="2" s="1"/>
  <c r="AK72" i="2"/>
  <c r="AL72" i="2" s="1"/>
  <c r="AM72" i="2" s="1"/>
  <c r="AN72" i="2" s="1"/>
  <c r="AP66" i="2"/>
  <c r="AQ66" i="2" s="1"/>
  <c r="AR66" i="2" s="1"/>
  <c r="AS66" i="2" s="1"/>
  <c r="AK76" i="2"/>
  <c r="AL76" i="2" s="1"/>
  <c r="AM76" i="2" s="1"/>
  <c r="AN76" i="2" s="1"/>
  <c r="AF72" i="2"/>
  <c r="AG72" i="2" s="1"/>
  <c r="AH72" i="2" s="1"/>
  <c r="AI72" i="2" s="1"/>
  <c r="AA79" i="2"/>
  <c r="AB79" i="2" s="1"/>
  <c r="AC79" i="2" s="1"/>
  <c r="AD79" i="2" s="1"/>
  <c r="AU74" i="2"/>
  <c r="AV74" i="2" s="1"/>
  <c r="AW74" i="2" s="1"/>
  <c r="AX74" i="2" s="1"/>
  <c r="AF62" i="2"/>
  <c r="AG62" i="2" s="1"/>
  <c r="AH62" i="2" s="1"/>
  <c r="AI62" i="2" s="1"/>
  <c r="AK85" i="2"/>
  <c r="AL85" i="2" s="1"/>
  <c r="AM85" i="2" s="1"/>
  <c r="AN85" i="2" s="1"/>
  <c r="AA72" i="2"/>
  <c r="AB72" i="2" s="1"/>
  <c r="AC72" i="2" s="1"/>
  <c r="AD72" i="2" s="1"/>
  <c r="T72" i="2"/>
  <c r="U72" i="2" s="1"/>
  <c r="V72" i="2" s="1"/>
  <c r="W72" i="2" s="1"/>
  <c r="X72" i="2" s="1"/>
  <c r="Y72" i="2" s="1"/>
  <c r="AK88" i="2"/>
  <c r="AL88" i="2" s="1"/>
  <c r="AM88" i="2" s="1"/>
  <c r="AN88" i="2" s="1"/>
  <c r="AU62" i="2"/>
  <c r="AV62" i="2" s="1"/>
  <c r="AW62" i="2" s="1"/>
  <c r="AX62" i="2" s="1"/>
  <c r="AP62" i="2"/>
  <c r="AQ62" i="2" s="1"/>
  <c r="AR62" i="2" s="1"/>
  <c r="AS62" i="2" s="1"/>
  <c r="AF64" i="2"/>
  <c r="AG64" i="2" s="1"/>
  <c r="AH64" i="2" s="1"/>
  <c r="AI64" i="2" s="1"/>
  <c r="AA71" i="2"/>
  <c r="AB71" i="2" s="1"/>
  <c r="AC71" i="2" s="1"/>
  <c r="AD71" i="2" s="1"/>
  <c r="T71" i="2"/>
  <c r="U71" i="2" s="1"/>
  <c r="V71" i="2" s="1"/>
  <c r="W71" i="2" s="1"/>
  <c r="X71" i="2" s="1"/>
  <c r="Y71" i="2" s="1"/>
  <c r="AA76" i="2"/>
  <c r="AB76" i="2" s="1"/>
  <c r="AC76" i="2" s="1"/>
  <c r="AD76" i="2" s="1"/>
  <c r="AA75" i="2"/>
  <c r="AB75" i="2" s="1"/>
  <c r="AC75" i="2" s="1"/>
  <c r="AD75" i="2" s="1"/>
  <c r="T75" i="2"/>
  <c r="U75" i="2" s="1"/>
  <c r="V75" i="2" s="1"/>
  <c r="W75" i="2" s="1"/>
  <c r="X75" i="2" s="1"/>
  <c r="Y75" i="2" s="1"/>
  <c r="AA84" i="2"/>
  <c r="AB84" i="2" s="1"/>
  <c r="AC84" i="2" s="1"/>
  <c r="AD84" i="2" s="1"/>
  <c r="T84" i="2"/>
  <c r="U84" i="2" s="1"/>
  <c r="V84" i="2" s="1"/>
  <c r="W84" i="2" s="1"/>
  <c r="X84" i="2" s="1"/>
  <c r="Y84" i="2" s="1"/>
  <c r="AF71" i="2"/>
  <c r="AG71" i="2" s="1"/>
  <c r="AH71" i="2" s="1"/>
  <c r="AI71" i="2" s="1"/>
  <c r="AA81" i="2"/>
  <c r="AB81" i="2" s="1"/>
  <c r="AC81" i="2" s="1"/>
  <c r="AD81" i="2" s="1"/>
  <c r="T81" i="2"/>
  <c r="U81" i="2" s="1"/>
  <c r="V81" i="2" s="1"/>
  <c r="W81" i="2" s="1"/>
  <c r="X81" i="2" s="1"/>
  <c r="Y81" i="2" s="1"/>
  <c r="AF78" i="2"/>
  <c r="AG78" i="2" s="1"/>
  <c r="AH78" i="2" s="1"/>
  <c r="AI78" i="2" s="1"/>
  <c r="AU87" i="2"/>
  <c r="AV87" i="2" s="1"/>
  <c r="AW87" i="2" s="1"/>
  <c r="AX87" i="2" s="1"/>
  <c r="AA83" i="2"/>
  <c r="AB83" i="2" s="1"/>
  <c r="AC83" i="2" s="1"/>
  <c r="AD83" i="2" s="1"/>
  <c r="T83" i="2"/>
  <c r="U83" i="2" s="1"/>
  <c r="W83" i="2" s="1"/>
  <c r="X83" i="2" s="1"/>
  <c r="Y83" i="2" s="1"/>
  <c r="AK73" i="2"/>
  <c r="AL73" i="2" s="1"/>
  <c r="AM73" i="2" s="1"/>
  <c r="AN73" i="2" s="1"/>
  <c r="AF88" i="2"/>
  <c r="AG88" i="2" s="1"/>
  <c r="AH88" i="2" s="1"/>
  <c r="AI88" i="2" s="1"/>
  <c r="AP79" i="2"/>
  <c r="AQ79" i="2" s="1"/>
  <c r="AR79" i="2" s="1"/>
  <c r="AS79" i="2" s="1"/>
  <c r="AA89" i="2"/>
  <c r="AB89" i="2" s="1"/>
  <c r="AC89" i="2" s="1"/>
  <c r="AD89" i="2" s="1"/>
  <c r="T89" i="2"/>
  <c r="U89" i="2" s="1"/>
  <c r="V89" i="2" s="1"/>
  <c r="W89" i="2" s="1"/>
  <c r="X89" i="2" s="1"/>
  <c r="Y89" i="2" s="1"/>
  <c r="AP74" i="2"/>
  <c r="AQ74" i="2" s="1"/>
  <c r="AR74" i="2" s="1"/>
  <c r="AS74" i="2" s="1"/>
  <c r="AK79" i="2"/>
  <c r="AL79" i="2" s="1"/>
  <c r="AM79" i="2" s="1"/>
  <c r="AN79" i="2" s="1"/>
  <c r="AK86" i="2"/>
  <c r="AL86" i="2" s="1"/>
  <c r="AM86" i="2" s="1"/>
  <c r="AN86" i="2" s="1"/>
  <c r="AK68" i="2"/>
  <c r="AL68" i="2" s="1"/>
  <c r="AM68" i="2" s="1"/>
  <c r="AN68" i="2" s="1"/>
  <c r="T66" i="2"/>
  <c r="U66" i="2" s="1"/>
  <c r="V66" i="2" s="1"/>
  <c r="W66" i="2" s="1"/>
  <c r="X66" i="2" s="1"/>
  <c r="Y66" i="2" s="1"/>
  <c r="AA66" i="2"/>
  <c r="AB66" i="2" s="1"/>
  <c r="AC66" i="2" s="1"/>
  <c r="AD66" i="2" s="1"/>
  <c r="AU75" i="2"/>
  <c r="AV75" i="2" s="1"/>
  <c r="AW75" i="2" s="1"/>
  <c r="AX75" i="2" s="1"/>
  <c r="T80" i="2"/>
  <c r="U80" i="2" s="1"/>
  <c r="V80" i="2" s="1"/>
  <c r="W80" i="2" s="1"/>
  <c r="X80" i="2" s="1"/>
  <c r="Y80" i="2" s="1"/>
  <c r="AA80" i="2"/>
  <c r="AB80" i="2" s="1"/>
  <c r="AC80" i="2" s="1"/>
  <c r="AD80" i="2" s="1"/>
  <c r="AP69" i="2"/>
  <c r="AQ69" i="2" s="1"/>
  <c r="AR69" i="2" s="1"/>
  <c r="AS69" i="2" s="1"/>
  <c r="AA77" i="2"/>
  <c r="AB77" i="2" s="1"/>
  <c r="AC77" i="2" s="1"/>
  <c r="AD77" i="2" s="1"/>
  <c r="T77" i="2"/>
  <c r="U77" i="2" s="1"/>
  <c r="V77" i="2" s="1"/>
  <c r="W77" i="2" s="1"/>
  <c r="X77" i="2" s="1"/>
  <c r="Y77" i="2" s="1"/>
  <c r="AP63" i="2"/>
  <c r="AQ63" i="2" s="1"/>
  <c r="AR63" i="2" s="1"/>
  <c r="AS63" i="2" s="1"/>
  <c r="AF65" i="2"/>
  <c r="AG65" i="2" s="1"/>
  <c r="AH65" i="2" s="1"/>
  <c r="AI65" i="2" s="1"/>
  <c r="AA65" i="2"/>
  <c r="AB65" i="2" s="1"/>
  <c r="AC65" i="2" s="1"/>
  <c r="AD65" i="2" s="1"/>
  <c r="AK64" i="2"/>
  <c r="AL64" i="2" s="1"/>
  <c r="AM64" i="2" s="1"/>
  <c r="AN64" i="2" s="1"/>
  <c r="T64" i="2"/>
  <c r="U64" i="2" s="1"/>
  <c r="V64" i="2" s="1"/>
  <c r="W64" i="2" s="1"/>
  <c r="X64" i="2" s="1"/>
  <c r="Y64" i="2" s="1"/>
  <c r="AA64" i="2"/>
  <c r="AB64" i="2" s="1"/>
  <c r="AC64" i="2" s="1"/>
  <c r="AD64" i="2" s="1"/>
  <c r="AK80" i="2"/>
  <c r="AL80" i="2" s="1"/>
  <c r="AM80" i="2" s="1"/>
  <c r="AN80" i="2" s="1"/>
  <c r="AU72" i="2"/>
  <c r="AV72" i="2" s="1"/>
  <c r="AW72" i="2" s="1"/>
  <c r="AX72" i="2" s="1"/>
  <c r="AF83" i="2"/>
  <c r="AG83" i="2" s="1"/>
  <c r="AH83" i="2" s="1"/>
  <c r="AI83" i="2" s="1"/>
  <c r="AA82" i="2"/>
  <c r="AB82" i="2" s="1"/>
  <c r="AC82" i="2" s="1"/>
  <c r="AD82" i="2" s="1"/>
  <c r="AA68" i="2"/>
  <c r="AB68" i="2" s="1"/>
  <c r="AC68" i="2" s="1"/>
  <c r="AD68" i="2" s="1"/>
  <c r="T68" i="2"/>
  <c r="U68" i="2" s="1"/>
  <c r="V68" i="2" s="1"/>
  <c r="W68" i="2" s="1"/>
  <c r="X68" i="2" s="1"/>
  <c r="Y68" i="2" s="1"/>
  <c r="T62" i="2"/>
  <c r="U62" i="2" s="1"/>
  <c r="V62" i="2" s="1"/>
  <c r="W62" i="2" s="1"/>
  <c r="X62" i="2" s="1"/>
  <c r="Y62" i="2" s="1"/>
  <c r="AA62" i="2"/>
  <c r="AB62" i="2" s="1"/>
  <c r="AC62" i="2" s="1"/>
  <c r="AD62" i="2" s="1"/>
  <c r="AU83" i="2"/>
  <c r="AV83" i="2" s="1"/>
  <c r="AW83" i="2" s="1"/>
  <c r="AX83" i="2" s="1"/>
  <c r="T88" i="2"/>
  <c r="U88" i="2" s="1"/>
  <c r="V88" i="2" s="1"/>
  <c r="W88" i="2" s="1"/>
  <c r="X88" i="2" s="1"/>
  <c r="Y88" i="2" s="1"/>
  <c r="AA88" i="2"/>
  <c r="AB88" i="2" s="1"/>
  <c r="AC88" i="2" s="1"/>
  <c r="AD88" i="2" s="1"/>
  <c r="AF84" i="2"/>
  <c r="AG84" i="2" s="1"/>
  <c r="AH84" i="2" s="1"/>
  <c r="AI84" i="2" s="1"/>
  <c r="T85" i="2"/>
  <c r="U85" i="2" s="1"/>
  <c r="V85" i="2" s="1"/>
  <c r="W85" i="2" s="1"/>
  <c r="X85" i="2" s="1"/>
  <c r="Y85" i="2" s="1"/>
  <c r="AA85" i="2"/>
  <c r="AB85" i="2" s="1"/>
  <c r="AC85" i="2" s="1"/>
  <c r="AD85" i="2" s="1"/>
  <c r="AK81" i="2"/>
  <c r="AL81" i="2" s="1"/>
  <c r="AM81" i="2" s="1"/>
  <c r="AN81" i="2" s="1"/>
  <c r="AK89" i="2"/>
  <c r="AL89" i="2" s="1"/>
  <c r="AM89" i="2" s="1"/>
  <c r="AN89" i="2" s="1"/>
  <c r="AF87" i="2"/>
  <c r="AG87" i="2" s="1"/>
  <c r="AH87" i="2" s="1"/>
  <c r="AI87" i="2" s="1"/>
  <c r="AA63" i="2"/>
  <c r="AB63" i="2" s="1"/>
  <c r="AC63" i="2" s="1"/>
  <c r="AD63" i="2" s="1"/>
  <c r="T63" i="2"/>
  <c r="U63" i="2" s="1"/>
  <c r="V63" i="2" s="1"/>
  <c r="W63" i="2" s="1"/>
  <c r="X63" i="2" s="1"/>
  <c r="Y63" i="2" s="1"/>
  <c r="T69" i="2"/>
  <c r="U69" i="2" s="1"/>
  <c r="V69" i="2" s="1"/>
  <c r="W69" i="2" s="1"/>
  <c r="X69" i="2" s="1"/>
  <c r="Y69" i="2" s="1"/>
  <c r="AA69" i="2"/>
  <c r="AB69" i="2" s="1"/>
  <c r="AC69" i="2" s="1"/>
  <c r="AD69" i="2" s="1"/>
  <c r="AK71" i="2"/>
  <c r="AL71" i="2" s="1"/>
  <c r="AM71" i="2" s="1"/>
  <c r="AN71" i="2" s="1"/>
  <c r="AU65" i="2"/>
  <c r="AV65" i="2" s="1"/>
  <c r="AW65" i="2" s="1"/>
  <c r="AX65" i="2" s="1"/>
  <c r="AA73" i="2"/>
  <c r="AB73" i="2" s="1"/>
  <c r="AC73" i="2" s="1"/>
  <c r="AD73" i="2" s="1"/>
  <c r="T73" i="2"/>
  <c r="U73" i="2" s="1"/>
  <c r="V73" i="2" s="1"/>
  <c r="W73" i="2" s="1"/>
  <c r="X73" i="2" s="1"/>
  <c r="Y73" i="2" s="1"/>
  <c r="AA67" i="2"/>
  <c r="AB67" i="2" s="1"/>
  <c r="AC67" i="2" s="1"/>
  <c r="AD67" i="2" s="1"/>
  <c r="T67" i="2"/>
  <c r="U67" i="2" s="1"/>
  <c r="V67" i="2" s="1"/>
  <c r="W67" i="2" s="1"/>
  <c r="X67" i="2" s="1"/>
  <c r="Y67" i="2" s="1"/>
  <c r="AU70" i="2"/>
  <c r="AV70" i="2" s="1"/>
  <c r="AW70" i="2" s="1"/>
  <c r="AX70" i="2" s="1"/>
  <c r="AK66" i="2"/>
  <c r="AL66" i="2" s="1"/>
  <c r="AM66" i="2" s="1"/>
  <c r="AN66" i="2" s="1"/>
  <c r="AF70" i="2"/>
  <c r="AG70" i="2" s="1"/>
  <c r="AH70" i="2" s="1"/>
  <c r="AI70" i="2" s="1"/>
  <c r="G14" i="10"/>
  <c r="AK56" i="2"/>
  <c r="AL56" i="2" s="1"/>
  <c r="AM56" i="2" s="1"/>
  <c r="AN56" i="2" s="1"/>
  <c r="AF59" i="2"/>
  <c r="AG59" i="2" s="1"/>
  <c r="AH59" i="2" s="1"/>
  <c r="AI59" i="2" s="1"/>
  <c r="C12" i="10"/>
  <c r="I13" i="10"/>
  <c r="AP52" i="2"/>
  <c r="AQ52" i="2" s="1"/>
  <c r="AR52" i="2" s="1"/>
  <c r="AS52" i="2" s="1"/>
  <c r="B13" i="10"/>
  <c r="K13" i="10"/>
  <c r="I12" i="10"/>
  <c r="D14" i="10"/>
  <c r="E13" i="10"/>
  <c r="C14" i="10"/>
  <c r="G13" i="10"/>
  <c r="F12" i="10"/>
  <c r="AF55" i="2"/>
  <c r="AG55" i="2" s="1"/>
  <c r="AH55" i="2" s="1"/>
  <c r="AI55" i="2" s="1"/>
  <c r="D12" i="10"/>
  <c r="AP55" i="2"/>
  <c r="AQ55" i="2" s="1"/>
  <c r="AR55" i="2" s="1"/>
  <c r="AS55" i="2" s="1"/>
  <c r="AK58" i="2"/>
  <c r="AL58" i="2" s="1"/>
  <c r="AM58" i="2" s="1"/>
  <c r="AN58" i="2" s="1"/>
  <c r="AF54" i="2"/>
  <c r="AG54" i="2" s="1"/>
  <c r="AH54" i="2" s="1"/>
  <c r="AI54" i="2" s="1"/>
  <c r="AA57" i="2"/>
  <c r="AB57" i="2" s="1"/>
  <c r="AC57" i="2" s="1"/>
  <c r="AD57" i="2" s="1"/>
  <c r="F14" i="10"/>
  <c r="L13" i="10"/>
  <c r="AF52" i="2"/>
  <c r="AG52" i="2" s="1"/>
  <c r="AH52" i="2" s="1"/>
  <c r="AI52" i="2" s="1"/>
  <c r="AA56" i="2"/>
  <c r="AB56" i="2" s="1"/>
  <c r="AC56" i="2" s="1"/>
  <c r="AD56" i="2" s="1"/>
  <c r="AK55" i="2"/>
  <c r="AL55" i="2" s="1"/>
  <c r="AM55" i="2" s="1"/>
  <c r="AN55" i="2" s="1"/>
  <c r="AF58" i="2"/>
  <c r="AG58" i="2" s="1"/>
  <c r="AH58" i="2" s="1"/>
  <c r="AI58" i="2" s="1"/>
  <c r="AA54" i="2"/>
  <c r="AB54" i="2" s="1"/>
  <c r="AC54" i="2" s="1"/>
  <c r="AD54" i="2" s="1"/>
  <c r="AU58" i="2"/>
  <c r="AV58" i="2" s="1"/>
  <c r="AW58" i="2" s="1"/>
  <c r="AX58" i="2" s="1"/>
  <c r="AA52" i="2"/>
  <c r="AB52" i="2" s="1"/>
  <c r="AC52" i="2" s="1"/>
  <c r="AD52" i="2" s="1"/>
  <c r="AK52" i="2"/>
  <c r="AL52" i="2" s="1"/>
  <c r="AM52" i="2" s="1"/>
  <c r="AN52" i="2" s="1"/>
  <c r="AF56" i="2"/>
  <c r="AG56" i="2" s="1"/>
  <c r="AH56" i="2" s="1"/>
  <c r="AI56" i="2" s="1"/>
  <c r="AA59" i="2"/>
  <c r="AB59" i="2" s="1"/>
  <c r="AC59" i="2" s="1"/>
  <c r="AD59" i="2" s="1"/>
  <c r="H12" i="10"/>
  <c r="AU52" i="2"/>
  <c r="AV52" i="2" s="1"/>
  <c r="AW52" i="2" s="1"/>
  <c r="AX52" i="2" s="1"/>
  <c r="AP56" i="2"/>
  <c r="AQ56" i="2" s="1"/>
  <c r="AR56" i="2" s="1"/>
  <c r="AS56" i="2" s="1"/>
  <c r="AK59" i="2"/>
  <c r="AL59" i="2" s="1"/>
  <c r="AM59" i="2" s="1"/>
  <c r="AN59" i="2" s="1"/>
  <c r="AU56" i="2"/>
  <c r="AV56" i="2" s="1"/>
  <c r="AW56" i="2" s="1"/>
  <c r="AX56" i="2" s="1"/>
  <c r="AP59" i="2"/>
  <c r="AQ59" i="2" s="1"/>
  <c r="AR59" i="2" s="1"/>
  <c r="AS59" i="2" s="1"/>
  <c r="AU59" i="2"/>
  <c r="AV59" i="2" s="1"/>
  <c r="AW59" i="2" s="1"/>
  <c r="AX59" i="2" s="1"/>
  <c r="AA58" i="2"/>
  <c r="AB58" i="2" s="1"/>
  <c r="AC58" i="2" s="1"/>
  <c r="AD58" i="2" s="1"/>
  <c r="AU55" i="2"/>
  <c r="AV55" i="2" s="1"/>
  <c r="AW55" i="2" s="1"/>
  <c r="AX55" i="2" s="1"/>
  <c r="AP58" i="2"/>
  <c r="AQ58" i="2" s="1"/>
  <c r="AR58" i="2" s="1"/>
  <c r="AS58" i="2" s="1"/>
  <c r="F13" i="10"/>
  <c r="AK54" i="2"/>
  <c r="AL54" i="2" s="1"/>
  <c r="AM54" i="2" s="1"/>
  <c r="AN54" i="2" s="1"/>
  <c r="AF57" i="2"/>
  <c r="AG57" i="2" s="1"/>
  <c r="AH57" i="2" s="1"/>
  <c r="AI57" i="2" s="1"/>
  <c r="AP54" i="2"/>
  <c r="AQ54" i="2" s="1"/>
  <c r="AR54" i="2" s="1"/>
  <c r="AS54" i="2" s="1"/>
  <c r="AK57" i="2"/>
  <c r="AL57" i="2" s="1"/>
  <c r="AM57" i="2" s="1"/>
  <c r="AN57" i="2" s="1"/>
  <c r="AU54" i="2"/>
  <c r="AV54" i="2" s="1"/>
  <c r="AW54" i="2" s="1"/>
  <c r="AX54" i="2" s="1"/>
  <c r="AP57" i="2"/>
  <c r="AQ57" i="2" s="1"/>
  <c r="AR57" i="2" s="1"/>
  <c r="AS57" i="2" s="1"/>
  <c r="AU57" i="2"/>
  <c r="AV57" i="2" s="1"/>
  <c r="AW57" i="2" s="1"/>
  <c r="AX57" i="2" s="1"/>
  <c r="H14" i="10"/>
  <c r="AA55" i="2"/>
  <c r="AB55" i="2" s="1"/>
  <c r="AC55" i="2" s="1"/>
  <c r="AD55" i="2" s="1"/>
  <c r="B12" i="10"/>
  <c r="H13" i="10"/>
  <c r="J14" i="10"/>
  <c r="K12" i="10"/>
  <c r="E12" i="10"/>
  <c r="J13" i="10"/>
  <c r="L14" i="10"/>
  <c r="K14" i="10"/>
  <c r="I14" i="10"/>
  <c r="B14" i="10"/>
  <c r="J12" i="10"/>
  <c r="L12" i="10"/>
  <c r="C13" i="10"/>
  <c r="G12" i="10"/>
  <c r="D13" i="10"/>
  <c r="E14" i="10"/>
  <c r="L36" i="5"/>
  <c r="AY53" i="2" s="1"/>
  <c r="K36" i="5"/>
  <c r="AT53" i="2" s="1"/>
  <c r="J36" i="5"/>
  <c r="AO53" i="2" s="1"/>
  <c r="I36" i="5"/>
  <c r="AJ53" i="2" s="1"/>
  <c r="H36" i="5"/>
  <c r="AE53" i="2" s="1"/>
  <c r="G36" i="5"/>
  <c r="Z53" i="2" s="1"/>
  <c r="F36" i="5"/>
  <c r="E36" i="5"/>
  <c r="D36" i="5"/>
  <c r="C36" i="5"/>
  <c r="B36" i="5"/>
  <c r="L33" i="5"/>
  <c r="AY50" i="2" s="1"/>
  <c r="K33" i="5"/>
  <c r="AT50" i="2" s="1"/>
  <c r="J33" i="5"/>
  <c r="AO50" i="2" s="1"/>
  <c r="I33" i="5"/>
  <c r="AJ50" i="2" s="1"/>
  <c r="H33" i="5"/>
  <c r="AE50" i="2" s="1"/>
  <c r="G33" i="5"/>
  <c r="Z50" i="2" s="1"/>
  <c r="F33" i="5"/>
  <c r="E33" i="5"/>
  <c r="D33" i="5"/>
  <c r="C33" i="5"/>
  <c r="B33" i="5"/>
  <c r="L32" i="5"/>
  <c r="AY49" i="2" s="1"/>
  <c r="K32" i="5"/>
  <c r="AT49" i="2" s="1"/>
  <c r="J32" i="5"/>
  <c r="AO49" i="2" s="1"/>
  <c r="I32" i="5"/>
  <c r="AJ49" i="2" s="1"/>
  <c r="H32" i="5"/>
  <c r="AE49" i="2" s="1"/>
  <c r="G32" i="5"/>
  <c r="Z49" i="2" s="1"/>
  <c r="F32" i="5"/>
  <c r="E32" i="5"/>
  <c r="D32" i="5"/>
  <c r="C32" i="5"/>
  <c r="B32" i="5"/>
  <c r="L31" i="5"/>
  <c r="AY48" i="2" s="1"/>
  <c r="K31" i="5"/>
  <c r="AT48" i="2" s="1"/>
  <c r="J31" i="5"/>
  <c r="AO48" i="2" s="1"/>
  <c r="I31" i="5"/>
  <c r="AJ48" i="2" s="1"/>
  <c r="H31" i="5"/>
  <c r="AE48" i="2" s="1"/>
  <c r="G31" i="5"/>
  <c r="Z48" i="2" s="1"/>
  <c r="F31" i="5"/>
  <c r="E31" i="5"/>
  <c r="D31" i="5"/>
  <c r="C31" i="5"/>
  <c r="B31" i="5"/>
  <c r="L30" i="5"/>
  <c r="AY47" i="2" s="1"/>
  <c r="K30" i="5"/>
  <c r="AT47" i="2" s="1"/>
  <c r="J30" i="5"/>
  <c r="AO47" i="2" s="1"/>
  <c r="I30" i="5"/>
  <c r="AJ47" i="2" s="1"/>
  <c r="H30" i="5"/>
  <c r="AE47" i="2" s="1"/>
  <c r="G30" i="5"/>
  <c r="Z47" i="2" s="1"/>
  <c r="F30" i="5"/>
  <c r="E30" i="5"/>
  <c r="D30" i="5"/>
  <c r="C30" i="5"/>
  <c r="B30" i="5"/>
  <c r="L29" i="5"/>
  <c r="AY46" i="2" s="1"/>
  <c r="K29" i="5"/>
  <c r="AT46" i="2" s="1"/>
  <c r="J29" i="5"/>
  <c r="AO46" i="2" s="1"/>
  <c r="I29" i="5"/>
  <c r="AJ46" i="2" s="1"/>
  <c r="H29" i="5"/>
  <c r="AE46" i="2" s="1"/>
  <c r="G29" i="5"/>
  <c r="Z46" i="2" s="1"/>
  <c r="F29" i="5"/>
  <c r="E29" i="5"/>
  <c r="D29" i="5"/>
  <c r="C29" i="5"/>
  <c r="B29" i="5"/>
  <c r="L28" i="5"/>
  <c r="AY45" i="2" s="1"/>
  <c r="K28" i="5"/>
  <c r="AT45" i="2" s="1"/>
  <c r="J28" i="5"/>
  <c r="AO45" i="2" s="1"/>
  <c r="I28" i="5"/>
  <c r="AJ45" i="2" s="1"/>
  <c r="H28" i="5"/>
  <c r="AE45" i="2" s="1"/>
  <c r="G28" i="5"/>
  <c r="Z45" i="2" s="1"/>
  <c r="F28" i="5"/>
  <c r="E28" i="5"/>
  <c r="D28" i="5"/>
  <c r="C28" i="5"/>
  <c r="B28" i="5"/>
  <c r="L27" i="5"/>
  <c r="AY44" i="2" s="1"/>
  <c r="K27" i="5"/>
  <c r="AT44" i="2" s="1"/>
  <c r="J27" i="5"/>
  <c r="AO44" i="2" s="1"/>
  <c r="I27" i="5"/>
  <c r="AJ44" i="2" s="1"/>
  <c r="H27" i="5"/>
  <c r="AE44" i="2" s="1"/>
  <c r="G27" i="5"/>
  <c r="Z44" i="2" s="1"/>
  <c r="F27" i="5"/>
  <c r="E27" i="5"/>
  <c r="D27" i="5"/>
  <c r="C27" i="5"/>
  <c r="B27" i="5"/>
  <c r="L26" i="5"/>
  <c r="AY43" i="2" s="1"/>
  <c r="K26" i="5"/>
  <c r="AT43" i="2" s="1"/>
  <c r="J26" i="5"/>
  <c r="AO43" i="2" s="1"/>
  <c r="I26" i="5"/>
  <c r="AJ43" i="2" s="1"/>
  <c r="H26" i="5"/>
  <c r="AE43" i="2" s="1"/>
  <c r="G26" i="5"/>
  <c r="Z43" i="2" s="1"/>
  <c r="F26" i="5"/>
  <c r="E26" i="5"/>
  <c r="D26" i="5"/>
  <c r="C26" i="5"/>
  <c r="B26" i="5"/>
  <c r="L25" i="5"/>
  <c r="AY42" i="2" s="1"/>
  <c r="K25" i="5"/>
  <c r="AT42" i="2" s="1"/>
  <c r="J25" i="5"/>
  <c r="AO42" i="2" s="1"/>
  <c r="I25" i="5"/>
  <c r="AJ42" i="2" s="1"/>
  <c r="H25" i="5"/>
  <c r="AE42" i="2" s="1"/>
  <c r="G25" i="5"/>
  <c r="Z42" i="2" s="1"/>
  <c r="F25" i="5"/>
  <c r="E25" i="5"/>
  <c r="D25" i="5"/>
  <c r="C25" i="5"/>
  <c r="B25" i="5"/>
  <c r="L24" i="5"/>
  <c r="AY41" i="2" s="1"/>
  <c r="K24" i="5"/>
  <c r="AT41" i="2" s="1"/>
  <c r="J24" i="5"/>
  <c r="AO41" i="2" s="1"/>
  <c r="I24" i="5"/>
  <c r="AJ41" i="2" s="1"/>
  <c r="H24" i="5"/>
  <c r="AE41" i="2" s="1"/>
  <c r="G24" i="5"/>
  <c r="Z41" i="2" s="1"/>
  <c r="F24" i="5"/>
  <c r="E24" i="5"/>
  <c r="D24" i="5"/>
  <c r="C24" i="5"/>
  <c r="B24" i="5"/>
  <c r="L23" i="5"/>
  <c r="AY40" i="2" s="1"/>
  <c r="K23" i="5"/>
  <c r="AT40" i="2" s="1"/>
  <c r="J23" i="5"/>
  <c r="AO40" i="2" s="1"/>
  <c r="I23" i="5"/>
  <c r="AJ40" i="2" s="1"/>
  <c r="H23" i="5"/>
  <c r="AE40" i="2" s="1"/>
  <c r="G23" i="5"/>
  <c r="Z40" i="2" s="1"/>
  <c r="F23" i="5"/>
  <c r="E23" i="5"/>
  <c r="D23" i="5"/>
  <c r="C23" i="5"/>
  <c r="B23" i="5"/>
  <c r="L22" i="5"/>
  <c r="AY39" i="2" s="1"/>
  <c r="K22" i="5"/>
  <c r="AT39" i="2" s="1"/>
  <c r="J22" i="5"/>
  <c r="AO39" i="2" s="1"/>
  <c r="I22" i="5"/>
  <c r="AJ39" i="2" s="1"/>
  <c r="H22" i="5"/>
  <c r="AE39" i="2" s="1"/>
  <c r="G22" i="5"/>
  <c r="Z39" i="2" s="1"/>
  <c r="F22" i="5"/>
  <c r="E22" i="5"/>
  <c r="D22" i="5"/>
  <c r="C22" i="5"/>
  <c r="B22" i="5"/>
  <c r="L21" i="5"/>
  <c r="AY38" i="2" s="1"/>
  <c r="K21" i="5"/>
  <c r="AT38" i="2" s="1"/>
  <c r="J21" i="5"/>
  <c r="AO38" i="2" s="1"/>
  <c r="I21" i="5"/>
  <c r="AJ38" i="2" s="1"/>
  <c r="H21" i="5"/>
  <c r="AE38" i="2" s="1"/>
  <c r="G21" i="5"/>
  <c r="Z38" i="2" s="1"/>
  <c r="F21" i="5"/>
  <c r="E21" i="5"/>
  <c r="D21" i="5"/>
  <c r="C21" i="5"/>
  <c r="B21" i="5"/>
  <c r="L20" i="5"/>
  <c r="AY37" i="2" s="1"/>
  <c r="K20" i="5"/>
  <c r="AT37" i="2" s="1"/>
  <c r="J20" i="5"/>
  <c r="AO37" i="2" s="1"/>
  <c r="I20" i="5"/>
  <c r="AJ37" i="2" s="1"/>
  <c r="H20" i="5"/>
  <c r="AE37" i="2" s="1"/>
  <c r="G20" i="5"/>
  <c r="Z37" i="2" s="1"/>
  <c r="F20" i="5"/>
  <c r="E20" i="5"/>
  <c r="D20" i="5"/>
  <c r="C20" i="5"/>
  <c r="B20" i="5"/>
  <c r="L19" i="5"/>
  <c r="AY36" i="2" s="1"/>
  <c r="K19" i="5"/>
  <c r="AT36" i="2" s="1"/>
  <c r="J19" i="5"/>
  <c r="AO36" i="2" s="1"/>
  <c r="I19" i="5"/>
  <c r="AJ36" i="2" s="1"/>
  <c r="H19" i="5"/>
  <c r="AE36" i="2" s="1"/>
  <c r="G19" i="5"/>
  <c r="Z36" i="2" s="1"/>
  <c r="F19" i="5"/>
  <c r="E19" i="5"/>
  <c r="D19" i="5"/>
  <c r="C19" i="5"/>
  <c r="B19" i="5"/>
  <c r="L18" i="5"/>
  <c r="AY35" i="2" s="1"/>
  <c r="K18" i="5"/>
  <c r="AT35" i="2" s="1"/>
  <c r="J18" i="5"/>
  <c r="AO35" i="2" s="1"/>
  <c r="I18" i="5"/>
  <c r="AJ35" i="2" s="1"/>
  <c r="H18" i="5"/>
  <c r="AE35" i="2" s="1"/>
  <c r="G18" i="5"/>
  <c r="Z35" i="2" s="1"/>
  <c r="F18" i="5"/>
  <c r="E18" i="5"/>
  <c r="D18" i="5"/>
  <c r="C18" i="5"/>
  <c r="B18" i="5"/>
  <c r="L17" i="5"/>
  <c r="AY34" i="2" s="1"/>
  <c r="K17" i="5"/>
  <c r="AT34" i="2" s="1"/>
  <c r="J17" i="5"/>
  <c r="AO34" i="2" s="1"/>
  <c r="I17" i="5"/>
  <c r="AJ34" i="2" s="1"/>
  <c r="H17" i="5"/>
  <c r="AE34" i="2" s="1"/>
  <c r="G17" i="5"/>
  <c r="Z34" i="2" s="1"/>
  <c r="F17" i="5"/>
  <c r="E17" i="5"/>
  <c r="D17" i="5"/>
  <c r="C17" i="5"/>
  <c r="B17" i="5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 s="1"/>
  <c r="U37" i="2" s="1"/>
  <c r="V37" i="2" s="1"/>
  <c r="W37" i="2" s="1"/>
  <c r="X37" i="2" s="1"/>
  <c r="Y37" i="2" s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 s="1"/>
  <c r="U41" i="2" s="1"/>
  <c r="V41" i="2" s="1"/>
  <c r="W41" i="2" s="1"/>
  <c r="X41" i="2" s="1"/>
  <c r="Y41" i="2" s="1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 s="1"/>
  <c r="U45" i="2" s="1"/>
  <c r="V45" i="2" s="1"/>
  <c r="W45" i="2" s="1"/>
  <c r="X45" i="2" s="1"/>
  <c r="Y45" i="2" s="1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 s="1"/>
  <c r="U46" i="2" s="1"/>
  <c r="V46" i="2" s="1"/>
  <c r="W46" i="2" s="1"/>
  <c r="X46" i="2" s="1"/>
  <c r="Y46" i="2" s="1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 s="1"/>
  <c r="U50" i="2" s="1"/>
  <c r="V50" i="2" s="1"/>
  <c r="W50" i="2" s="1"/>
  <c r="X50" i="2" s="1"/>
  <c r="Y50" i="2" s="1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 s="1"/>
  <c r="U52" i="2" s="1"/>
  <c r="V52" i="2" s="1"/>
  <c r="W52" i="2" s="1"/>
  <c r="X52" i="2" s="1"/>
  <c r="Y52" i="2" s="1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 s="1"/>
  <c r="U54" i="2" s="1"/>
  <c r="V54" i="2" s="1"/>
  <c r="W54" i="2" s="1"/>
  <c r="X54" i="2" s="1"/>
  <c r="Y54" i="2" s="1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 s="1"/>
  <c r="U55" i="2" s="1"/>
  <c r="V55" i="2" s="1"/>
  <c r="W55" i="2" s="1"/>
  <c r="X55" i="2" s="1"/>
  <c r="Y55" i="2" s="1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 s="1"/>
  <c r="U56" i="2" s="1"/>
  <c r="V56" i="2" s="1"/>
  <c r="W56" i="2" s="1"/>
  <c r="X56" i="2" s="1"/>
  <c r="Y56" i="2" s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 s="1"/>
  <c r="U57" i="2" s="1"/>
  <c r="V57" i="2" s="1"/>
  <c r="W57" i="2" s="1"/>
  <c r="X57" i="2" s="1"/>
  <c r="Y57" i="2" s="1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 s="1"/>
  <c r="U58" i="2" s="1"/>
  <c r="V58" i="2" s="1"/>
  <c r="W58" i="2" s="1"/>
  <c r="X58" i="2" s="1"/>
  <c r="Y58" i="2" s="1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 s="1"/>
  <c r="U59" i="2" s="1"/>
  <c r="V59" i="2" s="1"/>
  <c r="W59" i="2" s="1"/>
  <c r="X59" i="2" s="1"/>
  <c r="Y59" i="2" s="1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F32" i="2"/>
  <c r="T44" i="2" l="1"/>
  <c r="U44" i="2" s="1"/>
  <c r="V44" i="2" s="1"/>
  <c r="W44" i="2" s="1"/>
  <c r="X44" i="2" s="1"/>
  <c r="Y44" i="2" s="1"/>
  <c r="T48" i="2"/>
  <c r="U48" i="2" s="1"/>
  <c r="V48" i="2" s="1"/>
  <c r="W48" i="2" s="1"/>
  <c r="X48" i="2" s="1"/>
  <c r="Y48" i="2" s="1"/>
  <c r="T40" i="2"/>
  <c r="U40" i="2" s="1"/>
  <c r="V40" i="2" s="1"/>
  <c r="W40" i="2" s="1"/>
  <c r="X40" i="2" s="1"/>
  <c r="Y40" i="2" s="1"/>
  <c r="T53" i="2"/>
  <c r="U53" i="2" s="1"/>
  <c r="V53" i="2" s="1"/>
  <c r="W53" i="2" s="1"/>
  <c r="X53" i="2" s="1"/>
  <c r="Y53" i="2" s="1"/>
  <c r="T43" i="2"/>
  <c r="U43" i="2" s="1"/>
  <c r="V43" i="2" s="1"/>
  <c r="W43" i="2" s="1"/>
  <c r="X43" i="2" s="1"/>
  <c r="Y43" i="2" s="1"/>
  <c r="T38" i="2"/>
  <c r="U38" i="2" s="1"/>
  <c r="V38" i="2" s="1"/>
  <c r="W38" i="2" s="1"/>
  <c r="X38" i="2" s="1"/>
  <c r="Y38" i="2" s="1"/>
  <c r="T47" i="2"/>
  <c r="U47" i="2" s="1"/>
  <c r="V47" i="2" s="1"/>
  <c r="W47" i="2" s="1"/>
  <c r="X47" i="2" s="1"/>
  <c r="Y47" i="2" s="1"/>
  <c r="T39" i="2"/>
  <c r="U39" i="2" s="1"/>
  <c r="V39" i="2" s="1"/>
  <c r="W39" i="2" s="1"/>
  <c r="X39" i="2" s="1"/>
  <c r="Y39" i="2" s="1"/>
  <c r="T42" i="2"/>
  <c r="U42" i="2" s="1"/>
  <c r="V42" i="2" s="1"/>
  <c r="W42" i="2" s="1"/>
  <c r="X42" i="2" s="1"/>
  <c r="Y42" i="2" s="1"/>
  <c r="T49" i="2"/>
  <c r="U49" i="2" s="1"/>
  <c r="V49" i="2" s="1"/>
  <c r="W49" i="2" s="1"/>
  <c r="X49" i="2" s="1"/>
  <c r="Y49" i="2" s="1"/>
  <c r="T34" i="2"/>
  <c r="U34" i="2" s="1"/>
  <c r="V34" i="2" s="1"/>
  <c r="W34" i="2" s="1"/>
  <c r="X34" i="2" s="1"/>
  <c r="Y34" i="2" s="1"/>
  <c r="T35" i="2"/>
  <c r="U35" i="2" s="1"/>
  <c r="V35" i="2" s="1"/>
  <c r="W35" i="2" s="1"/>
  <c r="X35" i="2" s="1"/>
  <c r="Y35" i="2" s="1"/>
  <c r="T36" i="2"/>
  <c r="U36" i="2" s="1"/>
  <c r="V36" i="2" s="1"/>
  <c r="W36" i="2" s="1"/>
  <c r="X36" i="2" s="1"/>
  <c r="Y36" i="2" s="1"/>
  <c r="AP40" i="2"/>
  <c r="AQ40" i="2" s="1"/>
  <c r="AR40" i="2" s="1"/>
  <c r="AS40" i="2" s="1"/>
  <c r="AK43" i="2"/>
  <c r="AL43" i="2" s="1"/>
  <c r="AM43" i="2" s="1"/>
  <c r="AN43" i="2" s="1"/>
  <c r="AF46" i="2"/>
  <c r="AG46" i="2" s="1"/>
  <c r="AH46" i="2" s="1"/>
  <c r="AI46" i="2" s="1"/>
  <c r="AA49" i="2"/>
  <c r="AB49" i="2" s="1"/>
  <c r="AC49" i="2" s="1"/>
  <c r="AD49" i="2" s="1"/>
  <c r="AU37" i="2"/>
  <c r="AV37" i="2" s="1"/>
  <c r="AW37" i="2" s="1"/>
  <c r="AX37" i="2" s="1"/>
  <c r="AA35" i="2"/>
  <c r="AB35" i="2" s="1"/>
  <c r="AC35" i="2" s="1"/>
  <c r="AD35" i="2" s="1"/>
  <c r="AU39" i="2"/>
  <c r="AV39" i="2" s="1"/>
  <c r="AW39" i="2" s="1"/>
  <c r="AX39" i="2" s="1"/>
  <c r="AP42" i="2"/>
  <c r="AQ42" i="2" s="1"/>
  <c r="AR42" i="2" s="1"/>
  <c r="AS42" i="2" s="1"/>
  <c r="AK45" i="2"/>
  <c r="AL45" i="2" s="1"/>
  <c r="AM45" i="2" s="1"/>
  <c r="AN45" i="2" s="1"/>
  <c r="AF48" i="2"/>
  <c r="AG48" i="2" s="1"/>
  <c r="AH48" i="2" s="1"/>
  <c r="AI48" i="2" s="1"/>
  <c r="AA53" i="2"/>
  <c r="AB53" i="2" s="1"/>
  <c r="AC53" i="2" s="1"/>
  <c r="AD53" i="2" s="1"/>
  <c r="AA34" i="2"/>
  <c r="AB34" i="2" s="1"/>
  <c r="AC34" i="2" s="1"/>
  <c r="AD34" i="2" s="1"/>
  <c r="AU38" i="2"/>
  <c r="AV38" i="2" s="1"/>
  <c r="AW38" i="2" s="1"/>
  <c r="AX38" i="2" s="1"/>
  <c r="AP41" i="2"/>
  <c r="AQ41" i="2" s="1"/>
  <c r="AR41" i="2" s="1"/>
  <c r="AS41" i="2" s="1"/>
  <c r="AK44" i="2"/>
  <c r="AL44" i="2" s="1"/>
  <c r="AM44" i="2" s="1"/>
  <c r="AN44" i="2" s="1"/>
  <c r="AF47" i="2"/>
  <c r="AG47" i="2" s="1"/>
  <c r="AH47" i="2" s="1"/>
  <c r="AI47" i="2" s="1"/>
  <c r="AA50" i="2"/>
  <c r="AB50" i="2" s="1"/>
  <c r="AC50" i="2" s="1"/>
  <c r="AD50" i="2" s="1"/>
  <c r="AU34" i="2"/>
  <c r="AV34" i="2" s="1"/>
  <c r="AW34" i="2" s="1"/>
  <c r="AX34" i="2" s="1"/>
  <c r="AP37" i="2"/>
  <c r="AQ37" i="2" s="1"/>
  <c r="AR37" i="2" s="1"/>
  <c r="AS37" i="2" s="1"/>
  <c r="AK40" i="2"/>
  <c r="AL40" i="2" s="1"/>
  <c r="AM40" i="2" s="1"/>
  <c r="AN40" i="2" s="1"/>
  <c r="AF43" i="2"/>
  <c r="AG43" i="2" s="1"/>
  <c r="AH43" i="2" s="1"/>
  <c r="AI43" i="2" s="1"/>
  <c r="AA46" i="2"/>
  <c r="AB46" i="2" s="1"/>
  <c r="AC46" i="2" s="1"/>
  <c r="AD46" i="2" s="1"/>
  <c r="AU50" i="2"/>
  <c r="AV50" i="2" s="1"/>
  <c r="AW50" i="2" s="1"/>
  <c r="AX50" i="2" s="1"/>
  <c r="AU36" i="2"/>
  <c r="AV36" i="2" s="1"/>
  <c r="AW36" i="2" s="1"/>
  <c r="AX36" i="2" s="1"/>
  <c r="AP39" i="2"/>
  <c r="AQ39" i="2" s="1"/>
  <c r="AR39" i="2" s="1"/>
  <c r="AS39" i="2" s="1"/>
  <c r="AK42" i="2"/>
  <c r="AL42" i="2" s="1"/>
  <c r="AM42" i="2" s="1"/>
  <c r="AN42" i="2" s="1"/>
  <c r="AF45" i="2"/>
  <c r="AG45" i="2" s="1"/>
  <c r="AH45" i="2" s="1"/>
  <c r="AI45" i="2" s="1"/>
  <c r="AA48" i="2"/>
  <c r="AB48" i="2" s="1"/>
  <c r="AC48" i="2" s="1"/>
  <c r="AD48" i="2" s="1"/>
  <c r="AF35" i="2"/>
  <c r="AG35" i="2" s="1"/>
  <c r="AH35" i="2" s="1"/>
  <c r="AI35" i="2" s="1"/>
  <c r="AA38" i="2"/>
  <c r="AB38" i="2" s="1"/>
  <c r="AC38" i="2" s="1"/>
  <c r="AD38" i="2" s="1"/>
  <c r="AP45" i="2"/>
  <c r="AQ45" i="2" s="1"/>
  <c r="AR45" i="2" s="1"/>
  <c r="AS45" i="2" s="1"/>
  <c r="AK48" i="2"/>
  <c r="AL48" i="2" s="1"/>
  <c r="AM48" i="2" s="1"/>
  <c r="AN48" i="2" s="1"/>
  <c r="AF53" i="2"/>
  <c r="AG53" i="2" s="1"/>
  <c r="AH53" i="2" s="1"/>
  <c r="AI53" i="2" s="1"/>
  <c r="AF34" i="2"/>
  <c r="AG34" i="2" s="1"/>
  <c r="AH34" i="2" s="1"/>
  <c r="AI34" i="2" s="1"/>
  <c r="AA37" i="2"/>
  <c r="AB37" i="2" s="1"/>
  <c r="AC37" i="2" s="1"/>
  <c r="AD37" i="2" s="1"/>
  <c r="AU41" i="2"/>
  <c r="AV41" i="2" s="1"/>
  <c r="AW41" i="2" s="1"/>
  <c r="AX41" i="2" s="1"/>
  <c r="AP44" i="2"/>
  <c r="AQ44" i="2" s="1"/>
  <c r="AR44" i="2" s="1"/>
  <c r="AS44" i="2" s="1"/>
  <c r="AK47" i="2"/>
  <c r="AL47" i="2" s="1"/>
  <c r="AM47" i="2" s="1"/>
  <c r="AN47" i="2" s="1"/>
  <c r="AF50" i="2"/>
  <c r="AG50" i="2" s="1"/>
  <c r="AH50" i="2" s="1"/>
  <c r="AI50" i="2" s="1"/>
  <c r="AP34" i="2"/>
  <c r="AQ34" i="2" s="1"/>
  <c r="AR34" i="2" s="1"/>
  <c r="AS34" i="2" s="1"/>
  <c r="AK37" i="2"/>
  <c r="AL37" i="2" s="1"/>
  <c r="AM37" i="2" s="1"/>
  <c r="AN37" i="2" s="1"/>
  <c r="AF40" i="2"/>
  <c r="AG40" i="2" s="1"/>
  <c r="AH40" i="2" s="1"/>
  <c r="AI40" i="2" s="1"/>
  <c r="AA43" i="2"/>
  <c r="AB43" i="2" s="1"/>
  <c r="AC43" i="2" s="1"/>
  <c r="AD43" i="2" s="1"/>
  <c r="AU47" i="2"/>
  <c r="AV47" i="2" s="1"/>
  <c r="AW47" i="2" s="1"/>
  <c r="AX47" i="2" s="1"/>
  <c r="AP50" i="2"/>
  <c r="AQ50" i="2" s="1"/>
  <c r="AR50" i="2" s="1"/>
  <c r="AS50" i="2" s="1"/>
  <c r="AK36" i="2"/>
  <c r="AL36" i="2" s="1"/>
  <c r="AM36" i="2" s="1"/>
  <c r="AN36" i="2" s="1"/>
  <c r="AF39" i="2"/>
  <c r="AG39" i="2" s="1"/>
  <c r="AH39" i="2" s="1"/>
  <c r="AI39" i="2" s="1"/>
  <c r="AA42" i="2"/>
  <c r="AB42" i="2" s="1"/>
  <c r="AC42" i="2" s="1"/>
  <c r="AD42" i="2" s="1"/>
  <c r="AU46" i="2"/>
  <c r="AV46" i="2" s="1"/>
  <c r="AW46" i="2" s="1"/>
  <c r="AX46" i="2" s="1"/>
  <c r="AP49" i="2"/>
  <c r="AQ49" i="2" s="1"/>
  <c r="AR49" i="2" s="1"/>
  <c r="AS49" i="2" s="1"/>
  <c r="AA36" i="2"/>
  <c r="AB36" i="2" s="1"/>
  <c r="AC36" i="2" s="1"/>
  <c r="AD36" i="2" s="1"/>
  <c r="AU40" i="2"/>
  <c r="AV40" i="2" s="1"/>
  <c r="AW40" i="2" s="1"/>
  <c r="AX40" i="2" s="1"/>
  <c r="AP43" i="2"/>
  <c r="AQ43" i="2" s="1"/>
  <c r="AR43" i="2" s="1"/>
  <c r="AS43" i="2" s="1"/>
  <c r="AK46" i="2"/>
  <c r="AL46" i="2" s="1"/>
  <c r="AM46" i="2" s="1"/>
  <c r="AN46" i="2" s="1"/>
  <c r="AF49" i="2"/>
  <c r="AG49" i="2" s="1"/>
  <c r="AH49" i="2" s="1"/>
  <c r="AI49" i="2" s="1"/>
  <c r="AF36" i="2"/>
  <c r="AG36" i="2" s="1"/>
  <c r="AH36" i="2" s="1"/>
  <c r="AI36" i="2" s="1"/>
  <c r="AA39" i="2"/>
  <c r="AB39" i="2" s="1"/>
  <c r="AC39" i="2" s="1"/>
  <c r="AD39" i="2" s="1"/>
  <c r="AU43" i="2"/>
  <c r="AV43" i="2" s="1"/>
  <c r="AW43" i="2" s="1"/>
  <c r="AX43" i="2" s="1"/>
  <c r="AP46" i="2"/>
  <c r="AQ46" i="2" s="1"/>
  <c r="AR46" i="2" s="1"/>
  <c r="AS46" i="2" s="1"/>
  <c r="AK49" i="2"/>
  <c r="AL49" i="2" s="1"/>
  <c r="AM49" i="2" s="1"/>
  <c r="AN49" i="2" s="1"/>
  <c r="AP36" i="2"/>
  <c r="AQ36" i="2" s="1"/>
  <c r="AR36" i="2" s="1"/>
  <c r="AS36" i="2" s="1"/>
  <c r="AK39" i="2"/>
  <c r="AL39" i="2" s="1"/>
  <c r="AM39" i="2" s="1"/>
  <c r="AN39" i="2" s="1"/>
  <c r="AF42" i="2"/>
  <c r="AG42" i="2" s="1"/>
  <c r="AH42" i="2" s="1"/>
  <c r="AI42" i="2" s="1"/>
  <c r="AA45" i="2"/>
  <c r="AB45" i="2" s="1"/>
  <c r="AC45" i="2" s="1"/>
  <c r="AD45" i="2" s="1"/>
  <c r="AU49" i="2"/>
  <c r="AV49" i="2" s="1"/>
  <c r="AW49" i="2" s="1"/>
  <c r="AX49" i="2" s="1"/>
  <c r="AU42" i="2"/>
  <c r="AV42" i="2" s="1"/>
  <c r="AW42" i="2" s="1"/>
  <c r="AX42" i="2" s="1"/>
  <c r="AK35" i="2"/>
  <c r="AL35" i="2" s="1"/>
  <c r="AM35" i="2" s="1"/>
  <c r="AN35" i="2" s="1"/>
  <c r="AF38" i="2"/>
  <c r="AG38" i="2" s="1"/>
  <c r="AH38" i="2" s="1"/>
  <c r="AI38" i="2" s="1"/>
  <c r="AA41" i="2"/>
  <c r="AB41" i="2" s="1"/>
  <c r="AC41" i="2" s="1"/>
  <c r="AD41" i="2" s="1"/>
  <c r="AU45" i="2"/>
  <c r="AV45" i="2" s="1"/>
  <c r="AW45" i="2" s="1"/>
  <c r="AX45" i="2" s="1"/>
  <c r="AP48" i="2"/>
  <c r="AQ48" i="2" s="1"/>
  <c r="AR48" i="2" s="1"/>
  <c r="AS48" i="2" s="1"/>
  <c r="AK53" i="2"/>
  <c r="AL53" i="2" s="1"/>
  <c r="AM53" i="2" s="1"/>
  <c r="AN53" i="2" s="1"/>
  <c r="AP35" i="2"/>
  <c r="AQ35" i="2" s="1"/>
  <c r="AR35" i="2" s="1"/>
  <c r="AS35" i="2" s="1"/>
  <c r="AK38" i="2"/>
  <c r="AL38" i="2" s="1"/>
  <c r="AM38" i="2" s="1"/>
  <c r="AN38" i="2" s="1"/>
  <c r="AF41" i="2"/>
  <c r="AG41" i="2" s="1"/>
  <c r="AH41" i="2" s="1"/>
  <c r="AI41" i="2" s="1"/>
  <c r="AA44" i="2"/>
  <c r="AB44" i="2" s="1"/>
  <c r="AC44" i="2" s="1"/>
  <c r="AD44" i="2" s="1"/>
  <c r="AU48" i="2"/>
  <c r="AV48" i="2" s="1"/>
  <c r="AW48" i="2" s="1"/>
  <c r="AX48" i="2" s="1"/>
  <c r="AP53" i="2"/>
  <c r="AQ53" i="2" s="1"/>
  <c r="AR53" i="2" s="1"/>
  <c r="AS53" i="2" s="1"/>
  <c r="AU35" i="2"/>
  <c r="AV35" i="2" s="1"/>
  <c r="AW35" i="2" s="1"/>
  <c r="AX35" i="2" s="1"/>
  <c r="AP38" i="2"/>
  <c r="AQ38" i="2" s="1"/>
  <c r="AR38" i="2" s="1"/>
  <c r="AS38" i="2" s="1"/>
  <c r="AK41" i="2"/>
  <c r="AL41" i="2" s="1"/>
  <c r="AM41" i="2" s="1"/>
  <c r="AN41" i="2" s="1"/>
  <c r="AF44" i="2"/>
  <c r="AG44" i="2" s="1"/>
  <c r="AH44" i="2" s="1"/>
  <c r="AI44" i="2" s="1"/>
  <c r="AA47" i="2"/>
  <c r="AB47" i="2" s="1"/>
  <c r="AC47" i="2" s="1"/>
  <c r="AD47" i="2" s="1"/>
  <c r="AU53" i="2"/>
  <c r="AV53" i="2" s="1"/>
  <c r="AW53" i="2" s="1"/>
  <c r="AX53" i="2" s="1"/>
  <c r="AK34" i="2"/>
  <c r="AL34" i="2" s="1"/>
  <c r="AM34" i="2" s="1"/>
  <c r="AN34" i="2" s="1"/>
  <c r="AF37" i="2"/>
  <c r="AG37" i="2" s="1"/>
  <c r="AH37" i="2" s="1"/>
  <c r="AI37" i="2" s="1"/>
  <c r="AA40" i="2"/>
  <c r="AB40" i="2" s="1"/>
  <c r="AC40" i="2" s="1"/>
  <c r="AD40" i="2" s="1"/>
  <c r="AU44" i="2"/>
  <c r="AV44" i="2" s="1"/>
  <c r="AW44" i="2" s="1"/>
  <c r="AX44" i="2" s="1"/>
  <c r="AP47" i="2"/>
  <c r="AQ47" i="2" s="1"/>
  <c r="AR47" i="2" s="1"/>
  <c r="AS47" i="2" s="1"/>
  <c r="AK50" i="2"/>
  <c r="AL50" i="2" s="1"/>
  <c r="AM50" i="2" s="1"/>
  <c r="AN50" i="2" s="1"/>
  <c r="C16" i="5"/>
  <c r="D16" i="5"/>
  <c r="E16" i="5"/>
  <c r="F16" i="5"/>
  <c r="G16" i="5"/>
  <c r="Z33" i="2" s="1"/>
  <c r="T33" i="2" s="1"/>
  <c r="U33" i="2" s="1"/>
  <c r="V33" i="2" s="1"/>
  <c r="W33" i="2" s="1"/>
  <c r="X33" i="2" s="1"/>
  <c r="Y33" i="2" s="1"/>
  <c r="H16" i="5"/>
  <c r="AE33" i="2" s="1"/>
  <c r="I16" i="5"/>
  <c r="AJ33" i="2" s="1"/>
  <c r="J16" i="5"/>
  <c r="AO33" i="2" s="1"/>
  <c r="K16" i="5"/>
  <c r="AT33" i="2" s="1"/>
  <c r="L16" i="5"/>
  <c r="AY33" i="2" s="1"/>
  <c r="B16" i="5"/>
  <c r="C15" i="5"/>
  <c r="D15" i="5"/>
  <c r="E15" i="5"/>
  <c r="F15" i="5"/>
  <c r="G15" i="5"/>
  <c r="H15" i="5"/>
  <c r="I15" i="5"/>
  <c r="J15" i="5"/>
  <c r="K15" i="5"/>
  <c r="L15" i="5"/>
  <c r="B15" i="5"/>
  <c r="C34" i="5"/>
  <c r="D34" i="5"/>
  <c r="E34" i="5"/>
  <c r="F34" i="5"/>
  <c r="G34" i="5"/>
  <c r="Z51" i="2" s="1"/>
  <c r="T51" i="2" s="1"/>
  <c r="U51" i="2" s="1"/>
  <c r="V51" i="2" s="1"/>
  <c r="W51" i="2" s="1"/>
  <c r="X51" i="2" s="1"/>
  <c r="Y51" i="2" s="1"/>
  <c r="H34" i="5"/>
  <c r="AE51" i="2" s="1"/>
  <c r="I34" i="5"/>
  <c r="AJ51" i="2" s="1"/>
  <c r="J34" i="5"/>
  <c r="AO51" i="2" s="1"/>
  <c r="K34" i="5"/>
  <c r="AT51" i="2" s="1"/>
  <c r="L34" i="5"/>
  <c r="AY51" i="2" s="1"/>
  <c r="B34" i="5"/>
  <c r="AU51" i="2" l="1"/>
  <c r="AV51" i="2" s="1"/>
  <c r="AW51" i="2" s="1"/>
  <c r="AX51" i="2" s="1"/>
  <c r="AP33" i="2"/>
  <c r="AQ33" i="2" s="1"/>
  <c r="AR33" i="2" s="1"/>
  <c r="AS33" i="2" s="1"/>
  <c r="AA51" i="2"/>
  <c r="AB51" i="2" s="1"/>
  <c r="AC51" i="2" s="1"/>
  <c r="AD51" i="2" s="1"/>
  <c r="AP51" i="2"/>
  <c r="AQ51" i="2" s="1"/>
  <c r="AR51" i="2" s="1"/>
  <c r="AS51" i="2" s="1"/>
  <c r="AF51" i="2"/>
  <c r="AG51" i="2" s="1"/>
  <c r="AH51" i="2" s="1"/>
  <c r="AI51" i="2" s="1"/>
  <c r="AU33" i="2"/>
  <c r="AV33" i="2" s="1"/>
  <c r="AW33" i="2" s="1"/>
  <c r="AX33" i="2" s="1"/>
  <c r="AK33" i="2"/>
  <c r="AL33" i="2" s="1"/>
  <c r="AM33" i="2" s="1"/>
  <c r="AN33" i="2" s="1"/>
  <c r="AF33" i="2"/>
  <c r="AG33" i="2" s="1"/>
  <c r="AH33" i="2" s="1"/>
  <c r="AI33" i="2" s="1"/>
  <c r="AA33" i="2"/>
  <c r="AB33" i="2" s="1"/>
  <c r="AC33" i="2" s="1"/>
  <c r="AD33" i="2" s="1"/>
  <c r="AK51" i="2"/>
  <c r="AL51" i="2" s="1"/>
  <c r="AM51" i="2" s="1"/>
  <c r="AN51" i="2" s="1"/>
  <c r="Z32" i="2"/>
  <c r="T32" i="2" s="1"/>
  <c r="U32" i="2" s="1"/>
  <c r="V32" i="2" s="1"/>
  <c r="W32" i="2" s="1"/>
  <c r="X32" i="2" s="1"/>
  <c r="Y32" i="2" s="1"/>
  <c r="G14" i="5"/>
  <c r="G12" i="5"/>
  <c r="G13" i="5"/>
  <c r="F13" i="5"/>
  <c r="F14" i="5"/>
  <c r="F12" i="5"/>
  <c r="E14" i="5"/>
  <c r="E12" i="5"/>
  <c r="E13" i="5"/>
  <c r="D14" i="5"/>
  <c r="D13" i="5"/>
  <c r="D12" i="5"/>
  <c r="C13" i="5"/>
  <c r="C14" i="5"/>
  <c r="C12" i="5"/>
  <c r="B13" i="5"/>
  <c r="B14" i="5"/>
  <c r="B12" i="5"/>
  <c r="K14" i="5"/>
  <c r="K12" i="5"/>
  <c r="AT32" i="2"/>
  <c r="K13" i="5"/>
  <c r="AY32" i="2"/>
  <c r="L13" i="5"/>
  <c r="L12" i="5"/>
  <c r="L14" i="5"/>
  <c r="J14" i="5"/>
  <c r="J12" i="5"/>
  <c r="AO32" i="2"/>
  <c r="J13" i="5"/>
  <c r="I14" i="5"/>
  <c r="AJ32" i="2"/>
  <c r="I12" i="5"/>
  <c r="I13" i="5"/>
  <c r="AE32" i="2"/>
  <c r="H14" i="5"/>
  <c r="H12" i="5"/>
  <c r="H13" i="5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G2" i="2"/>
  <c r="H2" i="2"/>
  <c r="I2" i="2"/>
  <c r="J2" i="2"/>
  <c r="K2" i="2"/>
  <c r="L2" i="2"/>
  <c r="M2" i="2"/>
  <c r="N2" i="2"/>
  <c r="O2" i="2"/>
  <c r="P2" i="2"/>
  <c r="Q2" i="2"/>
  <c r="R2" i="2"/>
  <c r="S2" i="2"/>
  <c r="F2" i="2"/>
  <c r="AA32" i="2" l="1"/>
  <c r="AB32" i="2" s="1"/>
  <c r="AC32" i="2" s="1"/>
  <c r="AD32" i="2" s="1"/>
  <c r="AU32" i="2"/>
  <c r="AV32" i="2" s="1"/>
  <c r="AW32" i="2" s="1"/>
  <c r="AX32" i="2" s="1"/>
  <c r="AK32" i="2"/>
  <c r="AL32" i="2" s="1"/>
  <c r="AM32" i="2" s="1"/>
  <c r="AN32" i="2" s="1"/>
  <c r="AP32" i="2"/>
  <c r="AQ32" i="2" s="1"/>
  <c r="AR32" i="2" s="1"/>
  <c r="AS32" i="2" s="1"/>
  <c r="AF32" i="2"/>
  <c r="AG32" i="2" s="1"/>
  <c r="AH32" i="2" s="1"/>
  <c r="AI32" i="2" s="1"/>
  <c r="L25" i="14" l="1"/>
  <c r="K25" i="14"/>
  <c r="J25" i="14"/>
  <c r="I25" i="14"/>
  <c r="H25" i="14"/>
  <c r="AE102" i="2" s="1"/>
  <c r="G25" i="14"/>
  <c r="Z102" i="2" s="1"/>
  <c r="F25" i="14"/>
  <c r="E25" i="14"/>
  <c r="D25" i="14"/>
  <c r="C25" i="14"/>
  <c r="B25" i="14"/>
  <c r="L25" i="4"/>
  <c r="K25" i="4"/>
  <c r="J25" i="4"/>
  <c r="I25" i="4"/>
  <c r="H25" i="4"/>
  <c r="AE12" i="2" s="1"/>
  <c r="G25" i="4"/>
  <c r="Z12" i="2" s="1"/>
  <c r="T12" i="2" s="1"/>
  <c r="U12" i="2" s="1"/>
  <c r="V12" i="2" s="1"/>
  <c r="W12" i="2" s="1"/>
  <c r="X12" i="2" s="1"/>
  <c r="Y12" i="2" s="1"/>
  <c r="F25" i="4"/>
  <c r="E25" i="4"/>
  <c r="D25" i="4"/>
  <c r="C25" i="4"/>
  <c r="B25" i="4"/>
  <c r="L37" i="14"/>
  <c r="K37" i="14"/>
  <c r="J37" i="14"/>
  <c r="I37" i="14"/>
  <c r="H37" i="14"/>
  <c r="AE114" i="2" s="1"/>
  <c r="G37" i="14"/>
  <c r="Z114" i="2" s="1"/>
  <c r="F37" i="14"/>
  <c r="E37" i="14"/>
  <c r="D37" i="14"/>
  <c r="C37" i="14"/>
  <c r="B37" i="14"/>
  <c r="L37" i="4"/>
  <c r="K37" i="4"/>
  <c r="J37" i="4"/>
  <c r="I37" i="4"/>
  <c r="H37" i="4"/>
  <c r="AE24" i="2" s="1"/>
  <c r="G37" i="4"/>
  <c r="Z24" i="2" s="1"/>
  <c r="T24" i="2" s="1"/>
  <c r="U24" i="2" s="1"/>
  <c r="V24" i="2" s="1"/>
  <c r="W24" i="2" s="1"/>
  <c r="X24" i="2" s="1"/>
  <c r="Y24" i="2" s="1"/>
  <c r="F37" i="4"/>
  <c r="E37" i="4"/>
  <c r="D37" i="4"/>
  <c r="C37" i="4"/>
  <c r="B37" i="4"/>
  <c r="L16" i="14"/>
  <c r="K16" i="14"/>
  <c r="J16" i="14"/>
  <c r="I16" i="14"/>
  <c r="H16" i="14"/>
  <c r="AE93" i="2" s="1"/>
  <c r="G16" i="14"/>
  <c r="Z93" i="2" s="1"/>
  <c r="F16" i="14"/>
  <c r="E16" i="14"/>
  <c r="D16" i="14"/>
  <c r="C16" i="14"/>
  <c r="B16" i="14"/>
  <c r="L16" i="4"/>
  <c r="K16" i="4"/>
  <c r="J16" i="4"/>
  <c r="I16" i="4"/>
  <c r="H16" i="4"/>
  <c r="AE3" i="2" s="1"/>
  <c r="G16" i="4"/>
  <c r="Z3" i="2" s="1"/>
  <c r="F16" i="4"/>
  <c r="E16" i="4"/>
  <c r="D16" i="4"/>
  <c r="C16" i="4"/>
  <c r="B16" i="4"/>
  <c r="L38" i="14"/>
  <c r="K38" i="14"/>
  <c r="J38" i="14"/>
  <c r="I38" i="14"/>
  <c r="H38" i="14"/>
  <c r="AE115" i="2" s="1"/>
  <c r="G38" i="14"/>
  <c r="Z115" i="2" s="1"/>
  <c r="T115" i="2" s="1"/>
  <c r="U115" i="2" s="1"/>
  <c r="V115" i="2" s="1"/>
  <c r="W115" i="2" s="1"/>
  <c r="X115" i="2" s="1"/>
  <c r="Y115" i="2" s="1"/>
  <c r="F38" i="14"/>
  <c r="E38" i="14"/>
  <c r="D38" i="14"/>
  <c r="C38" i="14"/>
  <c r="B38" i="14"/>
  <c r="L38" i="4"/>
  <c r="K38" i="4"/>
  <c r="J38" i="4"/>
  <c r="I38" i="4"/>
  <c r="H38" i="4"/>
  <c r="AE25" i="2" s="1"/>
  <c r="G38" i="4"/>
  <c r="Z25" i="2" s="1"/>
  <c r="F38" i="4"/>
  <c r="E38" i="4"/>
  <c r="D38" i="4"/>
  <c r="C38" i="4"/>
  <c r="B38" i="4"/>
  <c r="L39" i="14"/>
  <c r="K39" i="14"/>
  <c r="J39" i="14"/>
  <c r="I39" i="14"/>
  <c r="H39" i="14"/>
  <c r="AE116" i="2" s="1"/>
  <c r="G39" i="14"/>
  <c r="Z116" i="2" s="1"/>
  <c r="F39" i="14"/>
  <c r="E39" i="14"/>
  <c r="D39" i="14"/>
  <c r="C39" i="14"/>
  <c r="B39" i="14"/>
  <c r="L39" i="4"/>
  <c r="K39" i="4"/>
  <c r="J39" i="4"/>
  <c r="I39" i="4"/>
  <c r="H39" i="4"/>
  <c r="AE26" i="2" s="1"/>
  <c r="G39" i="4"/>
  <c r="Z26" i="2" s="1"/>
  <c r="T26" i="2" s="1"/>
  <c r="U26" i="2" s="1"/>
  <c r="V26" i="2" s="1"/>
  <c r="W26" i="2" s="1"/>
  <c r="X26" i="2" s="1"/>
  <c r="Y26" i="2" s="1"/>
  <c r="F39" i="4"/>
  <c r="E39" i="4"/>
  <c r="D39" i="4"/>
  <c r="C39" i="4"/>
  <c r="B39" i="4"/>
  <c r="L35" i="14"/>
  <c r="K35" i="14"/>
  <c r="J35" i="14"/>
  <c r="I35" i="14"/>
  <c r="H35" i="14"/>
  <c r="AE112" i="2" s="1"/>
  <c r="G35" i="14"/>
  <c r="Z112" i="2" s="1"/>
  <c r="F35" i="14"/>
  <c r="E35" i="14"/>
  <c r="D35" i="14"/>
  <c r="C35" i="14"/>
  <c r="B35" i="14"/>
  <c r="L35" i="4"/>
  <c r="K35" i="4"/>
  <c r="J35" i="4"/>
  <c r="I35" i="4"/>
  <c r="H35" i="4"/>
  <c r="AE22" i="2" s="1"/>
  <c r="G35" i="4"/>
  <c r="Z22" i="2" s="1"/>
  <c r="F35" i="4"/>
  <c r="E35" i="4"/>
  <c r="D35" i="4"/>
  <c r="C35" i="4"/>
  <c r="B35" i="4"/>
  <c r="L32" i="14"/>
  <c r="K32" i="14"/>
  <c r="J32" i="14"/>
  <c r="I32" i="14"/>
  <c r="H32" i="14"/>
  <c r="AE109" i="2" s="1"/>
  <c r="G32" i="14"/>
  <c r="Z109" i="2" s="1"/>
  <c r="T109" i="2" s="1"/>
  <c r="U109" i="2" s="1"/>
  <c r="V109" i="2" s="1"/>
  <c r="W109" i="2" s="1"/>
  <c r="X109" i="2" s="1"/>
  <c r="Y109" i="2" s="1"/>
  <c r="F32" i="14"/>
  <c r="E32" i="14"/>
  <c r="D32" i="14"/>
  <c r="C32" i="14"/>
  <c r="B32" i="14"/>
  <c r="L32" i="4"/>
  <c r="K32" i="4"/>
  <c r="J32" i="4"/>
  <c r="I32" i="4"/>
  <c r="H32" i="4"/>
  <c r="AE19" i="2" s="1"/>
  <c r="G32" i="4"/>
  <c r="Z19" i="2" s="1"/>
  <c r="T19" i="2" s="1"/>
  <c r="U19" i="2" s="1"/>
  <c r="V19" i="2" s="1"/>
  <c r="W19" i="2" s="1"/>
  <c r="X19" i="2" s="1"/>
  <c r="Y19" i="2" s="1"/>
  <c r="F32" i="4"/>
  <c r="E32" i="4"/>
  <c r="D32" i="4"/>
  <c r="C32" i="4"/>
  <c r="B32" i="4"/>
  <c r="L29" i="14"/>
  <c r="K29" i="14"/>
  <c r="J29" i="14"/>
  <c r="I29" i="14"/>
  <c r="H29" i="14"/>
  <c r="AE106" i="2" s="1"/>
  <c r="G29" i="14"/>
  <c r="Z106" i="2" s="1"/>
  <c r="F29" i="14"/>
  <c r="E29" i="14"/>
  <c r="D29" i="14"/>
  <c r="C29" i="14"/>
  <c r="B29" i="14"/>
  <c r="L29" i="4"/>
  <c r="K29" i="4"/>
  <c r="J29" i="4"/>
  <c r="I29" i="4"/>
  <c r="H29" i="4"/>
  <c r="AE16" i="2" s="1"/>
  <c r="G29" i="4"/>
  <c r="Z16" i="2" s="1"/>
  <c r="T16" i="2" s="1"/>
  <c r="U16" i="2" s="1"/>
  <c r="V16" i="2" s="1"/>
  <c r="W16" i="2" s="1"/>
  <c r="X16" i="2" s="1"/>
  <c r="Y16" i="2" s="1"/>
  <c r="F29" i="4"/>
  <c r="E29" i="4"/>
  <c r="D29" i="4"/>
  <c r="C29" i="4"/>
  <c r="B29" i="4"/>
  <c r="L28" i="14"/>
  <c r="K28" i="14"/>
  <c r="J28" i="14"/>
  <c r="I28" i="14"/>
  <c r="H28" i="14"/>
  <c r="AE105" i="2" s="1"/>
  <c r="G28" i="14"/>
  <c r="Z105" i="2" s="1"/>
  <c r="T105" i="2" s="1"/>
  <c r="U105" i="2" s="1"/>
  <c r="V105" i="2" s="1"/>
  <c r="W105" i="2" s="1"/>
  <c r="X105" i="2" s="1"/>
  <c r="Y105" i="2" s="1"/>
  <c r="F28" i="14"/>
  <c r="E28" i="14"/>
  <c r="D28" i="14"/>
  <c r="C28" i="14"/>
  <c r="B28" i="14"/>
  <c r="L28" i="4"/>
  <c r="K28" i="4"/>
  <c r="J28" i="4"/>
  <c r="I28" i="4"/>
  <c r="H28" i="4"/>
  <c r="AE15" i="2" s="1"/>
  <c r="G28" i="4"/>
  <c r="Z15" i="2" s="1"/>
  <c r="F28" i="4"/>
  <c r="E28" i="4"/>
  <c r="D28" i="4"/>
  <c r="C28" i="4"/>
  <c r="B28" i="4"/>
  <c r="L31" i="14"/>
  <c r="K31" i="14"/>
  <c r="J31" i="14"/>
  <c r="I31" i="14"/>
  <c r="H31" i="14"/>
  <c r="AE108" i="2" s="1"/>
  <c r="G31" i="14"/>
  <c r="Z108" i="2" s="1"/>
  <c r="F31" i="14"/>
  <c r="E31" i="14"/>
  <c r="D31" i="14"/>
  <c r="C31" i="14"/>
  <c r="B31" i="14"/>
  <c r="L31" i="4"/>
  <c r="K31" i="4"/>
  <c r="J31" i="4"/>
  <c r="I31" i="4"/>
  <c r="H31" i="4"/>
  <c r="AE18" i="2" s="1"/>
  <c r="G31" i="4"/>
  <c r="Z18" i="2" s="1"/>
  <c r="F31" i="4"/>
  <c r="E31" i="4"/>
  <c r="D31" i="4"/>
  <c r="C31" i="4"/>
  <c r="B31" i="4"/>
  <c r="L20" i="14"/>
  <c r="K20" i="14"/>
  <c r="J20" i="14"/>
  <c r="I20" i="14"/>
  <c r="H20" i="14"/>
  <c r="AE97" i="2" s="1"/>
  <c r="G20" i="14"/>
  <c r="Z97" i="2" s="1"/>
  <c r="F20" i="14"/>
  <c r="E20" i="14"/>
  <c r="D20" i="14"/>
  <c r="C20" i="14"/>
  <c r="B20" i="14"/>
  <c r="L20" i="4"/>
  <c r="K20" i="4"/>
  <c r="J20" i="4"/>
  <c r="I20" i="4"/>
  <c r="H20" i="4"/>
  <c r="AE7" i="2" s="1"/>
  <c r="G20" i="4"/>
  <c r="Z7" i="2" s="1"/>
  <c r="F20" i="4"/>
  <c r="E20" i="4"/>
  <c r="D20" i="4"/>
  <c r="C20" i="4"/>
  <c r="B20" i="4"/>
  <c r="L17" i="14"/>
  <c r="K17" i="14"/>
  <c r="J17" i="14"/>
  <c r="I17" i="14"/>
  <c r="H17" i="14"/>
  <c r="AE94" i="2" s="1"/>
  <c r="G17" i="14"/>
  <c r="Z94" i="2" s="1"/>
  <c r="F17" i="14"/>
  <c r="E17" i="14"/>
  <c r="D17" i="14"/>
  <c r="C17" i="14"/>
  <c r="B17" i="14"/>
  <c r="L17" i="4"/>
  <c r="K17" i="4"/>
  <c r="J17" i="4"/>
  <c r="I17" i="4"/>
  <c r="H17" i="4"/>
  <c r="AE4" i="2" s="1"/>
  <c r="G17" i="4"/>
  <c r="Z4" i="2" s="1"/>
  <c r="F17" i="4"/>
  <c r="E17" i="4"/>
  <c r="D17" i="4"/>
  <c r="C17" i="4"/>
  <c r="B17" i="4"/>
  <c r="L27" i="14"/>
  <c r="K27" i="14"/>
  <c r="J27" i="14"/>
  <c r="I27" i="14"/>
  <c r="H27" i="14"/>
  <c r="AE104" i="2" s="1"/>
  <c r="G27" i="14"/>
  <c r="Z104" i="2" s="1"/>
  <c r="T104" i="2" s="1"/>
  <c r="U104" i="2" s="1"/>
  <c r="V104" i="2" s="1"/>
  <c r="W104" i="2" s="1"/>
  <c r="X104" i="2" s="1"/>
  <c r="Y104" i="2" s="1"/>
  <c r="F27" i="14"/>
  <c r="E27" i="14"/>
  <c r="D27" i="14"/>
  <c r="C27" i="14"/>
  <c r="B27" i="14"/>
  <c r="L27" i="4"/>
  <c r="K27" i="4"/>
  <c r="J27" i="4"/>
  <c r="I27" i="4"/>
  <c r="H27" i="4"/>
  <c r="AE14" i="2" s="1"/>
  <c r="G27" i="4"/>
  <c r="Z14" i="2" s="1"/>
  <c r="F27" i="4"/>
  <c r="E27" i="4"/>
  <c r="D27" i="4"/>
  <c r="C27" i="4"/>
  <c r="B27" i="4"/>
  <c r="L42" i="14"/>
  <c r="K42" i="14"/>
  <c r="J42" i="14"/>
  <c r="I42" i="14"/>
  <c r="H42" i="14"/>
  <c r="AE119" i="2" s="1"/>
  <c r="G42" i="14"/>
  <c r="Z119" i="2" s="1"/>
  <c r="T119" i="2" s="1"/>
  <c r="U119" i="2" s="1"/>
  <c r="V119" i="2" s="1"/>
  <c r="W119" i="2" s="1"/>
  <c r="X119" i="2" s="1"/>
  <c r="Y119" i="2" s="1"/>
  <c r="F42" i="14"/>
  <c r="E42" i="14"/>
  <c r="D42" i="14"/>
  <c r="C42" i="14"/>
  <c r="B42" i="14"/>
  <c r="L42" i="4"/>
  <c r="K42" i="4"/>
  <c r="J42" i="4"/>
  <c r="I42" i="4"/>
  <c r="H42" i="4"/>
  <c r="AE29" i="2" s="1"/>
  <c r="G42" i="4"/>
  <c r="Z29" i="2" s="1"/>
  <c r="T29" i="2" s="1"/>
  <c r="U29" i="2" s="1"/>
  <c r="V29" i="2" s="1"/>
  <c r="W29" i="2" s="1"/>
  <c r="X29" i="2" s="1"/>
  <c r="Y29" i="2" s="1"/>
  <c r="F42" i="4"/>
  <c r="E42" i="4"/>
  <c r="D42" i="4"/>
  <c r="C42" i="4"/>
  <c r="B42" i="4"/>
  <c r="L41" i="14"/>
  <c r="K41" i="14"/>
  <c r="J41" i="14"/>
  <c r="I41" i="14"/>
  <c r="H41" i="14"/>
  <c r="AE118" i="2" s="1"/>
  <c r="G41" i="14"/>
  <c r="Z118" i="2" s="1"/>
  <c r="F41" i="14"/>
  <c r="E41" i="14"/>
  <c r="D41" i="14"/>
  <c r="C41" i="14"/>
  <c r="B41" i="14"/>
  <c r="L41" i="4"/>
  <c r="K41" i="4"/>
  <c r="J41" i="4"/>
  <c r="I41" i="4"/>
  <c r="H41" i="4"/>
  <c r="AE28" i="2" s="1"/>
  <c r="G41" i="4"/>
  <c r="Z28" i="2" s="1"/>
  <c r="F41" i="4"/>
  <c r="E41" i="4"/>
  <c r="D41" i="4"/>
  <c r="C41" i="4"/>
  <c r="B41" i="4"/>
  <c r="L23" i="14"/>
  <c r="K23" i="14"/>
  <c r="J23" i="14"/>
  <c r="I23" i="14"/>
  <c r="H23" i="14"/>
  <c r="AE100" i="2" s="1"/>
  <c r="G23" i="14"/>
  <c r="Z100" i="2" s="1"/>
  <c r="F23" i="14"/>
  <c r="E23" i="14"/>
  <c r="D23" i="14"/>
  <c r="C23" i="14"/>
  <c r="B23" i="14"/>
  <c r="L23" i="4"/>
  <c r="K23" i="4"/>
  <c r="J23" i="4"/>
  <c r="I23" i="4"/>
  <c r="H23" i="4"/>
  <c r="AE10" i="2" s="1"/>
  <c r="G23" i="4"/>
  <c r="Z10" i="2" s="1"/>
  <c r="F23" i="4"/>
  <c r="E23" i="4"/>
  <c r="D23" i="4"/>
  <c r="C23" i="4"/>
  <c r="B23" i="4"/>
  <c r="L36" i="14"/>
  <c r="K36" i="14"/>
  <c r="J36" i="14"/>
  <c r="I36" i="14"/>
  <c r="H36" i="14"/>
  <c r="AE113" i="2" s="1"/>
  <c r="G36" i="14"/>
  <c r="Z113" i="2" s="1"/>
  <c r="F36" i="14"/>
  <c r="E36" i="14"/>
  <c r="D36" i="14"/>
  <c r="C36" i="14"/>
  <c r="B36" i="14"/>
  <c r="L36" i="4"/>
  <c r="K36" i="4"/>
  <c r="J36" i="4"/>
  <c r="I36" i="4"/>
  <c r="H36" i="4"/>
  <c r="AE23" i="2" s="1"/>
  <c r="G36" i="4"/>
  <c r="Z23" i="2" s="1"/>
  <c r="F36" i="4"/>
  <c r="E36" i="4"/>
  <c r="D36" i="4"/>
  <c r="C36" i="4"/>
  <c r="B36" i="4"/>
  <c r="L33" i="14"/>
  <c r="K33" i="14"/>
  <c r="J33" i="14"/>
  <c r="I33" i="14"/>
  <c r="H33" i="14"/>
  <c r="AE110" i="2" s="1"/>
  <c r="G33" i="14"/>
  <c r="Z110" i="2" s="1"/>
  <c r="F33" i="14"/>
  <c r="E33" i="14"/>
  <c r="D33" i="14"/>
  <c r="C33" i="14"/>
  <c r="B33" i="14"/>
  <c r="L33" i="4"/>
  <c r="K33" i="4"/>
  <c r="J33" i="4"/>
  <c r="I33" i="4"/>
  <c r="H33" i="4"/>
  <c r="AE20" i="2" s="1"/>
  <c r="G33" i="4"/>
  <c r="Z20" i="2" s="1"/>
  <c r="F33" i="4"/>
  <c r="E33" i="4"/>
  <c r="D33" i="4"/>
  <c r="C33" i="4"/>
  <c r="B33" i="4"/>
  <c r="L30" i="14"/>
  <c r="K30" i="14"/>
  <c r="J30" i="14"/>
  <c r="I30" i="14"/>
  <c r="H30" i="14"/>
  <c r="AE107" i="2" s="1"/>
  <c r="G30" i="14"/>
  <c r="Z107" i="2" s="1"/>
  <c r="F30" i="14"/>
  <c r="E30" i="14"/>
  <c r="D30" i="14"/>
  <c r="C30" i="14"/>
  <c r="B30" i="14"/>
  <c r="L30" i="4"/>
  <c r="K30" i="4"/>
  <c r="J30" i="4"/>
  <c r="I30" i="4"/>
  <c r="H30" i="4"/>
  <c r="AE17" i="2" s="1"/>
  <c r="G30" i="4"/>
  <c r="Z17" i="2" s="1"/>
  <c r="T17" i="2" s="1"/>
  <c r="U17" i="2" s="1"/>
  <c r="V17" i="2" s="1"/>
  <c r="W17" i="2" s="1"/>
  <c r="X17" i="2" s="1"/>
  <c r="Y17" i="2" s="1"/>
  <c r="F30" i="4"/>
  <c r="E30" i="4"/>
  <c r="D30" i="4"/>
  <c r="C30" i="4"/>
  <c r="B30" i="4"/>
  <c r="L26" i="14"/>
  <c r="K26" i="14"/>
  <c r="J26" i="14"/>
  <c r="I26" i="14"/>
  <c r="H26" i="14"/>
  <c r="AE103" i="2" s="1"/>
  <c r="G26" i="14"/>
  <c r="Z103" i="2" s="1"/>
  <c r="F26" i="14"/>
  <c r="E26" i="14"/>
  <c r="D26" i="14"/>
  <c r="C26" i="14"/>
  <c r="B26" i="14"/>
  <c r="L26" i="4"/>
  <c r="K26" i="4"/>
  <c r="J26" i="4"/>
  <c r="I26" i="4"/>
  <c r="H26" i="4"/>
  <c r="AE13" i="2" s="1"/>
  <c r="G26" i="4"/>
  <c r="Z13" i="2" s="1"/>
  <c r="F26" i="4"/>
  <c r="E26" i="4"/>
  <c r="D26" i="4"/>
  <c r="C26" i="4"/>
  <c r="B26" i="4"/>
  <c r="L21" i="14"/>
  <c r="K21" i="14"/>
  <c r="J21" i="14"/>
  <c r="I21" i="14"/>
  <c r="H21" i="14"/>
  <c r="AE98" i="2" s="1"/>
  <c r="G21" i="14"/>
  <c r="Z98" i="2" s="1"/>
  <c r="T98" i="2" s="1"/>
  <c r="U98" i="2" s="1"/>
  <c r="V98" i="2" s="1"/>
  <c r="W98" i="2" s="1"/>
  <c r="X98" i="2" s="1"/>
  <c r="Y98" i="2" s="1"/>
  <c r="F21" i="14"/>
  <c r="E21" i="14"/>
  <c r="D21" i="14"/>
  <c r="C21" i="14"/>
  <c r="B21" i="14"/>
  <c r="L21" i="4"/>
  <c r="K21" i="4"/>
  <c r="J21" i="4"/>
  <c r="I21" i="4"/>
  <c r="H21" i="4"/>
  <c r="AE8" i="2" s="1"/>
  <c r="G21" i="4"/>
  <c r="Z8" i="2" s="1"/>
  <c r="T8" i="2" s="1"/>
  <c r="U8" i="2" s="1"/>
  <c r="V8" i="2" s="1"/>
  <c r="W8" i="2" s="1"/>
  <c r="X8" i="2" s="1"/>
  <c r="Y8" i="2" s="1"/>
  <c r="F21" i="4"/>
  <c r="E21" i="4"/>
  <c r="D21" i="4"/>
  <c r="C21" i="4"/>
  <c r="B21" i="4"/>
  <c r="L22" i="14"/>
  <c r="K22" i="14"/>
  <c r="J22" i="14"/>
  <c r="I22" i="14"/>
  <c r="H22" i="14"/>
  <c r="AE99" i="2" s="1"/>
  <c r="G22" i="14"/>
  <c r="Z99" i="2" s="1"/>
  <c r="F22" i="14"/>
  <c r="E22" i="14"/>
  <c r="D22" i="14"/>
  <c r="C22" i="14"/>
  <c r="B22" i="14"/>
  <c r="L22" i="4"/>
  <c r="K22" i="4"/>
  <c r="J22" i="4"/>
  <c r="I22" i="4"/>
  <c r="H22" i="4"/>
  <c r="AE9" i="2" s="1"/>
  <c r="G22" i="4"/>
  <c r="Z9" i="2" s="1"/>
  <c r="F22" i="4"/>
  <c r="E22" i="4"/>
  <c r="D22" i="4"/>
  <c r="C22" i="4"/>
  <c r="B22" i="4"/>
  <c r="L24" i="14"/>
  <c r="K24" i="14"/>
  <c r="J24" i="14"/>
  <c r="I24" i="14"/>
  <c r="H24" i="14"/>
  <c r="AE101" i="2" s="1"/>
  <c r="G24" i="14"/>
  <c r="Z101" i="2" s="1"/>
  <c r="T101" i="2" s="1"/>
  <c r="U101" i="2" s="1"/>
  <c r="V101" i="2" s="1"/>
  <c r="W101" i="2" s="1"/>
  <c r="X101" i="2" s="1"/>
  <c r="Y101" i="2" s="1"/>
  <c r="F24" i="14"/>
  <c r="E24" i="14"/>
  <c r="D24" i="14"/>
  <c r="C24" i="14"/>
  <c r="B24" i="14"/>
  <c r="L24" i="4"/>
  <c r="K24" i="4"/>
  <c r="J24" i="4"/>
  <c r="I24" i="4"/>
  <c r="H24" i="4"/>
  <c r="AE11" i="2" s="1"/>
  <c r="G24" i="4"/>
  <c r="Z11" i="2" s="1"/>
  <c r="T11" i="2" s="1"/>
  <c r="U11" i="2" s="1"/>
  <c r="V11" i="2" s="1"/>
  <c r="W11" i="2" s="1"/>
  <c r="X11" i="2" s="1"/>
  <c r="Y11" i="2" s="1"/>
  <c r="F24" i="4"/>
  <c r="E24" i="4"/>
  <c r="D24" i="4"/>
  <c r="C24" i="4"/>
  <c r="B24" i="4"/>
  <c r="L19" i="14"/>
  <c r="K19" i="14"/>
  <c r="J19" i="14"/>
  <c r="I19" i="14"/>
  <c r="H19" i="14"/>
  <c r="AE96" i="2" s="1"/>
  <c r="G19" i="14"/>
  <c r="Z96" i="2" s="1"/>
  <c r="F19" i="14"/>
  <c r="E19" i="14"/>
  <c r="D19" i="14"/>
  <c r="C19" i="14"/>
  <c r="B19" i="14"/>
  <c r="L19" i="4"/>
  <c r="K19" i="4"/>
  <c r="J19" i="4"/>
  <c r="I19" i="4"/>
  <c r="H19" i="4"/>
  <c r="AE6" i="2" s="1"/>
  <c r="G19" i="4"/>
  <c r="Z6" i="2" s="1"/>
  <c r="T6" i="2" s="1"/>
  <c r="U6" i="2" s="1"/>
  <c r="V6" i="2" s="1"/>
  <c r="W6" i="2" s="1"/>
  <c r="X6" i="2" s="1"/>
  <c r="Y6" i="2" s="1"/>
  <c r="F19" i="4"/>
  <c r="E19" i="4"/>
  <c r="D19" i="4"/>
  <c r="C19" i="4"/>
  <c r="B19" i="4"/>
  <c r="L40" i="14"/>
  <c r="K40" i="14"/>
  <c r="J40" i="14"/>
  <c r="I40" i="14"/>
  <c r="H40" i="14"/>
  <c r="AE117" i="2" s="1"/>
  <c r="G40" i="14"/>
  <c r="Z117" i="2" s="1"/>
  <c r="T117" i="2" s="1"/>
  <c r="U117" i="2" s="1"/>
  <c r="V117" i="2" s="1"/>
  <c r="W117" i="2" s="1"/>
  <c r="X117" i="2" s="1"/>
  <c r="Y117" i="2" s="1"/>
  <c r="F40" i="14"/>
  <c r="E40" i="14"/>
  <c r="D40" i="14"/>
  <c r="C40" i="14"/>
  <c r="B40" i="14"/>
  <c r="L40" i="4"/>
  <c r="K40" i="4"/>
  <c r="J40" i="4"/>
  <c r="I40" i="4"/>
  <c r="H40" i="4"/>
  <c r="AE27" i="2" s="1"/>
  <c r="G40" i="4"/>
  <c r="Z27" i="2" s="1"/>
  <c r="F40" i="4"/>
  <c r="E40" i="4"/>
  <c r="D40" i="4"/>
  <c r="C40" i="4"/>
  <c r="B40" i="4"/>
  <c r="L18" i="14"/>
  <c r="K18" i="14"/>
  <c r="J18" i="14"/>
  <c r="I18" i="14"/>
  <c r="H18" i="14"/>
  <c r="AE95" i="2" s="1"/>
  <c r="G18" i="14"/>
  <c r="Z95" i="2" s="1"/>
  <c r="T95" i="2" s="1"/>
  <c r="U95" i="2" s="1"/>
  <c r="V95" i="2" s="1"/>
  <c r="W95" i="2" s="1"/>
  <c r="X95" i="2" s="1"/>
  <c r="Y95" i="2" s="1"/>
  <c r="F18" i="14"/>
  <c r="E18" i="14"/>
  <c r="D18" i="14"/>
  <c r="C18" i="14"/>
  <c r="B18" i="14"/>
  <c r="L18" i="4"/>
  <c r="K18" i="4"/>
  <c r="J18" i="4"/>
  <c r="I18" i="4"/>
  <c r="H18" i="4"/>
  <c r="AE5" i="2" s="1"/>
  <c r="G18" i="4"/>
  <c r="Z5" i="2" s="1"/>
  <c r="T5" i="2" s="1"/>
  <c r="U5" i="2" s="1"/>
  <c r="V5" i="2" s="1"/>
  <c r="W5" i="2" s="1"/>
  <c r="X5" i="2" s="1"/>
  <c r="Y5" i="2" s="1"/>
  <c r="F18" i="4"/>
  <c r="E18" i="4"/>
  <c r="D18" i="4"/>
  <c r="C18" i="4"/>
  <c r="B18" i="4"/>
  <c r="L15" i="14"/>
  <c r="K15" i="14"/>
  <c r="J15" i="14"/>
  <c r="I15" i="14"/>
  <c r="H15" i="14"/>
  <c r="G15" i="14"/>
  <c r="F15" i="14"/>
  <c r="E15" i="14"/>
  <c r="D15" i="14"/>
  <c r="C15" i="14"/>
  <c r="B15" i="14"/>
  <c r="L15" i="4"/>
  <c r="K15" i="4"/>
  <c r="J15" i="4"/>
  <c r="I15" i="4"/>
  <c r="H15" i="4"/>
  <c r="G15" i="4"/>
  <c r="F15" i="4"/>
  <c r="E15" i="4"/>
  <c r="D15" i="4"/>
  <c r="C15" i="4"/>
  <c r="B15" i="4"/>
  <c r="L34" i="14"/>
  <c r="K34" i="14"/>
  <c r="J34" i="14"/>
  <c r="I34" i="14"/>
  <c r="H34" i="14"/>
  <c r="AE111" i="2" s="1"/>
  <c r="G34" i="14"/>
  <c r="Z111" i="2" s="1"/>
  <c r="T111" i="2" s="1"/>
  <c r="U111" i="2" s="1"/>
  <c r="V111" i="2" s="1"/>
  <c r="W111" i="2" s="1"/>
  <c r="X111" i="2" s="1"/>
  <c r="Y111" i="2" s="1"/>
  <c r="F34" i="14"/>
  <c r="E34" i="14"/>
  <c r="D34" i="14"/>
  <c r="C34" i="14"/>
  <c r="B34" i="14"/>
  <c r="L34" i="4"/>
  <c r="K34" i="4"/>
  <c r="J34" i="4"/>
  <c r="I34" i="4"/>
  <c r="H34" i="4"/>
  <c r="AE21" i="2" s="1"/>
  <c r="G34" i="4"/>
  <c r="Z21" i="2" s="1"/>
  <c r="T21" i="2" s="1"/>
  <c r="U21" i="2" s="1"/>
  <c r="V21" i="2" s="1"/>
  <c r="W21" i="2" s="1"/>
  <c r="X21" i="2" s="1"/>
  <c r="Y21" i="2" s="1"/>
  <c r="F34" i="4"/>
  <c r="E34" i="4"/>
  <c r="D34" i="4"/>
  <c r="C34" i="4"/>
  <c r="B34" i="4"/>
  <c r="AA96" i="2" l="1"/>
  <c r="AB96" i="2" s="1"/>
  <c r="AC96" i="2" s="1"/>
  <c r="AD96" i="2" s="1"/>
  <c r="T96" i="2"/>
  <c r="U96" i="2" s="1"/>
  <c r="V96" i="2" s="1"/>
  <c r="W96" i="2" s="1"/>
  <c r="X96" i="2" s="1"/>
  <c r="Y96" i="2" s="1"/>
  <c r="AA100" i="2"/>
  <c r="AB100" i="2" s="1"/>
  <c r="AC100" i="2" s="1"/>
  <c r="AD100" i="2" s="1"/>
  <c r="T100" i="2"/>
  <c r="U100" i="2" s="1"/>
  <c r="V100" i="2" s="1"/>
  <c r="W100" i="2" s="1"/>
  <c r="X100" i="2" s="1"/>
  <c r="Y100" i="2" s="1"/>
  <c r="AA106" i="2"/>
  <c r="AB106" i="2" s="1"/>
  <c r="AC106" i="2" s="1"/>
  <c r="AD106" i="2" s="1"/>
  <c r="T106" i="2"/>
  <c r="U106" i="2" s="1"/>
  <c r="V106" i="2" s="1"/>
  <c r="W106" i="2" s="1"/>
  <c r="X106" i="2" s="1"/>
  <c r="Y106" i="2" s="1"/>
  <c r="AA22" i="2"/>
  <c r="AB22" i="2" s="1"/>
  <c r="AC22" i="2" s="1"/>
  <c r="AD22" i="2" s="1"/>
  <c r="T22" i="2"/>
  <c r="U22" i="2" s="1"/>
  <c r="V22" i="2" s="1"/>
  <c r="W22" i="2" s="1"/>
  <c r="X22" i="2" s="1"/>
  <c r="Y22" i="2" s="1"/>
  <c r="AA116" i="2"/>
  <c r="AB116" i="2" s="1"/>
  <c r="AC116" i="2" s="1"/>
  <c r="AD116" i="2" s="1"/>
  <c r="T116" i="2"/>
  <c r="U116" i="2" s="1"/>
  <c r="V116" i="2" s="1"/>
  <c r="W116" i="2" s="1"/>
  <c r="X116" i="2" s="1"/>
  <c r="Y116" i="2" s="1"/>
  <c r="AA9" i="2"/>
  <c r="AB9" i="2" s="1"/>
  <c r="AC9" i="2" s="1"/>
  <c r="AD9" i="2" s="1"/>
  <c r="T9" i="2"/>
  <c r="U9" i="2" s="1"/>
  <c r="V9" i="2" s="1"/>
  <c r="W9" i="2" s="1"/>
  <c r="X9" i="2" s="1"/>
  <c r="Y9" i="2" s="1"/>
  <c r="AA7" i="2"/>
  <c r="AB7" i="2" s="1"/>
  <c r="AC7" i="2" s="1"/>
  <c r="AD7" i="2" s="1"/>
  <c r="T7" i="2"/>
  <c r="U7" i="2" s="1"/>
  <c r="V7" i="2" s="1"/>
  <c r="W7" i="2" s="1"/>
  <c r="X7" i="2" s="1"/>
  <c r="Y7" i="2" s="1"/>
  <c r="AA3" i="2"/>
  <c r="AB3" i="2" s="1"/>
  <c r="AC3" i="2" s="1"/>
  <c r="AD3" i="2" s="1"/>
  <c r="T3" i="2"/>
  <c r="U3" i="2" s="1"/>
  <c r="V3" i="2" s="1"/>
  <c r="W3" i="2" s="1"/>
  <c r="X3" i="2" s="1"/>
  <c r="Y3" i="2" s="1"/>
  <c r="AA108" i="2"/>
  <c r="AB108" i="2" s="1"/>
  <c r="AC108" i="2" s="1"/>
  <c r="AD108" i="2" s="1"/>
  <c r="T108" i="2"/>
  <c r="U108" i="2" s="1"/>
  <c r="V108" i="2" s="1"/>
  <c r="W108" i="2" s="1"/>
  <c r="X108" i="2" s="1"/>
  <c r="Y108" i="2" s="1"/>
  <c r="AA114" i="2"/>
  <c r="AB114" i="2" s="1"/>
  <c r="AC114" i="2" s="1"/>
  <c r="AD114" i="2" s="1"/>
  <c r="T114" i="2"/>
  <c r="U114" i="2" s="1"/>
  <c r="V114" i="2" s="1"/>
  <c r="W114" i="2" s="1"/>
  <c r="X114" i="2" s="1"/>
  <c r="Y114" i="2" s="1"/>
  <c r="AA110" i="2"/>
  <c r="AB110" i="2" s="1"/>
  <c r="AC110" i="2" s="1"/>
  <c r="AD110" i="2" s="1"/>
  <c r="T110" i="2"/>
  <c r="U110" i="2" s="1"/>
  <c r="V110" i="2" s="1"/>
  <c r="W110" i="2" s="1"/>
  <c r="X110" i="2" s="1"/>
  <c r="Y110" i="2" s="1"/>
  <c r="AA10" i="2"/>
  <c r="AB10" i="2" s="1"/>
  <c r="AC10" i="2" s="1"/>
  <c r="AD10" i="2" s="1"/>
  <c r="T10" i="2"/>
  <c r="U10" i="2" s="1"/>
  <c r="V10" i="2" s="1"/>
  <c r="W10" i="2" s="1"/>
  <c r="X10" i="2" s="1"/>
  <c r="Y10" i="2" s="1"/>
  <c r="AA118" i="2"/>
  <c r="AB118" i="2" s="1"/>
  <c r="AC118" i="2" s="1"/>
  <c r="AD118" i="2" s="1"/>
  <c r="T118" i="2"/>
  <c r="U118" i="2" s="1"/>
  <c r="V118" i="2" s="1"/>
  <c r="W118" i="2" s="1"/>
  <c r="X118" i="2" s="1"/>
  <c r="Y118" i="2" s="1"/>
  <c r="AA14" i="2"/>
  <c r="AB14" i="2" s="1"/>
  <c r="AC14" i="2" s="1"/>
  <c r="AD14" i="2" s="1"/>
  <c r="T14" i="2"/>
  <c r="U14" i="2" s="1"/>
  <c r="V14" i="2" s="1"/>
  <c r="W14" i="2" s="1"/>
  <c r="X14" i="2" s="1"/>
  <c r="Y14" i="2" s="1"/>
  <c r="AA103" i="2"/>
  <c r="AB103" i="2" s="1"/>
  <c r="AC103" i="2" s="1"/>
  <c r="AD103" i="2" s="1"/>
  <c r="T103" i="2"/>
  <c r="U103" i="2" s="1"/>
  <c r="V103" i="2" s="1"/>
  <c r="W103" i="2" s="1"/>
  <c r="X103" i="2" s="1"/>
  <c r="Y103" i="2" s="1"/>
  <c r="AA94" i="2"/>
  <c r="AB94" i="2" s="1"/>
  <c r="AC94" i="2" s="1"/>
  <c r="AD94" i="2" s="1"/>
  <c r="T94" i="2"/>
  <c r="U94" i="2" s="1"/>
  <c r="V94" i="2" s="1"/>
  <c r="W94" i="2" s="1"/>
  <c r="X94" i="2" s="1"/>
  <c r="Y94" i="2" s="1"/>
  <c r="AA20" i="2"/>
  <c r="AB20" i="2" s="1"/>
  <c r="AC20" i="2" s="1"/>
  <c r="AD20" i="2" s="1"/>
  <c r="T20" i="2"/>
  <c r="U20" i="2" s="1"/>
  <c r="V20" i="2" s="1"/>
  <c r="W20" i="2" s="1"/>
  <c r="X20" i="2" s="1"/>
  <c r="Y20" i="2" s="1"/>
  <c r="AA18" i="2"/>
  <c r="AB18" i="2" s="1"/>
  <c r="AC18" i="2" s="1"/>
  <c r="AD18" i="2" s="1"/>
  <c r="T18" i="2"/>
  <c r="U18" i="2" s="1"/>
  <c r="V18" i="2" s="1"/>
  <c r="W18" i="2" s="1"/>
  <c r="X18" i="2" s="1"/>
  <c r="Y18" i="2" s="1"/>
  <c r="AA113" i="2"/>
  <c r="AB113" i="2" s="1"/>
  <c r="AC113" i="2" s="1"/>
  <c r="AD113" i="2" s="1"/>
  <c r="T113" i="2"/>
  <c r="U113" i="2" s="1"/>
  <c r="V113" i="2" s="1"/>
  <c r="W113" i="2" s="1"/>
  <c r="X113" i="2" s="1"/>
  <c r="Y113" i="2" s="1"/>
  <c r="AA102" i="2"/>
  <c r="AB102" i="2" s="1"/>
  <c r="AC102" i="2" s="1"/>
  <c r="AD102" i="2" s="1"/>
  <c r="T102" i="2"/>
  <c r="U102" i="2" s="1"/>
  <c r="V102" i="2" s="1"/>
  <c r="W102" i="2" s="1"/>
  <c r="X102" i="2" s="1"/>
  <c r="Y102" i="2" s="1"/>
  <c r="AA112" i="2"/>
  <c r="AB112" i="2" s="1"/>
  <c r="AC112" i="2" s="1"/>
  <c r="AD112" i="2" s="1"/>
  <c r="T112" i="2"/>
  <c r="U112" i="2" s="1"/>
  <c r="V112" i="2" s="1"/>
  <c r="W112" i="2" s="1"/>
  <c r="X112" i="2" s="1"/>
  <c r="Y112" i="2" s="1"/>
  <c r="AA99" i="2"/>
  <c r="AB99" i="2" s="1"/>
  <c r="AC99" i="2" s="1"/>
  <c r="AD99" i="2" s="1"/>
  <c r="T99" i="2"/>
  <c r="U99" i="2" s="1"/>
  <c r="V99" i="2" s="1"/>
  <c r="W99" i="2" s="1"/>
  <c r="X99" i="2" s="1"/>
  <c r="Y99" i="2" s="1"/>
  <c r="AA13" i="2"/>
  <c r="AB13" i="2" s="1"/>
  <c r="AC13" i="2" s="1"/>
  <c r="AD13" i="2" s="1"/>
  <c r="T13" i="2"/>
  <c r="U13" i="2" s="1"/>
  <c r="V13" i="2" s="1"/>
  <c r="W13" i="2" s="1"/>
  <c r="X13" i="2" s="1"/>
  <c r="Y13" i="2" s="1"/>
  <c r="AA4" i="2"/>
  <c r="AB4" i="2" s="1"/>
  <c r="AC4" i="2" s="1"/>
  <c r="AD4" i="2" s="1"/>
  <c r="T4" i="2"/>
  <c r="U4" i="2" s="1"/>
  <c r="V4" i="2" s="1"/>
  <c r="W4" i="2" s="1"/>
  <c r="X4" i="2" s="1"/>
  <c r="Y4" i="2" s="1"/>
  <c r="AA25" i="2"/>
  <c r="AB25" i="2" s="1"/>
  <c r="AC25" i="2" s="1"/>
  <c r="AD25" i="2" s="1"/>
  <c r="T25" i="2"/>
  <c r="U25" i="2" s="1"/>
  <c r="V25" i="2" s="1"/>
  <c r="W25" i="2" s="1"/>
  <c r="X25" i="2" s="1"/>
  <c r="Y25" i="2" s="1"/>
  <c r="AA28" i="2"/>
  <c r="AB28" i="2" s="1"/>
  <c r="AC28" i="2" s="1"/>
  <c r="AD28" i="2" s="1"/>
  <c r="T28" i="2"/>
  <c r="U28" i="2" s="1"/>
  <c r="V28" i="2" s="1"/>
  <c r="W28" i="2" s="1"/>
  <c r="X28" i="2" s="1"/>
  <c r="Y28" i="2" s="1"/>
  <c r="AA107" i="2"/>
  <c r="AB107" i="2" s="1"/>
  <c r="AC107" i="2" s="1"/>
  <c r="AD107" i="2" s="1"/>
  <c r="T107" i="2"/>
  <c r="U107" i="2" s="1"/>
  <c r="V107" i="2" s="1"/>
  <c r="W107" i="2" s="1"/>
  <c r="X107" i="2" s="1"/>
  <c r="Y107" i="2" s="1"/>
  <c r="AA97" i="2"/>
  <c r="AB97" i="2" s="1"/>
  <c r="AC97" i="2" s="1"/>
  <c r="AD97" i="2" s="1"/>
  <c r="T97" i="2"/>
  <c r="U97" i="2" s="1"/>
  <c r="V97" i="2" s="1"/>
  <c r="W97" i="2" s="1"/>
  <c r="X97" i="2" s="1"/>
  <c r="Y97" i="2" s="1"/>
  <c r="AA93" i="2"/>
  <c r="AB93" i="2" s="1"/>
  <c r="AC93" i="2" s="1"/>
  <c r="AD93" i="2" s="1"/>
  <c r="T93" i="2"/>
  <c r="U93" i="2" s="1"/>
  <c r="V93" i="2" s="1"/>
  <c r="W93" i="2" s="1"/>
  <c r="X93" i="2" s="1"/>
  <c r="Y93" i="2" s="1"/>
  <c r="AA27" i="2"/>
  <c r="AB27" i="2" s="1"/>
  <c r="AC27" i="2" s="1"/>
  <c r="AD27" i="2" s="1"/>
  <c r="T27" i="2"/>
  <c r="U27" i="2" s="1"/>
  <c r="V27" i="2" s="1"/>
  <c r="W27" i="2" s="1"/>
  <c r="X27" i="2" s="1"/>
  <c r="Y27" i="2" s="1"/>
  <c r="AA23" i="2"/>
  <c r="AB23" i="2" s="1"/>
  <c r="AC23" i="2" s="1"/>
  <c r="AD23" i="2" s="1"/>
  <c r="T23" i="2"/>
  <c r="U23" i="2" s="1"/>
  <c r="V23" i="2" s="1"/>
  <c r="W23" i="2" s="1"/>
  <c r="X23" i="2" s="1"/>
  <c r="Y23" i="2" s="1"/>
  <c r="AA15" i="2"/>
  <c r="AB15" i="2" s="1"/>
  <c r="AC15" i="2" s="1"/>
  <c r="AD15" i="2" s="1"/>
  <c r="T15" i="2"/>
  <c r="U15" i="2" s="1"/>
  <c r="V15" i="2" s="1"/>
  <c r="W15" i="2" s="1"/>
  <c r="X15" i="2" s="1"/>
  <c r="Y15" i="2" s="1"/>
  <c r="AT2" i="2"/>
  <c r="K14" i="4"/>
  <c r="K13" i="4"/>
  <c r="K12" i="4"/>
  <c r="E13" i="14"/>
  <c r="E12" i="14"/>
  <c r="AY96" i="2"/>
  <c r="AJ101" i="2"/>
  <c r="AF101" i="2" s="1"/>
  <c r="AG101" i="2" s="1"/>
  <c r="AH101" i="2" s="1"/>
  <c r="AI101" i="2" s="1"/>
  <c r="AY9" i="2"/>
  <c r="AJ8" i="2"/>
  <c r="AO110" i="2"/>
  <c r="AO10" i="2"/>
  <c r="AT104" i="2"/>
  <c r="AT7" i="2"/>
  <c r="E14" i="14"/>
  <c r="AY106" i="2"/>
  <c r="AJ109" i="2"/>
  <c r="AY22" i="2"/>
  <c r="AJ26" i="2"/>
  <c r="AO114" i="2"/>
  <c r="AJ111" i="2"/>
  <c r="AY2" i="2"/>
  <c r="L14" i="4"/>
  <c r="L13" i="4"/>
  <c r="L12" i="4"/>
  <c r="F12" i="14"/>
  <c r="F13" i="14"/>
  <c r="F14" i="14"/>
  <c r="AJ5" i="2"/>
  <c r="AO101" i="2"/>
  <c r="AO8" i="2"/>
  <c r="AT110" i="2"/>
  <c r="AT10" i="2"/>
  <c r="AY104" i="2"/>
  <c r="AJ94" i="2"/>
  <c r="AY7" i="2"/>
  <c r="AJ18" i="2"/>
  <c r="AO109" i="2"/>
  <c r="AO26" i="2"/>
  <c r="AT114" i="2"/>
  <c r="AO111" i="2"/>
  <c r="Z92" i="2"/>
  <c r="T92" i="2" s="1"/>
  <c r="U92" i="2" s="1"/>
  <c r="V92" i="2" s="1"/>
  <c r="W92" i="2" s="1"/>
  <c r="X92" i="2" s="1"/>
  <c r="Y92" i="2" s="1"/>
  <c r="G14" i="14"/>
  <c r="G13" i="14"/>
  <c r="G12" i="14"/>
  <c r="AO5" i="2"/>
  <c r="AT101" i="2"/>
  <c r="AT8" i="2"/>
  <c r="AY110" i="2"/>
  <c r="AJ113" i="2"/>
  <c r="AY10" i="2"/>
  <c r="AJ28" i="2"/>
  <c r="AF28" i="2" s="1"/>
  <c r="AG28" i="2" s="1"/>
  <c r="AH28" i="2" s="1"/>
  <c r="AI28" i="2" s="1"/>
  <c r="AO94" i="2"/>
  <c r="AO18" i="2"/>
  <c r="AT109" i="2"/>
  <c r="AT26" i="2"/>
  <c r="AY114" i="2"/>
  <c r="AJ102" i="2"/>
  <c r="AT111" i="2"/>
  <c r="AE92" i="2"/>
  <c r="H13" i="14"/>
  <c r="H14" i="14"/>
  <c r="H12" i="14"/>
  <c r="AT5" i="2"/>
  <c r="AY101" i="2"/>
  <c r="AJ99" i="2"/>
  <c r="AF99" i="2" s="1"/>
  <c r="AG99" i="2" s="1"/>
  <c r="AH99" i="2" s="1"/>
  <c r="AI99" i="2" s="1"/>
  <c r="AY8" i="2"/>
  <c r="AJ13" i="2"/>
  <c r="AO113" i="2"/>
  <c r="AO28" i="2"/>
  <c r="AA29" i="2"/>
  <c r="AB29" i="2" s="1"/>
  <c r="AC29" i="2" s="1"/>
  <c r="AD29" i="2" s="1"/>
  <c r="AT94" i="2"/>
  <c r="AT18" i="2"/>
  <c r="AY109" i="2"/>
  <c r="AJ112" i="2"/>
  <c r="AF112" i="2" s="1"/>
  <c r="AG112" i="2" s="1"/>
  <c r="AH112" i="2" s="1"/>
  <c r="AI112" i="2" s="1"/>
  <c r="AY26" i="2"/>
  <c r="AJ25" i="2"/>
  <c r="AO102" i="2"/>
  <c r="AY111" i="2"/>
  <c r="AJ92" i="2"/>
  <c r="I13" i="14"/>
  <c r="I12" i="14"/>
  <c r="I14" i="14"/>
  <c r="AY5" i="2"/>
  <c r="AJ27" i="2"/>
  <c r="AO99" i="2"/>
  <c r="AA98" i="2"/>
  <c r="AB98" i="2" s="1"/>
  <c r="AC98" i="2" s="1"/>
  <c r="AD98" i="2" s="1"/>
  <c r="AO13" i="2"/>
  <c r="AA17" i="2"/>
  <c r="AB17" i="2" s="1"/>
  <c r="AC17" i="2" s="1"/>
  <c r="AD17" i="2" s="1"/>
  <c r="AT113" i="2"/>
  <c r="AT28" i="2"/>
  <c r="AY94" i="2"/>
  <c r="AJ97" i="2"/>
  <c r="AY18" i="2"/>
  <c r="AJ15" i="2"/>
  <c r="AO112" i="2"/>
  <c r="AO25" i="2"/>
  <c r="AT102" i="2"/>
  <c r="J12" i="14"/>
  <c r="J14" i="14"/>
  <c r="AO92" i="2"/>
  <c r="J13" i="14"/>
  <c r="AA95" i="2"/>
  <c r="AB95" i="2" s="1"/>
  <c r="AC95" i="2" s="1"/>
  <c r="AD95" i="2" s="1"/>
  <c r="AO27" i="2"/>
  <c r="AA6" i="2"/>
  <c r="AB6" i="2" s="1"/>
  <c r="AC6" i="2" s="1"/>
  <c r="AD6" i="2" s="1"/>
  <c r="AT99" i="2"/>
  <c r="AT13" i="2"/>
  <c r="AY113" i="2"/>
  <c r="AJ100" i="2"/>
  <c r="AF100" i="2" s="1"/>
  <c r="AG100" i="2" s="1"/>
  <c r="AH100" i="2" s="1"/>
  <c r="AI100" i="2" s="1"/>
  <c r="AY28" i="2"/>
  <c r="AJ29" i="2"/>
  <c r="AO97" i="2"/>
  <c r="AO15" i="2"/>
  <c r="AA16" i="2"/>
  <c r="AB16" i="2" s="1"/>
  <c r="AC16" i="2" s="1"/>
  <c r="AD16" i="2" s="1"/>
  <c r="AT112" i="2"/>
  <c r="AT25" i="2"/>
  <c r="AY102" i="2"/>
  <c r="AT92" i="2"/>
  <c r="K13" i="14"/>
  <c r="K14" i="14"/>
  <c r="K12" i="14"/>
  <c r="AT27" i="2"/>
  <c r="AY99" i="2"/>
  <c r="AJ98" i="2"/>
  <c r="AY13" i="2"/>
  <c r="AJ17" i="2"/>
  <c r="AF17" i="2" s="1"/>
  <c r="AG17" i="2" s="1"/>
  <c r="AH17" i="2" s="1"/>
  <c r="AI17" i="2" s="1"/>
  <c r="AO100" i="2"/>
  <c r="AO29" i="2"/>
  <c r="AT97" i="2"/>
  <c r="AT15" i="2"/>
  <c r="AY112" i="2"/>
  <c r="AJ116" i="2"/>
  <c r="AF116" i="2" s="1"/>
  <c r="AG116" i="2" s="1"/>
  <c r="AH116" i="2" s="1"/>
  <c r="AI116" i="2" s="1"/>
  <c r="AY25" i="2"/>
  <c r="AJ3" i="2"/>
  <c r="AF3" i="2" s="1"/>
  <c r="AG3" i="2" s="1"/>
  <c r="AH3" i="2" s="1"/>
  <c r="AI3" i="2" s="1"/>
  <c r="B12" i="4"/>
  <c r="B14" i="4"/>
  <c r="B13" i="4"/>
  <c r="L14" i="14"/>
  <c r="L13" i="14"/>
  <c r="AY92" i="2"/>
  <c r="L12" i="14"/>
  <c r="AJ95" i="2"/>
  <c r="AF95" i="2" s="1"/>
  <c r="AG95" i="2" s="1"/>
  <c r="AH95" i="2" s="1"/>
  <c r="AI95" i="2" s="1"/>
  <c r="AY27" i="2"/>
  <c r="AJ6" i="2"/>
  <c r="AO98" i="2"/>
  <c r="AO17" i="2"/>
  <c r="AT100" i="2"/>
  <c r="AT29" i="2"/>
  <c r="AY97" i="2"/>
  <c r="AJ108" i="2"/>
  <c r="AY15" i="2"/>
  <c r="AJ16" i="2"/>
  <c r="AO116" i="2"/>
  <c r="AA115" i="2"/>
  <c r="AB115" i="2" s="1"/>
  <c r="AC115" i="2" s="1"/>
  <c r="AD115" i="2" s="1"/>
  <c r="AO3" i="2"/>
  <c r="AA24" i="2"/>
  <c r="AB24" i="2" s="1"/>
  <c r="AC24" i="2" s="1"/>
  <c r="AD24" i="2" s="1"/>
  <c r="C13" i="4"/>
  <c r="C12" i="4"/>
  <c r="C14" i="4"/>
  <c r="AO95" i="2"/>
  <c r="AK95" i="2" s="1"/>
  <c r="AL95" i="2" s="1"/>
  <c r="AM95" i="2" s="1"/>
  <c r="AN95" i="2" s="1"/>
  <c r="AA117" i="2"/>
  <c r="AB117" i="2" s="1"/>
  <c r="AC117" i="2" s="1"/>
  <c r="AD117" i="2" s="1"/>
  <c r="AO6" i="2"/>
  <c r="AA11" i="2"/>
  <c r="AB11" i="2" s="1"/>
  <c r="AC11" i="2" s="1"/>
  <c r="AD11" i="2" s="1"/>
  <c r="AT98" i="2"/>
  <c r="AT17" i="2"/>
  <c r="AY100" i="2"/>
  <c r="AJ118" i="2"/>
  <c r="AY29" i="2"/>
  <c r="AJ14" i="2"/>
  <c r="AO108" i="2"/>
  <c r="AA105" i="2"/>
  <c r="AB105" i="2" s="1"/>
  <c r="AC105" i="2" s="1"/>
  <c r="AD105" i="2" s="1"/>
  <c r="AO16" i="2"/>
  <c r="AA19" i="2"/>
  <c r="AB19" i="2" s="1"/>
  <c r="AC19" i="2" s="1"/>
  <c r="AD19" i="2" s="1"/>
  <c r="AT116" i="2"/>
  <c r="AT3" i="2"/>
  <c r="AA21" i="2"/>
  <c r="AB21" i="2" s="1"/>
  <c r="AC21" i="2" s="1"/>
  <c r="AD21" i="2" s="1"/>
  <c r="D13" i="4"/>
  <c r="D12" i="4"/>
  <c r="D14" i="4"/>
  <c r="AT95" i="2"/>
  <c r="AT6" i="2"/>
  <c r="AY98" i="2"/>
  <c r="AJ103" i="2"/>
  <c r="AF103" i="2" s="1"/>
  <c r="AG103" i="2" s="1"/>
  <c r="AH103" i="2" s="1"/>
  <c r="AI103" i="2" s="1"/>
  <c r="AY17" i="2"/>
  <c r="AJ20" i="2"/>
  <c r="AO118" i="2"/>
  <c r="AA119" i="2"/>
  <c r="AB119" i="2" s="1"/>
  <c r="AC119" i="2" s="1"/>
  <c r="AD119" i="2" s="1"/>
  <c r="AO14" i="2"/>
  <c r="AT108" i="2"/>
  <c r="AT16" i="2"/>
  <c r="AY116" i="2"/>
  <c r="AJ115" i="2"/>
  <c r="AY3" i="2"/>
  <c r="AJ24" i="2"/>
  <c r="E14" i="4"/>
  <c r="E13" i="4"/>
  <c r="E12" i="4"/>
  <c r="AY95" i="2"/>
  <c r="AJ117" i="2"/>
  <c r="AY6" i="2"/>
  <c r="AJ11" i="2"/>
  <c r="AO103" i="2"/>
  <c r="AO20" i="2"/>
  <c r="AT118" i="2"/>
  <c r="AT14" i="2"/>
  <c r="AY108" i="2"/>
  <c r="AJ105" i="2"/>
  <c r="AF105" i="2" s="1"/>
  <c r="AG105" i="2" s="1"/>
  <c r="AH105" i="2" s="1"/>
  <c r="AI105" i="2" s="1"/>
  <c r="AY16" i="2"/>
  <c r="AJ19" i="2"/>
  <c r="AO115" i="2"/>
  <c r="AO24" i="2"/>
  <c r="AA12" i="2"/>
  <c r="AB12" i="2" s="1"/>
  <c r="AC12" i="2" s="1"/>
  <c r="AD12" i="2" s="1"/>
  <c r="AJ21" i="2"/>
  <c r="F14" i="4"/>
  <c r="F13" i="4"/>
  <c r="F12" i="4"/>
  <c r="AO117" i="2"/>
  <c r="AO11" i="2"/>
  <c r="AT103" i="2"/>
  <c r="AT20" i="2"/>
  <c r="AY118" i="2"/>
  <c r="AJ119" i="2"/>
  <c r="AF119" i="2" s="1"/>
  <c r="AG119" i="2" s="1"/>
  <c r="AH119" i="2" s="1"/>
  <c r="AI119" i="2" s="1"/>
  <c r="AY14" i="2"/>
  <c r="AJ4" i="2"/>
  <c r="AO105" i="2"/>
  <c r="AO19" i="2"/>
  <c r="AT115" i="2"/>
  <c r="AT24" i="2"/>
  <c r="AO21" i="2"/>
  <c r="Z2" i="2"/>
  <c r="G14" i="4"/>
  <c r="G13" i="4"/>
  <c r="G12" i="4"/>
  <c r="AT117" i="2"/>
  <c r="AT11" i="2"/>
  <c r="AY103" i="2"/>
  <c r="AJ107" i="2"/>
  <c r="AY20" i="2"/>
  <c r="AJ23" i="2"/>
  <c r="AO119" i="2"/>
  <c r="AA104" i="2"/>
  <c r="AB104" i="2" s="1"/>
  <c r="AC104" i="2" s="1"/>
  <c r="AD104" i="2" s="1"/>
  <c r="AO4" i="2"/>
  <c r="AT105" i="2"/>
  <c r="AT19" i="2"/>
  <c r="AY115" i="2"/>
  <c r="AJ93" i="2"/>
  <c r="AF93" i="2" s="1"/>
  <c r="AG93" i="2" s="1"/>
  <c r="AH93" i="2" s="1"/>
  <c r="AI93" i="2" s="1"/>
  <c r="AY24" i="2"/>
  <c r="AJ12" i="2"/>
  <c r="AT21" i="2"/>
  <c r="AE2" i="2"/>
  <c r="H14" i="4"/>
  <c r="H12" i="4"/>
  <c r="H13" i="4"/>
  <c r="B13" i="14"/>
  <c r="B12" i="14"/>
  <c r="B14" i="14"/>
  <c r="AY117" i="2"/>
  <c r="AJ96" i="2"/>
  <c r="AF96" i="2" s="1"/>
  <c r="AG96" i="2" s="1"/>
  <c r="AH96" i="2" s="1"/>
  <c r="AI96" i="2" s="1"/>
  <c r="AY11" i="2"/>
  <c r="AJ9" i="2"/>
  <c r="AO107" i="2"/>
  <c r="AO23" i="2"/>
  <c r="AT119" i="2"/>
  <c r="AT4" i="2"/>
  <c r="AY105" i="2"/>
  <c r="AJ106" i="2"/>
  <c r="AY19" i="2"/>
  <c r="AJ22" i="2"/>
  <c r="AO93" i="2"/>
  <c r="AO12" i="2"/>
  <c r="AY21" i="2"/>
  <c r="AJ2" i="2"/>
  <c r="I14" i="4"/>
  <c r="I13" i="4"/>
  <c r="I12" i="4"/>
  <c r="C13" i="14"/>
  <c r="C14" i="14"/>
  <c r="C12" i="14"/>
  <c r="AO96" i="2"/>
  <c r="AA101" i="2"/>
  <c r="AB101" i="2" s="1"/>
  <c r="AC101" i="2" s="1"/>
  <c r="AD101" i="2" s="1"/>
  <c r="AO9" i="2"/>
  <c r="AA8" i="2"/>
  <c r="AB8" i="2" s="1"/>
  <c r="AC8" i="2" s="1"/>
  <c r="AD8" i="2" s="1"/>
  <c r="AT107" i="2"/>
  <c r="AT23" i="2"/>
  <c r="AY119" i="2"/>
  <c r="AJ104" i="2"/>
  <c r="AY4" i="2"/>
  <c r="AJ7" i="2"/>
  <c r="AF7" i="2" s="1"/>
  <c r="AG7" i="2" s="1"/>
  <c r="AH7" i="2" s="1"/>
  <c r="AI7" i="2" s="1"/>
  <c r="AO106" i="2"/>
  <c r="AA109" i="2"/>
  <c r="AB109" i="2" s="1"/>
  <c r="AC109" i="2" s="1"/>
  <c r="AD109" i="2" s="1"/>
  <c r="AO22" i="2"/>
  <c r="AA26" i="2"/>
  <c r="AB26" i="2" s="1"/>
  <c r="AC26" i="2" s="1"/>
  <c r="AD26" i="2" s="1"/>
  <c r="AT93" i="2"/>
  <c r="AT12" i="2"/>
  <c r="AA111" i="2"/>
  <c r="AB111" i="2" s="1"/>
  <c r="AC111" i="2" s="1"/>
  <c r="AD111" i="2" s="1"/>
  <c r="AO2" i="2"/>
  <c r="AP2" i="2" s="1"/>
  <c r="AQ2" i="2" s="1"/>
  <c r="AR2" i="2" s="1"/>
  <c r="AS2" i="2" s="1"/>
  <c r="J12" i="4"/>
  <c r="J14" i="4"/>
  <c r="J13" i="4"/>
  <c r="D14" i="14"/>
  <c r="D12" i="14"/>
  <c r="D13" i="14"/>
  <c r="AA5" i="2"/>
  <c r="AB5" i="2" s="1"/>
  <c r="AC5" i="2" s="1"/>
  <c r="AD5" i="2" s="1"/>
  <c r="AT96" i="2"/>
  <c r="AU96" i="2" s="1"/>
  <c r="AV96" i="2" s="1"/>
  <c r="AW96" i="2" s="1"/>
  <c r="AX96" i="2" s="1"/>
  <c r="AT9" i="2"/>
  <c r="AY107" i="2"/>
  <c r="AJ110" i="2"/>
  <c r="AK110" i="2" s="1"/>
  <c r="AL110" i="2" s="1"/>
  <c r="AM110" i="2" s="1"/>
  <c r="AN110" i="2" s="1"/>
  <c r="AY23" i="2"/>
  <c r="AJ10" i="2"/>
  <c r="AO104" i="2"/>
  <c r="AP104" i="2" s="1"/>
  <c r="AQ104" i="2" s="1"/>
  <c r="AR104" i="2" s="1"/>
  <c r="AS104" i="2" s="1"/>
  <c r="AO7" i="2"/>
  <c r="AP7" i="2" s="1"/>
  <c r="AQ7" i="2" s="1"/>
  <c r="AR7" i="2" s="1"/>
  <c r="AS7" i="2" s="1"/>
  <c r="AT106" i="2"/>
  <c r="AT22" i="2"/>
  <c r="AY93" i="2"/>
  <c r="AJ114" i="2"/>
  <c r="AY12" i="2"/>
  <c r="AK114" i="2" l="1"/>
  <c r="AL114" i="2" s="1"/>
  <c r="AM114" i="2" s="1"/>
  <c r="AN114" i="2" s="1"/>
  <c r="AK10" i="2"/>
  <c r="AL10" i="2" s="1"/>
  <c r="AM10" i="2" s="1"/>
  <c r="AN10" i="2" s="1"/>
  <c r="AU105" i="2"/>
  <c r="AV105" i="2" s="1"/>
  <c r="AW105" i="2" s="1"/>
  <c r="AX105" i="2" s="1"/>
  <c r="AU14" i="2"/>
  <c r="AV14" i="2" s="1"/>
  <c r="AW14" i="2" s="1"/>
  <c r="AX14" i="2" s="1"/>
  <c r="AU106" i="2"/>
  <c r="AV106" i="2" s="1"/>
  <c r="AW106" i="2" s="1"/>
  <c r="AX106" i="2" s="1"/>
  <c r="AF114" i="2"/>
  <c r="AG114" i="2" s="1"/>
  <c r="AH114" i="2" s="1"/>
  <c r="AI114" i="2" s="1"/>
  <c r="AP28" i="2"/>
  <c r="AQ28" i="2" s="1"/>
  <c r="AR28" i="2" s="1"/>
  <c r="AS28" i="2" s="1"/>
  <c r="AP21" i="2"/>
  <c r="AQ21" i="2" s="1"/>
  <c r="AR21" i="2" s="1"/>
  <c r="AS21" i="2" s="1"/>
  <c r="AP94" i="2"/>
  <c r="AQ94" i="2" s="1"/>
  <c r="AR94" i="2" s="1"/>
  <c r="AS94" i="2" s="1"/>
  <c r="AU104" i="2"/>
  <c r="AV104" i="2" s="1"/>
  <c r="AW104" i="2" s="1"/>
  <c r="AX104" i="2" s="1"/>
  <c r="AP6" i="2"/>
  <c r="AQ6" i="2" s="1"/>
  <c r="AR6" i="2" s="1"/>
  <c r="AS6" i="2" s="1"/>
  <c r="AP16" i="2"/>
  <c r="AQ16" i="2" s="1"/>
  <c r="AR16" i="2" s="1"/>
  <c r="AS16" i="2" s="1"/>
  <c r="AP27" i="2"/>
  <c r="AQ27" i="2" s="1"/>
  <c r="AR27" i="2" s="1"/>
  <c r="AS27" i="2" s="1"/>
  <c r="AU93" i="2"/>
  <c r="AV93" i="2" s="1"/>
  <c r="AW93" i="2" s="1"/>
  <c r="AX93" i="2" s="1"/>
  <c r="AK14" i="2"/>
  <c r="AL14" i="2" s="1"/>
  <c r="AM14" i="2" s="1"/>
  <c r="AN14" i="2" s="1"/>
  <c r="AU2" i="2"/>
  <c r="AV2" i="2" s="1"/>
  <c r="AW2" i="2" s="1"/>
  <c r="AX2" i="2" s="1"/>
  <c r="AP103" i="2"/>
  <c r="AQ103" i="2" s="1"/>
  <c r="AR103" i="2" s="1"/>
  <c r="AS103" i="2" s="1"/>
  <c r="AK108" i="2"/>
  <c r="AL108" i="2" s="1"/>
  <c r="AM108" i="2" s="1"/>
  <c r="AN108" i="2" s="1"/>
  <c r="AU25" i="2"/>
  <c r="AV25" i="2" s="1"/>
  <c r="AW25" i="2" s="1"/>
  <c r="AX25" i="2" s="1"/>
  <c r="AP111" i="2"/>
  <c r="AQ111" i="2" s="1"/>
  <c r="AR111" i="2" s="1"/>
  <c r="AS111" i="2" s="1"/>
  <c r="AU116" i="2"/>
  <c r="AV116" i="2" s="1"/>
  <c r="AW116" i="2" s="1"/>
  <c r="AX116" i="2" s="1"/>
  <c r="AP3" i="2"/>
  <c r="AQ3" i="2" s="1"/>
  <c r="AR3" i="2" s="1"/>
  <c r="AS3" i="2" s="1"/>
  <c r="AP26" i="2"/>
  <c r="AQ26" i="2" s="1"/>
  <c r="AR26" i="2" s="1"/>
  <c r="AS26" i="2" s="1"/>
  <c r="AU110" i="2"/>
  <c r="AV110" i="2" s="1"/>
  <c r="AW110" i="2" s="1"/>
  <c r="AX110" i="2" s="1"/>
  <c r="AA2" i="2"/>
  <c r="AB2" i="2" s="1"/>
  <c r="AC2" i="2" s="1"/>
  <c r="AD2" i="2" s="1"/>
  <c r="T2" i="2"/>
  <c r="U2" i="2" s="1"/>
  <c r="V2" i="2" s="1"/>
  <c r="W2" i="2" s="1"/>
  <c r="X2" i="2" s="1"/>
  <c r="Y2" i="2" s="1"/>
  <c r="AU15" i="2"/>
  <c r="AV15" i="2" s="1"/>
  <c r="AW15" i="2" s="1"/>
  <c r="AX15" i="2" s="1"/>
  <c r="AU94" i="2"/>
  <c r="AV94" i="2" s="1"/>
  <c r="AW94" i="2" s="1"/>
  <c r="AX94" i="2" s="1"/>
  <c r="AU8" i="2"/>
  <c r="AV8" i="2" s="1"/>
  <c r="AW8" i="2" s="1"/>
  <c r="AX8" i="2" s="1"/>
  <c r="AP8" i="2"/>
  <c r="AQ8" i="2" s="1"/>
  <c r="AR8" i="2" s="1"/>
  <c r="AS8" i="2" s="1"/>
  <c r="AP101" i="2"/>
  <c r="AQ101" i="2" s="1"/>
  <c r="AR101" i="2" s="1"/>
  <c r="AS101" i="2" s="1"/>
  <c r="AU118" i="2"/>
  <c r="AV118" i="2" s="1"/>
  <c r="AW118" i="2" s="1"/>
  <c r="AX118" i="2" s="1"/>
  <c r="AU6" i="2"/>
  <c r="AV6" i="2" s="1"/>
  <c r="AW6" i="2" s="1"/>
  <c r="AX6" i="2" s="1"/>
  <c r="AP12" i="2"/>
  <c r="AQ12" i="2" s="1"/>
  <c r="AR12" i="2" s="1"/>
  <c r="AS12" i="2" s="1"/>
  <c r="AU119" i="2"/>
  <c r="AV119" i="2" s="1"/>
  <c r="AW119" i="2" s="1"/>
  <c r="AX119" i="2" s="1"/>
  <c r="AK107" i="2"/>
  <c r="AL107" i="2" s="1"/>
  <c r="AM107" i="2" s="1"/>
  <c r="AN107" i="2" s="1"/>
  <c r="AU24" i="2"/>
  <c r="AV24" i="2" s="1"/>
  <c r="AW24" i="2" s="1"/>
  <c r="AX24" i="2" s="1"/>
  <c r="AP98" i="2"/>
  <c r="AQ98" i="2" s="1"/>
  <c r="AR98" i="2" s="1"/>
  <c r="AS98" i="2" s="1"/>
  <c r="AP96" i="2"/>
  <c r="AQ96" i="2" s="1"/>
  <c r="AR96" i="2" s="1"/>
  <c r="AS96" i="2" s="1"/>
  <c r="AP115" i="2"/>
  <c r="AQ115" i="2" s="1"/>
  <c r="AR115" i="2" s="1"/>
  <c r="AS115" i="2" s="1"/>
  <c r="AU12" i="2"/>
  <c r="AV12" i="2" s="1"/>
  <c r="AW12" i="2" s="1"/>
  <c r="AX12" i="2" s="1"/>
  <c r="AK4" i="2"/>
  <c r="AL4" i="2" s="1"/>
  <c r="AM4" i="2" s="1"/>
  <c r="AN4" i="2" s="1"/>
  <c r="AP11" i="2"/>
  <c r="AQ11" i="2" s="1"/>
  <c r="AR11" i="2" s="1"/>
  <c r="AS11" i="2" s="1"/>
  <c r="AP95" i="2"/>
  <c r="AQ95" i="2" s="1"/>
  <c r="AR95" i="2" s="1"/>
  <c r="AS95" i="2" s="1"/>
  <c r="AU95" i="2"/>
  <c r="AV95" i="2" s="1"/>
  <c r="AW95" i="2" s="1"/>
  <c r="AX95" i="2" s="1"/>
  <c r="AP108" i="2"/>
  <c r="AQ108" i="2" s="1"/>
  <c r="AR108" i="2" s="1"/>
  <c r="AS108" i="2" s="1"/>
  <c r="AU17" i="2"/>
  <c r="AV17" i="2" s="1"/>
  <c r="AW17" i="2" s="1"/>
  <c r="AX17" i="2" s="1"/>
  <c r="AK6" i="2"/>
  <c r="AL6" i="2" s="1"/>
  <c r="AM6" i="2" s="1"/>
  <c r="AN6" i="2" s="1"/>
  <c r="AF25" i="2"/>
  <c r="AG25" i="2" s="1"/>
  <c r="AH25" i="2" s="1"/>
  <c r="AI25" i="2" s="1"/>
  <c r="AK25" i="2"/>
  <c r="AL25" i="2" s="1"/>
  <c r="AM25" i="2" s="1"/>
  <c r="AN25" i="2" s="1"/>
  <c r="AP9" i="2"/>
  <c r="AQ9" i="2" s="1"/>
  <c r="AR9" i="2" s="1"/>
  <c r="AS9" i="2" s="1"/>
  <c r="AU9" i="2"/>
  <c r="AV9" i="2" s="1"/>
  <c r="AW9" i="2" s="1"/>
  <c r="AX9" i="2" s="1"/>
  <c r="AF117" i="2"/>
  <c r="AG117" i="2" s="1"/>
  <c r="AH117" i="2" s="1"/>
  <c r="AI117" i="2" s="1"/>
  <c r="AK117" i="2"/>
  <c r="AL117" i="2" s="1"/>
  <c r="AM117" i="2" s="1"/>
  <c r="AN117" i="2" s="1"/>
  <c r="AF29" i="2"/>
  <c r="AG29" i="2" s="1"/>
  <c r="AH29" i="2" s="1"/>
  <c r="AI29" i="2" s="1"/>
  <c r="AK29" i="2"/>
  <c r="AL29" i="2" s="1"/>
  <c r="AM29" i="2" s="1"/>
  <c r="AN29" i="2" s="1"/>
  <c r="AP114" i="2"/>
  <c r="AQ114" i="2" s="1"/>
  <c r="AR114" i="2" s="1"/>
  <c r="AS114" i="2" s="1"/>
  <c r="AF106" i="2"/>
  <c r="AG106" i="2" s="1"/>
  <c r="AH106" i="2" s="1"/>
  <c r="AI106" i="2" s="1"/>
  <c r="AK106" i="2"/>
  <c r="AL106" i="2" s="1"/>
  <c r="AM106" i="2" s="1"/>
  <c r="AN106" i="2" s="1"/>
  <c r="AP117" i="2"/>
  <c r="AQ117" i="2" s="1"/>
  <c r="AR117" i="2" s="1"/>
  <c r="AS117" i="2" s="1"/>
  <c r="AU98" i="2"/>
  <c r="AV98" i="2" s="1"/>
  <c r="AW98" i="2" s="1"/>
  <c r="AX98" i="2" s="1"/>
  <c r="AF108" i="2"/>
  <c r="AG108" i="2" s="1"/>
  <c r="AH108" i="2" s="1"/>
  <c r="AI108" i="2" s="1"/>
  <c r="AP113" i="2"/>
  <c r="AQ113" i="2" s="1"/>
  <c r="AR113" i="2" s="1"/>
  <c r="AS113" i="2" s="1"/>
  <c r="AU109" i="2"/>
  <c r="AV109" i="2" s="1"/>
  <c r="AW109" i="2" s="1"/>
  <c r="AX109" i="2" s="1"/>
  <c r="AK113" i="2"/>
  <c r="AL113" i="2" s="1"/>
  <c r="AM113" i="2" s="1"/>
  <c r="AN113" i="2" s="1"/>
  <c r="AF94" i="2"/>
  <c r="AG94" i="2" s="1"/>
  <c r="AH94" i="2" s="1"/>
  <c r="AI94" i="2" s="1"/>
  <c r="AK94" i="2"/>
  <c r="AL94" i="2" s="1"/>
  <c r="AM94" i="2" s="1"/>
  <c r="AN94" i="2" s="1"/>
  <c r="AU7" i="2"/>
  <c r="AV7" i="2" s="1"/>
  <c r="AW7" i="2" s="1"/>
  <c r="AX7" i="2" s="1"/>
  <c r="AU19" i="2"/>
  <c r="AV19" i="2" s="1"/>
  <c r="AW19" i="2" s="1"/>
  <c r="AX19" i="2" s="1"/>
  <c r="AF19" i="2"/>
  <c r="AG19" i="2" s="1"/>
  <c r="AH19" i="2" s="1"/>
  <c r="AI19" i="2" s="1"/>
  <c r="AK19" i="2"/>
  <c r="AL19" i="2" s="1"/>
  <c r="AM19" i="2" s="1"/>
  <c r="AN19" i="2" s="1"/>
  <c r="AK115" i="2"/>
  <c r="AL115" i="2" s="1"/>
  <c r="AM115" i="2" s="1"/>
  <c r="AN115" i="2" s="1"/>
  <c r="AU97" i="2"/>
  <c r="AV97" i="2" s="1"/>
  <c r="AW97" i="2" s="1"/>
  <c r="AX97" i="2" s="1"/>
  <c r="AK98" i="2"/>
  <c r="AL98" i="2" s="1"/>
  <c r="AM98" i="2" s="1"/>
  <c r="AN98" i="2" s="1"/>
  <c r="AU5" i="2"/>
  <c r="AV5" i="2" s="1"/>
  <c r="AW5" i="2" s="1"/>
  <c r="AX5" i="2" s="1"/>
  <c r="AU114" i="2"/>
  <c r="AV114" i="2" s="1"/>
  <c r="AW114" i="2" s="1"/>
  <c r="AX114" i="2" s="1"/>
  <c r="AK101" i="2"/>
  <c r="AL101" i="2" s="1"/>
  <c r="AM101" i="2" s="1"/>
  <c r="AN101" i="2" s="1"/>
  <c r="AF9" i="2"/>
  <c r="AG9" i="2" s="1"/>
  <c r="AH9" i="2" s="1"/>
  <c r="AI9" i="2" s="1"/>
  <c r="AK9" i="2"/>
  <c r="AL9" i="2" s="1"/>
  <c r="AM9" i="2" s="1"/>
  <c r="AN9" i="2" s="1"/>
  <c r="AF2" i="2"/>
  <c r="AG2" i="2" s="1"/>
  <c r="AH2" i="2" s="1"/>
  <c r="AI2" i="2" s="1"/>
  <c r="AP105" i="2"/>
  <c r="AQ105" i="2" s="1"/>
  <c r="AR105" i="2" s="1"/>
  <c r="AS105" i="2" s="1"/>
  <c r="AP20" i="2"/>
  <c r="AQ20" i="2" s="1"/>
  <c r="AR20" i="2" s="1"/>
  <c r="AS20" i="2" s="1"/>
  <c r="AF20" i="2"/>
  <c r="AG20" i="2" s="1"/>
  <c r="AH20" i="2" s="1"/>
  <c r="AI20" i="2" s="1"/>
  <c r="AK20" i="2"/>
  <c r="AL20" i="2" s="1"/>
  <c r="AM20" i="2" s="1"/>
  <c r="AN20" i="2" s="1"/>
  <c r="AP116" i="2"/>
  <c r="AQ116" i="2" s="1"/>
  <c r="AR116" i="2" s="1"/>
  <c r="AS116" i="2" s="1"/>
  <c r="AF14" i="2"/>
  <c r="AG14" i="2" s="1"/>
  <c r="AH14" i="2" s="1"/>
  <c r="AI14" i="2" s="1"/>
  <c r="AK15" i="2"/>
  <c r="AL15" i="2" s="1"/>
  <c r="AM15" i="2" s="1"/>
  <c r="AN15" i="2" s="1"/>
  <c r="AP13" i="2"/>
  <c r="AQ13" i="2" s="1"/>
  <c r="AR13" i="2" s="1"/>
  <c r="AS13" i="2" s="1"/>
  <c r="AP18" i="2"/>
  <c r="AQ18" i="2" s="1"/>
  <c r="AR18" i="2" s="1"/>
  <c r="AS18" i="2" s="1"/>
  <c r="AK5" i="2"/>
  <c r="AL5" i="2" s="1"/>
  <c r="AM5" i="2" s="1"/>
  <c r="AN5" i="2" s="1"/>
  <c r="AK3" i="2"/>
  <c r="AL3" i="2" s="1"/>
  <c r="AM3" i="2" s="1"/>
  <c r="AN3" i="2" s="1"/>
  <c r="AK104" i="2"/>
  <c r="AL104" i="2" s="1"/>
  <c r="AM104" i="2" s="1"/>
  <c r="AN104" i="2" s="1"/>
  <c r="AU21" i="2"/>
  <c r="AV21" i="2" s="1"/>
  <c r="AW21" i="2" s="1"/>
  <c r="AX21" i="2" s="1"/>
  <c r="AP4" i="2"/>
  <c r="AQ4" i="2" s="1"/>
  <c r="AR4" i="2" s="1"/>
  <c r="AS4" i="2" s="1"/>
  <c r="AU29" i="2"/>
  <c r="AV29" i="2" s="1"/>
  <c r="AW29" i="2" s="1"/>
  <c r="AX29" i="2" s="1"/>
  <c r="AP29" i="2"/>
  <c r="AQ29" i="2" s="1"/>
  <c r="AR29" i="2" s="1"/>
  <c r="AS29" i="2" s="1"/>
  <c r="AU112" i="2"/>
  <c r="AV112" i="2" s="1"/>
  <c r="AW112" i="2" s="1"/>
  <c r="AX112" i="2" s="1"/>
  <c r="AP92" i="2"/>
  <c r="AQ92" i="2" s="1"/>
  <c r="AR92" i="2" s="1"/>
  <c r="AS92" i="2" s="1"/>
  <c r="AF92" i="2"/>
  <c r="AG92" i="2" s="1"/>
  <c r="AH92" i="2" s="1"/>
  <c r="AI92" i="2" s="1"/>
  <c r="AK92" i="2"/>
  <c r="AL92" i="2" s="1"/>
  <c r="AM92" i="2" s="1"/>
  <c r="AN92" i="2" s="1"/>
  <c r="AP109" i="2"/>
  <c r="AQ109" i="2" s="1"/>
  <c r="AR109" i="2" s="1"/>
  <c r="AS109" i="2" s="1"/>
  <c r="AF26" i="2"/>
  <c r="AG26" i="2" s="1"/>
  <c r="AH26" i="2" s="1"/>
  <c r="AI26" i="2" s="1"/>
  <c r="AK26" i="2"/>
  <c r="AL26" i="2" s="1"/>
  <c r="AM26" i="2" s="1"/>
  <c r="AN26" i="2" s="1"/>
  <c r="AP10" i="2"/>
  <c r="AQ10" i="2" s="1"/>
  <c r="AR10" i="2" s="1"/>
  <c r="AS10" i="2" s="1"/>
  <c r="AP93" i="2"/>
  <c r="AQ93" i="2" s="1"/>
  <c r="AR93" i="2" s="1"/>
  <c r="AS93" i="2" s="1"/>
  <c r="AU4" i="2"/>
  <c r="AV4" i="2" s="1"/>
  <c r="AW4" i="2" s="1"/>
  <c r="AX4" i="2" s="1"/>
  <c r="AU16" i="2"/>
  <c r="AV16" i="2" s="1"/>
  <c r="AW16" i="2" s="1"/>
  <c r="AX16" i="2" s="1"/>
  <c r="AU3" i="2"/>
  <c r="AV3" i="2" s="1"/>
  <c r="AW3" i="2" s="1"/>
  <c r="AX3" i="2" s="1"/>
  <c r="AP100" i="2"/>
  <c r="AQ100" i="2" s="1"/>
  <c r="AR100" i="2" s="1"/>
  <c r="AS100" i="2" s="1"/>
  <c r="AF6" i="2"/>
  <c r="AG6" i="2" s="1"/>
  <c r="AH6" i="2" s="1"/>
  <c r="AI6" i="2" s="1"/>
  <c r="AK112" i="2"/>
  <c r="AL112" i="2" s="1"/>
  <c r="AM112" i="2" s="1"/>
  <c r="AN112" i="2" s="1"/>
  <c r="AF5" i="2"/>
  <c r="AG5" i="2" s="1"/>
  <c r="AH5" i="2" s="1"/>
  <c r="AI5" i="2" s="1"/>
  <c r="AP106" i="2"/>
  <c r="AQ106" i="2" s="1"/>
  <c r="AR106" i="2" s="1"/>
  <c r="AS106" i="2" s="1"/>
  <c r="AF10" i="2"/>
  <c r="AG10" i="2" s="1"/>
  <c r="AH10" i="2" s="1"/>
  <c r="AI10" i="2" s="1"/>
  <c r="AF12" i="2"/>
  <c r="AG12" i="2" s="1"/>
  <c r="AH12" i="2" s="1"/>
  <c r="AI12" i="2" s="1"/>
  <c r="AK12" i="2"/>
  <c r="AL12" i="2" s="1"/>
  <c r="AM12" i="2" s="1"/>
  <c r="AN12" i="2" s="1"/>
  <c r="AU115" i="2"/>
  <c r="AV115" i="2" s="1"/>
  <c r="AW115" i="2" s="1"/>
  <c r="AX115" i="2" s="1"/>
  <c r="AK119" i="2"/>
  <c r="AL119" i="2" s="1"/>
  <c r="AM119" i="2" s="1"/>
  <c r="AN119" i="2" s="1"/>
  <c r="AF115" i="2"/>
  <c r="AG115" i="2" s="1"/>
  <c r="AH115" i="2" s="1"/>
  <c r="AI115" i="2" s="1"/>
  <c r="AU100" i="2"/>
  <c r="AV100" i="2" s="1"/>
  <c r="AW100" i="2" s="1"/>
  <c r="AX100" i="2" s="1"/>
  <c r="AK100" i="2"/>
  <c r="AL100" i="2" s="1"/>
  <c r="AM100" i="2" s="1"/>
  <c r="AN100" i="2" s="1"/>
  <c r="AP99" i="2"/>
  <c r="AQ99" i="2" s="1"/>
  <c r="AR99" i="2" s="1"/>
  <c r="AS99" i="2" s="1"/>
  <c r="AF13" i="2"/>
  <c r="AG13" i="2" s="1"/>
  <c r="AH13" i="2" s="1"/>
  <c r="AI13" i="2" s="1"/>
  <c r="AK13" i="2"/>
  <c r="AL13" i="2" s="1"/>
  <c r="AM13" i="2" s="1"/>
  <c r="AN13" i="2" s="1"/>
  <c r="AU101" i="2"/>
  <c r="AV101" i="2" s="1"/>
  <c r="AW101" i="2" s="1"/>
  <c r="AX101" i="2" s="1"/>
  <c r="AU10" i="2"/>
  <c r="AV10" i="2" s="1"/>
  <c r="AW10" i="2" s="1"/>
  <c r="AX10" i="2" s="1"/>
  <c r="AP110" i="2"/>
  <c r="AQ110" i="2" s="1"/>
  <c r="AR110" i="2" s="1"/>
  <c r="AS110" i="2" s="1"/>
  <c r="AF104" i="2"/>
  <c r="AG104" i="2" s="1"/>
  <c r="AH104" i="2" s="1"/>
  <c r="AI104" i="2" s="1"/>
  <c r="AF21" i="2"/>
  <c r="AG21" i="2" s="1"/>
  <c r="AH21" i="2" s="1"/>
  <c r="AI21" i="2" s="1"/>
  <c r="AK21" i="2"/>
  <c r="AL21" i="2" s="1"/>
  <c r="AM21" i="2" s="1"/>
  <c r="AN21" i="2" s="1"/>
  <c r="AK105" i="2"/>
  <c r="AL105" i="2" s="1"/>
  <c r="AM105" i="2" s="1"/>
  <c r="AN105" i="2" s="1"/>
  <c r="AU108" i="2"/>
  <c r="AV108" i="2" s="1"/>
  <c r="AW108" i="2" s="1"/>
  <c r="AX108" i="2" s="1"/>
  <c r="AU27" i="2"/>
  <c r="AV27" i="2" s="1"/>
  <c r="AW27" i="2" s="1"/>
  <c r="AX27" i="2" s="1"/>
  <c r="AU113" i="2"/>
  <c r="AV113" i="2" s="1"/>
  <c r="AW113" i="2" s="1"/>
  <c r="AX113" i="2" s="1"/>
  <c r="AU111" i="2"/>
  <c r="AV111" i="2" s="1"/>
  <c r="AW111" i="2" s="1"/>
  <c r="AX111" i="2" s="1"/>
  <c r="AF113" i="2"/>
  <c r="AG113" i="2" s="1"/>
  <c r="AH113" i="2" s="1"/>
  <c r="AI113" i="2" s="1"/>
  <c r="AP22" i="2"/>
  <c r="AQ22" i="2" s="1"/>
  <c r="AR22" i="2" s="1"/>
  <c r="AS22" i="2" s="1"/>
  <c r="AU22" i="2"/>
  <c r="AV22" i="2" s="1"/>
  <c r="AW22" i="2" s="1"/>
  <c r="AX22" i="2" s="1"/>
  <c r="AU23" i="2"/>
  <c r="AV23" i="2" s="1"/>
  <c r="AW23" i="2" s="1"/>
  <c r="AX23" i="2" s="1"/>
  <c r="AK96" i="2"/>
  <c r="AL96" i="2" s="1"/>
  <c r="AM96" i="2" s="1"/>
  <c r="AN96" i="2" s="1"/>
  <c r="AP119" i="2"/>
  <c r="AQ119" i="2" s="1"/>
  <c r="AR119" i="2" s="1"/>
  <c r="AS119" i="2" s="1"/>
  <c r="AU11" i="2"/>
  <c r="AV11" i="2" s="1"/>
  <c r="AW11" i="2" s="1"/>
  <c r="AX11" i="2" s="1"/>
  <c r="AP19" i="2"/>
  <c r="AQ19" i="2" s="1"/>
  <c r="AR19" i="2" s="1"/>
  <c r="AS19" i="2" s="1"/>
  <c r="AK103" i="2"/>
  <c r="AL103" i="2" s="1"/>
  <c r="AM103" i="2" s="1"/>
  <c r="AN103" i="2" s="1"/>
  <c r="AK16" i="2"/>
  <c r="AL16" i="2" s="1"/>
  <c r="AM16" i="2" s="1"/>
  <c r="AN16" i="2" s="1"/>
  <c r="AK17" i="2"/>
  <c r="AL17" i="2" s="1"/>
  <c r="AM17" i="2" s="1"/>
  <c r="AN17" i="2" s="1"/>
  <c r="AP17" i="2"/>
  <c r="AQ17" i="2" s="1"/>
  <c r="AR17" i="2" s="1"/>
  <c r="AS17" i="2" s="1"/>
  <c r="AU92" i="2"/>
  <c r="AV92" i="2" s="1"/>
  <c r="AW92" i="2" s="1"/>
  <c r="AX92" i="2" s="1"/>
  <c r="AP15" i="2"/>
  <c r="AQ15" i="2" s="1"/>
  <c r="AR15" i="2" s="1"/>
  <c r="AS15" i="2" s="1"/>
  <c r="AP102" i="2"/>
  <c r="AQ102" i="2" s="1"/>
  <c r="AR102" i="2" s="1"/>
  <c r="AS102" i="2" s="1"/>
  <c r="AU102" i="2"/>
  <c r="AV102" i="2" s="1"/>
  <c r="AW102" i="2" s="1"/>
  <c r="AX102" i="2" s="1"/>
  <c r="AF97" i="2"/>
  <c r="AG97" i="2" s="1"/>
  <c r="AH97" i="2" s="1"/>
  <c r="AI97" i="2" s="1"/>
  <c r="AK97" i="2"/>
  <c r="AL97" i="2" s="1"/>
  <c r="AM97" i="2" s="1"/>
  <c r="AN97" i="2" s="1"/>
  <c r="AF15" i="2"/>
  <c r="AG15" i="2" s="1"/>
  <c r="AH15" i="2" s="1"/>
  <c r="AI15" i="2" s="1"/>
  <c r="AF102" i="2"/>
  <c r="AG102" i="2" s="1"/>
  <c r="AH102" i="2" s="1"/>
  <c r="AI102" i="2" s="1"/>
  <c r="AK102" i="2"/>
  <c r="AL102" i="2" s="1"/>
  <c r="AM102" i="2" s="1"/>
  <c r="AN102" i="2" s="1"/>
  <c r="AP5" i="2"/>
  <c r="AQ5" i="2" s="1"/>
  <c r="AR5" i="2" s="1"/>
  <c r="AS5" i="2" s="1"/>
  <c r="AF110" i="2"/>
  <c r="AG110" i="2" s="1"/>
  <c r="AH110" i="2" s="1"/>
  <c r="AI110" i="2" s="1"/>
  <c r="AP24" i="2"/>
  <c r="AQ24" i="2" s="1"/>
  <c r="AR24" i="2" s="1"/>
  <c r="AS24" i="2" s="1"/>
  <c r="AF11" i="2"/>
  <c r="AG11" i="2" s="1"/>
  <c r="AH11" i="2" s="1"/>
  <c r="AI11" i="2" s="1"/>
  <c r="AK11" i="2"/>
  <c r="AL11" i="2" s="1"/>
  <c r="AM11" i="2" s="1"/>
  <c r="AN11" i="2" s="1"/>
  <c r="AF118" i="2"/>
  <c r="AG118" i="2" s="1"/>
  <c r="AH118" i="2" s="1"/>
  <c r="AI118" i="2" s="1"/>
  <c r="AK118" i="2"/>
  <c r="AL118" i="2" s="1"/>
  <c r="AM118" i="2" s="1"/>
  <c r="AN118" i="2" s="1"/>
  <c r="AP97" i="2"/>
  <c r="AQ97" i="2" s="1"/>
  <c r="AR97" i="2" s="1"/>
  <c r="AS97" i="2" s="1"/>
  <c r="AK28" i="2"/>
  <c r="AL28" i="2" s="1"/>
  <c r="AM28" i="2" s="1"/>
  <c r="AN28" i="2" s="1"/>
  <c r="AU107" i="2"/>
  <c r="AV107" i="2" s="1"/>
  <c r="AW107" i="2" s="1"/>
  <c r="AX107" i="2" s="1"/>
  <c r="AF22" i="2"/>
  <c r="AG22" i="2" s="1"/>
  <c r="AH22" i="2" s="1"/>
  <c r="AI22" i="2" s="1"/>
  <c r="AK22" i="2"/>
  <c r="AL22" i="2" s="1"/>
  <c r="AM22" i="2" s="1"/>
  <c r="AN22" i="2" s="1"/>
  <c r="AU117" i="2"/>
  <c r="AV117" i="2" s="1"/>
  <c r="AW117" i="2" s="1"/>
  <c r="AX117" i="2" s="1"/>
  <c r="AU20" i="2"/>
  <c r="AV20" i="2" s="1"/>
  <c r="AW20" i="2" s="1"/>
  <c r="AX20" i="2" s="1"/>
  <c r="AF24" i="2"/>
  <c r="AG24" i="2" s="1"/>
  <c r="AH24" i="2" s="1"/>
  <c r="AI24" i="2" s="1"/>
  <c r="AK24" i="2"/>
  <c r="AL24" i="2" s="1"/>
  <c r="AM24" i="2" s="1"/>
  <c r="AN24" i="2" s="1"/>
  <c r="AP14" i="2"/>
  <c r="AQ14" i="2" s="1"/>
  <c r="AR14" i="2" s="1"/>
  <c r="AS14" i="2" s="1"/>
  <c r="AK116" i="2"/>
  <c r="AL116" i="2" s="1"/>
  <c r="AM116" i="2" s="1"/>
  <c r="AN116" i="2" s="1"/>
  <c r="AU18" i="2"/>
  <c r="AV18" i="2" s="1"/>
  <c r="AW18" i="2" s="1"/>
  <c r="AX18" i="2" s="1"/>
  <c r="AF18" i="2"/>
  <c r="AG18" i="2" s="1"/>
  <c r="AH18" i="2" s="1"/>
  <c r="AI18" i="2" s="1"/>
  <c r="AK18" i="2"/>
  <c r="AL18" i="2" s="1"/>
  <c r="AM18" i="2" s="1"/>
  <c r="AN18" i="2" s="1"/>
  <c r="AF109" i="2"/>
  <c r="AG109" i="2" s="1"/>
  <c r="AH109" i="2" s="1"/>
  <c r="AI109" i="2" s="1"/>
  <c r="AK109" i="2"/>
  <c r="AL109" i="2" s="1"/>
  <c r="AM109" i="2" s="1"/>
  <c r="AN109" i="2" s="1"/>
  <c r="AK2" i="2"/>
  <c r="AL2" i="2" s="1"/>
  <c r="AM2" i="2" s="1"/>
  <c r="AN2" i="2" s="1"/>
  <c r="AP23" i="2"/>
  <c r="AQ23" i="2" s="1"/>
  <c r="AR23" i="2" s="1"/>
  <c r="AS23" i="2" s="1"/>
  <c r="AF107" i="2"/>
  <c r="AG107" i="2" s="1"/>
  <c r="AH107" i="2" s="1"/>
  <c r="AI107" i="2" s="1"/>
  <c r="AF4" i="2"/>
  <c r="AG4" i="2" s="1"/>
  <c r="AH4" i="2" s="1"/>
  <c r="AI4" i="2" s="1"/>
  <c r="AU13" i="2"/>
  <c r="AV13" i="2" s="1"/>
  <c r="AW13" i="2" s="1"/>
  <c r="AX13" i="2" s="1"/>
  <c r="AP25" i="2"/>
  <c r="AQ25" i="2" s="1"/>
  <c r="AR25" i="2" s="1"/>
  <c r="AS25" i="2" s="1"/>
  <c r="AF27" i="2"/>
  <c r="AG27" i="2" s="1"/>
  <c r="AH27" i="2" s="1"/>
  <c r="AI27" i="2" s="1"/>
  <c r="AK27" i="2"/>
  <c r="AL27" i="2" s="1"/>
  <c r="AM27" i="2" s="1"/>
  <c r="AN27" i="2" s="1"/>
  <c r="AF8" i="2"/>
  <c r="AG8" i="2" s="1"/>
  <c r="AH8" i="2" s="1"/>
  <c r="AI8" i="2" s="1"/>
  <c r="AK8" i="2"/>
  <c r="AL8" i="2" s="1"/>
  <c r="AM8" i="2" s="1"/>
  <c r="AN8" i="2" s="1"/>
  <c r="AK7" i="2"/>
  <c r="AL7" i="2" s="1"/>
  <c r="AM7" i="2" s="1"/>
  <c r="AN7" i="2" s="1"/>
  <c r="AP107" i="2"/>
  <c r="AQ107" i="2" s="1"/>
  <c r="AR107" i="2" s="1"/>
  <c r="AS107" i="2" s="1"/>
  <c r="AP118" i="2"/>
  <c r="AQ118" i="2" s="1"/>
  <c r="AR118" i="2" s="1"/>
  <c r="AS118" i="2" s="1"/>
  <c r="AF98" i="2"/>
  <c r="AG98" i="2" s="1"/>
  <c r="AH98" i="2" s="1"/>
  <c r="AI98" i="2" s="1"/>
  <c r="AK93" i="2"/>
  <c r="AL93" i="2" s="1"/>
  <c r="AM93" i="2" s="1"/>
  <c r="AN93" i="2" s="1"/>
  <c r="AF23" i="2"/>
  <c r="AG23" i="2" s="1"/>
  <c r="AH23" i="2" s="1"/>
  <c r="AI23" i="2" s="1"/>
  <c r="AK23" i="2"/>
  <c r="AL23" i="2" s="1"/>
  <c r="AM23" i="2" s="1"/>
  <c r="AN23" i="2" s="1"/>
  <c r="AU103" i="2"/>
  <c r="AV103" i="2" s="1"/>
  <c r="AW103" i="2" s="1"/>
  <c r="AX103" i="2" s="1"/>
  <c r="AF16" i="2"/>
  <c r="AG16" i="2" s="1"/>
  <c r="AH16" i="2" s="1"/>
  <c r="AI16" i="2" s="1"/>
  <c r="AU99" i="2"/>
  <c r="AV99" i="2" s="1"/>
  <c r="AW99" i="2" s="1"/>
  <c r="AX99" i="2" s="1"/>
  <c r="AP112" i="2"/>
  <c r="AQ112" i="2" s="1"/>
  <c r="AR112" i="2" s="1"/>
  <c r="AS112" i="2" s="1"/>
  <c r="AU28" i="2"/>
  <c r="AV28" i="2" s="1"/>
  <c r="AW28" i="2" s="1"/>
  <c r="AX28" i="2" s="1"/>
  <c r="AK99" i="2"/>
  <c r="AL99" i="2" s="1"/>
  <c r="AM99" i="2" s="1"/>
  <c r="AN99" i="2" s="1"/>
  <c r="AU26" i="2"/>
  <c r="AV26" i="2" s="1"/>
  <c r="AW26" i="2" s="1"/>
  <c r="AX26" i="2" s="1"/>
  <c r="AA92" i="2"/>
  <c r="AB92" i="2" s="1"/>
  <c r="AC92" i="2" s="1"/>
  <c r="AD92" i="2" s="1"/>
  <c r="AK111" i="2"/>
  <c r="AL111" i="2" s="1"/>
  <c r="AM111" i="2" s="1"/>
  <c r="AN111" i="2" s="1"/>
  <c r="AF111" i="2"/>
  <c r="AG111" i="2" s="1"/>
  <c r="AH111" i="2" s="1"/>
  <c r="AI111" i="2" s="1"/>
</calcChain>
</file>

<file path=xl/comments1.xml><?xml version="1.0" encoding="utf-8"?>
<comments xmlns="http://schemas.openxmlformats.org/spreadsheetml/2006/main">
  <authors>
    <author>Windows User</author>
  </authors>
  <commentList>
    <comment ref="A9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Falls das aus den Statistiken erkennbar ist
</t>
        </r>
      </text>
    </comment>
    <comment ref="C10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Falls auf Technologieebene möglich, könnten wir den Faktor für die Zukunft selbst berechnen anstatt uns auf PRIMES zu stützen.</t>
        </r>
      </text>
    </comment>
  </commentList>
</comments>
</file>

<file path=xl/sharedStrings.xml><?xml version="1.0" encoding="utf-8"?>
<sst xmlns="http://schemas.openxmlformats.org/spreadsheetml/2006/main" count="2078" uniqueCount="149">
  <si>
    <t>Transmission loss between countries</t>
  </si>
  <si>
    <t>Loss in electricity distribution (within a country)</t>
  </si>
  <si>
    <t>Where?</t>
  </si>
  <si>
    <t>When?</t>
  </si>
  <si>
    <t>status quo (statistics), future (PRIMES Ref Scenario)</t>
  </si>
  <si>
    <t>EU28 + Norway + Switzerland</t>
  </si>
  <si>
    <t xml:space="preserve">Self consumption factor </t>
  </si>
  <si>
    <t>Net electricity consumption = final electricity consumption</t>
  </si>
  <si>
    <t>Definitions</t>
  </si>
  <si>
    <t>Self consumption factor = power generators' self consumption/net electricity consumption</t>
  </si>
  <si>
    <t>Gross electricity consumption = entirety of the electricity that is used in a country</t>
  </si>
  <si>
    <t>Gross electricity consumption - grid losses - power generators' self consumption - pump storage losses = net electricity consumption</t>
  </si>
  <si>
    <t>District heating demand</t>
  </si>
  <si>
    <t>Falls einfach möglich:</t>
  </si>
  <si>
    <t>Supply, transformation and consumption of electricity [nrg_cb_e]</t>
  </si>
  <si>
    <t>Last update</t>
  </si>
  <si>
    <t>Extracted on</t>
  </si>
  <si>
    <t>Source of data</t>
  </si>
  <si>
    <t>Eurostat</t>
  </si>
  <si>
    <t>NRG_BAL</t>
  </si>
  <si>
    <t>Distribution losses</t>
  </si>
  <si>
    <t>SIEC</t>
  </si>
  <si>
    <t>Electricity</t>
  </si>
  <si>
    <t>UNIT</t>
  </si>
  <si>
    <t>Gigawatt-hour</t>
  </si>
  <si>
    <t>GEO/TIME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</si>
  <si>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</si>
  <si>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</si>
  <si>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</si>
  <si>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</si>
  <si>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</si>
  <si>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</si>
  <si>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</si>
  <si>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</si>
  <si>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</si>
  <si>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</si>
  <si>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</si>
  <si>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</si>
  <si>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</si>
  <si>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</si>
  <si>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</si>
  <si>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</si>
  <si>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</si>
  <si>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</si>
  <si>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</si>
  <si>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</si>
  <si>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</si>
  <si>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</si>
  <si>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</si>
  <si>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</si>
  <si>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</si>
  <si>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</si>
  <si>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</si>
  <si>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</si>
  <si>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</si>
  <si>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</si>
  <si>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</si>
  <si>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</si>
  <si>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</si>
  <si>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</si>
  <si>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</si>
  <si>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</si>
  <si>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</si>
  <si>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</si>
  <si>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</si>
  <si>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</si>
  <si>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</si>
  <si>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</si>
  <si>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</si>
  <si>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</si>
  <si>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</si>
  <si>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</si>
  <si>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</si>
  <si>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</si>
  <si>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</si>
  <si>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</si>
  <si>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</si>
  <si>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:</t>
  </si>
  <si>
    <t>Liechtenstein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</si>
  <si>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</si>
  <si>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</si>
  <si>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</si>
  <si>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</si>
  <si>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</si>
  <si>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</si>
  <si>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</si>
  <si>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</si>
  <si>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</si>
  <si>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</si>
  <si>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</si>
  <si>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Special value:</t>
  </si>
  <si>
    <t>not available</t>
  </si>
  <si>
    <t>PRIMES Reference 2016</t>
  </si>
  <si>
    <t>Loss in electricity distribution</t>
  </si>
  <si>
    <t>Indicator</t>
  </si>
  <si>
    <t>Country</t>
  </si>
  <si>
    <t>Unit</t>
  </si>
  <si>
    <t>Source</t>
  </si>
  <si>
    <t>BE</t>
  </si>
  <si>
    <t>CZ</t>
  </si>
  <si>
    <t>DE</t>
  </si>
  <si>
    <t>ES</t>
  </si>
  <si>
    <t>IR</t>
  </si>
  <si>
    <t>GR</t>
  </si>
  <si>
    <t>FR</t>
  </si>
  <si>
    <t>IT</t>
  </si>
  <si>
    <t>CY</t>
  </si>
  <si>
    <t>LA</t>
  </si>
  <si>
    <t>HU</t>
  </si>
  <si>
    <t>RO</t>
  </si>
  <si>
    <t>FI</t>
  </si>
  <si>
    <t>NO</t>
  </si>
  <si>
    <t>BG</t>
  </si>
  <si>
    <t>MT</t>
  </si>
  <si>
    <t>AT</t>
  </si>
  <si>
    <t>PT</t>
  </si>
  <si>
    <t>DK</t>
  </si>
  <si>
    <t>EE</t>
  </si>
  <si>
    <t>HR</t>
  </si>
  <si>
    <t>LT</t>
  </si>
  <si>
    <t>LX</t>
  </si>
  <si>
    <t>NL</t>
  </si>
  <si>
    <t>PL</t>
  </si>
  <si>
    <t>SN</t>
  </si>
  <si>
    <t>SK</t>
  </si>
  <si>
    <t>SE</t>
  </si>
  <si>
    <t>UK</t>
  </si>
  <si>
    <t>Switzerland</t>
  </si>
  <si>
    <t>CH</t>
  </si>
  <si>
    <t>Germany</t>
  </si>
  <si>
    <t>Country Code</t>
  </si>
  <si>
    <t>GWh</t>
  </si>
  <si>
    <t>Estat, NTUA</t>
  </si>
  <si>
    <t>Self consumption</t>
  </si>
  <si>
    <t>Self consumption of electricity of powerplants (Gross consumption - Nett consumption of electricity)</t>
  </si>
  <si>
    <t>Self consumption factor of electricity of powerplants (Gross consumption / Nett consumption of electricity)</t>
  </si>
  <si>
    <t>Gross electricity production</t>
  </si>
  <si>
    <t>Net electricity production</t>
  </si>
  <si>
    <t>EUROSTAT</t>
  </si>
  <si>
    <t>NTUA</t>
  </si>
  <si>
    <t>NTUA (Trend)</t>
  </si>
  <si>
    <t>Interpolated</t>
  </si>
  <si>
    <t>Supply, transformation and consumption of derived heat [nrg_cb_h]</t>
  </si>
  <si>
    <t>Inland demand</t>
  </si>
  <si>
    <t>Heat</t>
  </si>
  <si>
    <t>Terajoule</t>
  </si>
  <si>
    <t>Share</t>
  </si>
  <si>
    <t>Share of self consumption</t>
  </si>
  <si>
    <t>Derived heat inland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</si>
</sst>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.mm\.yy"/>
    <numFmt numFmtId="165" formatCode="#,##0.000"/>
    <numFmt numFmtId="166" formatCode="0.000"/>
    <numFmt numFmtId="167" formatCode="0.0"/>
    <numFmt numFmtId="168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8" fillId="0" borderId="0"/>
    <xf numFmtId="9" fontId="13" fillId="0" borderId="0" applyFont="0" applyFill="0" applyBorder="0" applyAlignment="0" applyProtection="0"/>
  </cellStyleXfs>
  <cellXfs count="51">
    <xf numFmtId="0" fontId="0" fillId="0" borderId="0" xfId="0"/>
    <xf numFmtId="0" fontId="1" fillId="0" borderId="2" xfId="0" applyFont="1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6" fillId="0" borderId="0" xfId="0" applyFont="1"/>
    <xf numFmtId="0" fontId="7" fillId="2" borderId="5" xfId="1" applyFont="1" applyFill="1" applyBorder="1"/>
    <xf numFmtId="0" fontId="7" fillId="0" borderId="0" xfId="1" applyFont="1"/>
    <xf numFmtId="164" fontId="7" fillId="0" borderId="0" xfId="1" applyNumberFormat="1" applyFont="1"/>
    <xf numFmtId="165" fontId="7" fillId="0" borderId="5" xfId="1" applyNumberFormat="1" applyFont="1" applyBorder="1"/>
    <xf numFmtId="0" fontId="7" fillId="0" borderId="5" xfId="1" applyFont="1" applyBorder="1"/>
    <xf numFmtId="165" fontId="7" fillId="0" borderId="5" xfId="0" applyNumberFormat="1" applyFont="1" applyBorder="1"/>
    <xf numFmtId="0" fontId="7" fillId="0" borderId="0" xfId="0" applyFont="1"/>
    <xf numFmtId="0" fontId="7" fillId="0" borderId="0" xfId="2" applyFont="1"/>
    <xf numFmtId="164" fontId="7" fillId="0" borderId="0" xfId="2" applyNumberFormat="1" applyFont="1"/>
    <xf numFmtId="0" fontId="7" fillId="2" borderId="5" xfId="2" applyFont="1" applyFill="1" applyBorder="1"/>
    <xf numFmtId="165" fontId="7" fillId="0" borderId="5" xfId="2" applyNumberFormat="1" applyFont="1" applyBorder="1"/>
    <xf numFmtId="0" fontId="7" fillId="0" borderId="5" xfId="2" applyFont="1" applyBorder="1"/>
    <xf numFmtId="0" fontId="1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0" fillId="4" borderId="0" xfId="0" applyFill="1"/>
    <xf numFmtId="167" fontId="9" fillId="4" borderId="0" xfId="0" applyNumberFormat="1" applyFont="1" applyFill="1"/>
    <xf numFmtId="167" fontId="10" fillId="4" borderId="0" xfId="0" applyNumberFormat="1" applyFont="1" applyFill="1"/>
    <xf numFmtId="0" fontId="0" fillId="5" borderId="0" xfId="0" applyFill="1"/>
    <xf numFmtId="167" fontId="9" fillId="5" borderId="0" xfId="0" applyNumberFormat="1" applyFont="1" applyFill="1"/>
    <xf numFmtId="167" fontId="10" fillId="5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166" fontId="9" fillId="5" borderId="0" xfId="0" applyNumberFormat="1" applyFont="1" applyFill="1"/>
    <xf numFmtId="166" fontId="0" fillId="5" borderId="0" xfId="0" applyNumberFormat="1" applyFill="1"/>
    <xf numFmtId="166" fontId="10" fillId="5" borderId="0" xfId="0" applyNumberFormat="1" applyFont="1" applyFill="1"/>
    <xf numFmtId="166" fontId="12" fillId="5" borderId="0" xfId="0" applyNumberFormat="1" applyFont="1" applyFill="1"/>
    <xf numFmtId="167" fontId="0" fillId="4" borderId="0" xfId="0" applyNumberFormat="1" applyFill="1"/>
    <xf numFmtId="167" fontId="0" fillId="5" borderId="0" xfId="0" applyNumberFormat="1" applyFill="1"/>
    <xf numFmtId="0" fontId="9" fillId="0" borderId="2" xfId="0" applyFont="1" applyBorder="1"/>
    <xf numFmtId="0" fontId="10" fillId="0" borderId="3" xfId="0" applyFont="1" applyBorder="1"/>
    <xf numFmtId="0" fontId="12" fillId="0" borderId="3" xfId="0" applyFont="1" applyBorder="1"/>
    <xf numFmtId="164" fontId="7" fillId="0" borderId="0" xfId="0" applyNumberFormat="1" applyFont="1"/>
    <xf numFmtId="0" fontId="7" fillId="2" borderId="5" xfId="0" applyFont="1" applyFill="1" applyBorder="1"/>
    <xf numFmtId="168" fontId="9" fillId="4" borderId="0" xfId="3" applyNumberFormat="1" applyFont="1" applyFill="1"/>
    <xf numFmtId="168" fontId="0" fillId="4" borderId="0" xfId="3" applyNumberFormat="1" applyFont="1" applyFill="1"/>
    <xf numFmtId="168" fontId="10" fillId="4" borderId="0" xfId="3" applyNumberFormat="1" applyFont="1" applyFill="1"/>
    <xf numFmtId="168" fontId="9" fillId="5" borderId="0" xfId="3" applyNumberFormat="1" applyFont="1" applyFill="1"/>
    <xf numFmtId="168" fontId="0" fillId="5" borderId="0" xfId="3" applyNumberFormat="1" applyFont="1" applyFill="1"/>
    <xf numFmtId="168" fontId="10" fillId="5" borderId="0" xfId="3" applyNumberFormat="1" applyFont="1" applyFill="1"/>
    <xf numFmtId="168" fontId="12" fillId="4" borderId="0" xfId="3" applyNumberFormat="1" applyFont="1" applyFill="1"/>
    <xf numFmtId="0" fontId="1" fillId="6" borderId="0" xfId="0" applyFont="1" applyFill="1"/>
  </cellXfs>
  <cellStyles count="4">
    <cellStyle name="Prozent" xfId="3" builtinId="5"/>
    <cellStyle name="Standard" xfId="0" builtinId="0"/>
    <cellStyle name="Standard 2" xfId="1"/>
    <cellStyle name="Stand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externalLink" Target="externalLinks/externalLink2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overview!$B$62:$E$62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overview!$F$62:$AY$62</c:f>
              <c:numCache>
                <c:formatCode>0.0%</c:formatCode>
                <c:ptCount val="46"/>
                <c:pt idx="0">
                  <c:v>4.3515276512062995E-2</c:v>
                </c:pt>
                <c:pt idx="1">
                  <c:v>4.4402698317820954E-2</c:v>
                </c:pt>
                <c:pt idx="2">
                  <c:v>4.3761310489083272E-2</c:v>
                </c:pt>
                <c:pt idx="3">
                  <c:v>4.3571217929814221E-2</c:v>
                </c:pt>
                <c:pt idx="4">
                  <c:v>4.2411708922226232E-2</c:v>
                </c:pt>
                <c:pt idx="5">
                  <c:v>4.0476138425551422E-2</c:v>
                </c:pt>
                <c:pt idx="6">
                  <c:v>4.1334425737661329E-2</c:v>
                </c:pt>
                <c:pt idx="7">
                  <c:v>3.9356755198475923E-2</c:v>
                </c:pt>
                <c:pt idx="8">
                  <c:v>3.996013951170907E-2</c:v>
                </c:pt>
                <c:pt idx="9">
                  <c:v>4.0511275093959132E-2</c:v>
                </c:pt>
                <c:pt idx="10">
                  <c:v>3.6290077219561345E-2</c:v>
                </c:pt>
                <c:pt idx="11">
                  <c:v>4.0698887174859921E-2</c:v>
                </c:pt>
                <c:pt idx="12">
                  <c:v>4.4018778393778435E-2</c:v>
                </c:pt>
                <c:pt idx="13">
                  <c:v>4.3260207249999016E-2</c:v>
                </c:pt>
                <c:pt idx="14">
                  <c:v>4.0536066486808818E-2</c:v>
                </c:pt>
                <c:pt idx="15">
                  <c:v>3.781192572361862E-2</c:v>
                </c:pt>
                <c:pt idx="16">
                  <c:v>3.5087784960428421E-2</c:v>
                </c:pt>
                <c:pt idx="17">
                  <c:v>3.2363644197238223E-2</c:v>
                </c:pt>
                <c:pt idx="18">
                  <c:v>2.9639503434048028E-2</c:v>
                </c:pt>
                <c:pt idx="19">
                  <c:v>2.6915362670857833E-2</c:v>
                </c:pt>
                <c:pt idx="20">
                  <c:v>2.4191221907667648E-2</c:v>
                </c:pt>
                <c:pt idx="21">
                  <c:v>2.3216957551355621E-2</c:v>
                </c:pt>
                <c:pt idx="22">
                  <c:v>2.2242693195043593E-2</c:v>
                </c:pt>
                <c:pt idx="23">
                  <c:v>2.1268428838731566E-2</c:v>
                </c:pt>
                <c:pt idx="24">
                  <c:v>2.0294164482419538E-2</c:v>
                </c:pt>
                <c:pt idx="25">
                  <c:v>1.9319900126107514E-2</c:v>
                </c:pt>
                <c:pt idx="26">
                  <c:v>1.8882887223381717E-2</c:v>
                </c:pt>
                <c:pt idx="27">
                  <c:v>1.8445874320655919E-2</c:v>
                </c:pt>
                <c:pt idx="28">
                  <c:v>1.8008861417930122E-2</c:v>
                </c:pt>
                <c:pt idx="29">
                  <c:v>1.7571848515204325E-2</c:v>
                </c:pt>
                <c:pt idx="30">
                  <c:v>1.7134835612478527E-2</c:v>
                </c:pt>
                <c:pt idx="31">
                  <c:v>1.7211154320657718E-2</c:v>
                </c:pt>
                <c:pt idx="32">
                  <c:v>1.728747302883691E-2</c:v>
                </c:pt>
                <c:pt idx="33">
                  <c:v>1.7363791737016101E-2</c:v>
                </c:pt>
                <c:pt idx="34">
                  <c:v>1.7440110445195292E-2</c:v>
                </c:pt>
                <c:pt idx="35">
                  <c:v>1.751642915337448E-2</c:v>
                </c:pt>
                <c:pt idx="36">
                  <c:v>1.7640400044926931E-2</c:v>
                </c:pt>
                <c:pt idx="37">
                  <c:v>1.7764370936479382E-2</c:v>
                </c:pt>
                <c:pt idx="38">
                  <c:v>1.7888341828031833E-2</c:v>
                </c:pt>
                <c:pt idx="39">
                  <c:v>1.8012312719584284E-2</c:v>
                </c:pt>
                <c:pt idx="40">
                  <c:v>1.8136283611136728E-2</c:v>
                </c:pt>
                <c:pt idx="41">
                  <c:v>1.811890875240767E-2</c:v>
                </c:pt>
                <c:pt idx="42">
                  <c:v>1.8101533893678613E-2</c:v>
                </c:pt>
                <c:pt idx="43">
                  <c:v>1.8084159034949556E-2</c:v>
                </c:pt>
                <c:pt idx="44">
                  <c:v>1.8066784176220499E-2</c:v>
                </c:pt>
                <c:pt idx="45">
                  <c:v>1.8049409317491438E-2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D-4FB2-8268-BE6C2A16C954}"/>
            </c:ext>
          </c:extLst>
        </c:ser>
        <c:ser>
          <c:idx val="1"/>
          <c:order val="1"/>
          <c:tx>
            <c:strRef>
              <c:f>overview!$B$63:$E$63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overview!$F$63:$AY$63</c:f>
              <c:numCache>
                <c:formatCode>0.0%</c:formatCode>
                <c:ptCount val="46"/>
                <c:pt idx="0">
                  <c:v>0.10138775104888165</c:v>
                </c:pt>
                <c:pt idx="1">
                  <c:v>0.10196870267541636</c:v>
                </c:pt>
                <c:pt idx="2">
                  <c:v>0.10827552665932894</c:v>
                </c:pt>
                <c:pt idx="3">
                  <c:v>0.10669615431871238</c:v>
                </c:pt>
                <c:pt idx="4">
                  <c:v>0.1089487133159539</c:v>
                </c:pt>
                <c:pt idx="5">
                  <c:v>0.10504997868207866</c:v>
                </c:pt>
                <c:pt idx="6">
                  <c:v>0.10804031061861963</c:v>
                </c:pt>
                <c:pt idx="7">
                  <c:v>0.10429548052917714</c:v>
                </c:pt>
                <c:pt idx="8">
                  <c:v>9.9603194535134776E-2</c:v>
                </c:pt>
                <c:pt idx="9">
                  <c:v>9.8401609955818703E-2</c:v>
                </c:pt>
                <c:pt idx="10">
                  <c:v>0.10063272743532981</c:v>
                </c:pt>
                <c:pt idx="11">
                  <c:v>9.8396448412217064E-2</c:v>
                </c:pt>
                <c:pt idx="12">
                  <c:v>0.10305559174278023</c:v>
                </c:pt>
                <c:pt idx="13">
                  <c:v>9.6530761336658832E-2</c:v>
                </c:pt>
                <c:pt idx="14">
                  <c:v>9.2726893604553745E-2</c:v>
                </c:pt>
                <c:pt idx="15">
                  <c:v>8.8923025872448658E-2</c:v>
                </c:pt>
                <c:pt idx="16">
                  <c:v>8.511915814034357E-2</c:v>
                </c:pt>
                <c:pt idx="17">
                  <c:v>8.1315290408238483E-2</c:v>
                </c:pt>
                <c:pt idx="18">
                  <c:v>7.7511422676133396E-2</c:v>
                </c:pt>
                <c:pt idx="19">
                  <c:v>7.3707554944028308E-2</c:v>
                </c:pt>
                <c:pt idx="20">
                  <c:v>6.9903687211923193E-2</c:v>
                </c:pt>
                <c:pt idx="21">
                  <c:v>6.9226290358006176E-2</c:v>
                </c:pt>
                <c:pt idx="22">
                  <c:v>6.8548893504089159E-2</c:v>
                </c:pt>
                <c:pt idx="23">
                  <c:v>6.7871496650172142E-2</c:v>
                </c:pt>
                <c:pt idx="24">
                  <c:v>6.7194099796255125E-2</c:v>
                </c:pt>
                <c:pt idx="25">
                  <c:v>6.6516702942338135E-2</c:v>
                </c:pt>
                <c:pt idx="26">
                  <c:v>6.4744809894851943E-2</c:v>
                </c:pt>
                <c:pt idx="27">
                  <c:v>6.2972916847365751E-2</c:v>
                </c:pt>
                <c:pt idx="28">
                  <c:v>6.1201023799879559E-2</c:v>
                </c:pt>
                <c:pt idx="29">
                  <c:v>5.9429130752393367E-2</c:v>
                </c:pt>
                <c:pt idx="30">
                  <c:v>5.765723770490716E-2</c:v>
                </c:pt>
                <c:pt idx="31">
                  <c:v>5.699763450659763E-2</c:v>
                </c:pt>
                <c:pt idx="32">
                  <c:v>5.63380313082881E-2</c:v>
                </c:pt>
                <c:pt idx="33">
                  <c:v>5.567842810997857E-2</c:v>
                </c:pt>
                <c:pt idx="34">
                  <c:v>5.501882491166904E-2</c:v>
                </c:pt>
                <c:pt idx="35">
                  <c:v>5.4359221713359496E-2</c:v>
                </c:pt>
                <c:pt idx="36">
                  <c:v>5.2917568671236113E-2</c:v>
                </c:pt>
                <c:pt idx="37">
                  <c:v>5.1475915629112731E-2</c:v>
                </c:pt>
                <c:pt idx="38">
                  <c:v>5.0034262586989349E-2</c:v>
                </c:pt>
                <c:pt idx="39">
                  <c:v>4.8592609544865967E-2</c:v>
                </c:pt>
                <c:pt idx="40">
                  <c:v>4.7150956502742591E-2</c:v>
                </c:pt>
                <c:pt idx="41">
                  <c:v>5.3161693377752874E-2</c:v>
                </c:pt>
                <c:pt idx="42">
                  <c:v>5.9172430252763156E-2</c:v>
                </c:pt>
                <c:pt idx="43">
                  <c:v>6.5183167127773431E-2</c:v>
                </c:pt>
                <c:pt idx="44">
                  <c:v>7.1193904002783706E-2</c:v>
                </c:pt>
                <c:pt idx="45">
                  <c:v>7.7204640877793995E-2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FB2-8268-BE6C2A16C954}"/>
            </c:ext>
          </c:extLst>
        </c:ser>
        <c:ser>
          <c:idx val="2"/>
          <c:order val="2"/>
          <c:tx>
            <c:strRef>
              <c:f>overview!$B$64:$E$64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overview!$F$64:$AY$64</c:f>
              <c:numCache>
                <c:formatCode>0.0%</c:formatCode>
                <c:ptCount val="46"/>
                <c:pt idx="0">
                  <c:v>8.3814573708525852E-2</c:v>
                </c:pt>
                <c:pt idx="1">
                  <c:v>8.3162138565045396E-2</c:v>
                </c:pt>
                <c:pt idx="2">
                  <c:v>8.3353805335822706E-2</c:v>
                </c:pt>
                <c:pt idx="3">
                  <c:v>8.5126808069014626E-2</c:v>
                </c:pt>
                <c:pt idx="4">
                  <c:v>8.1523884721673934E-2</c:v>
                </c:pt>
                <c:pt idx="5">
                  <c:v>9.7072871701872288E-2</c:v>
                </c:pt>
                <c:pt idx="6">
                  <c:v>9.4721429644090804E-2</c:v>
                </c:pt>
                <c:pt idx="7">
                  <c:v>8.8520589224121871E-2</c:v>
                </c:pt>
                <c:pt idx="8">
                  <c:v>8.9449340035348435E-2</c:v>
                </c:pt>
                <c:pt idx="9">
                  <c:v>8.8882147732443517E-2</c:v>
                </c:pt>
                <c:pt idx="10">
                  <c:v>9.06963440636539E-2</c:v>
                </c:pt>
                <c:pt idx="11">
                  <c:v>9.0460483258724134E-2</c:v>
                </c:pt>
                <c:pt idx="12">
                  <c:v>8.9684287436137211E-2</c:v>
                </c:pt>
                <c:pt idx="13">
                  <c:v>8.8681422390515019E-2</c:v>
                </c:pt>
                <c:pt idx="14">
                  <c:v>8.6633133879595217E-2</c:v>
                </c:pt>
                <c:pt idx="15">
                  <c:v>8.4584845368675415E-2</c:v>
                </c:pt>
                <c:pt idx="16">
                  <c:v>8.2536556857755614E-2</c:v>
                </c:pt>
                <c:pt idx="17">
                  <c:v>8.0488268346835812E-2</c:v>
                </c:pt>
                <c:pt idx="18">
                  <c:v>7.843997983591601E-2</c:v>
                </c:pt>
                <c:pt idx="19">
                  <c:v>7.6391691324996208E-2</c:v>
                </c:pt>
                <c:pt idx="20">
                  <c:v>7.4343402814076365E-2</c:v>
                </c:pt>
                <c:pt idx="21">
                  <c:v>7.3705735457353372E-2</c:v>
                </c:pt>
                <c:pt idx="22">
                  <c:v>7.3068068100630379E-2</c:v>
                </c:pt>
                <c:pt idx="23">
                  <c:v>7.2430400743907386E-2</c:v>
                </c:pt>
                <c:pt idx="24">
                  <c:v>7.1792733387184393E-2</c:v>
                </c:pt>
                <c:pt idx="25">
                  <c:v>7.11550660304614E-2</c:v>
                </c:pt>
                <c:pt idx="26">
                  <c:v>6.979460163770454E-2</c:v>
                </c:pt>
                <c:pt idx="27">
                  <c:v>6.8434137244947679E-2</c:v>
                </c:pt>
                <c:pt idx="28">
                  <c:v>6.7073672852190819E-2</c:v>
                </c:pt>
                <c:pt idx="29">
                  <c:v>6.5713208459433958E-2</c:v>
                </c:pt>
                <c:pt idx="30">
                  <c:v>6.4352744066677126E-2</c:v>
                </c:pt>
                <c:pt idx="31">
                  <c:v>6.2345394300532854E-2</c:v>
                </c:pt>
                <c:pt idx="32">
                  <c:v>6.0338044534388582E-2</c:v>
                </c:pt>
                <c:pt idx="33">
                  <c:v>5.8330694768244311E-2</c:v>
                </c:pt>
                <c:pt idx="34">
                  <c:v>5.6323345002100039E-2</c:v>
                </c:pt>
                <c:pt idx="35">
                  <c:v>5.4315995235955761E-2</c:v>
                </c:pt>
                <c:pt idx="36">
                  <c:v>5.2997042806623582E-2</c:v>
                </c:pt>
                <c:pt idx="37">
                  <c:v>5.1678090377291402E-2</c:v>
                </c:pt>
                <c:pt idx="38">
                  <c:v>5.0359137947959223E-2</c:v>
                </c:pt>
                <c:pt idx="39">
                  <c:v>4.9040185518627044E-2</c:v>
                </c:pt>
                <c:pt idx="40">
                  <c:v>4.7721233089294879E-2</c:v>
                </c:pt>
                <c:pt idx="41">
                  <c:v>5.4022682515719025E-2</c:v>
                </c:pt>
                <c:pt idx="42">
                  <c:v>6.0324131942143172E-2</c:v>
                </c:pt>
                <c:pt idx="43">
                  <c:v>6.6625581368567319E-2</c:v>
                </c:pt>
                <c:pt idx="44">
                  <c:v>7.2927030794991465E-2</c:v>
                </c:pt>
                <c:pt idx="45">
                  <c:v>7.9228480221415598E-2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D-4FB2-8268-BE6C2A16C954}"/>
            </c:ext>
          </c:extLst>
        </c:ser>
        <c:ser>
          <c:idx val="3"/>
          <c:order val="3"/>
          <c:tx>
            <c:strRef>
              <c:f>overview!$B$65:$E$65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overview!$F$65:$AY$65</c:f>
              <c:numCache>
                <c:formatCode>0.0%</c:formatCode>
                <c:ptCount val="46"/>
                <c:pt idx="0">
                  <c:v>5.3264754598552955E-2</c:v>
                </c:pt>
                <c:pt idx="1">
                  <c:v>5.6176913280074015E-2</c:v>
                </c:pt>
                <c:pt idx="2">
                  <c:v>5.2468144340935829E-2</c:v>
                </c:pt>
                <c:pt idx="3">
                  <c:v>5.061402502008483E-2</c:v>
                </c:pt>
                <c:pt idx="4">
                  <c:v>5.5742557019325734E-2</c:v>
                </c:pt>
                <c:pt idx="5">
                  <c:v>5.3971360381861455E-2</c:v>
                </c:pt>
                <c:pt idx="6">
                  <c:v>5.0086109038422144E-2</c:v>
                </c:pt>
                <c:pt idx="7">
                  <c:v>5.1379897713006661E-2</c:v>
                </c:pt>
                <c:pt idx="8">
                  <c:v>4.8402377877516445E-2</c:v>
                </c:pt>
                <c:pt idx="9">
                  <c:v>4.4418365725358955E-2</c:v>
                </c:pt>
                <c:pt idx="10">
                  <c:v>3.6513191330068251E-2</c:v>
                </c:pt>
                <c:pt idx="11">
                  <c:v>5.0112838003799842E-2</c:v>
                </c:pt>
                <c:pt idx="12">
                  <c:v>4.6723068778430132E-2</c:v>
                </c:pt>
                <c:pt idx="13">
                  <c:v>3.5954810786204439E-2</c:v>
                </c:pt>
                <c:pt idx="14">
                  <c:v>3.5733918606194334E-2</c:v>
                </c:pt>
                <c:pt idx="15">
                  <c:v>3.551302642618423E-2</c:v>
                </c:pt>
                <c:pt idx="16">
                  <c:v>3.5292134246174126E-2</c:v>
                </c:pt>
                <c:pt idx="17">
                  <c:v>3.5071242066164021E-2</c:v>
                </c:pt>
                <c:pt idx="18">
                  <c:v>3.4850349886153917E-2</c:v>
                </c:pt>
                <c:pt idx="19">
                  <c:v>3.4629457706143812E-2</c:v>
                </c:pt>
                <c:pt idx="20">
                  <c:v>3.4408565526133694E-2</c:v>
                </c:pt>
                <c:pt idx="21">
                  <c:v>3.3781511111145156E-2</c:v>
                </c:pt>
                <c:pt idx="22">
                  <c:v>3.3154456696156617E-2</c:v>
                </c:pt>
                <c:pt idx="23">
                  <c:v>3.2527402281168079E-2</c:v>
                </c:pt>
                <c:pt idx="24">
                  <c:v>3.190034786617954E-2</c:v>
                </c:pt>
                <c:pt idx="25">
                  <c:v>3.1273293451191009E-2</c:v>
                </c:pt>
                <c:pt idx="26">
                  <c:v>3.0906469593304387E-2</c:v>
                </c:pt>
                <c:pt idx="27">
                  <c:v>3.0539645735417766E-2</c:v>
                </c:pt>
                <c:pt idx="28">
                  <c:v>3.0172821877531144E-2</c:v>
                </c:pt>
                <c:pt idx="29">
                  <c:v>2.9805998019644522E-2</c:v>
                </c:pt>
                <c:pt idx="30">
                  <c:v>2.9439174161757897E-2</c:v>
                </c:pt>
                <c:pt idx="31">
                  <c:v>2.8188588478860944E-2</c:v>
                </c:pt>
                <c:pt idx="32">
                  <c:v>2.6938002795963992E-2</c:v>
                </c:pt>
                <c:pt idx="33">
                  <c:v>2.5687417113067039E-2</c:v>
                </c:pt>
                <c:pt idx="34">
                  <c:v>2.4436831430170086E-2</c:v>
                </c:pt>
                <c:pt idx="35">
                  <c:v>2.3186245747273126E-2</c:v>
                </c:pt>
                <c:pt idx="36">
                  <c:v>2.4431997635249881E-2</c:v>
                </c:pt>
                <c:pt idx="37">
                  <c:v>2.5677749523226635E-2</c:v>
                </c:pt>
                <c:pt idx="38">
                  <c:v>2.692350141120339E-2</c:v>
                </c:pt>
                <c:pt idx="39">
                  <c:v>2.8169253299180144E-2</c:v>
                </c:pt>
                <c:pt idx="40">
                  <c:v>2.9415005187156895E-2</c:v>
                </c:pt>
                <c:pt idx="41">
                  <c:v>2.9522244371383267E-2</c:v>
                </c:pt>
                <c:pt idx="42">
                  <c:v>2.962948355560964E-2</c:v>
                </c:pt>
                <c:pt idx="43">
                  <c:v>2.9736722739836012E-2</c:v>
                </c:pt>
                <c:pt idx="44">
                  <c:v>2.9843961924062384E-2</c:v>
                </c:pt>
                <c:pt idx="45">
                  <c:v>2.995120110828875E-2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D-4FB2-8268-BE6C2A16C954}"/>
            </c:ext>
          </c:extLst>
        </c:ser>
        <c:ser>
          <c:idx val="4"/>
          <c:order val="4"/>
          <c:tx>
            <c:strRef>
              <c:f>overview!$B$66:$E$66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overview!$F$66:$AY$66</c:f>
              <c:numCache>
                <c:formatCode>0.0%</c:formatCode>
                <c:ptCount val="46"/>
                <c:pt idx="0">
                  <c:v>6.9001227633410878E-2</c:v>
                </c:pt>
                <c:pt idx="1">
                  <c:v>6.8600561883979561E-2</c:v>
                </c:pt>
                <c:pt idx="2">
                  <c:v>6.7646124444252331E-2</c:v>
                </c:pt>
                <c:pt idx="3">
                  <c:v>6.6599966428285251E-2</c:v>
                </c:pt>
                <c:pt idx="4">
                  <c:v>6.7424870910989476E-2</c:v>
                </c:pt>
                <c:pt idx="5">
                  <c:v>6.5065275380247867E-2</c:v>
                </c:pt>
                <c:pt idx="6">
                  <c:v>6.3993391722646731E-2</c:v>
                </c:pt>
                <c:pt idx="7">
                  <c:v>6.2362304309378391E-2</c:v>
                </c:pt>
                <c:pt idx="8">
                  <c:v>6.2862981465271917E-2</c:v>
                </c:pt>
                <c:pt idx="9">
                  <c:v>6.2504019469463934E-2</c:v>
                </c:pt>
                <c:pt idx="10">
                  <c:v>6.2293131812312774E-2</c:v>
                </c:pt>
                <c:pt idx="11">
                  <c:v>5.87906864692056E-2</c:v>
                </c:pt>
                <c:pt idx="12">
                  <c:v>5.6006513174154726E-2</c:v>
                </c:pt>
                <c:pt idx="13">
                  <c:v>5.5751079302023943E-2</c:v>
                </c:pt>
                <c:pt idx="14">
                  <c:v>5.5676288699389467E-2</c:v>
                </c:pt>
                <c:pt idx="15">
                  <c:v>5.5601498096754992E-2</c:v>
                </c:pt>
                <c:pt idx="16">
                  <c:v>5.5526707494120517E-2</c:v>
                </c:pt>
                <c:pt idx="17">
                  <c:v>5.5451916891486042E-2</c:v>
                </c:pt>
                <c:pt idx="18">
                  <c:v>5.5377126288851566E-2</c:v>
                </c:pt>
                <c:pt idx="19">
                  <c:v>5.5302335686217091E-2</c:v>
                </c:pt>
                <c:pt idx="20">
                  <c:v>5.522754508358263E-2</c:v>
                </c:pt>
                <c:pt idx="21">
                  <c:v>5.3875607234888621E-2</c:v>
                </c:pt>
                <c:pt idx="22">
                  <c:v>5.2523669386194613E-2</c:v>
                </c:pt>
                <c:pt idx="23">
                  <c:v>5.1171731537500605E-2</c:v>
                </c:pt>
                <c:pt idx="24">
                  <c:v>4.9819793688806596E-2</c:v>
                </c:pt>
                <c:pt idx="25">
                  <c:v>4.8467855840112595E-2</c:v>
                </c:pt>
                <c:pt idx="26">
                  <c:v>4.7226949451623847E-2</c:v>
                </c:pt>
                <c:pt idx="27">
                  <c:v>4.5986043063135099E-2</c:v>
                </c:pt>
                <c:pt idx="28">
                  <c:v>4.4745136674646351E-2</c:v>
                </c:pt>
                <c:pt idx="29">
                  <c:v>4.3504230286157602E-2</c:v>
                </c:pt>
                <c:pt idx="30">
                  <c:v>4.2263323897668847E-2</c:v>
                </c:pt>
                <c:pt idx="31">
                  <c:v>4.1640142313492445E-2</c:v>
                </c:pt>
                <c:pt idx="32">
                  <c:v>4.1016960729316043E-2</c:v>
                </c:pt>
                <c:pt idx="33">
                  <c:v>4.0393779145139641E-2</c:v>
                </c:pt>
                <c:pt idx="34">
                  <c:v>3.9770597560963239E-2</c:v>
                </c:pt>
                <c:pt idx="35">
                  <c:v>3.9147415976786837E-2</c:v>
                </c:pt>
                <c:pt idx="36">
                  <c:v>3.7682548249251234E-2</c:v>
                </c:pt>
                <c:pt idx="37">
                  <c:v>3.6217680521715631E-2</c:v>
                </c:pt>
                <c:pt idx="38">
                  <c:v>3.4752812794180028E-2</c:v>
                </c:pt>
                <c:pt idx="39">
                  <c:v>3.3287945066644425E-2</c:v>
                </c:pt>
                <c:pt idx="40">
                  <c:v>3.182307733910883E-2</c:v>
                </c:pt>
                <c:pt idx="41">
                  <c:v>3.6260567003174107E-2</c:v>
                </c:pt>
                <c:pt idx="42">
                  <c:v>4.0698056667239385E-2</c:v>
                </c:pt>
                <c:pt idx="43">
                  <c:v>4.5135546331304663E-2</c:v>
                </c:pt>
                <c:pt idx="44">
                  <c:v>4.9573035995369941E-2</c:v>
                </c:pt>
                <c:pt idx="45">
                  <c:v>5.4010525659435205E-2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D-4FB2-8268-BE6C2A16C954}"/>
            </c:ext>
          </c:extLst>
        </c:ser>
        <c:ser>
          <c:idx val="5"/>
          <c:order val="5"/>
          <c:tx>
            <c:strRef>
              <c:f>overview!$B$67:$E$67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overview!$F$67:$AY$67</c:f>
              <c:numCache>
                <c:formatCode>0.0%</c:formatCode>
                <c:ptCount val="46"/>
                <c:pt idx="0">
                  <c:v>0.11970594689488689</c:v>
                </c:pt>
                <c:pt idx="1">
                  <c:v>0.114904341849009</c:v>
                </c:pt>
                <c:pt idx="2">
                  <c:v>0.11283549388351277</c:v>
                </c:pt>
                <c:pt idx="3">
                  <c:v>0.11402400505369559</c:v>
                </c:pt>
                <c:pt idx="4">
                  <c:v>0.11352105530187728</c:v>
                </c:pt>
                <c:pt idx="5">
                  <c:v>0.1050119331742243</c:v>
                </c:pt>
                <c:pt idx="6">
                  <c:v>0.10508271192251639</c:v>
                </c:pt>
                <c:pt idx="7">
                  <c:v>0.13679110857794252</c:v>
                </c:pt>
                <c:pt idx="8">
                  <c:v>0.12281146917026131</c:v>
                </c:pt>
                <c:pt idx="9">
                  <c:v>0.1301189503314264</c:v>
                </c:pt>
                <c:pt idx="10">
                  <c:v>0.14952549106157575</c:v>
                </c:pt>
                <c:pt idx="11">
                  <c:v>0.16791779158967635</c:v>
                </c:pt>
                <c:pt idx="12">
                  <c:v>0.14837544445957729</c:v>
                </c:pt>
                <c:pt idx="13">
                  <c:v>0.13043316800212801</c:v>
                </c:pt>
                <c:pt idx="14">
                  <c:v>0.12691258702434852</c:v>
                </c:pt>
                <c:pt idx="15">
                  <c:v>0.12339200604656901</c:v>
                </c:pt>
                <c:pt idx="16">
                  <c:v>0.11987142506878951</c:v>
                </c:pt>
                <c:pt idx="17">
                  <c:v>0.11635084409101</c:v>
                </c:pt>
                <c:pt idx="18">
                  <c:v>0.11283026311323049</c:v>
                </c:pt>
                <c:pt idx="19">
                  <c:v>0.10930968213545099</c:v>
                </c:pt>
                <c:pt idx="20">
                  <c:v>0.10578910115767148</c:v>
                </c:pt>
                <c:pt idx="21">
                  <c:v>0.10443801666901922</c:v>
                </c:pt>
                <c:pt idx="22">
                  <c:v>0.10308693218036696</c:v>
                </c:pt>
                <c:pt idx="23">
                  <c:v>0.1017358476917147</c:v>
                </c:pt>
                <c:pt idx="24">
                  <c:v>0.10038476320306244</c:v>
                </c:pt>
                <c:pt idx="25">
                  <c:v>9.9033678714410156E-2</c:v>
                </c:pt>
                <c:pt idx="26">
                  <c:v>9.3618680518726904E-2</c:v>
                </c:pt>
                <c:pt idx="27">
                  <c:v>8.8203682323043653E-2</c:v>
                </c:pt>
                <c:pt idx="28">
                  <c:v>8.2788684127360401E-2</c:v>
                </c:pt>
                <c:pt idx="29">
                  <c:v>7.737368593167715E-2</c:v>
                </c:pt>
                <c:pt idx="30">
                  <c:v>7.1958687735993898E-2</c:v>
                </c:pt>
                <c:pt idx="31">
                  <c:v>7.1588760113071095E-2</c:v>
                </c:pt>
                <c:pt idx="32">
                  <c:v>7.1218832490148293E-2</c:v>
                </c:pt>
                <c:pt idx="33">
                  <c:v>7.084890486722549E-2</c:v>
                </c:pt>
                <c:pt idx="34">
                  <c:v>7.0478977244302687E-2</c:v>
                </c:pt>
                <c:pt idx="35">
                  <c:v>7.0109049621379871E-2</c:v>
                </c:pt>
                <c:pt idx="36">
                  <c:v>6.8081609882576721E-2</c:v>
                </c:pt>
                <c:pt idx="37">
                  <c:v>6.6054170143773572E-2</c:v>
                </c:pt>
                <c:pt idx="38">
                  <c:v>6.4026730404970422E-2</c:v>
                </c:pt>
                <c:pt idx="39">
                  <c:v>6.1999290666167273E-2</c:v>
                </c:pt>
                <c:pt idx="40">
                  <c:v>5.9971850927364123E-2</c:v>
                </c:pt>
                <c:pt idx="41">
                  <c:v>5.6113790834283826E-2</c:v>
                </c:pt>
                <c:pt idx="42">
                  <c:v>5.2255730741203529E-2</c:v>
                </c:pt>
                <c:pt idx="43">
                  <c:v>4.8397670648123232E-2</c:v>
                </c:pt>
                <c:pt idx="44">
                  <c:v>4.4539610555042936E-2</c:v>
                </c:pt>
                <c:pt idx="45">
                  <c:v>4.0681550461962646E-2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D-4FB2-8268-BE6C2A16C954}"/>
            </c:ext>
          </c:extLst>
        </c:ser>
        <c:ser>
          <c:idx val="6"/>
          <c:order val="6"/>
          <c:tx>
            <c:strRef>
              <c:f>overview!$B$68:$E$68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overview!$F$68:$AY$68</c:f>
              <c:numCache>
                <c:formatCode>0.0%</c:formatCode>
                <c:ptCount val="46"/>
                <c:pt idx="0">
                  <c:v>4.7569770979335457E-2</c:v>
                </c:pt>
                <c:pt idx="1">
                  <c:v>5.1986478623055277E-2</c:v>
                </c:pt>
                <c:pt idx="2">
                  <c:v>4.6848463790309491E-2</c:v>
                </c:pt>
                <c:pt idx="3">
                  <c:v>4.5647557615529744E-2</c:v>
                </c:pt>
                <c:pt idx="4">
                  <c:v>4.379982581701003E-2</c:v>
                </c:pt>
                <c:pt idx="5">
                  <c:v>3.3223410015336574E-2</c:v>
                </c:pt>
                <c:pt idx="6">
                  <c:v>3.0296972051309101E-2</c:v>
                </c:pt>
                <c:pt idx="7">
                  <c:v>3.308164518202017E-2</c:v>
                </c:pt>
                <c:pt idx="8">
                  <c:v>3.2019407390567078E-2</c:v>
                </c:pt>
                <c:pt idx="9">
                  <c:v>3.059532303778667E-2</c:v>
                </c:pt>
                <c:pt idx="10">
                  <c:v>2.7805820473857601E-2</c:v>
                </c:pt>
                <c:pt idx="11">
                  <c:v>2.7663081084057461E-2</c:v>
                </c:pt>
                <c:pt idx="12">
                  <c:v>2.6005422418541313E-2</c:v>
                </c:pt>
                <c:pt idx="13">
                  <c:v>2.5747479819562935E-2</c:v>
                </c:pt>
                <c:pt idx="14">
                  <c:v>2.6093912130597419E-2</c:v>
                </c:pt>
                <c:pt idx="15">
                  <c:v>2.6440344441631902E-2</c:v>
                </c:pt>
                <c:pt idx="16">
                  <c:v>2.6786776752666386E-2</c:v>
                </c:pt>
                <c:pt idx="17">
                  <c:v>2.7133209063700869E-2</c:v>
                </c:pt>
                <c:pt idx="18">
                  <c:v>2.7479641374735353E-2</c:v>
                </c:pt>
                <c:pt idx="19">
                  <c:v>2.7826073685769837E-2</c:v>
                </c:pt>
                <c:pt idx="20">
                  <c:v>2.817250599680432E-2</c:v>
                </c:pt>
                <c:pt idx="21">
                  <c:v>2.7545226568209548E-2</c:v>
                </c:pt>
                <c:pt idx="22">
                  <c:v>2.6917947139614776E-2</c:v>
                </c:pt>
                <c:pt idx="23">
                  <c:v>2.6290667711020003E-2</c:v>
                </c:pt>
                <c:pt idx="24">
                  <c:v>2.5663388282425231E-2</c:v>
                </c:pt>
                <c:pt idx="25">
                  <c:v>2.5036108853830452E-2</c:v>
                </c:pt>
                <c:pt idx="26">
                  <c:v>2.4456974651164566E-2</c:v>
                </c:pt>
                <c:pt idx="27">
                  <c:v>2.387784044849868E-2</c:v>
                </c:pt>
                <c:pt idx="28">
                  <c:v>2.3298706245832794E-2</c:v>
                </c:pt>
                <c:pt idx="29">
                  <c:v>2.2719572043166908E-2</c:v>
                </c:pt>
                <c:pt idx="30">
                  <c:v>2.2140437840501015E-2</c:v>
                </c:pt>
                <c:pt idx="31">
                  <c:v>2.1854977456626522E-2</c:v>
                </c:pt>
                <c:pt idx="32">
                  <c:v>2.156951707275203E-2</c:v>
                </c:pt>
                <c:pt idx="33">
                  <c:v>2.1284056688877537E-2</c:v>
                </c:pt>
                <c:pt idx="34">
                  <c:v>2.0998596305003045E-2</c:v>
                </c:pt>
                <c:pt idx="35">
                  <c:v>2.0713135921128556E-2</c:v>
                </c:pt>
                <c:pt idx="36">
                  <c:v>1.9229966194088365E-2</c:v>
                </c:pt>
                <c:pt idx="37">
                  <c:v>1.7746796467048173E-2</c:v>
                </c:pt>
                <c:pt idx="38">
                  <c:v>1.6263626740007982E-2</c:v>
                </c:pt>
                <c:pt idx="39">
                  <c:v>1.4780457012967792E-2</c:v>
                </c:pt>
                <c:pt idx="40">
                  <c:v>1.3297287285927606E-2</c:v>
                </c:pt>
                <c:pt idx="41">
                  <c:v>1.3173313685140364E-2</c:v>
                </c:pt>
                <c:pt idx="42">
                  <c:v>1.3049340084353121E-2</c:v>
                </c:pt>
                <c:pt idx="43">
                  <c:v>1.2925366483565879E-2</c:v>
                </c:pt>
                <c:pt idx="44">
                  <c:v>1.2801392882778637E-2</c:v>
                </c:pt>
                <c:pt idx="45">
                  <c:v>1.2677419281991398E-2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D-4FB2-8268-BE6C2A16C954}"/>
            </c:ext>
          </c:extLst>
        </c:ser>
        <c:ser>
          <c:idx val="7"/>
          <c:order val="7"/>
          <c:tx>
            <c:strRef>
              <c:f>overview!$B$69:$E$69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overview!$F$69:$AY$69</c:f>
              <c:numCache>
                <c:formatCode>0.0%</c:formatCode>
                <c:ptCount val="46"/>
                <c:pt idx="0">
                  <c:v>7.678507355579467E-2</c:v>
                </c:pt>
                <c:pt idx="1">
                  <c:v>7.5017242294020958E-2</c:v>
                </c:pt>
                <c:pt idx="2">
                  <c:v>7.4600595721635576E-2</c:v>
                </c:pt>
                <c:pt idx="3">
                  <c:v>7.308902991229993E-2</c:v>
                </c:pt>
                <c:pt idx="4">
                  <c:v>9.4376972874645526E-2</c:v>
                </c:pt>
                <c:pt idx="5">
                  <c:v>7.4977991721141057E-2</c:v>
                </c:pt>
                <c:pt idx="6">
                  <c:v>0.102442824550665</c:v>
                </c:pt>
                <c:pt idx="7">
                  <c:v>0.13615014723972108</c:v>
                </c:pt>
                <c:pt idx="8">
                  <c:v>8.7366818873668262E-2</c:v>
                </c:pt>
                <c:pt idx="9">
                  <c:v>8.076741895422046E-2</c:v>
                </c:pt>
                <c:pt idx="10">
                  <c:v>8.509392126511317E-2</c:v>
                </c:pt>
                <c:pt idx="11">
                  <c:v>8.3850996475999029E-2</c:v>
                </c:pt>
                <c:pt idx="12">
                  <c:v>9.2448044509091609E-2</c:v>
                </c:pt>
                <c:pt idx="13">
                  <c:v>6.347641887311184E-2</c:v>
                </c:pt>
                <c:pt idx="14">
                  <c:v>6.2341751239340083E-2</c:v>
                </c:pt>
                <c:pt idx="15">
                  <c:v>6.1207083605568327E-2</c:v>
                </c:pt>
                <c:pt idx="16">
                  <c:v>6.0072415971796571E-2</c:v>
                </c:pt>
                <c:pt idx="17">
                  <c:v>5.8937748338024815E-2</c:v>
                </c:pt>
                <c:pt idx="18">
                  <c:v>5.7803080704253058E-2</c:v>
                </c:pt>
                <c:pt idx="19">
                  <c:v>5.6668413070481302E-2</c:v>
                </c:pt>
                <c:pt idx="20">
                  <c:v>5.5533745436709525E-2</c:v>
                </c:pt>
                <c:pt idx="21">
                  <c:v>5.1452327382696741E-2</c:v>
                </c:pt>
                <c:pt idx="22">
                  <c:v>4.7370909328683958E-2</c:v>
                </c:pt>
                <c:pt idx="23">
                  <c:v>4.3289491274671174E-2</c:v>
                </c:pt>
                <c:pt idx="24">
                  <c:v>3.920807322065839E-2</c:v>
                </c:pt>
                <c:pt idx="25">
                  <c:v>3.5126655166645593E-2</c:v>
                </c:pt>
                <c:pt idx="26">
                  <c:v>3.4950619503256418E-2</c:v>
                </c:pt>
                <c:pt idx="27">
                  <c:v>3.4774583839867243E-2</c:v>
                </c:pt>
                <c:pt idx="28">
                  <c:v>3.4598548176478068E-2</c:v>
                </c:pt>
                <c:pt idx="29">
                  <c:v>3.4422512513088893E-2</c:v>
                </c:pt>
                <c:pt idx="30">
                  <c:v>3.4246476849699725E-2</c:v>
                </c:pt>
                <c:pt idx="31">
                  <c:v>3.2931835782907905E-2</c:v>
                </c:pt>
                <c:pt idx="32">
                  <c:v>3.1617194716116084E-2</c:v>
                </c:pt>
                <c:pt idx="33">
                  <c:v>3.0302553649324264E-2</c:v>
                </c:pt>
                <c:pt idx="34">
                  <c:v>2.8987912582532444E-2</c:v>
                </c:pt>
                <c:pt idx="35">
                  <c:v>2.7673271515740616E-2</c:v>
                </c:pt>
                <c:pt idx="36">
                  <c:v>2.4314873606380384E-2</c:v>
                </c:pt>
                <c:pt idx="37">
                  <c:v>2.0956475697020152E-2</c:v>
                </c:pt>
                <c:pt idx="38">
                  <c:v>1.759807778765992E-2</c:v>
                </c:pt>
                <c:pt idx="39">
                  <c:v>1.4239679878299686E-2</c:v>
                </c:pt>
                <c:pt idx="40">
                  <c:v>1.0881281968939449E-2</c:v>
                </c:pt>
                <c:pt idx="41">
                  <c:v>9.9926684675637478E-3</c:v>
                </c:pt>
                <c:pt idx="42">
                  <c:v>9.1040549661880465E-3</c:v>
                </c:pt>
                <c:pt idx="43">
                  <c:v>8.2154414648123453E-3</c:v>
                </c:pt>
                <c:pt idx="44">
                  <c:v>7.326827963436644E-3</c:v>
                </c:pt>
                <c:pt idx="45">
                  <c:v>6.4382144620609427E-3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CD-4FB2-8268-BE6C2A16C954}"/>
            </c:ext>
          </c:extLst>
        </c:ser>
        <c:ser>
          <c:idx val="8"/>
          <c:order val="8"/>
          <c:tx>
            <c:strRef>
              <c:f>overview!$B$70:$E$70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overview!$F$70:$AY$70</c:f>
              <c:numCache>
                <c:formatCode>0.0%</c:formatCode>
                <c:ptCount val="46"/>
                <c:pt idx="0">
                  <c:v>4.2337287648995803E-2</c:v>
                </c:pt>
                <c:pt idx="1">
                  <c:v>4.082888155905362E-2</c:v>
                </c:pt>
                <c:pt idx="2">
                  <c:v>4.0340347167752366E-2</c:v>
                </c:pt>
                <c:pt idx="3">
                  <c:v>4.0501417698850961E-2</c:v>
                </c:pt>
                <c:pt idx="4">
                  <c:v>3.9418303951003208E-2</c:v>
                </c:pt>
                <c:pt idx="5">
                  <c:v>3.6349763362215626E-2</c:v>
                </c:pt>
                <c:pt idx="6">
                  <c:v>3.7309639294262231E-2</c:v>
                </c:pt>
                <c:pt idx="7">
                  <c:v>3.8332158534968297E-2</c:v>
                </c:pt>
                <c:pt idx="8">
                  <c:v>3.7153366569958601E-2</c:v>
                </c:pt>
                <c:pt idx="9">
                  <c:v>3.8639242864594969E-2</c:v>
                </c:pt>
                <c:pt idx="10">
                  <c:v>4.1371487038046162E-2</c:v>
                </c:pt>
                <c:pt idx="11">
                  <c:v>3.9448597282329079E-2</c:v>
                </c:pt>
                <c:pt idx="12">
                  <c:v>4.0797529801674504E-2</c:v>
                </c:pt>
                <c:pt idx="13">
                  <c:v>4.0272602879917629E-2</c:v>
                </c:pt>
                <c:pt idx="14">
                  <c:v>3.8905943162367694E-2</c:v>
                </c:pt>
                <c:pt idx="15">
                  <c:v>3.7539283444817759E-2</c:v>
                </c:pt>
                <c:pt idx="16">
                  <c:v>3.6172623727267823E-2</c:v>
                </c:pt>
                <c:pt idx="17">
                  <c:v>3.4805964009717888E-2</c:v>
                </c:pt>
                <c:pt idx="18">
                  <c:v>3.3439304292167953E-2</c:v>
                </c:pt>
                <c:pt idx="19">
                  <c:v>3.2072644574618017E-2</c:v>
                </c:pt>
                <c:pt idx="20">
                  <c:v>3.0705984857068103E-2</c:v>
                </c:pt>
                <c:pt idx="21">
                  <c:v>2.9090171287469203E-2</c:v>
                </c:pt>
                <c:pt idx="22">
                  <c:v>2.7474357717870303E-2</c:v>
                </c:pt>
                <c:pt idx="23">
                  <c:v>2.5858544148271403E-2</c:v>
                </c:pt>
                <c:pt idx="24">
                  <c:v>2.4242730578672503E-2</c:v>
                </c:pt>
                <c:pt idx="25">
                  <c:v>2.2626917009073599E-2</c:v>
                </c:pt>
                <c:pt idx="26">
                  <c:v>2.2034213543345026E-2</c:v>
                </c:pt>
                <c:pt idx="27">
                  <c:v>2.1441510077616452E-2</c:v>
                </c:pt>
                <c:pt idx="28">
                  <c:v>2.0848806611887878E-2</c:v>
                </c:pt>
                <c:pt idx="29">
                  <c:v>2.0256103146159304E-2</c:v>
                </c:pt>
                <c:pt idx="30">
                  <c:v>1.9663399680430738E-2</c:v>
                </c:pt>
                <c:pt idx="31">
                  <c:v>1.8587726774631406E-2</c:v>
                </c:pt>
                <c:pt idx="32">
                  <c:v>1.7512053868832075E-2</c:v>
                </c:pt>
                <c:pt idx="33">
                  <c:v>1.6436380963032744E-2</c:v>
                </c:pt>
                <c:pt idx="34">
                  <c:v>1.5360708057233415E-2</c:v>
                </c:pt>
                <c:pt idx="35">
                  <c:v>1.4285035151434089E-2</c:v>
                </c:pt>
                <c:pt idx="36">
                  <c:v>1.3439269236213258E-2</c:v>
                </c:pt>
                <c:pt idx="37">
                  <c:v>1.2593503320992426E-2</c:v>
                </c:pt>
                <c:pt idx="38">
                  <c:v>1.1747737405771595E-2</c:v>
                </c:pt>
                <c:pt idx="39">
                  <c:v>1.0901971490550763E-2</c:v>
                </c:pt>
                <c:pt idx="40">
                  <c:v>1.0056205575329935E-2</c:v>
                </c:pt>
                <c:pt idx="41">
                  <c:v>9.6174885739115368E-3</c:v>
                </c:pt>
                <c:pt idx="42">
                  <c:v>9.1787715724931385E-3</c:v>
                </c:pt>
                <c:pt idx="43">
                  <c:v>8.7400545710747402E-3</c:v>
                </c:pt>
                <c:pt idx="44">
                  <c:v>8.3013375696563418E-3</c:v>
                </c:pt>
                <c:pt idx="45">
                  <c:v>7.8626205682379435E-3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CD-4FB2-8268-BE6C2A16C954}"/>
            </c:ext>
          </c:extLst>
        </c:ser>
        <c:ser>
          <c:idx val="9"/>
          <c:order val="9"/>
          <c:tx>
            <c:strRef>
              <c:f>overview!$B$71:$E$71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overview!$F$71:$AY$71</c:f>
              <c:numCache>
                <c:formatCode>0.0%</c:formatCode>
                <c:ptCount val="46"/>
                <c:pt idx="0">
                  <c:v>4.7318741402738951E-2</c:v>
                </c:pt>
                <c:pt idx="1">
                  <c:v>4.6779277138247366E-2</c:v>
                </c:pt>
                <c:pt idx="2">
                  <c:v>4.6672668730892486E-2</c:v>
                </c:pt>
                <c:pt idx="3">
                  <c:v>4.6245871981524411E-2</c:v>
                </c:pt>
                <c:pt idx="4">
                  <c:v>4.6147498151701605E-2</c:v>
                </c:pt>
                <c:pt idx="5">
                  <c:v>4.5910220093244636E-2</c:v>
                </c:pt>
                <c:pt idx="6">
                  <c:v>4.6051950227833371E-2</c:v>
                </c:pt>
                <c:pt idx="7">
                  <c:v>4.4967977556759298E-2</c:v>
                </c:pt>
                <c:pt idx="8">
                  <c:v>4.3740878356116619E-2</c:v>
                </c:pt>
                <c:pt idx="9">
                  <c:v>4.3777731751741378E-2</c:v>
                </c:pt>
                <c:pt idx="10">
                  <c:v>4.3976065755861438E-2</c:v>
                </c:pt>
                <c:pt idx="11">
                  <c:v>4.4126405585453776E-2</c:v>
                </c:pt>
                <c:pt idx="12">
                  <c:v>4.4299190269231792E-2</c:v>
                </c:pt>
                <c:pt idx="13">
                  <c:v>4.2745147547952556E-2</c:v>
                </c:pt>
                <c:pt idx="14">
                  <c:v>4.1793268728102691E-2</c:v>
                </c:pt>
                <c:pt idx="15">
                  <c:v>4.0841389908252826E-2</c:v>
                </c:pt>
                <c:pt idx="16">
                  <c:v>3.9889511088402961E-2</c:v>
                </c:pt>
                <c:pt idx="17">
                  <c:v>3.8937632268553096E-2</c:v>
                </c:pt>
                <c:pt idx="18">
                  <c:v>3.7985753448703231E-2</c:v>
                </c:pt>
                <c:pt idx="19">
                  <c:v>3.7033874628853367E-2</c:v>
                </c:pt>
                <c:pt idx="20">
                  <c:v>3.6081995809003509E-2</c:v>
                </c:pt>
                <c:pt idx="21">
                  <c:v>3.582269163974363E-2</c:v>
                </c:pt>
                <c:pt idx="22">
                  <c:v>3.5563387470483751E-2</c:v>
                </c:pt>
                <c:pt idx="23">
                  <c:v>3.5304083301223872E-2</c:v>
                </c:pt>
                <c:pt idx="24">
                  <c:v>3.5044779131963993E-2</c:v>
                </c:pt>
                <c:pt idx="25">
                  <c:v>3.4785474962704122E-2</c:v>
                </c:pt>
                <c:pt idx="26">
                  <c:v>3.4808835751107027E-2</c:v>
                </c:pt>
                <c:pt idx="27">
                  <c:v>3.4832196539509933E-2</c:v>
                </c:pt>
                <c:pt idx="28">
                  <c:v>3.4855557327912838E-2</c:v>
                </c:pt>
                <c:pt idx="29">
                  <c:v>3.4878918116315744E-2</c:v>
                </c:pt>
                <c:pt idx="30">
                  <c:v>3.4902278904718642E-2</c:v>
                </c:pt>
                <c:pt idx="31">
                  <c:v>3.392019980136389E-2</c:v>
                </c:pt>
                <c:pt idx="32">
                  <c:v>3.2938120698009138E-2</c:v>
                </c:pt>
                <c:pt idx="33">
                  <c:v>3.1956041594654386E-2</c:v>
                </c:pt>
                <c:pt idx="34">
                  <c:v>3.0973962491299637E-2</c:v>
                </c:pt>
                <c:pt idx="35">
                  <c:v>2.9991883387944895E-2</c:v>
                </c:pt>
                <c:pt idx="36">
                  <c:v>2.9685023582216408E-2</c:v>
                </c:pt>
                <c:pt idx="37">
                  <c:v>2.9378163776487921E-2</c:v>
                </c:pt>
                <c:pt idx="38">
                  <c:v>2.9071303970759434E-2</c:v>
                </c:pt>
                <c:pt idx="39">
                  <c:v>2.8764444165030947E-2</c:v>
                </c:pt>
                <c:pt idx="40">
                  <c:v>2.8457584359302457E-2</c:v>
                </c:pt>
                <c:pt idx="41">
                  <c:v>2.7873557607885412E-2</c:v>
                </c:pt>
                <c:pt idx="42">
                  <c:v>2.7289530856468368E-2</c:v>
                </c:pt>
                <c:pt idx="43">
                  <c:v>2.6705504105051323E-2</c:v>
                </c:pt>
                <c:pt idx="44">
                  <c:v>2.6121477353634279E-2</c:v>
                </c:pt>
                <c:pt idx="45">
                  <c:v>2.5537450602217238E-2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CD-4FB2-8268-BE6C2A16C954}"/>
            </c:ext>
          </c:extLst>
        </c:ser>
        <c:ser>
          <c:idx val="10"/>
          <c:order val="10"/>
          <c:tx>
            <c:strRef>
              <c:f>overview!$B$72:$E$72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overview!$F$72:$AY$72</c:f>
              <c:numCache>
                <c:formatCode>0.0%</c:formatCode>
                <c:ptCount val="46"/>
                <c:pt idx="0">
                  <c:v>3.6541187588596591E-2</c:v>
                </c:pt>
                <c:pt idx="1">
                  <c:v>3.7947494033412799E-2</c:v>
                </c:pt>
                <c:pt idx="2">
                  <c:v>4.4546724747267286E-2</c:v>
                </c:pt>
                <c:pt idx="3">
                  <c:v>4.1696969696969788E-2</c:v>
                </c:pt>
                <c:pt idx="4">
                  <c:v>3.2379344740274707E-2</c:v>
                </c:pt>
                <c:pt idx="5">
                  <c:v>3.2566518847006565E-2</c:v>
                </c:pt>
                <c:pt idx="6">
                  <c:v>3.8535293580495011E-2</c:v>
                </c:pt>
                <c:pt idx="7">
                  <c:v>3.4532512504809487E-2</c:v>
                </c:pt>
                <c:pt idx="8">
                  <c:v>2.8696925329428913E-2</c:v>
                </c:pt>
                <c:pt idx="9">
                  <c:v>3.0017478531803254E-2</c:v>
                </c:pt>
                <c:pt idx="10">
                  <c:v>3.8240917782026873E-2</c:v>
                </c:pt>
                <c:pt idx="11">
                  <c:v>4.3633995441224371E-2</c:v>
                </c:pt>
                <c:pt idx="12">
                  <c:v>3.9972576347967914E-2</c:v>
                </c:pt>
                <c:pt idx="13">
                  <c:v>3.4146082417915835E-2</c:v>
                </c:pt>
                <c:pt idx="14">
                  <c:v>3.1830898595369216E-2</c:v>
                </c:pt>
                <c:pt idx="15">
                  <c:v>2.95157147728226E-2</c:v>
                </c:pt>
                <c:pt idx="16">
                  <c:v>2.7200530950275983E-2</c:v>
                </c:pt>
                <c:pt idx="17">
                  <c:v>2.4885347127729367E-2</c:v>
                </c:pt>
                <c:pt idx="18">
                  <c:v>2.2570163305182751E-2</c:v>
                </c:pt>
                <c:pt idx="19">
                  <c:v>2.0254979482636135E-2</c:v>
                </c:pt>
                <c:pt idx="20">
                  <c:v>1.7939795660089519E-2</c:v>
                </c:pt>
                <c:pt idx="21">
                  <c:v>1.7705808743379015E-2</c:v>
                </c:pt>
                <c:pt idx="22">
                  <c:v>1.747182182666851E-2</c:v>
                </c:pt>
                <c:pt idx="23">
                  <c:v>1.7237834909958005E-2</c:v>
                </c:pt>
                <c:pt idx="24">
                  <c:v>1.7003847993247501E-2</c:v>
                </c:pt>
                <c:pt idx="25">
                  <c:v>1.6769861076536996E-2</c:v>
                </c:pt>
                <c:pt idx="26">
                  <c:v>1.6846913517497918E-2</c:v>
                </c:pt>
                <c:pt idx="27">
                  <c:v>1.6923965958458839E-2</c:v>
                </c:pt>
                <c:pt idx="28">
                  <c:v>1.7001018399419761E-2</c:v>
                </c:pt>
                <c:pt idx="29">
                  <c:v>1.7078070840380682E-2</c:v>
                </c:pt>
                <c:pt idx="30">
                  <c:v>1.7155123281341611E-2</c:v>
                </c:pt>
                <c:pt idx="31">
                  <c:v>1.7158213367782737E-2</c:v>
                </c:pt>
                <c:pt idx="32">
                  <c:v>1.7161303454223863E-2</c:v>
                </c:pt>
                <c:pt idx="33">
                  <c:v>1.7164393540664988E-2</c:v>
                </c:pt>
                <c:pt idx="34">
                  <c:v>1.7167483627106114E-2</c:v>
                </c:pt>
                <c:pt idx="35">
                  <c:v>1.7170573713547244E-2</c:v>
                </c:pt>
                <c:pt idx="36">
                  <c:v>1.612112746446237E-2</c:v>
                </c:pt>
                <c:pt idx="37">
                  <c:v>1.5071681215377497E-2</c:v>
                </c:pt>
                <c:pt idx="38">
                  <c:v>1.4022234966292624E-2</c:v>
                </c:pt>
                <c:pt idx="39">
                  <c:v>1.2972788717207751E-2</c:v>
                </c:pt>
                <c:pt idx="40">
                  <c:v>1.1923342468122877E-2</c:v>
                </c:pt>
                <c:pt idx="41">
                  <c:v>1.1822956347604796E-2</c:v>
                </c:pt>
                <c:pt idx="42">
                  <c:v>1.1722570227086716E-2</c:v>
                </c:pt>
                <c:pt idx="43">
                  <c:v>1.1622184106568635E-2</c:v>
                </c:pt>
                <c:pt idx="44">
                  <c:v>1.1521797986050554E-2</c:v>
                </c:pt>
                <c:pt idx="45">
                  <c:v>1.1421411865532471E-2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CD-4FB2-8268-BE6C2A16C954}"/>
            </c:ext>
          </c:extLst>
        </c:ser>
        <c:ser>
          <c:idx val="11"/>
          <c:order val="11"/>
          <c:tx>
            <c:strRef>
              <c:f>overview!$B$73:$E$73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overview!$F$73:$AY$73</c:f>
              <c:numCache>
                <c:formatCode>0.0%</c:formatCode>
                <c:ptCount val="46"/>
                <c:pt idx="0">
                  <c:v>4.4953185152890152E-2</c:v>
                </c:pt>
                <c:pt idx="1">
                  <c:v>4.2698422789407831E-2</c:v>
                </c:pt>
                <c:pt idx="2">
                  <c:v>4.1779297067480181E-2</c:v>
                </c:pt>
                <c:pt idx="3">
                  <c:v>3.9294623626891179E-2</c:v>
                </c:pt>
                <c:pt idx="4">
                  <c:v>4.1028666088453569E-2</c:v>
                </c:pt>
                <c:pt idx="5">
                  <c:v>3.8925428446038079E-2</c:v>
                </c:pt>
                <c:pt idx="6">
                  <c:v>3.822314118352832E-2</c:v>
                </c:pt>
                <c:pt idx="7">
                  <c:v>3.9866167938686248E-2</c:v>
                </c:pt>
                <c:pt idx="8">
                  <c:v>3.9353977374417148E-2</c:v>
                </c:pt>
                <c:pt idx="9">
                  <c:v>3.9678580480284831E-2</c:v>
                </c:pt>
                <c:pt idx="10">
                  <c:v>3.8781001487359523E-2</c:v>
                </c:pt>
                <c:pt idx="11">
                  <c:v>3.5985855005678413E-2</c:v>
                </c:pt>
                <c:pt idx="12">
                  <c:v>3.7033417928283408E-2</c:v>
                </c:pt>
                <c:pt idx="13">
                  <c:v>3.5247467095302687E-2</c:v>
                </c:pt>
                <c:pt idx="14">
                  <c:v>3.519221812730243E-2</c:v>
                </c:pt>
                <c:pt idx="15">
                  <c:v>3.5136969159302173E-2</c:v>
                </c:pt>
                <c:pt idx="16">
                  <c:v>3.5081720191301916E-2</c:v>
                </c:pt>
                <c:pt idx="17">
                  <c:v>3.5026471223301658E-2</c:v>
                </c:pt>
                <c:pt idx="18">
                  <c:v>3.4971222255301401E-2</c:v>
                </c:pt>
                <c:pt idx="19">
                  <c:v>3.4915973287301144E-2</c:v>
                </c:pt>
                <c:pt idx="20">
                  <c:v>3.4860724319300873E-2</c:v>
                </c:pt>
                <c:pt idx="21">
                  <c:v>3.4671556507510415E-2</c:v>
                </c:pt>
                <c:pt idx="22">
                  <c:v>3.4482388695719957E-2</c:v>
                </c:pt>
                <c:pt idx="23">
                  <c:v>3.4293220883929498E-2</c:v>
                </c:pt>
                <c:pt idx="24">
                  <c:v>3.410405307213904E-2</c:v>
                </c:pt>
                <c:pt idx="25">
                  <c:v>3.3914885260348582E-2</c:v>
                </c:pt>
                <c:pt idx="26">
                  <c:v>3.3418312075759363E-2</c:v>
                </c:pt>
                <c:pt idx="27">
                  <c:v>3.2921738891170144E-2</c:v>
                </c:pt>
                <c:pt idx="28">
                  <c:v>3.2425165706580925E-2</c:v>
                </c:pt>
                <c:pt idx="29">
                  <c:v>3.1928592521991705E-2</c:v>
                </c:pt>
                <c:pt idx="30">
                  <c:v>3.1432019337402473E-2</c:v>
                </c:pt>
                <c:pt idx="31">
                  <c:v>2.9752267548762035E-2</c:v>
                </c:pt>
                <c:pt idx="32">
                  <c:v>2.8072515760121597E-2</c:v>
                </c:pt>
                <c:pt idx="33">
                  <c:v>2.6392763971481159E-2</c:v>
                </c:pt>
                <c:pt idx="34">
                  <c:v>2.4713012182840721E-2</c:v>
                </c:pt>
                <c:pt idx="35">
                  <c:v>2.3033260394200283E-2</c:v>
                </c:pt>
                <c:pt idx="36">
                  <c:v>2.2429842941208956E-2</c:v>
                </c:pt>
                <c:pt idx="37">
                  <c:v>2.182642548821763E-2</c:v>
                </c:pt>
                <c:pt idx="38">
                  <c:v>2.1223008035226303E-2</c:v>
                </c:pt>
                <c:pt idx="39">
                  <c:v>2.0619590582234976E-2</c:v>
                </c:pt>
                <c:pt idx="40">
                  <c:v>2.0016173129243642E-2</c:v>
                </c:pt>
                <c:pt idx="41">
                  <c:v>1.9415051717827536E-2</c:v>
                </c:pt>
                <c:pt idx="42">
                  <c:v>1.881393030641143E-2</c:v>
                </c:pt>
                <c:pt idx="43">
                  <c:v>1.8212808894995325E-2</c:v>
                </c:pt>
                <c:pt idx="44">
                  <c:v>1.7611687483579219E-2</c:v>
                </c:pt>
                <c:pt idx="45">
                  <c:v>1.7010566072163114E-2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CD-4FB2-8268-BE6C2A16C954}"/>
            </c:ext>
          </c:extLst>
        </c:ser>
        <c:ser>
          <c:idx val="12"/>
          <c:order val="12"/>
          <c:tx>
            <c:strRef>
              <c:f>overview!$B$74:$E$74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overview!$F$74:$AY$74</c:f>
              <c:numCache>
                <c:formatCode>0.0%</c:formatCode>
                <c:ptCount val="46"/>
                <c:pt idx="0">
                  <c:v>5.955088465744085E-2</c:v>
                </c:pt>
                <c:pt idx="1">
                  <c:v>5.7989378619930143E-2</c:v>
                </c:pt>
                <c:pt idx="2">
                  <c:v>5.7532427664370056E-2</c:v>
                </c:pt>
                <c:pt idx="3">
                  <c:v>5.6805058771387751E-2</c:v>
                </c:pt>
                <c:pt idx="4">
                  <c:v>5.3746168564957175E-2</c:v>
                </c:pt>
                <c:pt idx="5">
                  <c:v>4.3323836068877464E-2</c:v>
                </c:pt>
                <c:pt idx="6">
                  <c:v>4.9163559714144656E-2</c:v>
                </c:pt>
                <c:pt idx="7">
                  <c:v>3.8300488463298477E-2</c:v>
                </c:pt>
                <c:pt idx="8">
                  <c:v>4.1513469421445404E-2</c:v>
                </c:pt>
                <c:pt idx="9">
                  <c:v>4.9451927901501325E-2</c:v>
                </c:pt>
                <c:pt idx="10">
                  <c:v>5.1234306306038979E-2</c:v>
                </c:pt>
                <c:pt idx="11">
                  <c:v>4.7133046735843731E-2</c:v>
                </c:pt>
                <c:pt idx="12">
                  <c:v>4.7315142687326839E-2</c:v>
                </c:pt>
                <c:pt idx="13">
                  <c:v>4.8326583847097426E-2</c:v>
                </c:pt>
                <c:pt idx="14">
                  <c:v>4.4302521117255599E-2</c:v>
                </c:pt>
                <c:pt idx="15">
                  <c:v>4.0278458387413771E-2</c:v>
                </c:pt>
                <c:pt idx="16">
                  <c:v>3.6254395657571943E-2</c:v>
                </c:pt>
                <c:pt idx="17">
                  <c:v>3.2230332927730115E-2</c:v>
                </c:pt>
                <c:pt idx="18">
                  <c:v>2.8206270197888291E-2</c:v>
                </c:pt>
                <c:pt idx="19">
                  <c:v>2.4182207468046467E-2</c:v>
                </c:pt>
                <c:pt idx="20">
                  <c:v>2.0158144738204653E-2</c:v>
                </c:pt>
                <c:pt idx="21">
                  <c:v>1.97258384253018E-2</c:v>
                </c:pt>
                <c:pt idx="22">
                  <c:v>1.9293532112398946E-2</c:v>
                </c:pt>
                <c:pt idx="23">
                  <c:v>1.8861225799496093E-2</c:v>
                </c:pt>
                <c:pt idx="24">
                  <c:v>1.842891948659324E-2</c:v>
                </c:pt>
                <c:pt idx="25">
                  <c:v>1.799661317369039E-2</c:v>
                </c:pt>
                <c:pt idx="26">
                  <c:v>1.7554102927206917E-2</c:v>
                </c:pt>
                <c:pt idx="27">
                  <c:v>1.7111592680723445E-2</c:v>
                </c:pt>
                <c:pt idx="28">
                  <c:v>1.6669082434239972E-2</c:v>
                </c:pt>
                <c:pt idx="29">
                  <c:v>1.6226572187756499E-2</c:v>
                </c:pt>
                <c:pt idx="30">
                  <c:v>1.578406194127302E-2</c:v>
                </c:pt>
                <c:pt idx="31">
                  <c:v>1.5485305222456659E-2</c:v>
                </c:pt>
                <c:pt idx="32">
                  <c:v>1.5186548503640297E-2</c:v>
                </c:pt>
                <c:pt idx="33">
                  <c:v>1.4887791784823936E-2</c:v>
                </c:pt>
                <c:pt idx="34">
                  <c:v>1.4589035066007575E-2</c:v>
                </c:pt>
                <c:pt idx="35">
                  <c:v>1.429027834719121E-2</c:v>
                </c:pt>
                <c:pt idx="36">
                  <c:v>1.416306115853665E-2</c:v>
                </c:pt>
                <c:pt idx="37">
                  <c:v>1.4035843969882091E-2</c:v>
                </c:pt>
                <c:pt idx="38">
                  <c:v>1.3908626781227531E-2</c:v>
                </c:pt>
                <c:pt idx="39">
                  <c:v>1.3781409592572971E-2</c:v>
                </c:pt>
                <c:pt idx="40">
                  <c:v>1.3654192403918408E-2</c:v>
                </c:pt>
                <c:pt idx="41">
                  <c:v>1.3531053017594764E-2</c:v>
                </c:pt>
                <c:pt idx="42">
                  <c:v>1.3407913631271119E-2</c:v>
                </c:pt>
                <c:pt idx="43">
                  <c:v>1.3284774244947475E-2</c:v>
                </c:pt>
                <c:pt idx="44">
                  <c:v>1.316163485862383E-2</c:v>
                </c:pt>
                <c:pt idx="45">
                  <c:v>1.3038495472300182E-2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CD-4FB2-8268-BE6C2A16C954}"/>
            </c:ext>
          </c:extLst>
        </c:ser>
        <c:ser>
          <c:idx val="13"/>
          <c:order val="13"/>
          <c:tx>
            <c:strRef>
              <c:f>overview!$B$75:$E$75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overview!$F$75:$AY$75</c:f>
              <c:numCache>
                <c:formatCode>0.0%</c:formatCode>
                <c:ptCount val="46"/>
                <c:pt idx="0">
                  <c:v>0.11070862576409324</c:v>
                </c:pt>
                <c:pt idx="1">
                  <c:v>9.8360655737705027E-2</c:v>
                </c:pt>
                <c:pt idx="2">
                  <c:v>8.3333333333333259E-2</c:v>
                </c:pt>
                <c:pt idx="3">
                  <c:v>7.5010191602119747E-2</c:v>
                </c:pt>
                <c:pt idx="4">
                  <c:v>7.2818339433635249E-2</c:v>
                </c:pt>
                <c:pt idx="5">
                  <c:v>9.2089409593487881E-2</c:v>
                </c:pt>
                <c:pt idx="6">
                  <c:v>9.5255999870593744E-2</c:v>
                </c:pt>
                <c:pt idx="7">
                  <c:v>7.8356453250033375E-2</c:v>
                </c:pt>
                <c:pt idx="8">
                  <c:v>7.0548406952545717E-2</c:v>
                </c:pt>
                <c:pt idx="9">
                  <c:v>8.6084319526627207E-2</c:v>
                </c:pt>
                <c:pt idx="10">
                  <c:v>8.658103865042599E-2</c:v>
                </c:pt>
                <c:pt idx="11">
                  <c:v>8.3999175241310953E-2</c:v>
                </c:pt>
                <c:pt idx="12">
                  <c:v>7.2076891507715679E-2</c:v>
                </c:pt>
                <c:pt idx="13">
                  <c:v>8.4092306090165048E-2</c:v>
                </c:pt>
                <c:pt idx="14">
                  <c:v>8.0856350735610122E-2</c:v>
                </c:pt>
                <c:pt idx="15">
                  <c:v>7.7620395381055196E-2</c:v>
                </c:pt>
                <c:pt idx="16">
                  <c:v>7.438444002650027E-2</c:v>
                </c:pt>
                <c:pt idx="17">
                  <c:v>7.1148484671945345E-2</c:v>
                </c:pt>
                <c:pt idx="18">
                  <c:v>6.7912529317390419E-2</c:v>
                </c:pt>
                <c:pt idx="19">
                  <c:v>6.4676573962835493E-2</c:v>
                </c:pt>
                <c:pt idx="20">
                  <c:v>6.1440618608280539E-2</c:v>
                </c:pt>
                <c:pt idx="21">
                  <c:v>6.1085394362991742E-2</c:v>
                </c:pt>
                <c:pt idx="22">
                  <c:v>6.0730170117702945E-2</c:v>
                </c:pt>
                <c:pt idx="23">
                  <c:v>6.0374945872414147E-2</c:v>
                </c:pt>
                <c:pt idx="24">
                  <c:v>6.001972162712535E-2</c:v>
                </c:pt>
                <c:pt idx="25">
                  <c:v>5.9664497381836545E-2</c:v>
                </c:pt>
                <c:pt idx="26">
                  <c:v>6.1688601308887182E-2</c:v>
                </c:pt>
                <c:pt idx="27">
                  <c:v>6.3712705235937819E-2</c:v>
                </c:pt>
                <c:pt idx="28">
                  <c:v>6.5736809162988449E-2</c:v>
                </c:pt>
                <c:pt idx="29">
                  <c:v>6.7760913090039079E-2</c:v>
                </c:pt>
                <c:pt idx="30">
                  <c:v>6.9785017017089723E-2</c:v>
                </c:pt>
                <c:pt idx="31">
                  <c:v>6.4828104805885675E-2</c:v>
                </c:pt>
                <c:pt idx="32">
                  <c:v>5.9871192594681627E-2</c:v>
                </c:pt>
                <c:pt idx="33">
                  <c:v>5.4914280383477579E-2</c:v>
                </c:pt>
                <c:pt idx="34">
                  <c:v>4.9957368172273531E-2</c:v>
                </c:pt>
                <c:pt idx="35">
                  <c:v>4.5000455961069497E-2</c:v>
                </c:pt>
                <c:pt idx="36">
                  <c:v>4.2314681253109665E-2</c:v>
                </c:pt>
                <c:pt idx="37">
                  <c:v>3.9628906545149833E-2</c:v>
                </c:pt>
                <c:pt idx="38">
                  <c:v>3.6943131837190002E-2</c:v>
                </c:pt>
                <c:pt idx="39">
                  <c:v>3.425735712923017E-2</c:v>
                </c:pt>
                <c:pt idx="40">
                  <c:v>3.1571582421270339E-2</c:v>
                </c:pt>
                <c:pt idx="41">
                  <c:v>3.0746517559973707E-2</c:v>
                </c:pt>
                <c:pt idx="42">
                  <c:v>2.9921452698677076E-2</c:v>
                </c:pt>
                <c:pt idx="43">
                  <c:v>2.9096387837380444E-2</c:v>
                </c:pt>
                <c:pt idx="44">
                  <c:v>2.8271322976083813E-2</c:v>
                </c:pt>
                <c:pt idx="45">
                  <c:v>2.7446258114787181E-2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CD-4FB2-8268-BE6C2A16C954}"/>
            </c:ext>
          </c:extLst>
        </c:ser>
        <c:ser>
          <c:idx val="14"/>
          <c:order val="14"/>
          <c:tx>
            <c:strRef>
              <c:f>overview!$B$76:$E$76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overview!$F$76:$AY$76</c:f>
              <c:numCache>
                <c:formatCode>0.0%</c:formatCode>
                <c:ptCount val="46"/>
                <c:pt idx="0">
                  <c:v>8.8339222614840951E-2</c:v>
                </c:pt>
                <c:pt idx="1">
                  <c:v>9.5585008338453514E-2</c:v>
                </c:pt>
                <c:pt idx="2">
                  <c:v>8.7668892685199618E-2</c:v>
                </c:pt>
                <c:pt idx="3">
                  <c:v>8.8568969564196909E-2</c:v>
                </c:pt>
                <c:pt idx="4">
                  <c:v>8.5601187530925271E-2</c:v>
                </c:pt>
                <c:pt idx="5">
                  <c:v>7.5182345240321746E-2</c:v>
                </c:pt>
                <c:pt idx="6">
                  <c:v>8.4814398200224961E-2</c:v>
                </c:pt>
                <c:pt idx="7">
                  <c:v>7.5495841330774249E-2</c:v>
                </c:pt>
                <c:pt idx="8">
                  <c:v>6.9871938890136986E-2</c:v>
                </c:pt>
                <c:pt idx="9">
                  <c:v>6.1052123552123527E-2</c:v>
                </c:pt>
                <c:pt idx="10">
                  <c:v>5.4961505560307877E-2</c:v>
                </c:pt>
                <c:pt idx="11">
                  <c:v>5.3073315230807161E-2</c:v>
                </c:pt>
                <c:pt idx="12">
                  <c:v>4.7821626085433167E-2</c:v>
                </c:pt>
                <c:pt idx="13">
                  <c:v>5.9379054400627407E-2</c:v>
                </c:pt>
                <c:pt idx="14">
                  <c:v>6.0791548463942205E-2</c:v>
                </c:pt>
                <c:pt idx="15">
                  <c:v>6.2204042527257003E-2</c:v>
                </c:pt>
                <c:pt idx="16">
                  <c:v>6.3616536590571801E-2</c:v>
                </c:pt>
                <c:pt idx="17">
                  <c:v>6.5029030653886599E-2</c:v>
                </c:pt>
                <c:pt idx="18">
                  <c:v>6.6441524717201397E-2</c:v>
                </c:pt>
                <c:pt idx="19">
                  <c:v>6.7854018780516195E-2</c:v>
                </c:pt>
                <c:pt idx="20">
                  <c:v>6.9266512843831007E-2</c:v>
                </c:pt>
                <c:pt idx="21">
                  <c:v>6.6515842237591633E-2</c:v>
                </c:pt>
                <c:pt idx="22">
                  <c:v>6.3765171631352258E-2</c:v>
                </c:pt>
                <c:pt idx="23">
                  <c:v>6.101450102511289E-2</c:v>
                </c:pt>
                <c:pt idx="24">
                  <c:v>5.8263830418873522E-2</c:v>
                </c:pt>
                <c:pt idx="25">
                  <c:v>5.5513159812634161E-2</c:v>
                </c:pt>
                <c:pt idx="26">
                  <c:v>5.5438416413355715E-2</c:v>
                </c:pt>
                <c:pt idx="27">
                  <c:v>5.5363673014077269E-2</c:v>
                </c:pt>
                <c:pt idx="28">
                  <c:v>5.5288929614798824E-2</c:v>
                </c:pt>
                <c:pt idx="29">
                  <c:v>5.5214186215520378E-2</c:v>
                </c:pt>
                <c:pt idx="30">
                  <c:v>5.5139442816241946E-2</c:v>
                </c:pt>
                <c:pt idx="31">
                  <c:v>5.5103057088563334E-2</c:v>
                </c:pt>
                <c:pt idx="32">
                  <c:v>5.5066671360884722E-2</c:v>
                </c:pt>
                <c:pt idx="33">
                  <c:v>5.5030285633206111E-2</c:v>
                </c:pt>
                <c:pt idx="34">
                  <c:v>5.4993899905527499E-2</c:v>
                </c:pt>
                <c:pt idx="35">
                  <c:v>5.4957514177848887E-2</c:v>
                </c:pt>
                <c:pt idx="36">
                  <c:v>5.4147956930219052E-2</c:v>
                </c:pt>
                <c:pt idx="37">
                  <c:v>5.3338399682589216E-2</c:v>
                </c:pt>
                <c:pt idx="38">
                  <c:v>5.252884243495938E-2</c:v>
                </c:pt>
                <c:pt idx="39">
                  <c:v>5.1719285187329544E-2</c:v>
                </c:pt>
                <c:pt idx="40">
                  <c:v>5.0909727939699723E-2</c:v>
                </c:pt>
                <c:pt idx="41">
                  <c:v>5.0116552730846878E-2</c:v>
                </c:pt>
                <c:pt idx="42">
                  <c:v>4.9323377521994033E-2</c:v>
                </c:pt>
                <c:pt idx="43">
                  <c:v>4.8530202313141188E-2</c:v>
                </c:pt>
                <c:pt idx="44">
                  <c:v>4.7737027104288343E-2</c:v>
                </c:pt>
                <c:pt idx="45">
                  <c:v>4.6943851895435484E-2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CD-4FB2-8268-BE6C2A16C954}"/>
            </c:ext>
          </c:extLst>
        </c:ser>
        <c:ser>
          <c:idx val="15"/>
          <c:order val="15"/>
          <c:tx>
            <c:strRef>
              <c:f>overview!$B$77:$E$77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overview!$F$77:$AY$77</c:f>
              <c:numCache>
                <c:formatCode>0.0%</c:formatCode>
                <c:ptCount val="46"/>
                <c:pt idx="0">
                  <c:v>5.9014879057868175E-3</c:v>
                </c:pt>
                <c:pt idx="1">
                  <c:v>7.3408894749824594E-3</c:v>
                </c:pt>
                <c:pt idx="2">
                  <c:v>1.0387301715561348E-2</c:v>
                </c:pt>
                <c:pt idx="3">
                  <c:v>1.1408978247450241E-2</c:v>
                </c:pt>
                <c:pt idx="4">
                  <c:v>1.0909881397786814E-2</c:v>
                </c:pt>
                <c:pt idx="5">
                  <c:v>6.6709027172993096E-3</c:v>
                </c:pt>
                <c:pt idx="6">
                  <c:v>6.0436365447671392E-3</c:v>
                </c:pt>
                <c:pt idx="7">
                  <c:v>7.9455827007111068E-3</c:v>
                </c:pt>
                <c:pt idx="8">
                  <c:v>1.0054297190327466E-2</c:v>
                </c:pt>
                <c:pt idx="9">
                  <c:v>9.2476954795965849E-3</c:v>
                </c:pt>
                <c:pt idx="10">
                  <c:v>1.0332782889562964E-2</c:v>
                </c:pt>
                <c:pt idx="11">
                  <c:v>1.3788872025058962E-2</c:v>
                </c:pt>
                <c:pt idx="12">
                  <c:v>1.375582759701377E-2</c:v>
                </c:pt>
                <c:pt idx="13">
                  <c:v>1.3593061072984192E-2</c:v>
                </c:pt>
                <c:pt idx="14">
                  <c:v>1.3760666415392166E-2</c:v>
                </c:pt>
                <c:pt idx="15">
                  <c:v>1.3928271757800141E-2</c:v>
                </c:pt>
                <c:pt idx="16">
                  <c:v>1.4095877100208116E-2</c:v>
                </c:pt>
                <c:pt idx="17">
                  <c:v>1.4263482442616091E-2</c:v>
                </c:pt>
                <c:pt idx="18">
                  <c:v>1.4431087785024065E-2</c:v>
                </c:pt>
                <c:pt idx="19">
                  <c:v>1.459869312743204E-2</c:v>
                </c:pt>
                <c:pt idx="20">
                  <c:v>1.4766298469840011E-2</c:v>
                </c:pt>
                <c:pt idx="21">
                  <c:v>1.51697347551762E-2</c:v>
                </c:pt>
                <c:pt idx="22">
                  <c:v>1.5573171040512389E-2</c:v>
                </c:pt>
                <c:pt idx="23">
                  <c:v>1.5976607325848578E-2</c:v>
                </c:pt>
                <c:pt idx="24">
                  <c:v>1.6380043611184766E-2</c:v>
                </c:pt>
                <c:pt idx="25">
                  <c:v>1.6783479896520959E-2</c:v>
                </c:pt>
                <c:pt idx="26">
                  <c:v>1.7083456722452615E-2</c:v>
                </c:pt>
                <c:pt idx="27">
                  <c:v>1.7383433548384272E-2</c:v>
                </c:pt>
                <c:pt idx="28">
                  <c:v>1.7683410374315929E-2</c:v>
                </c:pt>
                <c:pt idx="29">
                  <c:v>1.7983387200247586E-2</c:v>
                </c:pt>
                <c:pt idx="30">
                  <c:v>1.828336402617925E-2</c:v>
                </c:pt>
                <c:pt idx="31">
                  <c:v>1.8271742678058402E-2</c:v>
                </c:pt>
                <c:pt idx="32">
                  <c:v>1.8260121329937554E-2</c:v>
                </c:pt>
                <c:pt idx="33">
                  <c:v>1.8248499981816706E-2</c:v>
                </c:pt>
                <c:pt idx="34">
                  <c:v>1.8236878633695858E-2</c:v>
                </c:pt>
                <c:pt idx="35">
                  <c:v>1.8225257285575003E-2</c:v>
                </c:pt>
                <c:pt idx="36">
                  <c:v>1.8339295198560101E-2</c:v>
                </c:pt>
                <c:pt idx="37">
                  <c:v>1.8453333111545199E-2</c:v>
                </c:pt>
                <c:pt idx="38">
                  <c:v>1.8567371024530297E-2</c:v>
                </c:pt>
                <c:pt idx="39">
                  <c:v>1.8681408937515395E-2</c:v>
                </c:pt>
                <c:pt idx="40">
                  <c:v>1.8795446850500497E-2</c:v>
                </c:pt>
                <c:pt idx="41">
                  <c:v>1.8864220695347499E-2</c:v>
                </c:pt>
                <c:pt idx="42">
                  <c:v>1.8932994540194502E-2</c:v>
                </c:pt>
                <c:pt idx="43">
                  <c:v>1.9001768385041504E-2</c:v>
                </c:pt>
                <c:pt idx="44">
                  <c:v>1.9070542229888507E-2</c:v>
                </c:pt>
                <c:pt idx="45">
                  <c:v>1.9139316074735513E-2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CD-4FB2-8268-BE6C2A16C954}"/>
            </c:ext>
          </c:extLst>
        </c:ser>
        <c:ser>
          <c:idx val="16"/>
          <c:order val="16"/>
          <c:tx>
            <c:strRef>
              <c:f>overview!$B$78:$E$78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overview!$F$78:$AY$78</c:f>
              <c:numCache>
                <c:formatCode>0.0%</c:formatCode>
                <c:ptCount val="46"/>
                <c:pt idx="0">
                  <c:v>7.637195580842282E-2</c:v>
                </c:pt>
                <c:pt idx="1">
                  <c:v>7.53936122357175E-2</c:v>
                </c:pt>
                <c:pt idx="2">
                  <c:v>7.3616335303600122E-2</c:v>
                </c:pt>
                <c:pt idx="3">
                  <c:v>7.0673835700719501E-2</c:v>
                </c:pt>
                <c:pt idx="4">
                  <c:v>7.6895393474088358E-2</c:v>
                </c:pt>
                <c:pt idx="5">
                  <c:v>7.9681044694190017E-2</c:v>
                </c:pt>
                <c:pt idx="6">
                  <c:v>7.4135925804431402E-2</c:v>
                </c:pt>
                <c:pt idx="7">
                  <c:v>7.0600599672344E-2</c:v>
                </c:pt>
                <c:pt idx="8">
                  <c:v>8.0732046662623569E-2</c:v>
                </c:pt>
                <c:pt idx="9">
                  <c:v>8.3342544489886095E-2</c:v>
                </c:pt>
                <c:pt idx="10">
                  <c:v>7.8507992895204159E-2</c:v>
                </c:pt>
                <c:pt idx="11">
                  <c:v>7.9666982536889197E-2</c:v>
                </c:pt>
                <c:pt idx="12">
                  <c:v>7.1207531189940942E-2</c:v>
                </c:pt>
                <c:pt idx="13">
                  <c:v>7.2807723250201128E-2</c:v>
                </c:pt>
                <c:pt idx="14">
                  <c:v>7.0559593885667793E-2</c:v>
                </c:pt>
                <c:pt idx="15">
                  <c:v>6.8311464521134457E-2</c:v>
                </c:pt>
                <c:pt idx="16">
                  <c:v>6.6063335156601122E-2</c:v>
                </c:pt>
                <c:pt idx="17">
                  <c:v>6.3815205792067786E-2</c:v>
                </c:pt>
                <c:pt idx="18">
                  <c:v>6.1567076427534451E-2</c:v>
                </c:pt>
                <c:pt idx="19">
                  <c:v>5.9318947063001115E-2</c:v>
                </c:pt>
                <c:pt idx="20">
                  <c:v>5.707081769846778E-2</c:v>
                </c:pt>
                <c:pt idx="21">
                  <c:v>5.7234517337230131E-2</c:v>
                </c:pt>
                <c:pt idx="22">
                  <c:v>5.7398216975992483E-2</c:v>
                </c:pt>
                <c:pt idx="23">
                  <c:v>5.7561916614754835E-2</c:v>
                </c:pt>
                <c:pt idx="24">
                  <c:v>5.7725616253517187E-2</c:v>
                </c:pt>
                <c:pt idx="25">
                  <c:v>5.7889315892279525E-2</c:v>
                </c:pt>
                <c:pt idx="26">
                  <c:v>5.5241504076308033E-2</c:v>
                </c:pt>
                <c:pt idx="27">
                  <c:v>5.2593692260336541E-2</c:v>
                </c:pt>
                <c:pt idx="28">
                  <c:v>4.994588044436505E-2</c:v>
                </c:pt>
                <c:pt idx="29">
                  <c:v>4.7298068628393558E-2</c:v>
                </c:pt>
                <c:pt idx="30">
                  <c:v>4.4650256812422073E-2</c:v>
                </c:pt>
                <c:pt idx="31">
                  <c:v>4.4910892548437345E-2</c:v>
                </c:pt>
                <c:pt idx="32">
                  <c:v>4.5171528284452617E-2</c:v>
                </c:pt>
                <c:pt idx="33">
                  <c:v>4.5432164020467888E-2</c:v>
                </c:pt>
                <c:pt idx="34">
                  <c:v>4.569279975648316E-2</c:v>
                </c:pt>
                <c:pt idx="35">
                  <c:v>4.5953435492498418E-2</c:v>
                </c:pt>
                <c:pt idx="36">
                  <c:v>4.5719154632463344E-2</c:v>
                </c:pt>
                <c:pt idx="37">
                  <c:v>4.5484873772428269E-2</c:v>
                </c:pt>
                <c:pt idx="38">
                  <c:v>4.5250592912393195E-2</c:v>
                </c:pt>
                <c:pt idx="39">
                  <c:v>4.5016312052358121E-2</c:v>
                </c:pt>
                <c:pt idx="40">
                  <c:v>4.4782031192323046E-2</c:v>
                </c:pt>
                <c:pt idx="41">
                  <c:v>4.4654501945942157E-2</c:v>
                </c:pt>
                <c:pt idx="42">
                  <c:v>4.4526972699561268E-2</c:v>
                </c:pt>
                <c:pt idx="43">
                  <c:v>4.4399443453180379E-2</c:v>
                </c:pt>
                <c:pt idx="44">
                  <c:v>4.427191420679949E-2</c:v>
                </c:pt>
                <c:pt idx="45">
                  <c:v>4.4144384960418614E-2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CD-4FB2-8268-BE6C2A16C954}"/>
            </c:ext>
          </c:extLst>
        </c:ser>
        <c:ser>
          <c:idx val="17"/>
          <c:order val="17"/>
          <c:tx>
            <c:strRef>
              <c:f>overview!$B$79:$E$79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overview!$F$79:$AY$79</c:f>
              <c:numCache>
                <c:formatCode>0.0%</c:formatCode>
                <c:ptCount val="46"/>
                <c:pt idx="0">
                  <c:v>5.9602649006622599E-2</c:v>
                </c:pt>
                <c:pt idx="1">
                  <c:v>6.2000939408172862E-2</c:v>
                </c:pt>
                <c:pt idx="2">
                  <c:v>6.0508083140877522E-2</c:v>
                </c:pt>
                <c:pt idx="3">
                  <c:v>5.8123569794050312E-2</c:v>
                </c:pt>
                <c:pt idx="4">
                  <c:v>5.9628543499511188E-2</c:v>
                </c:pt>
                <c:pt idx="5">
                  <c:v>6.07124937280481E-2</c:v>
                </c:pt>
                <c:pt idx="6">
                  <c:v>6.1373599610326401E-2</c:v>
                </c:pt>
                <c:pt idx="7">
                  <c:v>5.6169429097605805E-2</c:v>
                </c:pt>
                <c:pt idx="8">
                  <c:v>5.3345811885821215E-2</c:v>
                </c:pt>
                <c:pt idx="9">
                  <c:v>5.0538137576041198E-2</c:v>
                </c:pt>
                <c:pt idx="10">
                  <c:v>5.1654560129136495E-2</c:v>
                </c:pt>
                <c:pt idx="11">
                  <c:v>6.2665056500467387E-2</c:v>
                </c:pt>
                <c:pt idx="12">
                  <c:v>3.074104374274178E-2</c:v>
                </c:pt>
                <c:pt idx="13">
                  <c:v>2.626236949234273E-2</c:v>
                </c:pt>
                <c:pt idx="14">
                  <c:v>2.5164800388279902E-2</c:v>
                </c:pt>
                <c:pt idx="15">
                  <c:v>2.4067231284217075E-2</c:v>
                </c:pt>
                <c:pt idx="16">
                  <c:v>2.2969662180154247E-2</c:v>
                </c:pt>
                <c:pt idx="17">
                  <c:v>2.187209307609142E-2</c:v>
                </c:pt>
                <c:pt idx="18">
                  <c:v>2.0774523972028593E-2</c:v>
                </c:pt>
                <c:pt idx="19">
                  <c:v>1.9676954867965765E-2</c:v>
                </c:pt>
                <c:pt idx="20">
                  <c:v>1.8579385763902945E-2</c:v>
                </c:pt>
                <c:pt idx="21">
                  <c:v>1.8347020023101422E-2</c:v>
                </c:pt>
                <c:pt idx="22">
                  <c:v>1.81146542822999E-2</c:v>
                </c:pt>
                <c:pt idx="23">
                  <c:v>1.7882288541498377E-2</c:v>
                </c:pt>
                <c:pt idx="24">
                  <c:v>1.7649922800696854E-2</c:v>
                </c:pt>
                <c:pt idx="25">
                  <c:v>1.7417557059895339E-2</c:v>
                </c:pt>
                <c:pt idx="26">
                  <c:v>1.7303694449255457E-2</c:v>
                </c:pt>
                <c:pt idx="27">
                  <c:v>1.7189831838615575E-2</c:v>
                </c:pt>
                <c:pt idx="28">
                  <c:v>1.7075969227975694E-2</c:v>
                </c:pt>
                <c:pt idx="29">
                  <c:v>1.6962106617335812E-2</c:v>
                </c:pt>
                <c:pt idx="30">
                  <c:v>1.6848244006695934E-2</c:v>
                </c:pt>
                <c:pt idx="31">
                  <c:v>1.6569332683948536E-2</c:v>
                </c:pt>
                <c:pt idx="32">
                  <c:v>1.6290421361201138E-2</c:v>
                </c:pt>
                <c:pt idx="33">
                  <c:v>1.601151003845374E-2</c:v>
                </c:pt>
                <c:pt idx="34">
                  <c:v>1.5732598715706342E-2</c:v>
                </c:pt>
                <c:pt idx="35">
                  <c:v>1.5453687392958937E-2</c:v>
                </c:pt>
                <c:pt idx="36">
                  <c:v>1.5591768581681898E-2</c:v>
                </c:pt>
                <c:pt idx="37">
                  <c:v>1.5729849770404859E-2</c:v>
                </c:pt>
                <c:pt idx="38">
                  <c:v>1.5867930959127818E-2</c:v>
                </c:pt>
                <c:pt idx="39">
                  <c:v>1.6006012147850777E-2</c:v>
                </c:pt>
                <c:pt idx="40">
                  <c:v>1.6144093336573739E-2</c:v>
                </c:pt>
                <c:pt idx="41">
                  <c:v>1.6273360338366592E-2</c:v>
                </c:pt>
                <c:pt idx="42">
                  <c:v>1.6402627340159445E-2</c:v>
                </c:pt>
                <c:pt idx="43">
                  <c:v>1.6531894341952298E-2</c:v>
                </c:pt>
                <c:pt idx="44">
                  <c:v>1.6661161343745151E-2</c:v>
                </c:pt>
                <c:pt idx="45">
                  <c:v>1.6790428345538011E-2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CD-4FB2-8268-BE6C2A16C954}"/>
            </c:ext>
          </c:extLst>
        </c:ser>
        <c:ser>
          <c:idx val="18"/>
          <c:order val="18"/>
          <c:tx>
            <c:strRef>
              <c:f>overview!$B$80:$E$80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overview!$F$80:$AY$80</c:f>
              <c:numCache>
                <c:formatCode>0.0%</c:formatCode>
                <c:ptCount val="46"/>
                <c:pt idx="0">
                  <c:v>4.5220611309860104E-2</c:v>
                </c:pt>
                <c:pt idx="1">
                  <c:v>4.5973605393220485E-2</c:v>
                </c:pt>
                <c:pt idx="2">
                  <c:v>4.3821339950372185E-2</c:v>
                </c:pt>
                <c:pt idx="3">
                  <c:v>4.2301840348105912E-2</c:v>
                </c:pt>
                <c:pt idx="4">
                  <c:v>4.5271084060422684E-2</c:v>
                </c:pt>
                <c:pt idx="5">
                  <c:v>3.8702036124222738E-2</c:v>
                </c:pt>
                <c:pt idx="6">
                  <c:v>4.4143112373448146E-2</c:v>
                </c:pt>
                <c:pt idx="7">
                  <c:v>4.093956158417611E-2</c:v>
                </c:pt>
                <c:pt idx="8">
                  <c:v>4.2898389446487162E-2</c:v>
                </c:pt>
                <c:pt idx="9">
                  <c:v>4.7044666986564954E-2</c:v>
                </c:pt>
                <c:pt idx="10">
                  <c:v>4.2364749145066272E-2</c:v>
                </c:pt>
                <c:pt idx="11">
                  <c:v>3.7647934605091748E-2</c:v>
                </c:pt>
                <c:pt idx="12">
                  <c:v>3.3406080720385534E-2</c:v>
                </c:pt>
                <c:pt idx="13">
                  <c:v>3.0828021221670721E-2</c:v>
                </c:pt>
                <c:pt idx="14">
                  <c:v>3.1701010165406433E-2</c:v>
                </c:pt>
                <c:pt idx="15">
                  <c:v>3.2573999109142146E-2</c:v>
                </c:pt>
                <c:pt idx="16">
                  <c:v>3.3446988052877859E-2</c:v>
                </c:pt>
                <c:pt idx="17">
                  <c:v>3.4319976996613571E-2</c:v>
                </c:pt>
                <c:pt idx="18">
                  <c:v>3.5192965940349284E-2</c:v>
                </c:pt>
                <c:pt idx="19">
                  <c:v>3.6065954884084997E-2</c:v>
                </c:pt>
                <c:pt idx="20">
                  <c:v>3.6938943827820703E-2</c:v>
                </c:pt>
                <c:pt idx="21">
                  <c:v>3.6704411786050307E-2</c:v>
                </c:pt>
                <c:pt idx="22">
                  <c:v>3.6469879744279912E-2</c:v>
                </c:pt>
                <c:pt idx="23">
                  <c:v>3.6235347702509517E-2</c:v>
                </c:pt>
                <c:pt idx="24">
                  <c:v>3.6000815660739122E-2</c:v>
                </c:pt>
                <c:pt idx="25">
                  <c:v>3.5766283618968719E-2</c:v>
                </c:pt>
                <c:pt idx="26">
                  <c:v>3.5223963258087118E-2</c:v>
                </c:pt>
                <c:pt idx="27">
                  <c:v>3.4681642897205517E-2</c:v>
                </c:pt>
                <c:pt idx="28">
                  <c:v>3.4139322536323916E-2</c:v>
                </c:pt>
                <c:pt idx="29">
                  <c:v>3.3597002175442314E-2</c:v>
                </c:pt>
                <c:pt idx="30">
                  <c:v>3.3054681814560727E-2</c:v>
                </c:pt>
                <c:pt idx="31">
                  <c:v>3.2375948847669013E-2</c:v>
                </c:pt>
                <c:pt idx="32">
                  <c:v>3.1697215880777299E-2</c:v>
                </c:pt>
                <c:pt idx="33">
                  <c:v>3.1018482913885585E-2</c:v>
                </c:pt>
                <c:pt idx="34">
                  <c:v>3.0339749946993871E-2</c:v>
                </c:pt>
                <c:pt idx="35">
                  <c:v>2.9661016980102151E-2</c:v>
                </c:pt>
                <c:pt idx="36">
                  <c:v>2.9403218750963057E-2</c:v>
                </c:pt>
                <c:pt idx="37">
                  <c:v>2.9145420521823964E-2</c:v>
                </c:pt>
                <c:pt idx="38">
                  <c:v>2.8887622292684871E-2</c:v>
                </c:pt>
                <c:pt idx="39">
                  <c:v>2.8629824063545778E-2</c:v>
                </c:pt>
                <c:pt idx="40">
                  <c:v>2.8372025834406678E-2</c:v>
                </c:pt>
                <c:pt idx="41">
                  <c:v>2.7743374810890752E-2</c:v>
                </c:pt>
                <c:pt idx="42">
                  <c:v>2.7114723787374825E-2</c:v>
                </c:pt>
                <c:pt idx="43">
                  <c:v>2.6486072763858899E-2</c:v>
                </c:pt>
                <c:pt idx="44">
                  <c:v>2.5857421740342973E-2</c:v>
                </c:pt>
                <c:pt idx="45">
                  <c:v>2.5228770716827054E-2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CD-4FB2-8268-BE6C2A16C954}"/>
            </c:ext>
          </c:extLst>
        </c:ser>
        <c:ser>
          <c:idx val="19"/>
          <c:order val="19"/>
          <c:tx>
            <c:strRef>
              <c:f>overview!$B$81:$E$81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overview!$F$81:$AY$81</c:f>
              <c:numCache>
                <c:formatCode>0.0%</c:formatCode>
                <c:ptCount val="46"/>
                <c:pt idx="0">
                  <c:v>4.9650730209995331E-2</c:v>
                </c:pt>
                <c:pt idx="1">
                  <c:v>5.1399730917934816E-2</c:v>
                </c:pt>
                <c:pt idx="2">
                  <c:v>5.2974715532756012E-2</c:v>
                </c:pt>
                <c:pt idx="3">
                  <c:v>5.1318600281034188E-2</c:v>
                </c:pt>
                <c:pt idx="4">
                  <c:v>4.6274991353798534E-2</c:v>
                </c:pt>
                <c:pt idx="5">
                  <c:v>5.204360867173552E-2</c:v>
                </c:pt>
                <c:pt idx="6">
                  <c:v>5.3148705833721444E-2</c:v>
                </c:pt>
                <c:pt idx="7">
                  <c:v>4.7438979953794647E-2</c:v>
                </c:pt>
                <c:pt idx="8">
                  <c:v>4.681396913679392E-2</c:v>
                </c:pt>
                <c:pt idx="9">
                  <c:v>5.1436353679213509E-2</c:v>
                </c:pt>
                <c:pt idx="10">
                  <c:v>5.3935147779153425E-2</c:v>
                </c:pt>
                <c:pt idx="11">
                  <c:v>5.3154944014441652E-2</c:v>
                </c:pt>
                <c:pt idx="12">
                  <c:v>5.0233914377719513E-2</c:v>
                </c:pt>
                <c:pt idx="13">
                  <c:v>5.3395129755641202E-2</c:v>
                </c:pt>
                <c:pt idx="14">
                  <c:v>5.0836803311771997E-2</c:v>
                </c:pt>
                <c:pt idx="15">
                  <c:v>4.8278476867902792E-2</c:v>
                </c:pt>
                <c:pt idx="16">
                  <c:v>4.5720150424033587E-2</c:v>
                </c:pt>
                <c:pt idx="17">
                  <c:v>4.3161823980164382E-2</c:v>
                </c:pt>
                <c:pt idx="18">
                  <c:v>4.0603497536295177E-2</c:v>
                </c:pt>
                <c:pt idx="19">
                  <c:v>3.8045171092425972E-2</c:v>
                </c:pt>
                <c:pt idx="20">
                  <c:v>3.5486844648556781E-2</c:v>
                </c:pt>
                <c:pt idx="21">
                  <c:v>3.5172308617139422E-2</c:v>
                </c:pt>
                <c:pt idx="22">
                  <c:v>3.4857772585722063E-2</c:v>
                </c:pt>
                <c:pt idx="23">
                  <c:v>3.4543236554304704E-2</c:v>
                </c:pt>
                <c:pt idx="24">
                  <c:v>3.4228700522887345E-2</c:v>
                </c:pt>
                <c:pt idx="25">
                  <c:v>3.391416449147E-2</c:v>
                </c:pt>
                <c:pt idx="26">
                  <c:v>3.2766800012337297E-2</c:v>
                </c:pt>
                <c:pt idx="27">
                  <c:v>3.1619435533204593E-2</c:v>
                </c:pt>
                <c:pt idx="28">
                  <c:v>3.0472071054071886E-2</c:v>
                </c:pt>
                <c:pt idx="29">
                  <c:v>2.9324706574939179E-2</c:v>
                </c:pt>
                <c:pt idx="30">
                  <c:v>2.8177342095806468E-2</c:v>
                </c:pt>
                <c:pt idx="31">
                  <c:v>2.820045100888726E-2</c:v>
                </c:pt>
                <c:pt idx="32">
                  <c:v>2.8223559921968053E-2</c:v>
                </c:pt>
                <c:pt idx="33">
                  <c:v>2.8246668835048845E-2</c:v>
                </c:pt>
                <c:pt idx="34">
                  <c:v>2.8269777748129638E-2</c:v>
                </c:pt>
                <c:pt idx="35">
                  <c:v>2.8292886661210437E-2</c:v>
                </c:pt>
                <c:pt idx="36">
                  <c:v>2.8125129465426512E-2</c:v>
                </c:pt>
                <c:pt idx="37">
                  <c:v>2.7957372269642587E-2</c:v>
                </c:pt>
                <c:pt idx="38">
                  <c:v>2.7789615073858662E-2</c:v>
                </c:pt>
                <c:pt idx="39">
                  <c:v>2.7621857878074738E-2</c:v>
                </c:pt>
                <c:pt idx="40">
                  <c:v>2.7454100682290816E-2</c:v>
                </c:pt>
                <c:pt idx="41">
                  <c:v>2.7172610147096866E-2</c:v>
                </c:pt>
                <c:pt idx="42">
                  <c:v>2.6891119611902915E-2</c:v>
                </c:pt>
                <c:pt idx="43">
                  <c:v>2.6609629076708965E-2</c:v>
                </c:pt>
                <c:pt idx="44">
                  <c:v>2.6328138541515014E-2</c:v>
                </c:pt>
                <c:pt idx="45">
                  <c:v>2.604664800632106E-2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CD-4FB2-8268-BE6C2A16C954}"/>
            </c:ext>
          </c:extLst>
        </c:ser>
        <c:ser>
          <c:idx val="20"/>
          <c:order val="20"/>
          <c:tx>
            <c:strRef>
              <c:f>overview!$B$82:$E$82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overview!$F$82:$AY$82</c:f>
              <c:numCache>
                <c:formatCode>0.0%</c:formatCode>
                <c:ptCount val="46"/>
                <c:pt idx="0">
                  <c:v>9.2754935069456534E-2</c:v>
                </c:pt>
                <c:pt idx="1">
                  <c:v>9.5182313708230382E-2</c:v>
                </c:pt>
                <c:pt idx="2">
                  <c:v>9.5981237060931424E-2</c:v>
                </c:pt>
                <c:pt idx="3">
                  <c:v>9.7577350916620675E-2</c:v>
                </c:pt>
                <c:pt idx="4">
                  <c:v>0.10015372567218717</c:v>
                </c:pt>
                <c:pt idx="5">
                  <c:v>9.8984364652822787E-2</c:v>
                </c:pt>
                <c:pt idx="6">
                  <c:v>9.8278860811346291E-2</c:v>
                </c:pt>
                <c:pt idx="7">
                  <c:v>9.8138151968519827E-2</c:v>
                </c:pt>
                <c:pt idx="8">
                  <c:v>9.6622445512030364E-2</c:v>
                </c:pt>
                <c:pt idx="9">
                  <c:v>9.5342046910077638E-2</c:v>
                </c:pt>
                <c:pt idx="10">
                  <c:v>9.4555227446166068E-2</c:v>
                </c:pt>
                <c:pt idx="11">
                  <c:v>9.6261258001486771E-2</c:v>
                </c:pt>
                <c:pt idx="12">
                  <c:v>0.10070429432438233</c:v>
                </c:pt>
                <c:pt idx="13">
                  <c:v>9.5194005660362402E-2</c:v>
                </c:pt>
                <c:pt idx="14">
                  <c:v>9.2856370466871327E-2</c:v>
                </c:pt>
                <c:pt idx="15">
                  <c:v>9.0518735273380252E-2</c:v>
                </c:pt>
                <c:pt idx="16">
                  <c:v>8.8181100079889177E-2</c:v>
                </c:pt>
                <c:pt idx="17">
                  <c:v>8.5843464886398102E-2</c:v>
                </c:pt>
                <c:pt idx="18">
                  <c:v>8.3505829692907027E-2</c:v>
                </c:pt>
                <c:pt idx="19">
                  <c:v>8.1168194499415952E-2</c:v>
                </c:pt>
                <c:pt idx="20">
                  <c:v>7.8830559305924863E-2</c:v>
                </c:pt>
                <c:pt idx="21">
                  <c:v>7.781120949354281E-2</c:v>
                </c:pt>
                <c:pt idx="22">
                  <c:v>7.6791859681160757E-2</c:v>
                </c:pt>
                <c:pt idx="23">
                  <c:v>7.5772509868778704E-2</c:v>
                </c:pt>
                <c:pt idx="24">
                  <c:v>7.475316005639665E-2</c:v>
                </c:pt>
                <c:pt idx="25">
                  <c:v>7.3733810244014597E-2</c:v>
                </c:pt>
                <c:pt idx="26">
                  <c:v>7.240391893943747E-2</c:v>
                </c:pt>
                <c:pt idx="27">
                  <c:v>7.1074027634860343E-2</c:v>
                </c:pt>
                <c:pt idx="28">
                  <c:v>6.9744136330283216E-2</c:v>
                </c:pt>
                <c:pt idx="29">
                  <c:v>6.8414245025706089E-2</c:v>
                </c:pt>
                <c:pt idx="30">
                  <c:v>6.7084353721128975E-2</c:v>
                </c:pt>
                <c:pt idx="31">
                  <c:v>6.538054607714297E-2</c:v>
                </c:pt>
                <c:pt idx="32">
                  <c:v>6.3676738433156965E-2</c:v>
                </c:pt>
                <c:pt idx="33">
                  <c:v>6.1972930789170953E-2</c:v>
                </c:pt>
                <c:pt idx="34">
                  <c:v>6.0269123145184941E-2</c:v>
                </c:pt>
                <c:pt idx="35">
                  <c:v>5.8565315501198922E-2</c:v>
                </c:pt>
                <c:pt idx="36">
                  <c:v>6.1997535819187141E-2</c:v>
                </c:pt>
                <c:pt idx="37">
                  <c:v>6.542975613717536E-2</c:v>
                </c:pt>
                <c:pt idx="38">
                  <c:v>6.8861976455163579E-2</c:v>
                </c:pt>
                <c:pt idx="39">
                  <c:v>7.2294196773151798E-2</c:v>
                </c:pt>
                <c:pt idx="40">
                  <c:v>7.572641709114003E-2</c:v>
                </c:pt>
                <c:pt idx="41">
                  <c:v>7.8560826908909975E-2</c:v>
                </c:pt>
                <c:pt idx="42">
                  <c:v>8.139523672667992E-2</c:v>
                </c:pt>
                <c:pt idx="43">
                  <c:v>8.4229646544449865E-2</c:v>
                </c:pt>
                <c:pt idx="44">
                  <c:v>8.706405636221981E-2</c:v>
                </c:pt>
                <c:pt idx="45">
                  <c:v>8.9898466179989756E-2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CD-4FB2-8268-BE6C2A16C954}"/>
            </c:ext>
          </c:extLst>
        </c:ser>
        <c:ser>
          <c:idx val="21"/>
          <c:order val="21"/>
          <c:tx>
            <c:strRef>
              <c:f>overview!$B$83:$E$83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overview!$F$83:$AY$83</c:f>
              <c:numCache>
                <c:formatCode>0.0%</c:formatCode>
                <c:ptCount val="46"/>
                <c:pt idx="0">
                  <c:v>3.5365081483654803E-2</c:v>
                </c:pt>
                <c:pt idx="1">
                  <c:v>3.2589327515205602E-2</c:v>
                </c:pt>
                <c:pt idx="2">
                  <c:v>2.9287385407221755E-2</c:v>
                </c:pt>
                <c:pt idx="3">
                  <c:v>3.1178181212501821E-2</c:v>
                </c:pt>
                <c:pt idx="4">
                  <c:v>3.0559846139569524E-2</c:v>
                </c:pt>
                <c:pt idx="5">
                  <c:v>2.4771400112442166E-2</c:v>
                </c:pt>
                <c:pt idx="6">
                  <c:v>2.6105146570816418E-2</c:v>
                </c:pt>
                <c:pt idx="7">
                  <c:v>3.0061918760996509E-2</c:v>
                </c:pt>
                <c:pt idx="8">
                  <c:v>2.5019087300429455E-2</c:v>
                </c:pt>
                <c:pt idx="9">
                  <c:v>2.475422430091001E-2</c:v>
                </c:pt>
                <c:pt idx="10">
                  <c:v>2.9056085686492317E-2</c:v>
                </c:pt>
                <c:pt idx="11">
                  <c:v>2.4926246200183355E-2</c:v>
                </c:pt>
                <c:pt idx="12">
                  <c:v>3.0566572551363747E-2</c:v>
                </c:pt>
                <c:pt idx="13">
                  <c:v>2.4723966602181902E-2</c:v>
                </c:pt>
                <c:pt idx="14">
                  <c:v>2.3309874419050462E-2</c:v>
                </c:pt>
                <c:pt idx="15">
                  <c:v>2.1895782235919023E-2</c:v>
                </c:pt>
                <c:pt idx="16">
                  <c:v>2.0481690052787584E-2</c:v>
                </c:pt>
                <c:pt idx="17">
                  <c:v>1.9067597869656144E-2</c:v>
                </c:pt>
                <c:pt idx="18">
                  <c:v>1.7653505686524705E-2</c:v>
                </c:pt>
                <c:pt idx="19">
                  <c:v>1.6239413503393266E-2</c:v>
                </c:pt>
                <c:pt idx="20">
                  <c:v>1.4825321320261819E-2</c:v>
                </c:pt>
                <c:pt idx="21">
                  <c:v>1.3919115814859717E-2</c:v>
                </c:pt>
                <c:pt idx="22">
                  <c:v>1.3012910309457615E-2</c:v>
                </c:pt>
                <c:pt idx="23">
                  <c:v>1.2106704804055513E-2</c:v>
                </c:pt>
                <c:pt idx="24">
                  <c:v>1.120049929865341E-2</c:v>
                </c:pt>
                <c:pt idx="25">
                  <c:v>1.0294293793251308E-2</c:v>
                </c:pt>
                <c:pt idx="26">
                  <c:v>1.0264966831917421E-2</c:v>
                </c:pt>
                <c:pt idx="27">
                  <c:v>1.0235639870583534E-2</c:v>
                </c:pt>
                <c:pt idx="28">
                  <c:v>1.0206312909249646E-2</c:v>
                </c:pt>
                <c:pt idx="29">
                  <c:v>1.0176985947915759E-2</c:v>
                </c:pt>
                <c:pt idx="30">
                  <c:v>1.0147658986581876E-2</c:v>
                </c:pt>
                <c:pt idx="31">
                  <c:v>9.9928238285145188E-3</c:v>
                </c:pt>
                <c:pt idx="32">
                  <c:v>9.837988670447162E-3</c:v>
                </c:pt>
                <c:pt idx="33">
                  <c:v>9.6831535123798052E-3</c:v>
                </c:pt>
                <c:pt idx="34">
                  <c:v>9.5283183543124483E-3</c:v>
                </c:pt>
                <c:pt idx="35">
                  <c:v>9.3734831962450915E-3</c:v>
                </c:pt>
                <c:pt idx="36">
                  <c:v>9.621636070651007E-3</c:v>
                </c:pt>
                <c:pt idx="37">
                  <c:v>9.8697889450569225E-3</c:v>
                </c:pt>
                <c:pt idx="38">
                  <c:v>1.0117941819462838E-2</c:v>
                </c:pt>
                <c:pt idx="39">
                  <c:v>1.0366094693868753E-2</c:v>
                </c:pt>
                <c:pt idx="40">
                  <c:v>1.0614247568274671E-2</c:v>
                </c:pt>
                <c:pt idx="41">
                  <c:v>1.0420504308140188E-2</c:v>
                </c:pt>
                <c:pt idx="42">
                  <c:v>1.0226761048005704E-2</c:v>
                </c:pt>
                <c:pt idx="43">
                  <c:v>1.0033017787871221E-2</c:v>
                </c:pt>
                <c:pt idx="44">
                  <c:v>9.8392745277367383E-3</c:v>
                </c:pt>
                <c:pt idx="45">
                  <c:v>9.6455312676022587E-3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1CD-4FB2-8268-BE6C2A16C954}"/>
            </c:ext>
          </c:extLst>
        </c:ser>
        <c:ser>
          <c:idx val="22"/>
          <c:order val="22"/>
          <c:tx>
            <c:strRef>
              <c:f>overview!$B$84:$E$84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overview!$F$84:$AY$84</c:f>
              <c:numCache>
                <c:formatCode>0.0%</c:formatCode>
                <c:ptCount val="46"/>
                <c:pt idx="0">
                  <c:v>7.0427356586912682E-2</c:v>
                </c:pt>
                <c:pt idx="1">
                  <c:v>7.4498714652956322E-2</c:v>
                </c:pt>
                <c:pt idx="2">
                  <c:v>9.8068191934478799E-2</c:v>
                </c:pt>
                <c:pt idx="3">
                  <c:v>8.0798668885191383E-2</c:v>
                </c:pt>
                <c:pt idx="4">
                  <c:v>9.9603859057222355E-2</c:v>
                </c:pt>
                <c:pt idx="5">
                  <c:v>9.0410028074316529E-2</c:v>
                </c:pt>
                <c:pt idx="6">
                  <c:v>0.10138077535847057</c:v>
                </c:pt>
                <c:pt idx="7">
                  <c:v>9.9657317391142364E-2</c:v>
                </c:pt>
                <c:pt idx="8">
                  <c:v>8.7819115528133818E-2</c:v>
                </c:pt>
                <c:pt idx="9">
                  <c:v>8.1994761033954422E-2</c:v>
                </c:pt>
                <c:pt idx="10">
                  <c:v>8.1906751309626769E-2</c:v>
                </c:pt>
                <c:pt idx="11">
                  <c:v>8.0440122145512438E-2</c:v>
                </c:pt>
                <c:pt idx="12">
                  <c:v>8.3237355032218519E-2</c:v>
                </c:pt>
                <c:pt idx="13">
                  <c:v>7.8120538052683264E-2</c:v>
                </c:pt>
                <c:pt idx="14">
                  <c:v>7.6582053856667623E-2</c:v>
                </c:pt>
                <c:pt idx="15">
                  <c:v>7.5043569660651982E-2</c:v>
                </c:pt>
                <c:pt idx="16">
                  <c:v>7.3505085464636341E-2</c:v>
                </c:pt>
                <c:pt idx="17">
                  <c:v>7.19666012686207E-2</c:v>
                </c:pt>
                <c:pt idx="18">
                  <c:v>7.0428117072605059E-2</c:v>
                </c:pt>
                <c:pt idx="19">
                  <c:v>6.8889632876589418E-2</c:v>
                </c:pt>
                <c:pt idx="20">
                  <c:v>6.7351148680573791E-2</c:v>
                </c:pt>
                <c:pt idx="21">
                  <c:v>6.3512166767002304E-2</c:v>
                </c:pt>
                <c:pt idx="22">
                  <c:v>5.9673184853430823E-2</c:v>
                </c:pt>
                <c:pt idx="23">
                  <c:v>5.5834202939859343E-2</c:v>
                </c:pt>
                <c:pt idx="24">
                  <c:v>5.1995221026287862E-2</c:v>
                </c:pt>
                <c:pt idx="25">
                  <c:v>4.8156239112716381E-2</c:v>
                </c:pt>
                <c:pt idx="26">
                  <c:v>4.6044859254607572E-2</c:v>
                </c:pt>
                <c:pt idx="27">
                  <c:v>4.3933479396498762E-2</c:v>
                </c:pt>
                <c:pt idx="28">
                  <c:v>4.1822099538389952E-2</c:v>
                </c:pt>
                <c:pt idx="29">
                  <c:v>3.9710719680281142E-2</c:v>
                </c:pt>
                <c:pt idx="30">
                  <c:v>3.759933982217234E-2</c:v>
                </c:pt>
                <c:pt idx="31">
                  <c:v>3.669980876816812E-2</c:v>
                </c:pt>
                <c:pt idx="32">
                  <c:v>3.58002777141639E-2</c:v>
                </c:pt>
                <c:pt idx="33">
                  <c:v>3.490074666015968E-2</c:v>
                </c:pt>
                <c:pt idx="34">
                  <c:v>3.400121560615546E-2</c:v>
                </c:pt>
                <c:pt idx="35">
                  <c:v>3.3101684552151234E-2</c:v>
                </c:pt>
                <c:pt idx="36">
                  <c:v>3.2401215272631088E-2</c:v>
                </c:pt>
                <c:pt idx="37">
                  <c:v>3.1700745993110943E-2</c:v>
                </c:pt>
                <c:pt idx="38">
                  <c:v>3.1000276713590798E-2</c:v>
                </c:pt>
                <c:pt idx="39">
                  <c:v>3.0299807434070652E-2</c:v>
                </c:pt>
                <c:pt idx="40">
                  <c:v>2.9599338154550514E-2</c:v>
                </c:pt>
                <c:pt idx="41">
                  <c:v>3.6073076835683081E-2</c:v>
                </c:pt>
                <c:pt idx="42">
                  <c:v>4.2546815516815648E-2</c:v>
                </c:pt>
                <c:pt idx="43">
                  <c:v>4.9020554197948214E-2</c:v>
                </c:pt>
                <c:pt idx="44">
                  <c:v>5.5494292879080781E-2</c:v>
                </c:pt>
                <c:pt idx="45">
                  <c:v>6.1968031560213355E-2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1CD-4FB2-8268-BE6C2A16C954}"/>
            </c:ext>
          </c:extLst>
        </c:ser>
        <c:ser>
          <c:idx val="23"/>
          <c:order val="23"/>
          <c:tx>
            <c:strRef>
              <c:f>overview!$B$85:$E$85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overview!$F$85:$AY$85</c:f>
              <c:numCache>
                <c:formatCode>0.0%</c:formatCode>
                <c:ptCount val="46"/>
                <c:pt idx="0">
                  <c:v>6.8414728956109894E-2</c:v>
                </c:pt>
                <c:pt idx="1">
                  <c:v>7.069490684989721E-2</c:v>
                </c:pt>
                <c:pt idx="2">
                  <c:v>7.1133580176587774E-2</c:v>
                </c:pt>
                <c:pt idx="3">
                  <c:v>6.7851793970176377E-2</c:v>
                </c:pt>
                <c:pt idx="4">
                  <c:v>6.6861788617886164E-2</c:v>
                </c:pt>
                <c:pt idx="5">
                  <c:v>6.683971447112258E-2</c:v>
                </c:pt>
                <c:pt idx="6">
                  <c:v>7.0528631424571664E-2</c:v>
                </c:pt>
                <c:pt idx="7">
                  <c:v>7.0112206732404037E-2</c:v>
                </c:pt>
                <c:pt idx="8">
                  <c:v>6.5224581596877718E-2</c:v>
                </c:pt>
                <c:pt idx="9">
                  <c:v>5.7685308746815434E-2</c:v>
                </c:pt>
                <c:pt idx="10">
                  <c:v>6.4354690914217194E-2</c:v>
                </c:pt>
                <c:pt idx="11">
                  <c:v>6.13662678502509E-2</c:v>
                </c:pt>
                <c:pt idx="12">
                  <c:v>6.0359582034693382E-2</c:v>
                </c:pt>
                <c:pt idx="13">
                  <c:v>5.7198458592641499E-2</c:v>
                </c:pt>
                <c:pt idx="14">
                  <c:v>5.6294778997223203E-2</c:v>
                </c:pt>
                <c:pt idx="15">
                  <c:v>5.5391099401804908E-2</c:v>
                </c:pt>
                <c:pt idx="16">
                  <c:v>5.4487419806386612E-2</c:v>
                </c:pt>
                <c:pt idx="17">
                  <c:v>5.3583740210968317E-2</c:v>
                </c:pt>
                <c:pt idx="18">
                  <c:v>5.2680060615550021E-2</c:v>
                </c:pt>
                <c:pt idx="19">
                  <c:v>5.1776381020131726E-2</c:v>
                </c:pt>
                <c:pt idx="20">
                  <c:v>5.0872701424713451E-2</c:v>
                </c:pt>
                <c:pt idx="21">
                  <c:v>4.9872945726715343E-2</c:v>
                </c:pt>
                <c:pt idx="22">
                  <c:v>4.8873190028717234E-2</c:v>
                </c:pt>
                <c:pt idx="23">
                  <c:v>4.7873434330719125E-2</c:v>
                </c:pt>
                <c:pt idx="24">
                  <c:v>4.6873678632721016E-2</c:v>
                </c:pt>
                <c:pt idx="25">
                  <c:v>4.5873922934722922E-2</c:v>
                </c:pt>
                <c:pt idx="26">
                  <c:v>4.4952241719686238E-2</c:v>
                </c:pt>
                <c:pt idx="27">
                  <c:v>4.4030560504649555E-2</c:v>
                </c:pt>
                <c:pt idx="28">
                  <c:v>4.3108879289612871E-2</c:v>
                </c:pt>
                <c:pt idx="29">
                  <c:v>4.2187198074576188E-2</c:v>
                </c:pt>
                <c:pt idx="30">
                  <c:v>4.1265516859539497E-2</c:v>
                </c:pt>
                <c:pt idx="31">
                  <c:v>4.0087961273722252E-2</c:v>
                </c:pt>
                <c:pt idx="32">
                  <c:v>3.8910405687905006E-2</c:v>
                </c:pt>
                <c:pt idx="33">
                  <c:v>3.773285010208776E-2</c:v>
                </c:pt>
                <c:pt idx="34">
                  <c:v>3.6555294516270515E-2</c:v>
                </c:pt>
                <c:pt idx="35">
                  <c:v>3.5377738930453262E-2</c:v>
                </c:pt>
                <c:pt idx="36">
                  <c:v>3.555316653239058E-2</c:v>
                </c:pt>
                <c:pt idx="37">
                  <c:v>3.5728594134327898E-2</c:v>
                </c:pt>
                <c:pt idx="38">
                  <c:v>3.5904021736265217E-2</c:v>
                </c:pt>
                <c:pt idx="39">
                  <c:v>3.6079449338202535E-2</c:v>
                </c:pt>
                <c:pt idx="40">
                  <c:v>3.6254876940139846E-2</c:v>
                </c:pt>
                <c:pt idx="41">
                  <c:v>3.6085155358406597E-2</c:v>
                </c:pt>
                <c:pt idx="42">
                  <c:v>3.5915433776673347E-2</c:v>
                </c:pt>
                <c:pt idx="43">
                  <c:v>3.5745712194940098E-2</c:v>
                </c:pt>
                <c:pt idx="44">
                  <c:v>3.5575990613206848E-2</c:v>
                </c:pt>
                <c:pt idx="45">
                  <c:v>3.5406269031473592E-2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1CD-4FB2-8268-BE6C2A16C954}"/>
            </c:ext>
          </c:extLst>
        </c:ser>
        <c:ser>
          <c:idx val="24"/>
          <c:order val="24"/>
          <c:tx>
            <c:strRef>
              <c:f>overview!$B$86:$E$86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overview!$F$86:$AY$86</c:f>
              <c:numCache>
                <c:formatCode>0.0%</c:formatCode>
                <c:ptCount val="46"/>
                <c:pt idx="0">
                  <c:v>7.3879348605373707E-2</c:v>
                </c:pt>
                <c:pt idx="1">
                  <c:v>8.6902373209714279E-2</c:v>
                </c:pt>
                <c:pt idx="2">
                  <c:v>8.887681440658235E-2</c:v>
                </c:pt>
                <c:pt idx="3">
                  <c:v>8.6958153499718582E-2</c:v>
                </c:pt>
                <c:pt idx="4">
                  <c:v>8.5179653140818212E-2</c:v>
                </c:pt>
                <c:pt idx="5">
                  <c:v>9.5434705674177112E-2</c:v>
                </c:pt>
                <c:pt idx="6">
                  <c:v>9.835185894978915E-2</c:v>
                </c:pt>
                <c:pt idx="7">
                  <c:v>9.6682863373761307E-2</c:v>
                </c:pt>
                <c:pt idx="8">
                  <c:v>6.1092300897983121E-2</c:v>
                </c:pt>
                <c:pt idx="9">
                  <c:v>9.5733194705482472E-2</c:v>
                </c:pt>
                <c:pt idx="10">
                  <c:v>8.6638662250585696E-2</c:v>
                </c:pt>
                <c:pt idx="11">
                  <c:v>8.2689922790734949E-2</c:v>
                </c:pt>
                <c:pt idx="12">
                  <c:v>7.9635684259691697E-2</c:v>
                </c:pt>
                <c:pt idx="13">
                  <c:v>8.4784619716044007E-2</c:v>
                </c:pt>
                <c:pt idx="14">
                  <c:v>8.0756470837704777E-2</c:v>
                </c:pt>
                <c:pt idx="15">
                  <c:v>7.6728321959365547E-2</c:v>
                </c:pt>
                <c:pt idx="16">
                  <c:v>7.2700173081026317E-2</c:v>
                </c:pt>
                <c:pt idx="17">
                  <c:v>6.8672024202687088E-2</c:v>
                </c:pt>
                <c:pt idx="18">
                  <c:v>6.4643875324347858E-2</c:v>
                </c:pt>
                <c:pt idx="19">
                  <c:v>6.0615726446008628E-2</c:v>
                </c:pt>
                <c:pt idx="20">
                  <c:v>5.6587577567669411E-2</c:v>
                </c:pt>
                <c:pt idx="21">
                  <c:v>5.5593144509047045E-2</c:v>
                </c:pt>
                <c:pt idx="22">
                  <c:v>5.4598711450424678E-2</c:v>
                </c:pt>
                <c:pt idx="23">
                  <c:v>5.3604278391802311E-2</c:v>
                </c:pt>
                <c:pt idx="24">
                  <c:v>5.2609845333179944E-2</c:v>
                </c:pt>
                <c:pt idx="25">
                  <c:v>5.1615412274557571E-2</c:v>
                </c:pt>
                <c:pt idx="26">
                  <c:v>5.1533047618868497E-2</c:v>
                </c:pt>
                <c:pt idx="27">
                  <c:v>5.1450682963179423E-2</c:v>
                </c:pt>
                <c:pt idx="28">
                  <c:v>5.1368318307490349E-2</c:v>
                </c:pt>
                <c:pt idx="29">
                  <c:v>5.1285953651801275E-2</c:v>
                </c:pt>
                <c:pt idx="30">
                  <c:v>5.1203588996112215E-2</c:v>
                </c:pt>
                <c:pt idx="31">
                  <c:v>5.0750642444545899E-2</c:v>
                </c:pt>
                <c:pt idx="32">
                  <c:v>5.0297695892979583E-2</c:v>
                </c:pt>
                <c:pt idx="33">
                  <c:v>4.9844749341413266E-2</c:v>
                </c:pt>
                <c:pt idx="34">
                  <c:v>4.939180278984695E-2</c:v>
                </c:pt>
                <c:pt idx="35">
                  <c:v>4.8938856238280648E-2</c:v>
                </c:pt>
                <c:pt idx="36">
                  <c:v>4.8093039048021514E-2</c:v>
                </c:pt>
                <c:pt idx="37">
                  <c:v>4.7247221857762381E-2</c:v>
                </c:pt>
                <c:pt idx="38">
                  <c:v>4.6401404667503247E-2</c:v>
                </c:pt>
                <c:pt idx="39">
                  <c:v>4.5555587477244114E-2</c:v>
                </c:pt>
                <c:pt idx="40">
                  <c:v>4.4709770286984973E-2</c:v>
                </c:pt>
                <c:pt idx="41">
                  <c:v>4.7916698374258979E-2</c:v>
                </c:pt>
                <c:pt idx="42">
                  <c:v>5.1123626461532984E-2</c:v>
                </c:pt>
                <c:pt idx="43">
                  <c:v>5.4330554548806989E-2</c:v>
                </c:pt>
                <c:pt idx="44">
                  <c:v>5.7537482636080994E-2</c:v>
                </c:pt>
                <c:pt idx="45">
                  <c:v>6.0744410723355013E-2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CD-4FB2-8268-BE6C2A16C954}"/>
            </c:ext>
          </c:extLst>
        </c:ser>
        <c:ser>
          <c:idx val="25"/>
          <c:order val="25"/>
          <c:tx>
            <c:strRef>
              <c:f>overview!$B$87:$E$87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overview!$F$87:$AY$87</c:f>
              <c:numCache>
                <c:formatCode>0.0%</c:formatCode>
                <c:ptCount val="46"/>
                <c:pt idx="0">
                  <c:v>4.0372625031322329E-2</c:v>
                </c:pt>
                <c:pt idx="1">
                  <c:v>4.665386620551093E-2</c:v>
                </c:pt>
                <c:pt idx="2">
                  <c:v>4.3810625040149098E-2</c:v>
                </c:pt>
                <c:pt idx="3">
                  <c:v>3.9439417939699739E-2</c:v>
                </c:pt>
                <c:pt idx="4">
                  <c:v>4.112854294877355E-2</c:v>
                </c:pt>
                <c:pt idx="5">
                  <c:v>4.4729344729344644E-2</c:v>
                </c:pt>
                <c:pt idx="6">
                  <c:v>4.385553803985065E-2</c:v>
                </c:pt>
                <c:pt idx="7">
                  <c:v>3.9936786447486883E-2</c:v>
                </c:pt>
                <c:pt idx="8">
                  <c:v>4.248533348938599E-2</c:v>
                </c:pt>
                <c:pt idx="9">
                  <c:v>4.0270096855999249E-2</c:v>
                </c:pt>
                <c:pt idx="10">
                  <c:v>3.6943541682412429E-2</c:v>
                </c:pt>
                <c:pt idx="11">
                  <c:v>3.8578312161080319E-2</c:v>
                </c:pt>
                <c:pt idx="12">
                  <c:v>3.8128622603508466E-2</c:v>
                </c:pt>
                <c:pt idx="13">
                  <c:v>4.0424681266936213E-2</c:v>
                </c:pt>
                <c:pt idx="14">
                  <c:v>4.0690721090854157E-2</c:v>
                </c:pt>
                <c:pt idx="15">
                  <c:v>4.09567609147721E-2</c:v>
                </c:pt>
                <c:pt idx="16">
                  <c:v>4.1222800738690044E-2</c:v>
                </c:pt>
                <c:pt idx="17">
                  <c:v>4.1488840562607987E-2</c:v>
                </c:pt>
                <c:pt idx="18">
                  <c:v>4.175488038652593E-2</c:v>
                </c:pt>
                <c:pt idx="19">
                  <c:v>4.2020920210443874E-2</c:v>
                </c:pt>
                <c:pt idx="20">
                  <c:v>4.2286960034361831E-2</c:v>
                </c:pt>
                <c:pt idx="21">
                  <c:v>4.2839942333044514E-2</c:v>
                </c:pt>
                <c:pt idx="22">
                  <c:v>4.3392924631727198E-2</c:v>
                </c:pt>
                <c:pt idx="23">
                  <c:v>4.3945906930409881E-2</c:v>
                </c:pt>
                <c:pt idx="24">
                  <c:v>4.4498889229092564E-2</c:v>
                </c:pt>
                <c:pt idx="25">
                  <c:v>4.5051871527775234E-2</c:v>
                </c:pt>
                <c:pt idx="26">
                  <c:v>4.5035693567462419E-2</c:v>
                </c:pt>
                <c:pt idx="27">
                  <c:v>4.5019515607149604E-2</c:v>
                </c:pt>
                <c:pt idx="28">
                  <c:v>4.500333764683679E-2</c:v>
                </c:pt>
                <c:pt idx="29">
                  <c:v>4.4987159686523975E-2</c:v>
                </c:pt>
                <c:pt idx="30">
                  <c:v>4.4970981726211168E-2</c:v>
                </c:pt>
                <c:pt idx="31">
                  <c:v>4.5593106294825339E-2</c:v>
                </c:pt>
                <c:pt idx="32">
                  <c:v>4.621523086343951E-2</c:v>
                </c:pt>
                <c:pt idx="33">
                  <c:v>4.6837355432053682E-2</c:v>
                </c:pt>
                <c:pt idx="34">
                  <c:v>4.7459480000667853E-2</c:v>
                </c:pt>
                <c:pt idx="35">
                  <c:v>4.808160456928201E-2</c:v>
                </c:pt>
                <c:pt idx="36">
                  <c:v>4.8373942117844584E-2</c:v>
                </c:pt>
                <c:pt idx="37">
                  <c:v>4.8666279666407158E-2</c:v>
                </c:pt>
                <c:pt idx="38">
                  <c:v>4.8958617214969732E-2</c:v>
                </c:pt>
                <c:pt idx="39">
                  <c:v>4.9250954763532306E-2</c:v>
                </c:pt>
                <c:pt idx="40">
                  <c:v>4.9543292312094867E-2</c:v>
                </c:pt>
                <c:pt idx="41">
                  <c:v>4.9391924057217776E-2</c:v>
                </c:pt>
                <c:pt idx="42">
                  <c:v>4.9240555802340685E-2</c:v>
                </c:pt>
                <c:pt idx="43">
                  <c:v>4.9089187547463595E-2</c:v>
                </c:pt>
                <c:pt idx="44">
                  <c:v>4.8937819292586504E-2</c:v>
                </c:pt>
                <c:pt idx="45">
                  <c:v>4.87864510377094E-2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CD-4FB2-8268-BE6C2A16C954}"/>
            </c:ext>
          </c:extLst>
        </c:ser>
        <c:ser>
          <c:idx val="26"/>
          <c:order val="26"/>
          <c:tx>
            <c:strRef>
              <c:f>overview!$B$88:$E$88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overview!$F$88:$AY$88</c:f>
              <c:numCache>
                <c:formatCode>0.0%</c:formatCode>
                <c:ptCount val="46"/>
                <c:pt idx="0">
                  <c:v>2.4733039693165537E-2</c:v>
                </c:pt>
                <c:pt idx="1">
                  <c:v>2.1692514835685461E-2</c:v>
                </c:pt>
                <c:pt idx="2">
                  <c:v>2.6135369223242666E-2</c:v>
                </c:pt>
                <c:pt idx="3">
                  <c:v>2.4765729585006779E-2</c:v>
                </c:pt>
                <c:pt idx="4">
                  <c:v>2.5392016438068543E-2</c:v>
                </c:pt>
                <c:pt idx="5">
                  <c:v>2.2607115321070514E-2</c:v>
                </c:pt>
                <c:pt idx="6">
                  <c:v>2.3406933623651982E-2</c:v>
                </c:pt>
                <c:pt idx="7">
                  <c:v>2.2919750167353481E-2</c:v>
                </c:pt>
                <c:pt idx="8">
                  <c:v>2.4254542293314696E-2</c:v>
                </c:pt>
                <c:pt idx="9">
                  <c:v>2.4713751275365681E-2</c:v>
                </c:pt>
                <c:pt idx="10">
                  <c:v>1.9283850482567866E-2</c:v>
                </c:pt>
                <c:pt idx="11">
                  <c:v>2.2808478276546973E-2</c:v>
                </c:pt>
                <c:pt idx="12">
                  <c:v>2.3198734161444357E-2</c:v>
                </c:pt>
                <c:pt idx="13">
                  <c:v>2.3315818809221067E-2</c:v>
                </c:pt>
                <c:pt idx="14">
                  <c:v>2.3352871352570709E-2</c:v>
                </c:pt>
                <c:pt idx="15">
                  <c:v>2.3389923895920352E-2</c:v>
                </c:pt>
                <c:pt idx="16">
                  <c:v>2.3426976439269994E-2</c:v>
                </c:pt>
                <c:pt idx="17">
                  <c:v>2.3464028982619636E-2</c:v>
                </c:pt>
                <c:pt idx="18">
                  <c:v>2.3501081525969279E-2</c:v>
                </c:pt>
                <c:pt idx="19">
                  <c:v>2.3538134069318921E-2</c:v>
                </c:pt>
                <c:pt idx="20">
                  <c:v>2.3575186612668553E-2</c:v>
                </c:pt>
                <c:pt idx="21">
                  <c:v>2.4285450820445132E-2</c:v>
                </c:pt>
                <c:pt idx="22">
                  <c:v>2.4995715028221711E-2</c:v>
                </c:pt>
                <c:pt idx="23">
                  <c:v>2.5705979235998291E-2</c:v>
                </c:pt>
                <c:pt idx="24">
                  <c:v>2.641624344377487E-2</c:v>
                </c:pt>
                <c:pt idx="25">
                  <c:v>2.7126507651551446E-2</c:v>
                </c:pt>
                <c:pt idx="26">
                  <c:v>2.7076501300669076E-2</c:v>
                </c:pt>
                <c:pt idx="27">
                  <c:v>2.7026494949786706E-2</c:v>
                </c:pt>
                <c:pt idx="28">
                  <c:v>2.6976488598904336E-2</c:v>
                </c:pt>
                <c:pt idx="29">
                  <c:v>2.6926482248021966E-2</c:v>
                </c:pt>
                <c:pt idx="30">
                  <c:v>2.6876475897139596E-2</c:v>
                </c:pt>
                <c:pt idx="31">
                  <c:v>2.7471149591810608E-2</c:v>
                </c:pt>
                <c:pt idx="32">
                  <c:v>2.806582328648162E-2</c:v>
                </c:pt>
                <c:pt idx="33">
                  <c:v>2.8660496981152632E-2</c:v>
                </c:pt>
                <c:pt idx="34">
                  <c:v>2.9255170675823644E-2</c:v>
                </c:pt>
                <c:pt idx="35">
                  <c:v>2.9849844370494649E-2</c:v>
                </c:pt>
                <c:pt idx="36">
                  <c:v>3.0237009996486021E-2</c:v>
                </c:pt>
                <c:pt idx="37">
                  <c:v>3.0624175622477393E-2</c:v>
                </c:pt>
                <c:pt idx="38">
                  <c:v>3.1011341248468764E-2</c:v>
                </c:pt>
                <c:pt idx="39">
                  <c:v>3.1398506874460136E-2</c:v>
                </c:pt>
                <c:pt idx="40">
                  <c:v>3.1785672500451501E-2</c:v>
                </c:pt>
                <c:pt idx="41">
                  <c:v>3.1626112183229527E-2</c:v>
                </c:pt>
                <c:pt idx="42">
                  <c:v>3.1466551866007553E-2</c:v>
                </c:pt>
                <c:pt idx="43">
                  <c:v>3.1306991548785579E-2</c:v>
                </c:pt>
                <c:pt idx="44">
                  <c:v>3.1147431231563605E-2</c:v>
                </c:pt>
                <c:pt idx="45">
                  <c:v>3.0987870914341631E-2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CD-4FB2-8268-BE6C2A16C954}"/>
            </c:ext>
          </c:extLst>
        </c:ser>
        <c:ser>
          <c:idx val="27"/>
          <c:order val="27"/>
          <c:tx>
            <c:strRef>
              <c:f>overview!$B$89:$E$89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overview!$F$89:$AY$89</c:f>
              <c:numCache>
                <c:formatCode>0.0%</c:formatCode>
                <c:ptCount val="46"/>
                <c:pt idx="0">
                  <c:v>4.6974503460075701E-2</c:v>
                </c:pt>
                <c:pt idx="1">
                  <c:v>4.885170508396719E-2</c:v>
                </c:pt>
                <c:pt idx="2">
                  <c:v>4.6669269074949282E-2</c:v>
                </c:pt>
                <c:pt idx="3">
                  <c:v>4.3934924345928383E-2</c:v>
                </c:pt>
                <c:pt idx="4">
                  <c:v>4.6117279888489904E-2</c:v>
                </c:pt>
                <c:pt idx="5">
                  <c:v>4.406387827712277E-2</c:v>
                </c:pt>
                <c:pt idx="6">
                  <c:v>4.6806815918982725E-2</c:v>
                </c:pt>
                <c:pt idx="7">
                  <c:v>5.2010905232603433E-2</c:v>
                </c:pt>
                <c:pt idx="8">
                  <c:v>5.2450695288954741E-2</c:v>
                </c:pt>
                <c:pt idx="9">
                  <c:v>5.1250400320878464E-2</c:v>
                </c:pt>
                <c:pt idx="10">
                  <c:v>5.3561656183890971E-2</c:v>
                </c:pt>
                <c:pt idx="11">
                  <c:v>6.4369013065054936E-2</c:v>
                </c:pt>
                <c:pt idx="12">
                  <c:v>7.0321688672098315E-2</c:v>
                </c:pt>
                <c:pt idx="13">
                  <c:v>7.4907993598327671E-2</c:v>
                </c:pt>
                <c:pt idx="14">
                  <c:v>6.9760610394111841E-2</c:v>
                </c:pt>
                <c:pt idx="15">
                  <c:v>6.4613227189896011E-2</c:v>
                </c:pt>
                <c:pt idx="16">
                  <c:v>5.9465843985680181E-2</c:v>
                </c:pt>
                <c:pt idx="17">
                  <c:v>5.4318460781464351E-2</c:v>
                </c:pt>
                <c:pt idx="18">
                  <c:v>4.917107757724852E-2</c:v>
                </c:pt>
                <c:pt idx="19">
                  <c:v>4.402369437303269E-2</c:v>
                </c:pt>
                <c:pt idx="20">
                  <c:v>3.8876311168816846E-2</c:v>
                </c:pt>
                <c:pt idx="21">
                  <c:v>3.931238815286342E-2</c:v>
                </c:pt>
                <c:pt idx="22">
                  <c:v>3.9748465136909994E-2</c:v>
                </c:pt>
                <c:pt idx="23">
                  <c:v>4.0184542120956568E-2</c:v>
                </c:pt>
                <c:pt idx="24">
                  <c:v>4.0620619105003142E-2</c:v>
                </c:pt>
                <c:pt idx="25">
                  <c:v>4.1056696089049716E-2</c:v>
                </c:pt>
                <c:pt idx="26">
                  <c:v>4.06603409307809E-2</c:v>
                </c:pt>
                <c:pt idx="27">
                  <c:v>4.0263985772512084E-2</c:v>
                </c:pt>
                <c:pt idx="28">
                  <c:v>3.9867630614243268E-2</c:v>
                </c:pt>
                <c:pt idx="29">
                  <c:v>3.9471275455974453E-2</c:v>
                </c:pt>
                <c:pt idx="30">
                  <c:v>3.9074920297705651E-2</c:v>
                </c:pt>
                <c:pt idx="31">
                  <c:v>3.8507105737719628E-2</c:v>
                </c:pt>
                <c:pt idx="32">
                  <c:v>3.7939291177733606E-2</c:v>
                </c:pt>
                <c:pt idx="33">
                  <c:v>3.7371476617747583E-2</c:v>
                </c:pt>
                <c:pt idx="34">
                  <c:v>3.680366205776156E-2</c:v>
                </c:pt>
                <c:pt idx="35">
                  <c:v>3.6235847497775531E-2</c:v>
                </c:pt>
                <c:pt idx="36">
                  <c:v>3.5639881938595373E-2</c:v>
                </c:pt>
                <c:pt idx="37">
                  <c:v>3.5043916379415216E-2</c:v>
                </c:pt>
                <c:pt idx="38">
                  <c:v>3.4447950820235058E-2</c:v>
                </c:pt>
                <c:pt idx="39">
                  <c:v>3.3851985261054901E-2</c:v>
                </c:pt>
                <c:pt idx="40">
                  <c:v>3.3256019701874751E-2</c:v>
                </c:pt>
                <c:pt idx="41">
                  <c:v>3.3465066229703043E-2</c:v>
                </c:pt>
                <c:pt idx="42">
                  <c:v>3.3674112757531335E-2</c:v>
                </c:pt>
                <c:pt idx="43">
                  <c:v>3.3883159285359628E-2</c:v>
                </c:pt>
                <c:pt idx="44">
                  <c:v>3.409220581318792E-2</c:v>
                </c:pt>
                <c:pt idx="45">
                  <c:v>3.430125234101622E-2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1CD-4FB2-8268-BE6C2A16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Self consumption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overview!$B$92:$E$92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overview!$F$92:$AY$92</c:f>
            </c:numRef>
          </c:val>
          <c:smooth val="0"/>
          <c:extLst>
            <c:ext xmlns:c16="http://schemas.microsoft.com/office/drawing/2014/chart" uri="{C3380CC4-5D6E-409C-BE32-E72D297353CC}">
              <c16:uniqueId val="{00000000-A933-4D0A-897A-6D2C322860FE}"/>
            </c:ext>
          </c:extLst>
        </c:ser>
        <c:ser>
          <c:idx val="1"/>
          <c:order val="1"/>
          <c:tx>
            <c:strRef>
              <c:f>overview!$B$93:$E$93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overview!$F$93:$AY$93</c:f>
            </c:numRef>
          </c:val>
          <c:smooth val="0"/>
          <c:extLst>
            <c:ext xmlns:c16="http://schemas.microsoft.com/office/drawing/2014/chart" uri="{C3380CC4-5D6E-409C-BE32-E72D297353CC}">
              <c16:uniqueId val="{00000001-A933-4D0A-897A-6D2C322860FE}"/>
            </c:ext>
          </c:extLst>
        </c:ser>
        <c:ser>
          <c:idx val="2"/>
          <c:order val="2"/>
          <c:tx>
            <c:strRef>
              <c:f>overview!$B$94:$E$94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overview!$F$94:$AY$94</c:f>
            </c:numRef>
          </c:val>
          <c:smooth val="0"/>
          <c:extLst>
            <c:ext xmlns:c16="http://schemas.microsoft.com/office/drawing/2014/chart" uri="{C3380CC4-5D6E-409C-BE32-E72D297353CC}">
              <c16:uniqueId val="{00000002-A933-4D0A-897A-6D2C322860FE}"/>
            </c:ext>
          </c:extLst>
        </c:ser>
        <c:ser>
          <c:idx val="3"/>
          <c:order val="3"/>
          <c:tx>
            <c:strRef>
              <c:f>overview!$B$95:$E$95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overview!$F$95:$AY$95</c:f>
            </c:numRef>
          </c:val>
          <c:smooth val="0"/>
          <c:extLst>
            <c:ext xmlns:c16="http://schemas.microsoft.com/office/drawing/2014/chart" uri="{C3380CC4-5D6E-409C-BE32-E72D297353CC}">
              <c16:uniqueId val="{00000003-A933-4D0A-897A-6D2C322860FE}"/>
            </c:ext>
          </c:extLst>
        </c:ser>
        <c:ser>
          <c:idx val="4"/>
          <c:order val="4"/>
          <c:tx>
            <c:strRef>
              <c:f>overview!$B$96:$E$96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overview!$F$96:$AY$96</c:f>
            </c:numRef>
          </c:val>
          <c:smooth val="0"/>
          <c:extLst>
            <c:ext xmlns:c16="http://schemas.microsoft.com/office/drawing/2014/chart" uri="{C3380CC4-5D6E-409C-BE32-E72D297353CC}">
              <c16:uniqueId val="{00000004-A933-4D0A-897A-6D2C322860FE}"/>
            </c:ext>
          </c:extLst>
        </c:ser>
        <c:ser>
          <c:idx val="5"/>
          <c:order val="5"/>
          <c:tx>
            <c:strRef>
              <c:f>overview!$B$97:$E$97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overview!$F$97:$AY$97</c:f>
            </c:numRef>
          </c:val>
          <c:smooth val="0"/>
          <c:extLst>
            <c:ext xmlns:c16="http://schemas.microsoft.com/office/drawing/2014/chart" uri="{C3380CC4-5D6E-409C-BE32-E72D297353CC}">
              <c16:uniqueId val="{00000005-A933-4D0A-897A-6D2C322860FE}"/>
            </c:ext>
          </c:extLst>
        </c:ser>
        <c:ser>
          <c:idx val="6"/>
          <c:order val="6"/>
          <c:tx>
            <c:strRef>
              <c:f>overview!$B$98:$E$98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overview!$F$98:$AY$98</c:f>
            </c:numRef>
          </c:val>
          <c:smooth val="0"/>
          <c:extLst>
            <c:ext xmlns:c16="http://schemas.microsoft.com/office/drawing/2014/chart" uri="{C3380CC4-5D6E-409C-BE32-E72D297353CC}">
              <c16:uniqueId val="{00000006-A933-4D0A-897A-6D2C322860FE}"/>
            </c:ext>
          </c:extLst>
        </c:ser>
        <c:ser>
          <c:idx val="7"/>
          <c:order val="7"/>
          <c:tx>
            <c:strRef>
              <c:f>overview!$B$99:$E$99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overview!$F$99:$AY$99</c:f>
            </c:numRef>
          </c:val>
          <c:smooth val="0"/>
          <c:extLst>
            <c:ext xmlns:c16="http://schemas.microsoft.com/office/drawing/2014/chart" uri="{C3380CC4-5D6E-409C-BE32-E72D297353CC}">
              <c16:uniqueId val="{00000007-A933-4D0A-897A-6D2C322860FE}"/>
            </c:ext>
          </c:extLst>
        </c:ser>
        <c:ser>
          <c:idx val="8"/>
          <c:order val="8"/>
          <c:tx>
            <c:strRef>
              <c:f>overview!$B$100:$E$100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overview!$F$100:$AY$100</c:f>
            </c:numRef>
          </c:val>
          <c:smooth val="0"/>
          <c:extLst>
            <c:ext xmlns:c16="http://schemas.microsoft.com/office/drawing/2014/chart" uri="{C3380CC4-5D6E-409C-BE32-E72D297353CC}">
              <c16:uniqueId val="{00000008-A933-4D0A-897A-6D2C322860FE}"/>
            </c:ext>
          </c:extLst>
        </c:ser>
        <c:ser>
          <c:idx val="9"/>
          <c:order val="9"/>
          <c:tx>
            <c:strRef>
              <c:f>overview!$B$101:$E$101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overview!$F$101:$AY$101</c:f>
            </c:numRef>
          </c:val>
          <c:smooth val="0"/>
          <c:extLst>
            <c:ext xmlns:c16="http://schemas.microsoft.com/office/drawing/2014/chart" uri="{C3380CC4-5D6E-409C-BE32-E72D297353CC}">
              <c16:uniqueId val="{00000009-A933-4D0A-897A-6D2C322860FE}"/>
            </c:ext>
          </c:extLst>
        </c:ser>
        <c:ser>
          <c:idx val="10"/>
          <c:order val="10"/>
          <c:tx>
            <c:strRef>
              <c:f>overview!$B$102:$E$102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overview!$F$102:$AY$102</c:f>
            </c:numRef>
          </c:val>
          <c:smooth val="0"/>
          <c:extLst>
            <c:ext xmlns:c16="http://schemas.microsoft.com/office/drawing/2014/chart" uri="{C3380CC4-5D6E-409C-BE32-E72D297353CC}">
              <c16:uniqueId val="{0000000A-A933-4D0A-897A-6D2C322860FE}"/>
            </c:ext>
          </c:extLst>
        </c:ser>
        <c:ser>
          <c:idx val="11"/>
          <c:order val="11"/>
          <c:tx>
            <c:strRef>
              <c:f>overview!$B$103:$E$103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overview!$F$103:$AY$103</c:f>
            </c:numRef>
          </c:val>
          <c:smooth val="0"/>
          <c:extLst>
            <c:ext xmlns:c16="http://schemas.microsoft.com/office/drawing/2014/chart" uri="{C3380CC4-5D6E-409C-BE32-E72D297353CC}">
              <c16:uniqueId val="{0000000B-A933-4D0A-897A-6D2C322860FE}"/>
            </c:ext>
          </c:extLst>
        </c:ser>
        <c:ser>
          <c:idx val="12"/>
          <c:order val="12"/>
          <c:tx>
            <c:strRef>
              <c:f>overview!$B$104:$E$104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overview!$F$104:$AY$104</c:f>
            </c:numRef>
          </c:val>
          <c:smooth val="0"/>
          <c:extLst>
            <c:ext xmlns:c16="http://schemas.microsoft.com/office/drawing/2014/chart" uri="{C3380CC4-5D6E-409C-BE32-E72D297353CC}">
              <c16:uniqueId val="{0000000C-A933-4D0A-897A-6D2C322860FE}"/>
            </c:ext>
          </c:extLst>
        </c:ser>
        <c:ser>
          <c:idx val="13"/>
          <c:order val="13"/>
          <c:tx>
            <c:strRef>
              <c:f>overview!$B$105:$E$105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overview!$F$105:$AY$105</c:f>
            </c:numRef>
          </c:val>
          <c:smooth val="0"/>
          <c:extLst>
            <c:ext xmlns:c16="http://schemas.microsoft.com/office/drawing/2014/chart" uri="{C3380CC4-5D6E-409C-BE32-E72D297353CC}">
              <c16:uniqueId val="{0000000D-A933-4D0A-897A-6D2C322860FE}"/>
            </c:ext>
          </c:extLst>
        </c:ser>
        <c:ser>
          <c:idx val="14"/>
          <c:order val="14"/>
          <c:tx>
            <c:strRef>
              <c:f>overview!$B$106:$E$106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overview!$F$106:$AY$106</c:f>
            </c:numRef>
          </c:val>
          <c:smooth val="0"/>
          <c:extLst>
            <c:ext xmlns:c16="http://schemas.microsoft.com/office/drawing/2014/chart" uri="{C3380CC4-5D6E-409C-BE32-E72D297353CC}">
              <c16:uniqueId val="{0000000E-A933-4D0A-897A-6D2C322860FE}"/>
            </c:ext>
          </c:extLst>
        </c:ser>
        <c:ser>
          <c:idx val="15"/>
          <c:order val="15"/>
          <c:tx>
            <c:strRef>
              <c:f>overview!$B$107:$E$107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overview!$F$107:$AY$107</c:f>
            </c:numRef>
          </c:val>
          <c:smooth val="0"/>
          <c:extLst>
            <c:ext xmlns:c16="http://schemas.microsoft.com/office/drawing/2014/chart" uri="{C3380CC4-5D6E-409C-BE32-E72D297353CC}">
              <c16:uniqueId val="{0000000F-A933-4D0A-897A-6D2C322860FE}"/>
            </c:ext>
          </c:extLst>
        </c:ser>
        <c:ser>
          <c:idx val="16"/>
          <c:order val="16"/>
          <c:tx>
            <c:strRef>
              <c:f>overview!$B$108:$E$108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overview!$F$108:$AY$108</c:f>
            </c:numRef>
          </c:val>
          <c:smooth val="0"/>
          <c:extLst>
            <c:ext xmlns:c16="http://schemas.microsoft.com/office/drawing/2014/chart" uri="{C3380CC4-5D6E-409C-BE32-E72D297353CC}">
              <c16:uniqueId val="{00000010-A933-4D0A-897A-6D2C322860FE}"/>
            </c:ext>
          </c:extLst>
        </c:ser>
        <c:ser>
          <c:idx val="17"/>
          <c:order val="17"/>
          <c:tx>
            <c:strRef>
              <c:f>overview!$B$109:$E$109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overview!$F$109:$AY$109</c:f>
            </c:numRef>
          </c:val>
          <c:smooth val="0"/>
          <c:extLst>
            <c:ext xmlns:c16="http://schemas.microsoft.com/office/drawing/2014/chart" uri="{C3380CC4-5D6E-409C-BE32-E72D297353CC}">
              <c16:uniqueId val="{00000011-A933-4D0A-897A-6D2C322860FE}"/>
            </c:ext>
          </c:extLst>
        </c:ser>
        <c:ser>
          <c:idx val="18"/>
          <c:order val="18"/>
          <c:tx>
            <c:strRef>
              <c:f>overview!$B$110:$E$110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overview!$F$110:$AY$110</c:f>
            </c:numRef>
          </c:val>
          <c:smooth val="0"/>
          <c:extLst>
            <c:ext xmlns:c16="http://schemas.microsoft.com/office/drawing/2014/chart" uri="{C3380CC4-5D6E-409C-BE32-E72D297353CC}">
              <c16:uniqueId val="{00000012-A933-4D0A-897A-6D2C322860FE}"/>
            </c:ext>
          </c:extLst>
        </c:ser>
        <c:ser>
          <c:idx val="19"/>
          <c:order val="19"/>
          <c:tx>
            <c:strRef>
              <c:f>overview!$B$111:$E$111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overview!$F$111:$AY$111</c:f>
            </c:numRef>
          </c:val>
          <c:smooth val="0"/>
          <c:extLst>
            <c:ext xmlns:c16="http://schemas.microsoft.com/office/drawing/2014/chart" uri="{C3380CC4-5D6E-409C-BE32-E72D297353CC}">
              <c16:uniqueId val="{00000013-A933-4D0A-897A-6D2C322860FE}"/>
            </c:ext>
          </c:extLst>
        </c:ser>
        <c:ser>
          <c:idx val="20"/>
          <c:order val="20"/>
          <c:tx>
            <c:strRef>
              <c:f>overview!$B$112:$E$112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overview!$F$112:$AY$112</c:f>
            </c:numRef>
          </c:val>
          <c:smooth val="0"/>
          <c:extLst>
            <c:ext xmlns:c16="http://schemas.microsoft.com/office/drawing/2014/chart" uri="{C3380CC4-5D6E-409C-BE32-E72D297353CC}">
              <c16:uniqueId val="{00000014-A933-4D0A-897A-6D2C322860FE}"/>
            </c:ext>
          </c:extLst>
        </c:ser>
        <c:ser>
          <c:idx val="21"/>
          <c:order val="21"/>
          <c:tx>
            <c:strRef>
              <c:f>overview!$B$113:$E$113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overview!$F$113:$AY$113</c:f>
            </c:numRef>
          </c:val>
          <c:smooth val="0"/>
          <c:extLst>
            <c:ext xmlns:c16="http://schemas.microsoft.com/office/drawing/2014/chart" uri="{C3380CC4-5D6E-409C-BE32-E72D297353CC}">
              <c16:uniqueId val="{00000015-A933-4D0A-897A-6D2C322860FE}"/>
            </c:ext>
          </c:extLst>
        </c:ser>
        <c:ser>
          <c:idx val="22"/>
          <c:order val="22"/>
          <c:tx>
            <c:strRef>
              <c:f>overview!$B$114:$E$114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overview!$F$114:$AY$114</c:f>
            </c:numRef>
          </c:val>
          <c:smooth val="0"/>
          <c:extLst>
            <c:ext xmlns:c16="http://schemas.microsoft.com/office/drawing/2014/chart" uri="{C3380CC4-5D6E-409C-BE32-E72D297353CC}">
              <c16:uniqueId val="{00000016-A933-4D0A-897A-6D2C322860FE}"/>
            </c:ext>
          </c:extLst>
        </c:ser>
        <c:ser>
          <c:idx val="23"/>
          <c:order val="23"/>
          <c:tx>
            <c:strRef>
              <c:f>overview!$B$115:$E$115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overview!$F$115:$AY$115</c:f>
            </c:numRef>
          </c:val>
          <c:smooth val="0"/>
          <c:extLst>
            <c:ext xmlns:c16="http://schemas.microsoft.com/office/drawing/2014/chart" uri="{C3380CC4-5D6E-409C-BE32-E72D297353CC}">
              <c16:uniqueId val="{00000017-A933-4D0A-897A-6D2C322860FE}"/>
            </c:ext>
          </c:extLst>
        </c:ser>
        <c:ser>
          <c:idx val="24"/>
          <c:order val="24"/>
          <c:tx>
            <c:strRef>
              <c:f>overview!$B$116:$E$116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overview!$F$116:$AY$116</c:f>
            </c:numRef>
          </c:val>
          <c:smooth val="0"/>
          <c:extLst>
            <c:ext xmlns:c16="http://schemas.microsoft.com/office/drawing/2014/chart" uri="{C3380CC4-5D6E-409C-BE32-E72D297353CC}">
              <c16:uniqueId val="{00000018-A933-4D0A-897A-6D2C322860FE}"/>
            </c:ext>
          </c:extLst>
        </c:ser>
        <c:ser>
          <c:idx val="25"/>
          <c:order val="25"/>
          <c:tx>
            <c:strRef>
              <c:f>overview!$B$117:$E$117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overview!$F$117:$AY$117</c:f>
            </c:numRef>
          </c:val>
          <c:smooth val="0"/>
          <c:extLst>
            <c:ext xmlns:c16="http://schemas.microsoft.com/office/drawing/2014/chart" uri="{C3380CC4-5D6E-409C-BE32-E72D297353CC}">
              <c16:uniqueId val="{00000019-A933-4D0A-897A-6D2C322860FE}"/>
            </c:ext>
          </c:extLst>
        </c:ser>
        <c:ser>
          <c:idx val="26"/>
          <c:order val="26"/>
          <c:tx>
            <c:strRef>
              <c:f>overview!$B$118:$E$118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overview!$F$118:$AY$118</c:f>
            </c:numRef>
          </c:val>
          <c:smooth val="0"/>
          <c:extLst>
            <c:ext xmlns:c16="http://schemas.microsoft.com/office/drawing/2014/chart" uri="{C3380CC4-5D6E-409C-BE32-E72D297353CC}">
              <c16:uniqueId val="{0000001A-A933-4D0A-897A-6D2C322860FE}"/>
            </c:ext>
          </c:extLst>
        </c:ser>
        <c:ser>
          <c:idx val="27"/>
          <c:order val="27"/>
          <c:tx>
            <c:strRef>
              <c:f>overview!$B$119:$E$119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overview!$F$119:$AY$119</c:f>
            </c:numRef>
          </c:val>
          <c:smooth val="0"/>
          <c:extLst>
            <c:ext xmlns:c16="http://schemas.microsoft.com/office/drawing/2014/chart" uri="{C3380CC4-5D6E-409C-BE32-E72D297353CC}">
              <c16:uniqueId val="{0000001B-A933-4D0A-897A-6D2C3228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Derived heat inland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overview!$B$2:$E$2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overview!$F$2:$AY$2</c:f>
            </c:numRef>
          </c:val>
          <c:smooth val="0"/>
          <c:extLst>
            <c:ext xmlns:c16="http://schemas.microsoft.com/office/drawing/2014/chart" uri="{C3380CC4-5D6E-409C-BE32-E72D297353CC}">
              <c16:uniqueId val="{00000000-D1FE-4520-958D-077E931244E0}"/>
            </c:ext>
          </c:extLst>
        </c:ser>
        <c:ser>
          <c:idx val="1"/>
          <c:order val="1"/>
          <c:tx>
            <c:strRef>
              <c:f>overview!$B$3:$E$3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overview!$F$3:$AY$3</c:f>
            </c:numRef>
          </c:val>
          <c:smooth val="0"/>
          <c:extLst>
            <c:ext xmlns:c16="http://schemas.microsoft.com/office/drawing/2014/chart" uri="{C3380CC4-5D6E-409C-BE32-E72D297353CC}">
              <c16:uniqueId val="{00000001-D1FE-4520-958D-077E931244E0}"/>
            </c:ext>
          </c:extLst>
        </c:ser>
        <c:ser>
          <c:idx val="2"/>
          <c:order val="2"/>
          <c:tx>
            <c:strRef>
              <c:f>overview!$B$4:$E$4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overview!$F$4:$AY$4</c:f>
            </c:numRef>
          </c:val>
          <c:smooth val="0"/>
          <c:extLst>
            <c:ext xmlns:c16="http://schemas.microsoft.com/office/drawing/2014/chart" uri="{C3380CC4-5D6E-409C-BE32-E72D297353CC}">
              <c16:uniqueId val="{00000002-D1FE-4520-958D-077E931244E0}"/>
            </c:ext>
          </c:extLst>
        </c:ser>
        <c:ser>
          <c:idx val="3"/>
          <c:order val="3"/>
          <c:tx>
            <c:strRef>
              <c:f>overview!$B$5:$E$5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overview!$F$5:$AY$5</c:f>
            </c:numRef>
          </c:val>
          <c:smooth val="0"/>
          <c:extLst>
            <c:ext xmlns:c16="http://schemas.microsoft.com/office/drawing/2014/chart" uri="{C3380CC4-5D6E-409C-BE32-E72D297353CC}">
              <c16:uniqueId val="{00000003-D1FE-4520-958D-077E931244E0}"/>
            </c:ext>
          </c:extLst>
        </c:ser>
        <c:ser>
          <c:idx val="4"/>
          <c:order val="4"/>
          <c:tx>
            <c:strRef>
              <c:f>overview!$B$6:$E$6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overview!$F$6:$AY$6</c:f>
            </c:numRef>
          </c:val>
          <c:smooth val="0"/>
          <c:extLst>
            <c:ext xmlns:c16="http://schemas.microsoft.com/office/drawing/2014/chart" uri="{C3380CC4-5D6E-409C-BE32-E72D297353CC}">
              <c16:uniqueId val="{00000004-D1FE-4520-958D-077E931244E0}"/>
            </c:ext>
          </c:extLst>
        </c:ser>
        <c:ser>
          <c:idx val="5"/>
          <c:order val="5"/>
          <c:tx>
            <c:strRef>
              <c:f>overview!$B$7:$E$7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overview!$F$7:$AY$7</c:f>
            </c:numRef>
          </c:val>
          <c:smooth val="0"/>
          <c:extLst>
            <c:ext xmlns:c16="http://schemas.microsoft.com/office/drawing/2014/chart" uri="{C3380CC4-5D6E-409C-BE32-E72D297353CC}">
              <c16:uniqueId val="{00000005-D1FE-4520-958D-077E931244E0}"/>
            </c:ext>
          </c:extLst>
        </c:ser>
        <c:ser>
          <c:idx val="6"/>
          <c:order val="6"/>
          <c:tx>
            <c:strRef>
              <c:f>overview!$B$8:$E$8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overview!$F$8:$AY$8</c:f>
            </c:numRef>
          </c:val>
          <c:smooth val="0"/>
          <c:extLst>
            <c:ext xmlns:c16="http://schemas.microsoft.com/office/drawing/2014/chart" uri="{C3380CC4-5D6E-409C-BE32-E72D297353CC}">
              <c16:uniqueId val="{00000006-D1FE-4520-958D-077E931244E0}"/>
            </c:ext>
          </c:extLst>
        </c:ser>
        <c:ser>
          <c:idx val="7"/>
          <c:order val="7"/>
          <c:tx>
            <c:strRef>
              <c:f>overview!$B$9:$E$9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overview!$F$9:$AY$9</c:f>
            </c:numRef>
          </c:val>
          <c:smooth val="0"/>
          <c:extLst>
            <c:ext xmlns:c16="http://schemas.microsoft.com/office/drawing/2014/chart" uri="{C3380CC4-5D6E-409C-BE32-E72D297353CC}">
              <c16:uniqueId val="{00000007-D1FE-4520-958D-077E931244E0}"/>
            </c:ext>
          </c:extLst>
        </c:ser>
        <c:ser>
          <c:idx val="8"/>
          <c:order val="8"/>
          <c:tx>
            <c:strRef>
              <c:f>overview!$B$10:$E$10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overview!$F$10:$AY$10</c:f>
            </c:numRef>
          </c:val>
          <c:smooth val="0"/>
          <c:extLst>
            <c:ext xmlns:c16="http://schemas.microsoft.com/office/drawing/2014/chart" uri="{C3380CC4-5D6E-409C-BE32-E72D297353CC}">
              <c16:uniqueId val="{00000008-D1FE-4520-958D-077E931244E0}"/>
            </c:ext>
          </c:extLst>
        </c:ser>
        <c:ser>
          <c:idx val="9"/>
          <c:order val="9"/>
          <c:tx>
            <c:strRef>
              <c:f>overview!$B$11:$E$11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overview!$F$11:$AY$11</c:f>
            </c:numRef>
          </c:val>
          <c:smooth val="0"/>
          <c:extLst>
            <c:ext xmlns:c16="http://schemas.microsoft.com/office/drawing/2014/chart" uri="{C3380CC4-5D6E-409C-BE32-E72D297353CC}">
              <c16:uniqueId val="{00000009-D1FE-4520-958D-077E931244E0}"/>
            </c:ext>
          </c:extLst>
        </c:ser>
        <c:ser>
          <c:idx val="10"/>
          <c:order val="10"/>
          <c:tx>
            <c:strRef>
              <c:f>overview!$B$12:$E$12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overview!$F$12:$AY$12</c:f>
            </c:numRef>
          </c:val>
          <c:smooth val="0"/>
          <c:extLst>
            <c:ext xmlns:c16="http://schemas.microsoft.com/office/drawing/2014/chart" uri="{C3380CC4-5D6E-409C-BE32-E72D297353CC}">
              <c16:uniqueId val="{0000000A-D1FE-4520-958D-077E931244E0}"/>
            </c:ext>
          </c:extLst>
        </c:ser>
        <c:ser>
          <c:idx val="11"/>
          <c:order val="11"/>
          <c:tx>
            <c:strRef>
              <c:f>overview!$B$13:$E$13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overview!$F$13:$AY$13</c:f>
            </c:numRef>
          </c:val>
          <c:smooth val="0"/>
          <c:extLst>
            <c:ext xmlns:c16="http://schemas.microsoft.com/office/drawing/2014/chart" uri="{C3380CC4-5D6E-409C-BE32-E72D297353CC}">
              <c16:uniqueId val="{0000000B-D1FE-4520-958D-077E931244E0}"/>
            </c:ext>
          </c:extLst>
        </c:ser>
        <c:ser>
          <c:idx val="12"/>
          <c:order val="12"/>
          <c:tx>
            <c:strRef>
              <c:f>overview!$B$14:$E$14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overview!$F$14:$AY$14</c:f>
            </c:numRef>
          </c:val>
          <c:smooth val="0"/>
          <c:extLst>
            <c:ext xmlns:c16="http://schemas.microsoft.com/office/drawing/2014/chart" uri="{C3380CC4-5D6E-409C-BE32-E72D297353CC}">
              <c16:uniqueId val="{0000000C-D1FE-4520-958D-077E931244E0}"/>
            </c:ext>
          </c:extLst>
        </c:ser>
        <c:ser>
          <c:idx val="13"/>
          <c:order val="13"/>
          <c:tx>
            <c:strRef>
              <c:f>overview!$B$15:$E$15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overview!$F$15:$AY$15</c:f>
            </c:numRef>
          </c:val>
          <c:smooth val="0"/>
          <c:extLst>
            <c:ext xmlns:c16="http://schemas.microsoft.com/office/drawing/2014/chart" uri="{C3380CC4-5D6E-409C-BE32-E72D297353CC}">
              <c16:uniqueId val="{0000000D-D1FE-4520-958D-077E931244E0}"/>
            </c:ext>
          </c:extLst>
        </c:ser>
        <c:ser>
          <c:idx val="14"/>
          <c:order val="14"/>
          <c:tx>
            <c:strRef>
              <c:f>overview!$B$16:$E$16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overview!$F$16:$AY$16</c:f>
            </c:numRef>
          </c:val>
          <c:smooth val="0"/>
          <c:extLst>
            <c:ext xmlns:c16="http://schemas.microsoft.com/office/drawing/2014/chart" uri="{C3380CC4-5D6E-409C-BE32-E72D297353CC}">
              <c16:uniqueId val="{0000000E-D1FE-4520-958D-077E931244E0}"/>
            </c:ext>
          </c:extLst>
        </c:ser>
        <c:ser>
          <c:idx val="15"/>
          <c:order val="15"/>
          <c:tx>
            <c:strRef>
              <c:f>overview!$B$17:$E$17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overview!$F$17:$AY$17</c:f>
            </c:numRef>
          </c:val>
          <c:smooth val="0"/>
          <c:extLst>
            <c:ext xmlns:c16="http://schemas.microsoft.com/office/drawing/2014/chart" uri="{C3380CC4-5D6E-409C-BE32-E72D297353CC}">
              <c16:uniqueId val="{0000000F-D1FE-4520-958D-077E931244E0}"/>
            </c:ext>
          </c:extLst>
        </c:ser>
        <c:ser>
          <c:idx val="16"/>
          <c:order val="16"/>
          <c:tx>
            <c:strRef>
              <c:f>overview!$B$18:$E$18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overview!$F$18:$AY$18</c:f>
            </c:numRef>
          </c:val>
          <c:smooth val="0"/>
          <c:extLst>
            <c:ext xmlns:c16="http://schemas.microsoft.com/office/drawing/2014/chart" uri="{C3380CC4-5D6E-409C-BE32-E72D297353CC}">
              <c16:uniqueId val="{00000010-D1FE-4520-958D-077E931244E0}"/>
            </c:ext>
          </c:extLst>
        </c:ser>
        <c:ser>
          <c:idx val="17"/>
          <c:order val="17"/>
          <c:tx>
            <c:strRef>
              <c:f>overview!$B$19:$E$19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overview!$F$19:$AY$19</c:f>
            </c:numRef>
          </c:val>
          <c:smooth val="0"/>
          <c:extLst>
            <c:ext xmlns:c16="http://schemas.microsoft.com/office/drawing/2014/chart" uri="{C3380CC4-5D6E-409C-BE32-E72D297353CC}">
              <c16:uniqueId val="{00000011-D1FE-4520-958D-077E931244E0}"/>
            </c:ext>
          </c:extLst>
        </c:ser>
        <c:ser>
          <c:idx val="18"/>
          <c:order val="18"/>
          <c:tx>
            <c:strRef>
              <c:f>overview!$B$20:$E$20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overview!$F$20:$AY$20</c:f>
            </c:numRef>
          </c:val>
          <c:smooth val="0"/>
          <c:extLst>
            <c:ext xmlns:c16="http://schemas.microsoft.com/office/drawing/2014/chart" uri="{C3380CC4-5D6E-409C-BE32-E72D297353CC}">
              <c16:uniqueId val="{00000012-D1FE-4520-958D-077E931244E0}"/>
            </c:ext>
          </c:extLst>
        </c:ser>
        <c:ser>
          <c:idx val="19"/>
          <c:order val="19"/>
          <c:tx>
            <c:strRef>
              <c:f>overview!$B$21:$E$21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overview!$F$21:$AY$21</c:f>
            </c:numRef>
          </c:val>
          <c:smooth val="0"/>
          <c:extLst>
            <c:ext xmlns:c16="http://schemas.microsoft.com/office/drawing/2014/chart" uri="{C3380CC4-5D6E-409C-BE32-E72D297353CC}">
              <c16:uniqueId val="{00000013-D1FE-4520-958D-077E931244E0}"/>
            </c:ext>
          </c:extLst>
        </c:ser>
        <c:ser>
          <c:idx val="20"/>
          <c:order val="20"/>
          <c:tx>
            <c:strRef>
              <c:f>overview!$B$22:$E$22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overview!$F$22:$AY$22</c:f>
            </c:numRef>
          </c:val>
          <c:smooth val="0"/>
          <c:extLst>
            <c:ext xmlns:c16="http://schemas.microsoft.com/office/drawing/2014/chart" uri="{C3380CC4-5D6E-409C-BE32-E72D297353CC}">
              <c16:uniqueId val="{00000014-D1FE-4520-958D-077E931244E0}"/>
            </c:ext>
          </c:extLst>
        </c:ser>
        <c:ser>
          <c:idx val="21"/>
          <c:order val="21"/>
          <c:tx>
            <c:strRef>
              <c:f>overview!$B$23:$E$23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overview!$F$23:$AY$23</c:f>
            </c:numRef>
          </c:val>
          <c:smooth val="0"/>
          <c:extLst>
            <c:ext xmlns:c16="http://schemas.microsoft.com/office/drawing/2014/chart" uri="{C3380CC4-5D6E-409C-BE32-E72D297353CC}">
              <c16:uniqueId val="{00000015-D1FE-4520-958D-077E931244E0}"/>
            </c:ext>
          </c:extLst>
        </c:ser>
        <c:ser>
          <c:idx val="22"/>
          <c:order val="22"/>
          <c:tx>
            <c:strRef>
              <c:f>overview!$B$24:$E$24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overview!$F$24:$AY$24</c:f>
            </c:numRef>
          </c:val>
          <c:smooth val="0"/>
          <c:extLst>
            <c:ext xmlns:c16="http://schemas.microsoft.com/office/drawing/2014/chart" uri="{C3380CC4-5D6E-409C-BE32-E72D297353CC}">
              <c16:uniqueId val="{00000016-D1FE-4520-958D-077E931244E0}"/>
            </c:ext>
          </c:extLst>
        </c:ser>
        <c:ser>
          <c:idx val="23"/>
          <c:order val="23"/>
          <c:tx>
            <c:strRef>
              <c:f>overview!$B$25:$E$25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overview!$F$25:$AY$25</c:f>
            </c:numRef>
          </c:val>
          <c:smooth val="0"/>
          <c:extLst>
            <c:ext xmlns:c16="http://schemas.microsoft.com/office/drawing/2014/chart" uri="{C3380CC4-5D6E-409C-BE32-E72D297353CC}">
              <c16:uniqueId val="{00000017-D1FE-4520-958D-077E931244E0}"/>
            </c:ext>
          </c:extLst>
        </c:ser>
        <c:ser>
          <c:idx val="24"/>
          <c:order val="24"/>
          <c:tx>
            <c:strRef>
              <c:f>overview!$B$26:$E$26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overview!$F$26:$AY$26</c:f>
            </c:numRef>
          </c:val>
          <c:smooth val="0"/>
          <c:extLst>
            <c:ext xmlns:c16="http://schemas.microsoft.com/office/drawing/2014/chart" uri="{C3380CC4-5D6E-409C-BE32-E72D297353CC}">
              <c16:uniqueId val="{00000018-D1FE-4520-958D-077E931244E0}"/>
            </c:ext>
          </c:extLst>
        </c:ser>
        <c:ser>
          <c:idx val="25"/>
          <c:order val="25"/>
          <c:tx>
            <c:strRef>
              <c:f>overview!$B$27:$E$27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overview!$F$27:$AY$27</c:f>
            </c:numRef>
          </c:val>
          <c:smooth val="0"/>
          <c:extLst>
            <c:ext xmlns:c16="http://schemas.microsoft.com/office/drawing/2014/chart" uri="{C3380CC4-5D6E-409C-BE32-E72D297353CC}">
              <c16:uniqueId val="{00000019-D1FE-4520-958D-077E931244E0}"/>
            </c:ext>
          </c:extLst>
        </c:ser>
        <c:ser>
          <c:idx val="26"/>
          <c:order val="26"/>
          <c:tx>
            <c:strRef>
              <c:f>overview!$B$28:$E$28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overview!$F$28:$AY$28</c:f>
            </c:numRef>
          </c:val>
          <c:smooth val="0"/>
          <c:extLst>
            <c:ext xmlns:c16="http://schemas.microsoft.com/office/drawing/2014/chart" uri="{C3380CC4-5D6E-409C-BE32-E72D297353CC}">
              <c16:uniqueId val="{0000001A-D1FE-4520-958D-077E931244E0}"/>
            </c:ext>
          </c:extLst>
        </c:ser>
        <c:ser>
          <c:idx val="27"/>
          <c:order val="27"/>
          <c:tx>
            <c:strRef>
              <c:f>overview!$B$29:$E$29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overview!$F$29:$AY$29</c:f>
            </c:numRef>
          </c:val>
          <c:smooth val="0"/>
          <c:extLst>
            <c:ext xmlns:c16="http://schemas.microsoft.com/office/drawing/2014/chart" uri="{C3380CC4-5D6E-409C-BE32-E72D297353CC}">
              <c16:uniqueId val="{0000001B-D1FE-4520-958D-077E9312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Distribution losses electrictiy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overview_numbers!$B$62:$E$62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overview_numbers!$F$62:$AY$62</c:f>
              <c:numCache>
                <c:formatCode>0.0%</c:formatCode>
                <c:ptCount val="46"/>
                <c:pt idx="0">
                  <c:v>4.9650730209995331E-2</c:v>
                </c:pt>
                <c:pt idx="1">
                  <c:v>5.1399730917934816E-2</c:v>
                </c:pt>
                <c:pt idx="2">
                  <c:v>5.2974715532756012E-2</c:v>
                </c:pt>
                <c:pt idx="3">
                  <c:v>5.1318600281034188E-2</c:v>
                </c:pt>
                <c:pt idx="4">
                  <c:v>4.6274991353798534E-2</c:v>
                </c:pt>
                <c:pt idx="5">
                  <c:v>5.204360867173552E-2</c:v>
                </c:pt>
                <c:pt idx="6">
                  <c:v>5.3148705833721444E-2</c:v>
                </c:pt>
                <c:pt idx="7">
                  <c:v>4.7438979953794647E-2</c:v>
                </c:pt>
                <c:pt idx="8">
                  <c:v>4.681396913679392E-2</c:v>
                </c:pt>
                <c:pt idx="9">
                  <c:v>5.1436353679213509E-2</c:v>
                </c:pt>
                <c:pt idx="10">
                  <c:v>5.3935147779153425E-2</c:v>
                </c:pt>
                <c:pt idx="11">
                  <c:v>5.3154944014441652E-2</c:v>
                </c:pt>
                <c:pt idx="12">
                  <c:v>5.0233914377719513E-2</c:v>
                </c:pt>
                <c:pt idx="13">
                  <c:v>5.3395129755641202E-2</c:v>
                </c:pt>
                <c:pt idx="14">
                  <c:v>5.0836803311771997E-2</c:v>
                </c:pt>
                <c:pt idx="15">
                  <c:v>4.8278476867902792E-2</c:v>
                </c:pt>
                <c:pt idx="16">
                  <c:v>4.5720150424033587E-2</c:v>
                </c:pt>
                <c:pt idx="17">
                  <c:v>4.3161823980164382E-2</c:v>
                </c:pt>
                <c:pt idx="18">
                  <c:v>4.0603497536295177E-2</c:v>
                </c:pt>
                <c:pt idx="19">
                  <c:v>3.8045171092425972E-2</c:v>
                </c:pt>
                <c:pt idx="20">
                  <c:v>3.5486844648556781E-2</c:v>
                </c:pt>
                <c:pt idx="21">
                  <c:v>3.5172308617139422E-2</c:v>
                </c:pt>
                <c:pt idx="22">
                  <c:v>3.4857772585722063E-2</c:v>
                </c:pt>
                <c:pt idx="23">
                  <c:v>3.4543236554304704E-2</c:v>
                </c:pt>
                <c:pt idx="24">
                  <c:v>3.4228700522887345E-2</c:v>
                </c:pt>
                <c:pt idx="25">
                  <c:v>3.391416449147E-2</c:v>
                </c:pt>
                <c:pt idx="26">
                  <c:v>3.2766800012337297E-2</c:v>
                </c:pt>
                <c:pt idx="27">
                  <c:v>3.1619435533204593E-2</c:v>
                </c:pt>
                <c:pt idx="28">
                  <c:v>3.0472071054071886E-2</c:v>
                </c:pt>
                <c:pt idx="29">
                  <c:v>2.9324706574939179E-2</c:v>
                </c:pt>
                <c:pt idx="30">
                  <c:v>2.8177342095806468E-2</c:v>
                </c:pt>
                <c:pt idx="31">
                  <c:v>2.820045100888726E-2</c:v>
                </c:pt>
                <c:pt idx="32">
                  <c:v>2.8223559921968053E-2</c:v>
                </c:pt>
                <c:pt idx="33">
                  <c:v>2.8246668835048845E-2</c:v>
                </c:pt>
                <c:pt idx="34">
                  <c:v>2.8269777748129638E-2</c:v>
                </c:pt>
                <c:pt idx="35">
                  <c:v>2.8292886661210437E-2</c:v>
                </c:pt>
                <c:pt idx="36">
                  <c:v>2.8125129465426512E-2</c:v>
                </c:pt>
                <c:pt idx="37">
                  <c:v>2.7957372269642587E-2</c:v>
                </c:pt>
                <c:pt idx="38">
                  <c:v>2.7789615073858662E-2</c:v>
                </c:pt>
                <c:pt idx="39">
                  <c:v>2.7621857878074738E-2</c:v>
                </c:pt>
                <c:pt idx="40">
                  <c:v>2.7454100682290816E-2</c:v>
                </c:pt>
                <c:pt idx="41">
                  <c:v>2.7172610147096866E-2</c:v>
                </c:pt>
                <c:pt idx="42">
                  <c:v>2.6891119611902915E-2</c:v>
                </c:pt>
                <c:pt idx="43">
                  <c:v>2.6609629076708965E-2</c:v>
                </c:pt>
                <c:pt idx="44">
                  <c:v>2.6328138541515014E-2</c:v>
                </c:pt>
                <c:pt idx="45">
                  <c:v>2.604664800632106E-2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9-4DE4-9C30-28FA133FDE79}"/>
            </c:ext>
          </c:extLst>
        </c:ser>
        <c:ser>
          <c:idx val="1"/>
          <c:order val="1"/>
          <c:tx>
            <c:strRef>
              <c:f>overview_numbers!$B$63:$E$63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overview_numbers!$F$63:$AY$63</c:f>
              <c:numCache>
                <c:formatCode>0.0%</c:formatCode>
                <c:ptCount val="46"/>
                <c:pt idx="0">
                  <c:v>4.3515276512062995E-2</c:v>
                </c:pt>
                <c:pt idx="1">
                  <c:v>4.4402698317820954E-2</c:v>
                </c:pt>
                <c:pt idx="2">
                  <c:v>4.3761310489083272E-2</c:v>
                </c:pt>
                <c:pt idx="3">
                  <c:v>4.3571217929814221E-2</c:v>
                </c:pt>
                <c:pt idx="4">
                  <c:v>4.2411708922226232E-2</c:v>
                </c:pt>
                <c:pt idx="5">
                  <c:v>4.0476138425551422E-2</c:v>
                </c:pt>
                <c:pt idx="6">
                  <c:v>4.1334425737661329E-2</c:v>
                </c:pt>
                <c:pt idx="7">
                  <c:v>3.9356755198475923E-2</c:v>
                </c:pt>
                <c:pt idx="8">
                  <c:v>3.996013951170907E-2</c:v>
                </c:pt>
                <c:pt idx="9">
                  <c:v>4.0511275093959132E-2</c:v>
                </c:pt>
                <c:pt idx="10">
                  <c:v>3.6290077219561345E-2</c:v>
                </c:pt>
                <c:pt idx="11">
                  <c:v>4.0698887174859921E-2</c:v>
                </c:pt>
                <c:pt idx="12">
                  <c:v>4.4018778393778435E-2</c:v>
                </c:pt>
                <c:pt idx="13">
                  <c:v>4.3260207249999016E-2</c:v>
                </c:pt>
                <c:pt idx="14">
                  <c:v>4.0536066486808818E-2</c:v>
                </c:pt>
                <c:pt idx="15">
                  <c:v>3.781192572361862E-2</c:v>
                </c:pt>
                <c:pt idx="16">
                  <c:v>3.5087784960428421E-2</c:v>
                </c:pt>
                <c:pt idx="17">
                  <c:v>3.2363644197238223E-2</c:v>
                </c:pt>
                <c:pt idx="18">
                  <c:v>2.9639503434048028E-2</c:v>
                </c:pt>
                <c:pt idx="19">
                  <c:v>2.6915362670857833E-2</c:v>
                </c:pt>
                <c:pt idx="20">
                  <c:v>2.4191221907667648E-2</c:v>
                </c:pt>
                <c:pt idx="21">
                  <c:v>2.3216957551355621E-2</c:v>
                </c:pt>
                <c:pt idx="22">
                  <c:v>2.2242693195043593E-2</c:v>
                </c:pt>
                <c:pt idx="23">
                  <c:v>2.1268428838731566E-2</c:v>
                </c:pt>
                <c:pt idx="24">
                  <c:v>2.0294164482419538E-2</c:v>
                </c:pt>
                <c:pt idx="25">
                  <c:v>1.9319900126107514E-2</c:v>
                </c:pt>
                <c:pt idx="26">
                  <c:v>1.8882887223381717E-2</c:v>
                </c:pt>
                <c:pt idx="27">
                  <c:v>1.8445874320655919E-2</c:v>
                </c:pt>
                <c:pt idx="28">
                  <c:v>1.8008861417930122E-2</c:v>
                </c:pt>
                <c:pt idx="29">
                  <c:v>1.7571848515204325E-2</c:v>
                </c:pt>
                <c:pt idx="30">
                  <c:v>1.7134835612478527E-2</c:v>
                </c:pt>
                <c:pt idx="31">
                  <c:v>1.7211154320657718E-2</c:v>
                </c:pt>
                <c:pt idx="32">
                  <c:v>1.728747302883691E-2</c:v>
                </c:pt>
                <c:pt idx="33">
                  <c:v>1.7363791737016101E-2</c:v>
                </c:pt>
                <c:pt idx="34">
                  <c:v>1.7440110445195292E-2</c:v>
                </c:pt>
                <c:pt idx="35">
                  <c:v>1.751642915337448E-2</c:v>
                </c:pt>
                <c:pt idx="36">
                  <c:v>1.7640400044926931E-2</c:v>
                </c:pt>
                <c:pt idx="37">
                  <c:v>1.7764370936479382E-2</c:v>
                </c:pt>
                <c:pt idx="38">
                  <c:v>1.7888341828031833E-2</c:v>
                </c:pt>
                <c:pt idx="39">
                  <c:v>1.8012312719584284E-2</c:v>
                </c:pt>
                <c:pt idx="40">
                  <c:v>1.8136283611136728E-2</c:v>
                </c:pt>
                <c:pt idx="41">
                  <c:v>1.811890875240767E-2</c:v>
                </c:pt>
                <c:pt idx="42">
                  <c:v>1.8101533893678613E-2</c:v>
                </c:pt>
                <c:pt idx="43">
                  <c:v>1.8084159034949556E-2</c:v>
                </c:pt>
                <c:pt idx="44">
                  <c:v>1.8066784176220499E-2</c:v>
                </c:pt>
                <c:pt idx="45">
                  <c:v>1.8049409317491438E-2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9-4DE4-9C30-28FA133FDE79}"/>
            </c:ext>
          </c:extLst>
        </c:ser>
        <c:ser>
          <c:idx val="2"/>
          <c:order val="2"/>
          <c:tx>
            <c:strRef>
              <c:f>overview_numbers!$B$64:$E$64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overview_numbers!$F$64:$AY$64</c:f>
              <c:numCache>
                <c:formatCode>0.0%</c:formatCode>
                <c:ptCount val="46"/>
                <c:pt idx="0">
                  <c:v>0.10138775104888165</c:v>
                </c:pt>
                <c:pt idx="1">
                  <c:v>0.10196870267541636</c:v>
                </c:pt>
                <c:pt idx="2">
                  <c:v>0.10827552665932894</c:v>
                </c:pt>
                <c:pt idx="3">
                  <c:v>0.10669615431871238</c:v>
                </c:pt>
                <c:pt idx="4">
                  <c:v>0.1089487133159539</c:v>
                </c:pt>
                <c:pt idx="5">
                  <c:v>0.10504997868207866</c:v>
                </c:pt>
                <c:pt idx="6">
                  <c:v>0.10804031061861963</c:v>
                </c:pt>
                <c:pt idx="7">
                  <c:v>0.10429548052917714</c:v>
                </c:pt>
                <c:pt idx="8">
                  <c:v>9.9603194535134776E-2</c:v>
                </c:pt>
                <c:pt idx="9">
                  <c:v>9.8401609955818703E-2</c:v>
                </c:pt>
                <c:pt idx="10">
                  <c:v>0.10063272743532981</c:v>
                </c:pt>
                <c:pt idx="11">
                  <c:v>9.8396448412217064E-2</c:v>
                </c:pt>
                <c:pt idx="12">
                  <c:v>0.10305559174278023</c:v>
                </c:pt>
                <c:pt idx="13">
                  <c:v>9.6530761336658832E-2</c:v>
                </c:pt>
                <c:pt idx="14">
                  <c:v>9.2726893604553745E-2</c:v>
                </c:pt>
                <c:pt idx="15">
                  <c:v>8.8923025872448658E-2</c:v>
                </c:pt>
                <c:pt idx="16">
                  <c:v>8.511915814034357E-2</c:v>
                </c:pt>
                <c:pt idx="17">
                  <c:v>8.1315290408238483E-2</c:v>
                </c:pt>
                <c:pt idx="18">
                  <c:v>7.7511422676133396E-2</c:v>
                </c:pt>
                <c:pt idx="19">
                  <c:v>7.3707554944028308E-2</c:v>
                </c:pt>
                <c:pt idx="20">
                  <c:v>6.9903687211923193E-2</c:v>
                </c:pt>
                <c:pt idx="21">
                  <c:v>6.9226290358006176E-2</c:v>
                </c:pt>
                <c:pt idx="22">
                  <c:v>6.8548893504089159E-2</c:v>
                </c:pt>
                <c:pt idx="23">
                  <c:v>6.7871496650172142E-2</c:v>
                </c:pt>
                <c:pt idx="24">
                  <c:v>6.7194099796255125E-2</c:v>
                </c:pt>
                <c:pt idx="25">
                  <c:v>6.6516702942338135E-2</c:v>
                </c:pt>
                <c:pt idx="26">
                  <c:v>6.4744809894851943E-2</c:v>
                </c:pt>
                <c:pt idx="27">
                  <c:v>6.2972916847365751E-2</c:v>
                </c:pt>
                <c:pt idx="28">
                  <c:v>6.1201023799879559E-2</c:v>
                </c:pt>
                <c:pt idx="29">
                  <c:v>5.9429130752393367E-2</c:v>
                </c:pt>
                <c:pt idx="30">
                  <c:v>5.765723770490716E-2</c:v>
                </c:pt>
                <c:pt idx="31">
                  <c:v>5.699763450659763E-2</c:v>
                </c:pt>
                <c:pt idx="32">
                  <c:v>5.63380313082881E-2</c:v>
                </c:pt>
                <c:pt idx="33">
                  <c:v>5.567842810997857E-2</c:v>
                </c:pt>
                <c:pt idx="34">
                  <c:v>5.501882491166904E-2</c:v>
                </c:pt>
                <c:pt idx="35">
                  <c:v>5.4359221713359496E-2</c:v>
                </c:pt>
                <c:pt idx="36">
                  <c:v>5.2917568671236113E-2</c:v>
                </c:pt>
                <c:pt idx="37">
                  <c:v>5.1475915629112731E-2</c:v>
                </c:pt>
                <c:pt idx="38">
                  <c:v>5.0034262586989349E-2</c:v>
                </c:pt>
                <c:pt idx="39">
                  <c:v>4.8592609544865967E-2</c:v>
                </c:pt>
                <c:pt idx="40">
                  <c:v>4.7150956502742591E-2</c:v>
                </c:pt>
                <c:pt idx="41">
                  <c:v>5.3161693377752874E-2</c:v>
                </c:pt>
                <c:pt idx="42">
                  <c:v>5.9172430252763156E-2</c:v>
                </c:pt>
                <c:pt idx="43">
                  <c:v>6.5183167127773431E-2</c:v>
                </c:pt>
                <c:pt idx="44">
                  <c:v>7.1193904002783706E-2</c:v>
                </c:pt>
                <c:pt idx="45">
                  <c:v>7.7204640877793995E-2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9-4DE4-9C30-28FA133FDE79}"/>
            </c:ext>
          </c:extLst>
        </c:ser>
        <c:ser>
          <c:idx val="3"/>
          <c:order val="3"/>
          <c:tx>
            <c:strRef>
              <c:f>overview_numbers!$B$65:$E$65</c:f>
              <c:strCache>
                <c:ptCount val="4"/>
                <c:pt idx="0">
                  <c:v>Switzerland</c:v>
                </c:pt>
                <c:pt idx="1">
                  <c:v>CH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overview_numbers!$F$65:$AY$65</c:f>
              <c:numCache>
                <c:formatCode>0.000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9-4DE4-9C30-28FA133FDE79}"/>
            </c:ext>
          </c:extLst>
        </c:ser>
        <c:ser>
          <c:idx val="4"/>
          <c:order val="4"/>
          <c:tx>
            <c:strRef>
              <c:f>overview_numbers!$B$66:$E$66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overview_numbers!$F$66:$AY$66</c:f>
              <c:numCache>
                <c:formatCode>0.0%</c:formatCode>
                <c:ptCount val="46"/>
                <c:pt idx="0">
                  <c:v>5.955088465744085E-2</c:v>
                </c:pt>
                <c:pt idx="1">
                  <c:v>5.7989378619930143E-2</c:v>
                </c:pt>
                <c:pt idx="2">
                  <c:v>5.7532427664370056E-2</c:v>
                </c:pt>
                <c:pt idx="3">
                  <c:v>5.6805058771387751E-2</c:v>
                </c:pt>
                <c:pt idx="4">
                  <c:v>5.3746168564957175E-2</c:v>
                </c:pt>
                <c:pt idx="5">
                  <c:v>4.3323836068877464E-2</c:v>
                </c:pt>
                <c:pt idx="6">
                  <c:v>4.9163559714144656E-2</c:v>
                </c:pt>
                <c:pt idx="7">
                  <c:v>3.8300488463298477E-2</c:v>
                </c:pt>
                <c:pt idx="8">
                  <c:v>4.1513469421445404E-2</c:v>
                </c:pt>
                <c:pt idx="9">
                  <c:v>4.9451927901501325E-2</c:v>
                </c:pt>
                <c:pt idx="10">
                  <c:v>5.1234306306038979E-2</c:v>
                </c:pt>
                <c:pt idx="11">
                  <c:v>4.7133046735843731E-2</c:v>
                </c:pt>
                <c:pt idx="12">
                  <c:v>4.7315142687326839E-2</c:v>
                </c:pt>
                <c:pt idx="13">
                  <c:v>4.8326583847097426E-2</c:v>
                </c:pt>
                <c:pt idx="14">
                  <c:v>4.4302521117255599E-2</c:v>
                </c:pt>
                <c:pt idx="15">
                  <c:v>4.0278458387413771E-2</c:v>
                </c:pt>
                <c:pt idx="16">
                  <c:v>3.6254395657571943E-2</c:v>
                </c:pt>
                <c:pt idx="17">
                  <c:v>3.2230332927730115E-2</c:v>
                </c:pt>
                <c:pt idx="18">
                  <c:v>2.8206270197888291E-2</c:v>
                </c:pt>
                <c:pt idx="19">
                  <c:v>2.4182207468046467E-2</c:v>
                </c:pt>
                <c:pt idx="20">
                  <c:v>2.0158144738204653E-2</c:v>
                </c:pt>
                <c:pt idx="21">
                  <c:v>1.97258384253018E-2</c:v>
                </c:pt>
                <c:pt idx="22">
                  <c:v>1.9293532112398946E-2</c:v>
                </c:pt>
                <c:pt idx="23">
                  <c:v>1.8861225799496093E-2</c:v>
                </c:pt>
                <c:pt idx="24">
                  <c:v>1.842891948659324E-2</c:v>
                </c:pt>
                <c:pt idx="25">
                  <c:v>1.799661317369039E-2</c:v>
                </c:pt>
                <c:pt idx="26">
                  <c:v>1.7554102927206917E-2</c:v>
                </c:pt>
                <c:pt idx="27">
                  <c:v>1.7111592680723445E-2</c:v>
                </c:pt>
                <c:pt idx="28">
                  <c:v>1.6669082434239972E-2</c:v>
                </c:pt>
                <c:pt idx="29">
                  <c:v>1.6226572187756499E-2</c:v>
                </c:pt>
                <c:pt idx="30">
                  <c:v>1.578406194127302E-2</c:v>
                </c:pt>
                <c:pt idx="31">
                  <c:v>1.5485305222456659E-2</c:v>
                </c:pt>
                <c:pt idx="32">
                  <c:v>1.5186548503640297E-2</c:v>
                </c:pt>
                <c:pt idx="33">
                  <c:v>1.4887791784823936E-2</c:v>
                </c:pt>
                <c:pt idx="34">
                  <c:v>1.4589035066007575E-2</c:v>
                </c:pt>
                <c:pt idx="35">
                  <c:v>1.429027834719121E-2</c:v>
                </c:pt>
                <c:pt idx="36">
                  <c:v>1.416306115853665E-2</c:v>
                </c:pt>
                <c:pt idx="37">
                  <c:v>1.4035843969882091E-2</c:v>
                </c:pt>
                <c:pt idx="38">
                  <c:v>1.3908626781227531E-2</c:v>
                </c:pt>
                <c:pt idx="39">
                  <c:v>1.3781409592572971E-2</c:v>
                </c:pt>
                <c:pt idx="40">
                  <c:v>1.3654192403918408E-2</c:v>
                </c:pt>
                <c:pt idx="41">
                  <c:v>1.3531053017594764E-2</c:v>
                </c:pt>
                <c:pt idx="42">
                  <c:v>1.3407913631271119E-2</c:v>
                </c:pt>
                <c:pt idx="43">
                  <c:v>1.3284774244947475E-2</c:v>
                </c:pt>
                <c:pt idx="44">
                  <c:v>1.316163485862383E-2</c:v>
                </c:pt>
                <c:pt idx="45">
                  <c:v>1.3038495472300182E-2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9-4DE4-9C30-28FA133FDE79}"/>
            </c:ext>
          </c:extLst>
        </c:ser>
        <c:ser>
          <c:idx val="5"/>
          <c:order val="5"/>
          <c:tx>
            <c:strRef>
              <c:f>overview_numbers!$B$67:$E$67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overview_numbers!$F$67:$AY$67</c:f>
              <c:numCache>
                <c:formatCode>0.0%</c:formatCode>
                <c:ptCount val="46"/>
                <c:pt idx="0">
                  <c:v>8.3814573708525852E-2</c:v>
                </c:pt>
                <c:pt idx="1">
                  <c:v>8.3162138565045396E-2</c:v>
                </c:pt>
                <c:pt idx="2">
                  <c:v>8.3353805335822706E-2</c:v>
                </c:pt>
                <c:pt idx="3">
                  <c:v>8.5126808069014626E-2</c:v>
                </c:pt>
                <c:pt idx="4">
                  <c:v>8.1523884721673934E-2</c:v>
                </c:pt>
                <c:pt idx="5">
                  <c:v>9.7072871701872288E-2</c:v>
                </c:pt>
                <c:pt idx="6">
                  <c:v>9.4721429644090804E-2</c:v>
                </c:pt>
                <c:pt idx="7">
                  <c:v>8.8520589224121871E-2</c:v>
                </c:pt>
                <c:pt idx="8">
                  <c:v>8.9449340035348435E-2</c:v>
                </c:pt>
                <c:pt idx="9">
                  <c:v>8.8882147732443517E-2</c:v>
                </c:pt>
                <c:pt idx="10">
                  <c:v>9.06963440636539E-2</c:v>
                </c:pt>
                <c:pt idx="11">
                  <c:v>9.0460483258724134E-2</c:v>
                </c:pt>
                <c:pt idx="12">
                  <c:v>8.9684287436137211E-2</c:v>
                </c:pt>
                <c:pt idx="13">
                  <c:v>8.8681422390515019E-2</c:v>
                </c:pt>
                <c:pt idx="14">
                  <c:v>8.6633133879595217E-2</c:v>
                </c:pt>
                <c:pt idx="15">
                  <c:v>8.4584845368675415E-2</c:v>
                </c:pt>
                <c:pt idx="16">
                  <c:v>8.2536556857755614E-2</c:v>
                </c:pt>
                <c:pt idx="17">
                  <c:v>8.0488268346835812E-2</c:v>
                </c:pt>
                <c:pt idx="18">
                  <c:v>7.843997983591601E-2</c:v>
                </c:pt>
                <c:pt idx="19">
                  <c:v>7.6391691324996208E-2</c:v>
                </c:pt>
                <c:pt idx="20">
                  <c:v>7.4343402814076365E-2</c:v>
                </c:pt>
                <c:pt idx="21">
                  <c:v>7.3705735457353372E-2</c:v>
                </c:pt>
                <c:pt idx="22">
                  <c:v>7.3068068100630379E-2</c:v>
                </c:pt>
                <c:pt idx="23">
                  <c:v>7.2430400743907386E-2</c:v>
                </c:pt>
                <c:pt idx="24">
                  <c:v>7.1792733387184393E-2</c:v>
                </c:pt>
                <c:pt idx="25">
                  <c:v>7.11550660304614E-2</c:v>
                </c:pt>
                <c:pt idx="26">
                  <c:v>6.979460163770454E-2</c:v>
                </c:pt>
                <c:pt idx="27">
                  <c:v>6.8434137244947679E-2</c:v>
                </c:pt>
                <c:pt idx="28">
                  <c:v>6.7073672852190819E-2</c:v>
                </c:pt>
                <c:pt idx="29">
                  <c:v>6.5713208459433958E-2</c:v>
                </c:pt>
                <c:pt idx="30">
                  <c:v>6.4352744066677126E-2</c:v>
                </c:pt>
                <c:pt idx="31">
                  <c:v>6.2345394300532854E-2</c:v>
                </c:pt>
                <c:pt idx="32">
                  <c:v>6.0338044534388582E-2</c:v>
                </c:pt>
                <c:pt idx="33">
                  <c:v>5.8330694768244311E-2</c:v>
                </c:pt>
                <c:pt idx="34">
                  <c:v>5.6323345002100039E-2</c:v>
                </c:pt>
                <c:pt idx="35">
                  <c:v>5.4315995235955761E-2</c:v>
                </c:pt>
                <c:pt idx="36">
                  <c:v>5.2997042806623582E-2</c:v>
                </c:pt>
                <c:pt idx="37">
                  <c:v>5.1678090377291402E-2</c:v>
                </c:pt>
                <c:pt idx="38">
                  <c:v>5.0359137947959223E-2</c:v>
                </c:pt>
                <c:pt idx="39">
                  <c:v>4.9040185518627044E-2</c:v>
                </c:pt>
                <c:pt idx="40">
                  <c:v>4.7721233089294879E-2</c:v>
                </c:pt>
                <c:pt idx="41">
                  <c:v>5.4022682515719025E-2</c:v>
                </c:pt>
                <c:pt idx="42">
                  <c:v>6.0324131942143172E-2</c:v>
                </c:pt>
                <c:pt idx="43">
                  <c:v>6.6625581368567319E-2</c:v>
                </c:pt>
                <c:pt idx="44">
                  <c:v>7.2927030794991465E-2</c:v>
                </c:pt>
                <c:pt idx="45">
                  <c:v>7.9228480221415598E-2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19-4DE4-9C30-28FA133FDE79}"/>
            </c:ext>
          </c:extLst>
        </c:ser>
        <c:ser>
          <c:idx val="6"/>
          <c:order val="6"/>
          <c:tx>
            <c:strRef>
              <c:f>overview_numbers!$B$68:$E$68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overview_numbers!$F$68:$AY$68</c:f>
              <c:numCache>
                <c:formatCode>0.0%</c:formatCode>
                <c:ptCount val="46"/>
                <c:pt idx="0">
                  <c:v>6.9001227633410878E-2</c:v>
                </c:pt>
                <c:pt idx="1">
                  <c:v>6.8600561883979561E-2</c:v>
                </c:pt>
                <c:pt idx="2">
                  <c:v>6.7646124444252331E-2</c:v>
                </c:pt>
                <c:pt idx="3">
                  <c:v>6.6599966428285251E-2</c:v>
                </c:pt>
                <c:pt idx="4">
                  <c:v>6.7424870910989476E-2</c:v>
                </c:pt>
                <c:pt idx="5">
                  <c:v>6.5065275380247867E-2</c:v>
                </c:pt>
                <c:pt idx="6">
                  <c:v>6.3993391722646731E-2</c:v>
                </c:pt>
                <c:pt idx="7">
                  <c:v>6.2362304309378391E-2</c:v>
                </c:pt>
                <c:pt idx="8">
                  <c:v>6.2862981465271917E-2</c:v>
                </c:pt>
                <c:pt idx="9">
                  <c:v>6.2504019469463934E-2</c:v>
                </c:pt>
                <c:pt idx="10">
                  <c:v>6.2293131812312774E-2</c:v>
                </c:pt>
                <c:pt idx="11">
                  <c:v>5.87906864692056E-2</c:v>
                </c:pt>
                <c:pt idx="12">
                  <c:v>5.6006513174154726E-2</c:v>
                </c:pt>
                <c:pt idx="13">
                  <c:v>5.5751079302023943E-2</c:v>
                </c:pt>
                <c:pt idx="14">
                  <c:v>5.5676288699389467E-2</c:v>
                </c:pt>
                <c:pt idx="15">
                  <c:v>5.5601498096754992E-2</c:v>
                </c:pt>
                <c:pt idx="16">
                  <c:v>5.5526707494120517E-2</c:v>
                </c:pt>
                <c:pt idx="17">
                  <c:v>5.5451916891486042E-2</c:v>
                </c:pt>
                <c:pt idx="18">
                  <c:v>5.5377126288851566E-2</c:v>
                </c:pt>
                <c:pt idx="19">
                  <c:v>5.5302335686217091E-2</c:v>
                </c:pt>
                <c:pt idx="20">
                  <c:v>5.522754508358263E-2</c:v>
                </c:pt>
                <c:pt idx="21">
                  <c:v>5.3875607234888621E-2</c:v>
                </c:pt>
                <c:pt idx="22">
                  <c:v>5.2523669386194613E-2</c:v>
                </c:pt>
                <c:pt idx="23">
                  <c:v>5.1171731537500605E-2</c:v>
                </c:pt>
                <c:pt idx="24">
                  <c:v>4.9819793688806596E-2</c:v>
                </c:pt>
                <c:pt idx="25">
                  <c:v>4.8467855840112595E-2</c:v>
                </c:pt>
                <c:pt idx="26">
                  <c:v>4.7226949451623847E-2</c:v>
                </c:pt>
                <c:pt idx="27">
                  <c:v>4.5986043063135099E-2</c:v>
                </c:pt>
                <c:pt idx="28">
                  <c:v>4.4745136674646351E-2</c:v>
                </c:pt>
                <c:pt idx="29">
                  <c:v>4.3504230286157602E-2</c:v>
                </c:pt>
                <c:pt idx="30">
                  <c:v>4.2263323897668847E-2</c:v>
                </c:pt>
                <c:pt idx="31">
                  <c:v>4.1640142313492445E-2</c:v>
                </c:pt>
                <c:pt idx="32">
                  <c:v>4.1016960729316043E-2</c:v>
                </c:pt>
                <c:pt idx="33">
                  <c:v>4.0393779145139641E-2</c:v>
                </c:pt>
                <c:pt idx="34">
                  <c:v>3.9770597560963239E-2</c:v>
                </c:pt>
                <c:pt idx="35">
                  <c:v>3.9147415976786837E-2</c:v>
                </c:pt>
                <c:pt idx="36">
                  <c:v>3.7682548249251234E-2</c:v>
                </c:pt>
                <c:pt idx="37">
                  <c:v>3.6217680521715631E-2</c:v>
                </c:pt>
                <c:pt idx="38">
                  <c:v>3.4752812794180028E-2</c:v>
                </c:pt>
                <c:pt idx="39">
                  <c:v>3.3287945066644425E-2</c:v>
                </c:pt>
                <c:pt idx="40">
                  <c:v>3.182307733910883E-2</c:v>
                </c:pt>
                <c:pt idx="41">
                  <c:v>3.6260567003174107E-2</c:v>
                </c:pt>
                <c:pt idx="42">
                  <c:v>4.0698056667239385E-2</c:v>
                </c:pt>
                <c:pt idx="43">
                  <c:v>4.5135546331304663E-2</c:v>
                </c:pt>
                <c:pt idx="44">
                  <c:v>4.9573035995369941E-2</c:v>
                </c:pt>
                <c:pt idx="45">
                  <c:v>5.4010525659435205E-2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19-4DE4-9C30-28FA133FDE79}"/>
            </c:ext>
          </c:extLst>
        </c:ser>
        <c:ser>
          <c:idx val="7"/>
          <c:order val="7"/>
          <c:tx>
            <c:strRef>
              <c:f>overview_numbers!$B$69:$E$69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overview_numbers!$F$69:$AY$69</c:f>
              <c:numCache>
                <c:formatCode>0.0%</c:formatCode>
                <c:ptCount val="46"/>
                <c:pt idx="0">
                  <c:v>5.3264754598552955E-2</c:v>
                </c:pt>
                <c:pt idx="1">
                  <c:v>5.6176913280074015E-2</c:v>
                </c:pt>
                <c:pt idx="2">
                  <c:v>5.2468144340935829E-2</c:v>
                </c:pt>
                <c:pt idx="3">
                  <c:v>5.061402502008483E-2</c:v>
                </c:pt>
                <c:pt idx="4">
                  <c:v>5.5742557019325734E-2</c:v>
                </c:pt>
                <c:pt idx="5">
                  <c:v>5.3971360381861455E-2</c:v>
                </c:pt>
                <c:pt idx="6">
                  <c:v>5.0086109038422144E-2</c:v>
                </c:pt>
                <c:pt idx="7">
                  <c:v>5.1379897713006661E-2</c:v>
                </c:pt>
                <c:pt idx="8">
                  <c:v>4.8402377877516445E-2</c:v>
                </c:pt>
                <c:pt idx="9">
                  <c:v>4.4418365725358955E-2</c:v>
                </c:pt>
                <c:pt idx="10">
                  <c:v>3.6513191330068251E-2</c:v>
                </c:pt>
                <c:pt idx="11">
                  <c:v>5.0112838003799842E-2</c:v>
                </c:pt>
                <c:pt idx="12">
                  <c:v>4.6723068778430132E-2</c:v>
                </c:pt>
                <c:pt idx="13">
                  <c:v>3.5954810786204439E-2</c:v>
                </c:pt>
                <c:pt idx="14">
                  <c:v>3.5733918606194334E-2</c:v>
                </c:pt>
                <c:pt idx="15">
                  <c:v>3.551302642618423E-2</c:v>
                </c:pt>
                <c:pt idx="16">
                  <c:v>3.5292134246174126E-2</c:v>
                </c:pt>
                <c:pt idx="17">
                  <c:v>3.5071242066164021E-2</c:v>
                </c:pt>
                <c:pt idx="18">
                  <c:v>3.4850349886153917E-2</c:v>
                </c:pt>
                <c:pt idx="19">
                  <c:v>3.4629457706143812E-2</c:v>
                </c:pt>
                <c:pt idx="20">
                  <c:v>3.4408565526133694E-2</c:v>
                </c:pt>
                <c:pt idx="21">
                  <c:v>3.3781511111145156E-2</c:v>
                </c:pt>
                <c:pt idx="22">
                  <c:v>3.3154456696156617E-2</c:v>
                </c:pt>
                <c:pt idx="23">
                  <c:v>3.2527402281168079E-2</c:v>
                </c:pt>
                <c:pt idx="24">
                  <c:v>3.190034786617954E-2</c:v>
                </c:pt>
                <c:pt idx="25">
                  <c:v>3.1273293451191009E-2</c:v>
                </c:pt>
                <c:pt idx="26">
                  <c:v>3.0906469593304387E-2</c:v>
                </c:pt>
                <c:pt idx="27">
                  <c:v>3.0539645735417766E-2</c:v>
                </c:pt>
                <c:pt idx="28">
                  <c:v>3.0172821877531144E-2</c:v>
                </c:pt>
                <c:pt idx="29">
                  <c:v>2.9805998019644522E-2</c:v>
                </c:pt>
                <c:pt idx="30">
                  <c:v>2.9439174161757897E-2</c:v>
                </c:pt>
                <c:pt idx="31">
                  <c:v>2.8188588478860944E-2</c:v>
                </c:pt>
                <c:pt idx="32">
                  <c:v>2.6938002795963992E-2</c:v>
                </c:pt>
                <c:pt idx="33">
                  <c:v>2.5687417113067039E-2</c:v>
                </c:pt>
                <c:pt idx="34">
                  <c:v>2.4436831430170086E-2</c:v>
                </c:pt>
                <c:pt idx="35">
                  <c:v>2.3186245747273126E-2</c:v>
                </c:pt>
                <c:pt idx="36">
                  <c:v>2.4431997635249881E-2</c:v>
                </c:pt>
                <c:pt idx="37">
                  <c:v>2.5677749523226635E-2</c:v>
                </c:pt>
                <c:pt idx="38">
                  <c:v>2.692350141120339E-2</c:v>
                </c:pt>
                <c:pt idx="39">
                  <c:v>2.8169253299180144E-2</c:v>
                </c:pt>
                <c:pt idx="40">
                  <c:v>2.9415005187156895E-2</c:v>
                </c:pt>
                <c:pt idx="41">
                  <c:v>2.9522244371383267E-2</c:v>
                </c:pt>
                <c:pt idx="42">
                  <c:v>2.962948355560964E-2</c:v>
                </c:pt>
                <c:pt idx="43">
                  <c:v>2.9736722739836012E-2</c:v>
                </c:pt>
                <c:pt idx="44">
                  <c:v>2.9843961924062384E-2</c:v>
                </c:pt>
                <c:pt idx="45">
                  <c:v>2.995120110828875E-2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19-4DE4-9C30-28FA133FDE79}"/>
            </c:ext>
          </c:extLst>
        </c:ser>
        <c:ser>
          <c:idx val="8"/>
          <c:order val="8"/>
          <c:tx>
            <c:strRef>
              <c:f>overview_numbers!$B$70:$E$70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overview_numbers!$F$70:$AY$70</c:f>
              <c:numCache>
                <c:formatCode>0.0%</c:formatCode>
                <c:ptCount val="46"/>
                <c:pt idx="0">
                  <c:v>0.11970594689488689</c:v>
                </c:pt>
                <c:pt idx="1">
                  <c:v>0.114904341849009</c:v>
                </c:pt>
                <c:pt idx="2">
                  <c:v>0.11283549388351277</c:v>
                </c:pt>
                <c:pt idx="3">
                  <c:v>0.11402400505369559</c:v>
                </c:pt>
                <c:pt idx="4">
                  <c:v>0.11352105530187728</c:v>
                </c:pt>
                <c:pt idx="5">
                  <c:v>0.1050119331742243</c:v>
                </c:pt>
                <c:pt idx="6">
                  <c:v>0.10508271192251639</c:v>
                </c:pt>
                <c:pt idx="7">
                  <c:v>0.13679110857794252</c:v>
                </c:pt>
                <c:pt idx="8">
                  <c:v>0.12281146917026131</c:v>
                </c:pt>
                <c:pt idx="9">
                  <c:v>0.1301189503314264</c:v>
                </c:pt>
                <c:pt idx="10">
                  <c:v>0.14952549106157575</c:v>
                </c:pt>
                <c:pt idx="11">
                  <c:v>0.16791779158967635</c:v>
                </c:pt>
                <c:pt idx="12">
                  <c:v>0.14837544445957729</c:v>
                </c:pt>
                <c:pt idx="13">
                  <c:v>0.13043316800212801</c:v>
                </c:pt>
                <c:pt idx="14">
                  <c:v>0.12691258702434852</c:v>
                </c:pt>
                <c:pt idx="15">
                  <c:v>0.12339200604656901</c:v>
                </c:pt>
                <c:pt idx="16">
                  <c:v>0.11987142506878951</c:v>
                </c:pt>
                <c:pt idx="17">
                  <c:v>0.11635084409101</c:v>
                </c:pt>
                <c:pt idx="18">
                  <c:v>0.11283026311323049</c:v>
                </c:pt>
                <c:pt idx="19">
                  <c:v>0.10930968213545099</c:v>
                </c:pt>
                <c:pt idx="20">
                  <c:v>0.10578910115767148</c:v>
                </c:pt>
                <c:pt idx="21">
                  <c:v>0.10443801666901922</c:v>
                </c:pt>
                <c:pt idx="22">
                  <c:v>0.10308693218036696</c:v>
                </c:pt>
                <c:pt idx="23">
                  <c:v>0.1017358476917147</c:v>
                </c:pt>
                <c:pt idx="24">
                  <c:v>0.10038476320306244</c:v>
                </c:pt>
                <c:pt idx="25">
                  <c:v>9.9033678714410156E-2</c:v>
                </c:pt>
                <c:pt idx="26">
                  <c:v>9.3618680518726904E-2</c:v>
                </c:pt>
                <c:pt idx="27">
                  <c:v>8.8203682323043653E-2</c:v>
                </c:pt>
                <c:pt idx="28">
                  <c:v>8.2788684127360401E-2</c:v>
                </c:pt>
                <c:pt idx="29">
                  <c:v>7.737368593167715E-2</c:v>
                </c:pt>
                <c:pt idx="30">
                  <c:v>7.1958687735993898E-2</c:v>
                </c:pt>
                <c:pt idx="31">
                  <c:v>7.1588760113071095E-2</c:v>
                </c:pt>
                <c:pt idx="32">
                  <c:v>7.1218832490148293E-2</c:v>
                </c:pt>
                <c:pt idx="33">
                  <c:v>7.084890486722549E-2</c:v>
                </c:pt>
                <c:pt idx="34">
                  <c:v>7.0478977244302687E-2</c:v>
                </c:pt>
                <c:pt idx="35">
                  <c:v>7.0109049621379871E-2</c:v>
                </c:pt>
                <c:pt idx="36">
                  <c:v>6.8081609882576721E-2</c:v>
                </c:pt>
                <c:pt idx="37">
                  <c:v>6.6054170143773572E-2</c:v>
                </c:pt>
                <c:pt idx="38">
                  <c:v>6.4026730404970422E-2</c:v>
                </c:pt>
                <c:pt idx="39">
                  <c:v>6.1999290666167273E-2</c:v>
                </c:pt>
                <c:pt idx="40">
                  <c:v>5.9971850927364123E-2</c:v>
                </c:pt>
                <c:pt idx="41">
                  <c:v>5.6113790834283826E-2</c:v>
                </c:pt>
                <c:pt idx="42">
                  <c:v>5.2255730741203529E-2</c:v>
                </c:pt>
                <c:pt idx="43">
                  <c:v>4.8397670648123232E-2</c:v>
                </c:pt>
                <c:pt idx="44">
                  <c:v>4.4539610555042936E-2</c:v>
                </c:pt>
                <c:pt idx="45">
                  <c:v>4.0681550461962646E-2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19-4DE4-9C30-28FA133FDE79}"/>
            </c:ext>
          </c:extLst>
        </c:ser>
        <c:ser>
          <c:idx val="9"/>
          <c:order val="9"/>
          <c:tx>
            <c:strRef>
              <c:f>overview_numbers!$B$71:$E$71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overview_numbers!$F$71:$AY$71</c:f>
              <c:numCache>
                <c:formatCode>0.0%</c:formatCode>
                <c:ptCount val="46"/>
                <c:pt idx="0">
                  <c:v>4.2337287648995803E-2</c:v>
                </c:pt>
                <c:pt idx="1">
                  <c:v>4.082888155905362E-2</c:v>
                </c:pt>
                <c:pt idx="2">
                  <c:v>4.0340347167752366E-2</c:v>
                </c:pt>
                <c:pt idx="3">
                  <c:v>4.0501417698850961E-2</c:v>
                </c:pt>
                <c:pt idx="4">
                  <c:v>3.9418303951003208E-2</c:v>
                </c:pt>
                <c:pt idx="5">
                  <c:v>3.6349763362215626E-2</c:v>
                </c:pt>
                <c:pt idx="6">
                  <c:v>3.7309639294262231E-2</c:v>
                </c:pt>
                <c:pt idx="7">
                  <c:v>3.8332158534968297E-2</c:v>
                </c:pt>
                <c:pt idx="8">
                  <c:v>3.7153366569958601E-2</c:v>
                </c:pt>
                <c:pt idx="9">
                  <c:v>3.8639242864594969E-2</c:v>
                </c:pt>
                <c:pt idx="10">
                  <c:v>4.1371487038046162E-2</c:v>
                </c:pt>
                <c:pt idx="11">
                  <c:v>3.9448597282329079E-2</c:v>
                </c:pt>
                <c:pt idx="12">
                  <c:v>4.0797529801674504E-2</c:v>
                </c:pt>
                <c:pt idx="13">
                  <c:v>4.0272602879917629E-2</c:v>
                </c:pt>
                <c:pt idx="14">
                  <c:v>3.8905943162367694E-2</c:v>
                </c:pt>
                <c:pt idx="15">
                  <c:v>3.7539283444817759E-2</c:v>
                </c:pt>
                <c:pt idx="16">
                  <c:v>3.6172623727267823E-2</c:v>
                </c:pt>
                <c:pt idx="17">
                  <c:v>3.4805964009717888E-2</c:v>
                </c:pt>
                <c:pt idx="18">
                  <c:v>3.3439304292167953E-2</c:v>
                </c:pt>
                <c:pt idx="19">
                  <c:v>3.2072644574618017E-2</c:v>
                </c:pt>
                <c:pt idx="20">
                  <c:v>3.0705984857068103E-2</c:v>
                </c:pt>
                <c:pt idx="21">
                  <c:v>2.9090171287469203E-2</c:v>
                </c:pt>
                <c:pt idx="22">
                  <c:v>2.7474357717870303E-2</c:v>
                </c:pt>
                <c:pt idx="23">
                  <c:v>2.5858544148271403E-2</c:v>
                </c:pt>
                <c:pt idx="24">
                  <c:v>2.4242730578672503E-2</c:v>
                </c:pt>
                <c:pt idx="25">
                  <c:v>2.2626917009073599E-2</c:v>
                </c:pt>
                <c:pt idx="26">
                  <c:v>2.2034213543345026E-2</c:v>
                </c:pt>
                <c:pt idx="27">
                  <c:v>2.1441510077616452E-2</c:v>
                </c:pt>
                <c:pt idx="28">
                  <c:v>2.0848806611887878E-2</c:v>
                </c:pt>
                <c:pt idx="29">
                  <c:v>2.0256103146159304E-2</c:v>
                </c:pt>
                <c:pt idx="30">
                  <c:v>1.9663399680430738E-2</c:v>
                </c:pt>
                <c:pt idx="31">
                  <c:v>1.8587726774631406E-2</c:v>
                </c:pt>
                <c:pt idx="32">
                  <c:v>1.7512053868832075E-2</c:v>
                </c:pt>
                <c:pt idx="33">
                  <c:v>1.6436380963032744E-2</c:v>
                </c:pt>
                <c:pt idx="34">
                  <c:v>1.5360708057233415E-2</c:v>
                </c:pt>
                <c:pt idx="35">
                  <c:v>1.4285035151434089E-2</c:v>
                </c:pt>
                <c:pt idx="36">
                  <c:v>1.3439269236213258E-2</c:v>
                </c:pt>
                <c:pt idx="37">
                  <c:v>1.2593503320992426E-2</c:v>
                </c:pt>
                <c:pt idx="38">
                  <c:v>1.1747737405771595E-2</c:v>
                </c:pt>
                <c:pt idx="39">
                  <c:v>1.0901971490550763E-2</c:v>
                </c:pt>
                <c:pt idx="40">
                  <c:v>1.0056205575329935E-2</c:v>
                </c:pt>
                <c:pt idx="41">
                  <c:v>9.6174885739115368E-3</c:v>
                </c:pt>
                <c:pt idx="42">
                  <c:v>9.1787715724931385E-3</c:v>
                </c:pt>
                <c:pt idx="43">
                  <c:v>8.7400545710747402E-3</c:v>
                </c:pt>
                <c:pt idx="44">
                  <c:v>8.3013375696563418E-3</c:v>
                </c:pt>
                <c:pt idx="45">
                  <c:v>7.8626205682379435E-3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19-4DE4-9C30-28FA133FDE79}"/>
            </c:ext>
          </c:extLst>
        </c:ser>
        <c:ser>
          <c:idx val="10"/>
          <c:order val="10"/>
          <c:tx>
            <c:strRef>
              <c:f>overview_numbers!$B$72:$E$72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overview_numbers!$F$72:$AY$72</c:f>
              <c:numCache>
                <c:formatCode>0.0%</c:formatCode>
                <c:ptCount val="46"/>
                <c:pt idx="0">
                  <c:v>4.0372625031322329E-2</c:v>
                </c:pt>
                <c:pt idx="1">
                  <c:v>4.665386620551093E-2</c:v>
                </c:pt>
                <c:pt idx="2">
                  <c:v>4.3810625040149098E-2</c:v>
                </c:pt>
                <c:pt idx="3">
                  <c:v>3.9439417939699739E-2</c:v>
                </c:pt>
                <c:pt idx="4">
                  <c:v>4.112854294877355E-2</c:v>
                </c:pt>
                <c:pt idx="5">
                  <c:v>4.4729344729344644E-2</c:v>
                </c:pt>
                <c:pt idx="6">
                  <c:v>4.385553803985065E-2</c:v>
                </c:pt>
                <c:pt idx="7">
                  <c:v>3.9936786447486883E-2</c:v>
                </c:pt>
                <c:pt idx="8">
                  <c:v>4.248533348938599E-2</c:v>
                </c:pt>
                <c:pt idx="9">
                  <c:v>4.0270096855999249E-2</c:v>
                </c:pt>
                <c:pt idx="10">
                  <c:v>3.6943541682412429E-2</c:v>
                </c:pt>
                <c:pt idx="11">
                  <c:v>3.8578312161080319E-2</c:v>
                </c:pt>
                <c:pt idx="12">
                  <c:v>3.8128622603508466E-2</c:v>
                </c:pt>
                <c:pt idx="13">
                  <c:v>4.0424681266936213E-2</c:v>
                </c:pt>
                <c:pt idx="14">
                  <c:v>4.0690721090854157E-2</c:v>
                </c:pt>
                <c:pt idx="15">
                  <c:v>4.09567609147721E-2</c:v>
                </c:pt>
                <c:pt idx="16">
                  <c:v>4.1222800738690044E-2</c:v>
                </c:pt>
                <c:pt idx="17">
                  <c:v>4.1488840562607987E-2</c:v>
                </c:pt>
                <c:pt idx="18">
                  <c:v>4.175488038652593E-2</c:v>
                </c:pt>
                <c:pt idx="19">
                  <c:v>4.2020920210443874E-2</c:v>
                </c:pt>
                <c:pt idx="20">
                  <c:v>4.2286960034361831E-2</c:v>
                </c:pt>
                <c:pt idx="21">
                  <c:v>4.2839942333044514E-2</c:v>
                </c:pt>
                <c:pt idx="22">
                  <c:v>4.3392924631727198E-2</c:v>
                </c:pt>
                <c:pt idx="23">
                  <c:v>4.3945906930409881E-2</c:v>
                </c:pt>
                <c:pt idx="24">
                  <c:v>4.4498889229092564E-2</c:v>
                </c:pt>
                <c:pt idx="25">
                  <c:v>4.5051871527775234E-2</c:v>
                </c:pt>
                <c:pt idx="26">
                  <c:v>4.5035693567462419E-2</c:v>
                </c:pt>
                <c:pt idx="27">
                  <c:v>4.5019515607149604E-2</c:v>
                </c:pt>
                <c:pt idx="28">
                  <c:v>4.500333764683679E-2</c:v>
                </c:pt>
                <c:pt idx="29">
                  <c:v>4.4987159686523975E-2</c:v>
                </c:pt>
                <c:pt idx="30">
                  <c:v>4.4970981726211168E-2</c:v>
                </c:pt>
                <c:pt idx="31">
                  <c:v>4.5593106294825339E-2</c:v>
                </c:pt>
                <c:pt idx="32">
                  <c:v>4.621523086343951E-2</c:v>
                </c:pt>
                <c:pt idx="33">
                  <c:v>4.6837355432053682E-2</c:v>
                </c:pt>
                <c:pt idx="34">
                  <c:v>4.7459480000667853E-2</c:v>
                </c:pt>
                <c:pt idx="35">
                  <c:v>4.808160456928201E-2</c:v>
                </c:pt>
                <c:pt idx="36">
                  <c:v>4.8373942117844584E-2</c:v>
                </c:pt>
                <c:pt idx="37">
                  <c:v>4.8666279666407158E-2</c:v>
                </c:pt>
                <c:pt idx="38">
                  <c:v>4.8958617214969732E-2</c:v>
                </c:pt>
                <c:pt idx="39">
                  <c:v>4.9250954763532306E-2</c:v>
                </c:pt>
                <c:pt idx="40">
                  <c:v>4.9543292312094867E-2</c:v>
                </c:pt>
                <c:pt idx="41">
                  <c:v>4.9391924057217776E-2</c:v>
                </c:pt>
                <c:pt idx="42">
                  <c:v>4.9240555802340685E-2</c:v>
                </c:pt>
                <c:pt idx="43">
                  <c:v>4.9089187547463595E-2</c:v>
                </c:pt>
                <c:pt idx="44">
                  <c:v>4.8937819292586504E-2</c:v>
                </c:pt>
                <c:pt idx="45">
                  <c:v>4.87864510377094E-2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19-4DE4-9C30-28FA133FDE79}"/>
            </c:ext>
          </c:extLst>
        </c:ser>
        <c:ser>
          <c:idx val="11"/>
          <c:order val="11"/>
          <c:tx>
            <c:strRef>
              <c:f>overview_numbers!$B$73:$E$73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overview_numbers!$F$73:$AY$73</c:f>
              <c:numCache>
                <c:formatCode>0.0%</c:formatCode>
                <c:ptCount val="46"/>
                <c:pt idx="0">
                  <c:v>4.7318741402738951E-2</c:v>
                </c:pt>
                <c:pt idx="1">
                  <c:v>4.6779277138247366E-2</c:v>
                </c:pt>
                <c:pt idx="2">
                  <c:v>4.6672668730892486E-2</c:v>
                </c:pt>
                <c:pt idx="3">
                  <c:v>4.6245871981524411E-2</c:v>
                </c:pt>
                <c:pt idx="4">
                  <c:v>4.6147498151701605E-2</c:v>
                </c:pt>
                <c:pt idx="5">
                  <c:v>4.5910220093244636E-2</c:v>
                </c:pt>
                <c:pt idx="6">
                  <c:v>4.6051950227833371E-2</c:v>
                </c:pt>
                <c:pt idx="7">
                  <c:v>4.4967977556759298E-2</c:v>
                </c:pt>
                <c:pt idx="8">
                  <c:v>4.3740878356116619E-2</c:v>
                </c:pt>
                <c:pt idx="9">
                  <c:v>4.3777731751741378E-2</c:v>
                </c:pt>
                <c:pt idx="10">
                  <c:v>4.3976065755861438E-2</c:v>
                </c:pt>
                <c:pt idx="11">
                  <c:v>4.4126405585453776E-2</c:v>
                </c:pt>
                <c:pt idx="12">
                  <c:v>4.4299190269231792E-2</c:v>
                </c:pt>
                <c:pt idx="13">
                  <c:v>4.2745147547952556E-2</c:v>
                </c:pt>
                <c:pt idx="14">
                  <c:v>4.1793268728102691E-2</c:v>
                </c:pt>
                <c:pt idx="15">
                  <c:v>4.0841389908252826E-2</c:v>
                </c:pt>
                <c:pt idx="16">
                  <c:v>3.9889511088402961E-2</c:v>
                </c:pt>
                <c:pt idx="17">
                  <c:v>3.8937632268553096E-2</c:v>
                </c:pt>
                <c:pt idx="18">
                  <c:v>3.7985753448703231E-2</c:v>
                </c:pt>
                <c:pt idx="19">
                  <c:v>3.7033874628853367E-2</c:v>
                </c:pt>
                <c:pt idx="20">
                  <c:v>3.6081995809003509E-2</c:v>
                </c:pt>
                <c:pt idx="21">
                  <c:v>3.582269163974363E-2</c:v>
                </c:pt>
                <c:pt idx="22">
                  <c:v>3.5563387470483751E-2</c:v>
                </c:pt>
                <c:pt idx="23">
                  <c:v>3.5304083301223872E-2</c:v>
                </c:pt>
                <c:pt idx="24">
                  <c:v>3.5044779131963993E-2</c:v>
                </c:pt>
                <c:pt idx="25">
                  <c:v>3.4785474962704122E-2</c:v>
                </c:pt>
                <c:pt idx="26">
                  <c:v>3.4808835751107027E-2</c:v>
                </c:pt>
                <c:pt idx="27">
                  <c:v>3.4832196539509933E-2</c:v>
                </c:pt>
                <c:pt idx="28">
                  <c:v>3.4855557327912838E-2</c:v>
                </c:pt>
                <c:pt idx="29">
                  <c:v>3.4878918116315744E-2</c:v>
                </c:pt>
                <c:pt idx="30">
                  <c:v>3.4902278904718642E-2</c:v>
                </c:pt>
                <c:pt idx="31">
                  <c:v>3.392019980136389E-2</c:v>
                </c:pt>
                <c:pt idx="32">
                  <c:v>3.2938120698009138E-2</c:v>
                </c:pt>
                <c:pt idx="33">
                  <c:v>3.1956041594654386E-2</c:v>
                </c:pt>
                <c:pt idx="34">
                  <c:v>3.0973962491299637E-2</c:v>
                </c:pt>
                <c:pt idx="35">
                  <c:v>2.9991883387944895E-2</c:v>
                </c:pt>
                <c:pt idx="36">
                  <c:v>2.9685023582216408E-2</c:v>
                </c:pt>
                <c:pt idx="37">
                  <c:v>2.9378163776487921E-2</c:v>
                </c:pt>
                <c:pt idx="38">
                  <c:v>2.9071303970759434E-2</c:v>
                </c:pt>
                <c:pt idx="39">
                  <c:v>2.8764444165030947E-2</c:v>
                </c:pt>
                <c:pt idx="40">
                  <c:v>2.8457584359302457E-2</c:v>
                </c:pt>
                <c:pt idx="41">
                  <c:v>2.7873557607885412E-2</c:v>
                </c:pt>
                <c:pt idx="42">
                  <c:v>2.7289530856468368E-2</c:v>
                </c:pt>
                <c:pt idx="43">
                  <c:v>2.6705504105051323E-2</c:v>
                </c:pt>
                <c:pt idx="44">
                  <c:v>2.6121477353634279E-2</c:v>
                </c:pt>
                <c:pt idx="45">
                  <c:v>2.5537450602217238E-2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19-4DE4-9C30-28FA133FDE79}"/>
            </c:ext>
          </c:extLst>
        </c:ser>
        <c:ser>
          <c:idx val="12"/>
          <c:order val="12"/>
          <c:tx>
            <c:strRef>
              <c:f>overview_numbers!$B$74:$E$74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overview_numbers!$F$74:$AY$74</c:f>
              <c:numCache>
                <c:formatCode>0.0%</c:formatCode>
                <c:ptCount val="46"/>
                <c:pt idx="0">
                  <c:v>7.678507355579467E-2</c:v>
                </c:pt>
                <c:pt idx="1">
                  <c:v>7.5017242294020958E-2</c:v>
                </c:pt>
                <c:pt idx="2">
                  <c:v>7.4600595721635576E-2</c:v>
                </c:pt>
                <c:pt idx="3">
                  <c:v>7.308902991229993E-2</c:v>
                </c:pt>
                <c:pt idx="4">
                  <c:v>9.4376972874645526E-2</c:v>
                </c:pt>
                <c:pt idx="5">
                  <c:v>7.4977991721141057E-2</c:v>
                </c:pt>
                <c:pt idx="6">
                  <c:v>0.102442824550665</c:v>
                </c:pt>
                <c:pt idx="7">
                  <c:v>0.13615014723972108</c:v>
                </c:pt>
                <c:pt idx="8">
                  <c:v>8.7366818873668262E-2</c:v>
                </c:pt>
                <c:pt idx="9">
                  <c:v>8.076741895422046E-2</c:v>
                </c:pt>
                <c:pt idx="10">
                  <c:v>8.509392126511317E-2</c:v>
                </c:pt>
                <c:pt idx="11">
                  <c:v>8.3850996475999029E-2</c:v>
                </c:pt>
                <c:pt idx="12">
                  <c:v>9.2448044509091609E-2</c:v>
                </c:pt>
                <c:pt idx="13">
                  <c:v>6.347641887311184E-2</c:v>
                </c:pt>
                <c:pt idx="14">
                  <c:v>6.2341751239340083E-2</c:v>
                </c:pt>
                <c:pt idx="15">
                  <c:v>6.1207083605568327E-2</c:v>
                </c:pt>
                <c:pt idx="16">
                  <c:v>6.0072415971796571E-2</c:v>
                </c:pt>
                <c:pt idx="17">
                  <c:v>5.8937748338024815E-2</c:v>
                </c:pt>
                <c:pt idx="18">
                  <c:v>5.7803080704253058E-2</c:v>
                </c:pt>
                <c:pt idx="19">
                  <c:v>5.6668413070481302E-2</c:v>
                </c:pt>
                <c:pt idx="20">
                  <c:v>5.5533745436709525E-2</c:v>
                </c:pt>
                <c:pt idx="21">
                  <c:v>5.1452327382696741E-2</c:v>
                </c:pt>
                <c:pt idx="22">
                  <c:v>4.7370909328683958E-2</c:v>
                </c:pt>
                <c:pt idx="23">
                  <c:v>4.3289491274671174E-2</c:v>
                </c:pt>
                <c:pt idx="24">
                  <c:v>3.920807322065839E-2</c:v>
                </c:pt>
                <c:pt idx="25">
                  <c:v>3.5126655166645593E-2</c:v>
                </c:pt>
                <c:pt idx="26">
                  <c:v>3.4950619503256418E-2</c:v>
                </c:pt>
                <c:pt idx="27">
                  <c:v>3.4774583839867243E-2</c:v>
                </c:pt>
                <c:pt idx="28">
                  <c:v>3.4598548176478068E-2</c:v>
                </c:pt>
                <c:pt idx="29">
                  <c:v>3.4422512513088893E-2</c:v>
                </c:pt>
                <c:pt idx="30">
                  <c:v>3.4246476849699725E-2</c:v>
                </c:pt>
                <c:pt idx="31">
                  <c:v>3.2931835782907905E-2</c:v>
                </c:pt>
                <c:pt idx="32">
                  <c:v>3.1617194716116084E-2</c:v>
                </c:pt>
                <c:pt idx="33">
                  <c:v>3.0302553649324264E-2</c:v>
                </c:pt>
                <c:pt idx="34">
                  <c:v>2.8987912582532444E-2</c:v>
                </c:pt>
                <c:pt idx="35">
                  <c:v>2.7673271515740616E-2</c:v>
                </c:pt>
                <c:pt idx="36">
                  <c:v>2.4314873606380384E-2</c:v>
                </c:pt>
                <c:pt idx="37">
                  <c:v>2.0956475697020152E-2</c:v>
                </c:pt>
                <c:pt idx="38">
                  <c:v>1.759807778765992E-2</c:v>
                </c:pt>
                <c:pt idx="39">
                  <c:v>1.4239679878299686E-2</c:v>
                </c:pt>
                <c:pt idx="40">
                  <c:v>1.0881281968939449E-2</c:v>
                </c:pt>
                <c:pt idx="41">
                  <c:v>9.9926684675637478E-3</c:v>
                </c:pt>
                <c:pt idx="42">
                  <c:v>9.1040549661880465E-3</c:v>
                </c:pt>
                <c:pt idx="43">
                  <c:v>8.2154414648123453E-3</c:v>
                </c:pt>
                <c:pt idx="44">
                  <c:v>7.326827963436644E-3</c:v>
                </c:pt>
                <c:pt idx="45">
                  <c:v>6.4382144620609427E-3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19-4DE4-9C30-28FA133FDE79}"/>
            </c:ext>
          </c:extLst>
        </c:ser>
        <c:ser>
          <c:idx val="13"/>
          <c:order val="13"/>
          <c:tx>
            <c:strRef>
              <c:f>overview_numbers!$B$75:$E$75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overview_numbers!$F$75:$AY$75</c:f>
              <c:numCache>
                <c:formatCode>0.0%</c:formatCode>
                <c:ptCount val="46"/>
                <c:pt idx="0">
                  <c:v>3.6541187588596591E-2</c:v>
                </c:pt>
                <c:pt idx="1">
                  <c:v>3.7947494033412799E-2</c:v>
                </c:pt>
                <c:pt idx="2">
                  <c:v>4.4546724747267286E-2</c:v>
                </c:pt>
                <c:pt idx="3">
                  <c:v>4.1696969696969788E-2</c:v>
                </c:pt>
                <c:pt idx="4">
                  <c:v>3.2379344740274707E-2</c:v>
                </c:pt>
                <c:pt idx="5">
                  <c:v>3.2566518847006565E-2</c:v>
                </c:pt>
                <c:pt idx="6">
                  <c:v>3.8535293580495011E-2</c:v>
                </c:pt>
                <c:pt idx="7">
                  <c:v>3.4532512504809487E-2</c:v>
                </c:pt>
                <c:pt idx="8">
                  <c:v>2.8696925329428913E-2</c:v>
                </c:pt>
                <c:pt idx="9">
                  <c:v>3.0017478531803254E-2</c:v>
                </c:pt>
                <c:pt idx="10">
                  <c:v>3.8240917782026873E-2</c:v>
                </c:pt>
                <c:pt idx="11">
                  <c:v>4.3633995441224371E-2</c:v>
                </c:pt>
                <c:pt idx="12">
                  <c:v>3.9972576347967914E-2</c:v>
                </c:pt>
                <c:pt idx="13">
                  <c:v>3.4146082417915835E-2</c:v>
                </c:pt>
                <c:pt idx="14">
                  <c:v>3.1830898595369216E-2</c:v>
                </c:pt>
                <c:pt idx="15">
                  <c:v>2.95157147728226E-2</c:v>
                </c:pt>
                <c:pt idx="16">
                  <c:v>2.7200530950275983E-2</c:v>
                </c:pt>
                <c:pt idx="17">
                  <c:v>2.4885347127729367E-2</c:v>
                </c:pt>
                <c:pt idx="18">
                  <c:v>2.2570163305182751E-2</c:v>
                </c:pt>
                <c:pt idx="19">
                  <c:v>2.0254979482636135E-2</c:v>
                </c:pt>
                <c:pt idx="20">
                  <c:v>1.7939795660089519E-2</c:v>
                </c:pt>
                <c:pt idx="21">
                  <c:v>1.7705808743379015E-2</c:v>
                </c:pt>
                <c:pt idx="22">
                  <c:v>1.747182182666851E-2</c:v>
                </c:pt>
                <c:pt idx="23">
                  <c:v>1.7237834909958005E-2</c:v>
                </c:pt>
                <c:pt idx="24">
                  <c:v>1.7003847993247501E-2</c:v>
                </c:pt>
                <c:pt idx="25">
                  <c:v>1.6769861076536996E-2</c:v>
                </c:pt>
                <c:pt idx="26">
                  <c:v>1.6846913517497918E-2</c:v>
                </c:pt>
                <c:pt idx="27">
                  <c:v>1.6923965958458839E-2</c:v>
                </c:pt>
                <c:pt idx="28">
                  <c:v>1.7001018399419761E-2</c:v>
                </c:pt>
                <c:pt idx="29">
                  <c:v>1.7078070840380682E-2</c:v>
                </c:pt>
                <c:pt idx="30">
                  <c:v>1.7155123281341611E-2</c:v>
                </c:pt>
                <c:pt idx="31">
                  <c:v>1.7158213367782737E-2</c:v>
                </c:pt>
                <c:pt idx="32">
                  <c:v>1.7161303454223863E-2</c:v>
                </c:pt>
                <c:pt idx="33">
                  <c:v>1.7164393540664988E-2</c:v>
                </c:pt>
                <c:pt idx="34">
                  <c:v>1.7167483627106114E-2</c:v>
                </c:pt>
                <c:pt idx="35">
                  <c:v>1.7170573713547244E-2</c:v>
                </c:pt>
                <c:pt idx="36">
                  <c:v>1.612112746446237E-2</c:v>
                </c:pt>
                <c:pt idx="37">
                  <c:v>1.5071681215377497E-2</c:v>
                </c:pt>
                <c:pt idx="38">
                  <c:v>1.4022234966292624E-2</c:v>
                </c:pt>
                <c:pt idx="39">
                  <c:v>1.2972788717207751E-2</c:v>
                </c:pt>
                <c:pt idx="40">
                  <c:v>1.1923342468122877E-2</c:v>
                </c:pt>
                <c:pt idx="41">
                  <c:v>1.1822956347604796E-2</c:v>
                </c:pt>
                <c:pt idx="42">
                  <c:v>1.1722570227086716E-2</c:v>
                </c:pt>
                <c:pt idx="43">
                  <c:v>1.1622184106568635E-2</c:v>
                </c:pt>
                <c:pt idx="44">
                  <c:v>1.1521797986050554E-2</c:v>
                </c:pt>
                <c:pt idx="45">
                  <c:v>1.1421411865532471E-2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19-4DE4-9C30-28FA133FDE79}"/>
            </c:ext>
          </c:extLst>
        </c:ser>
        <c:ser>
          <c:idx val="14"/>
          <c:order val="14"/>
          <c:tx>
            <c:strRef>
              <c:f>overview_numbers!$B$76:$E$76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overview_numbers!$F$76:$AY$76</c:f>
              <c:numCache>
                <c:formatCode>0.0%</c:formatCode>
                <c:ptCount val="46"/>
                <c:pt idx="0">
                  <c:v>7.637195580842282E-2</c:v>
                </c:pt>
                <c:pt idx="1">
                  <c:v>7.53936122357175E-2</c:v>
                </c:pt>
                <c:pt idx="2">
                  <c:v>7.3616335303600122E-2</c:v>
                </c:pt>
                <c:pt idx="3">
                  <c:v>7.0673835700719501E-2</c:v>
                </c:pt>
                <c:pt idx="4">
                  <c:v>7.6895393474088358E-2</c:v>
                </c:pt>
                <c:pt idx="5">
                  <c:v>7.9681044694190017E-2</c:v>
                </c:pt>
                <c:pt idx="6">
                  <c:v>7.4135925804431402E-2</c:v>
                </c:pt>
                <c:pt idx="7">
                  <c:v>7.0600599672344E-2</c:v>
                </c:pt>
                <c:pt idx="8">
                  <c:v>8.0732046662623569E-2</c:v>
                </c:pt>
                <c:pt idx="9">
                  <c:v>8.3342544489886095E-2</c:v>
                </c:pt>
                <c:pt idx="10">
                  <c:v>7.8507992895204159E-2</c:v>
                </c:pt>
                <c:pt idx="11">
                  <c:v>7.9666982536889197E-2</c:v>
                </c:pt>
                <c:pt idx="12">
                  <c:v>7.1207531189940942E-2</c:v>
                </c:pt>
                <c:pt idx="13">
                  <c:v>7.2807723250201128E-2</c:v>
                </c:pt>
                <c:pt idx="14">
                  <c:v>7.0559593885667793E-2</c:v>
                </c:pt>
                <c:pt idx="15">
                  <c:v>6.8311464521134457E-2</c:v>
                </c:pt>
                <c:pt idx="16">
                  <c:v>6.6063335156601122E-2</c:v>
                </c:pt>
                <c:pt idx="17">
                  <c:v>6.3815205792067786E-2</c:v>
                </c:pt>
                <c:pt idx="18">
                  <c:v>6.1567076427534451E-2</c:v>
                </c:pt>
                <c:pt idx="19">
                  <c:v>5.9318947063001115E-2</c:v>
                </c:pt>
                <c:pt idx="20">
                  <c:v>5.707081769846778E-2</c:v>
                </c:pt>
                <c:pt idx="21">
                  <c:v>5.7234517337230131E-2</c:v>
                </c:pt>
                <c:pt idx="22">
                  <c:v>5.7398216975992483E-2</c:v>
                </c:pt>
                <c:pt idx="23">
                  <c:v>5.7561916614754835E-2</c:v>
                </c:pt>
                <c:pt idx="24">
                  <c:v>5.7725616253517187E-2</c:v>
                </c:pt>
                <c:pt idx="25">
                  <c:v>5.7889315892279525E-2</c:v>
                </c:pt>
                <c:pt idx="26">
                  <c:v>5.5241504076308033E-2</c:v>
                </c:pt>
                <c:pt idx="27">
                  <c:v>5.2593692260336541E-2</c:v>
                </c:pt>
                <c:pt idx="28">
                  <c:v>4.994588044436505E-2</c:v>
                </c:pt>
                <c:pt idx="29">
                  <c:v>4.7298068628393558E-2</c:v>
                </c:pt>
                <c:pt idx="30">
                  <c:v>4.4650256812422073E-2</c:v>
                </c:pt>
                <c:pt idx="31">
                  <c:v>4.4910892548437345E-2</c:v>
                </c:pt>
                <c:pt idx="32">
                  <c:v>4.5171528284452617E-2</c:v>
                </c:pt>
                <c:pt idx="33">
                  <c:v>4.5432164020467888E-2</c:v>
                </c:pt>
                <c:pt idx="34">
                  <c:v>4.569279975648316E-2</c:v>
                </c:pt>
                <c:pt idx="35">
                  <c:v>4.5953435492498418E-2</c:v>
                </c:pt>
                <c:pt idx="36">
                  <c:v>4.5719154632463344E-2</c:v>
                </c:pt>
                <c:pt idx="37">
                  <c:v>4.5484873772428269E-2</c:v>
                </c:pt>
                <c:pt idx="38">
                  <c:v>4.5250592912393195E-2</c:v>
                </c:pt>
                <c:pt idx="39">
                  <c:v>4.5016312052358121E-2</c:v>
                </c:pt>
                <c:pt idx="40">
                  <c:v>4.4782031192323046E-2</c:v>
                </c:pt>
                <c:pt idx="41">
                  <c:v>4.4654501945942157E-2</c:v>
                </c:pt>
                <c:pt idx="42">
                  <c:v>4.4526972699561268E-2</c:v>
                </c:pt>
                <c:pt idx="43">
                  <c:v>4.4399443453180379E-2</c:v>
                </c:pt>
                <c:pt idx="44">
                  <c:v>4.427191420679949E-2</c:v>
                </c:pt>
                <c:pt idx="45">
                  <c:v>4.4144384960418614E-2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19-4DE4-9C30-28FA133FDE79}"/>
            </c:ext>
          </c:extLst>
        </c:ser>
        <c:ser>
          <c:idx val="15"/>
          <c:order val="15"/>
          <c:tx>
            <c:strRef>
              <c:f>overview_numbers!$B$77:$E$77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overview_numbers!$F$77:$AY$77</c:f>
              <c:numCache>
                <c:formatCode>0.0%</c:formatCode>
                <c:ptCount val="46"/>
                <c:pt idx="0">
                  <c:v>4.7569770979335457E-2</c:v>
                </c:pt>
                <c:pt idx="1">
                  <c:v>5.1986478623055277E-2</c:v>
                </c:pt>
                <c:pt idx="2">
                  <c:v>4.6848463790309491E-2</c:v>
                </c:pt>
                <c:pt idx="3">
                  <c:v>4.5647557615529744E-2</c:v>
                </c:pt>
                <c:pt idx="4">
                  <c:v>4.379982581701003E-2</c:v>
                </c:pt>
                <c:pt idx="5">
                  <c:v>3.3223410015336574E-2</c:v>
                </c:pt>
                <c:pt idx="6">
                  <c:v>3.0296972051309101E-2</c:v>
                </c:pt>
                <c:pt idx="7">
                  <c:v>3.308164518202017E-2</c:v>
                </c:pt>
                <c:pt idx="8">
                  <c:v>3.2019407390567078E-2</c:v>
                </c:pt>
                <c:pt idx="9">
                  <c:v>3.059532303778667E-2</c:v>
                </c:pt>
                <c:pt idx="10">
                  <c:v>2.7805820473857601E-2</c:v>
                </c:pt>
                <c:pt idx="11">
                  <c:v>2.7663081084057461E-2</c:v>
                </c:pt>
                <c:pt idx="12">
                  <c:v>2.6005422418541313E-2</c:v>
                </c:pt>
                <c:pt idx="13">
                  <c:v>2.5747479819562935E-2</c:v>
                </c:pt>
                <c:pt idx="14">
                  <c:v>2.6093912130597419E-2</c:v>
                </c:pt>
                <c:pt idx="15">
                  <c:v>2.6440344441631902E-2</c:v>
                </c:pt>
                <c:pt idx="16">
                  <c:v>2.6786776752666386E-2</c:v>
                </c:pt>
                <c:pt idx="17">
                  <c:v>2.7133209063700869E-2</c:v>
                </c:pt>
                <c:pt idx="18">
                  <c:v>2.7479641374735353E-2</c:v>
                </c:pt>
                <c:pt idx="19">
                  <c:v>2.7826073685769837E-2</c:v>
                </c:pt>
                <c:pt idx="20">
                  <c:v>2.817250599680432E-2</c:v>
                </c:pt>
                <c:pt idx="21">
                  <c:v>2.7545226568209548E-2</c:v>
                </c:pt>
                <c:pt idx="22">
                  <c:v>2.6917947139614776E-2</c:v>
                </c:pt>
                <c:pt idx="23">
                  <c:v>2.6290667711020003E-2</c:v>
                </c:pt>
                <c:pt idx="24">
                  <c:v>2.5663388282425231E-2</c:v>
                </c:pt>
                <c:pt idx="25">
                  <c:v>2.5036108853830452E-2</c:v>
                </c:pt>
                <c:pt idx="26">
                  <c:v>2.4456974651164566E-2</c:v>
                </c:pt>
                <c:pt idx="27">
                  <c:v>2.387784044849868E-2</c:v>
                </c:pt>
                <c:pt idx="28">
                  <c:v>2.3298706245832794E-2</c:v>
                </c:pt>
                <c:pt idx="29">
                  <c:v>2.2719572043166908E-2</c:v>
                </c:pt>
                <c:pt idx="30">
                  <c:v>2.2140437840501015E-2</c:v>
                </c:pt>
                <c:pt idx="31">
                  <c:v>2.1854977456626522E-2</c:v>
                </c:pt>
                <c:pt idx="32">
                  <c:v>2.156951707275203E-2</c:v>
                </c:pt>
                <c:pt idx="33">
                  <c:v>2.1284056688877537E-2</c:v>
                </c:pt>
                <c:pt idx="34">
                  <c:v>2.0998596305003045E-2</c:v>
                </c:pt>
                <c:pt idx="35">
                  <c:v>2.0713135921128556E-2</c:v>
                </c:pt>
                <c:pt idx="36">
                  <c:v>1.9229966194088365E-2</c:v>
                </c:pt>
                <c:pt idx="37">
                  <c:v>1.7746796467048173E-2</c:v>
                </c:pt>
                <c:pt idx="38">
                  <c:v>1.6263626740007982E-2</c:v>
                </c:pt>
                <c:pt idx="39">
                  <c:v>1.4780457012967792E-2</c:v>
                </c:pt>
                <c:pt idx="40">
                  <c:v>1.3297287285927606E-2</c:v>
                </c:pt>
                <c:pt idx="41">
                  <c:v>1.3173313685140364E-2</c:v>
                </c:pt>
                <c:pt idx="42">
                  <c:v>1.3049340084353121E-2</c:v>
                </c:pt>
                <c:pt idx="43">
                  <c:v>1.2925366483565879E-2</c:v>
                </c:pt>
                <c:pt idx="44">
                  <c:v>1.2801392882778637E-2</c:v>
                </c:pt>
                <c:pt idx="45">
                  <c:v>1.2677419281991398E-2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19-4DE4-9C30-28FA133FDE79}"/>
            </c:ext>
          </c:extLst>
        </c:ser>
        <c:ser>
          <c:idx val="16"/>
          <c:order val="16"/>
          <c:tx>
            <c:strRef>
              <c:f>overview_numbers!$B$78:$E$78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overview_numbers!$F$78:$AY$78</c:f>
              <c:numCache>
                <c:formatCode>0.0%</c:formatCode>
                <c:ptCount val="46"/>
                <c:pt idx="0">
                  <c:v>4.4953185152890152E-2</c:v>
                </c:pt>
                <c:pt idx="1">
                  <c:v>4.2698422789407831E-2</c:v>
                </c:pt>
                <c:pt idx="2">
                  <c:v>4.1779297067480181E-2</c:v>
                </c:pt>
                <c:pt idx="3">
                  <c:v>3.9294623626891179E-2</c:v>
                </c:pt>
                <c:pt idx="4">
                  <c:v>4.1028666088453569E-2</c:v>
                </c:pt>
                <c:pt idx="5">
                  <c:v>3.8925428446038079E-2</c:v>
                </c:pt>
                <c:pt idx="6">
                  <c:v>3.822314118352832E-2</c:v>
                </c:pt>
                <c:pt idx="7">
                  <c:v>3.9866167938686248E-2</c:v>
                </c:pt>
                <c:pt idx="8">
                  <c:v>3.9353977374417148E-2</c:v>
                </c:pt>
                <c:pt idx="9">
                  <c:v>3.9678580480284831E-2</c:v>
                </c:pt>
                <c:pt idx="10">
                  <c:v>3.8781001487359523E-2</c:v>
                </c:pt>
                <c:pt idx="11">
                  <c:v>3.5985855005678413E-2</c:v>
                </c:pt>
                <c:pt idx="12">
                  <c:v>3.7033417928283408E-2</c:v>
                </c:pt>
                <c:pt idx="13">
                  <c:v>3.5247467095302687E-2</c:v>
                </c:pt>
                <c:pt idx="14">
                  <c:v>3.519221812730243E-2</c:v>
                </c:pt>
                <c:pt idx="15">
                  <c:v>3.5136969159302173E-2</c:v>
                </c:pt>
                <c:pt idx="16">
                  <c:v>3.5081720191301916E-2</c:v>
                </c:pt>
                <c:pt idx="17">
                  <c:v>3.5026471223301658E-2</c:v>
                </c:pt>
                <c:pt idx="18">
                  <c:v>3.4971222255301401E-2</c:v>
                </c:pt>
                <c:pt idx="19">
                  <c:v>3.4915973287301144E-2</c:v>
                </c:pt>
                <c:pt idx="20">
                  <c:v>3.4860724319300873E-2</c:v>
                </c:pt>
                <c:pt idx="21">
                  <c:v>3.4671556507510415E-2</c:v>
                </c:pt>
                <c:pt idx="22">
                  <c:v>3.4482388695719957E-2</c:v>
                </c:pt>
                <c:pt idx="23">
                  <c:v>3.4293220883929498E-2</c:v>
                </c:pt>
                <c:pt idx="24">
                  <c:v>3.410405307213904E-2</c:v>
                </c:pt>
                <c:pt idx="25">
                  <c:v>3.3914885260348582E-2</c:v>
                </c:pt>
                <c:pt idx="26">
                  <c:v>3.3418312075759363E-2</c:v>
                </c:pt>
                <c:pt idx="27">
                  <c:v>3.2921738891170144E-2</c:v>
                </c:pt>
                <c:pt idx="28">
                  <c:v>3.2425165706580925E-2</c:v>
                </c:pt>
                <c:pt idx="29">
                  <c:v>3.1928592521991705E-2</c:v>
                </c:pt>
                <c:pt idx="30">
                  <c:v>3.1432019337402473E-2</c:v>
                </c:pt>
                <c:pt idx="31">
                  <c:v>2.9752267548762035E-2</c:v>
                </c:pt>
                <c:pt idx="32">
                  <c:v>2.8072515760121597E-2</c:v>
                </c:pt>
                <c:pt idx="33">
                  <c:v>2.6392763971481159E-2</c:v>
                </c:pt>
                <c:pt idx="34">
                  <c:v>2.4713012182840721E-2</c:v>
                </c:pt>
                <c:pt idx="35">
                  <c:v>2.3033260394200283E-2</c:v>
                </c:pt>
                <c:pt idx="36">
                  <c:v>2.2429842941208956E-2</c:v>
                </c:pt>
                <c:pt idx="37">
                  <c:v>2.182642548821763E-2</c:v>
                </c:pt>
                <c:pt idx="38">
                  <c:v>2.1223008035226303E-2</c:v>
                </c:pt>
                <c:pt idx="39">
                  <c:v>2.0619590582234976E-2</c:v>
                </c:pt>
                <c:pt idx="40">
                  <c:v>2.0016173129243642E-2</c:v>
                </c:pt>
                <c:pt idx="41">
                  <c:v>1.9415051717827536E-2</c:v>
                </c:pt>
                <c:pt idx="42">
                  <c:v>1.881393030641143E-2</c:v>
                </c:pt>
                <c:pt idx="43">
                  <c:v>1.8212808894995325E-2</c:v>
                </c:pt>
                <c:pt idx="44">
                  <c:v>1.7611687483579219E-2</c:v>
                </c:pt>
                <c:pt idx="45">
                  <c:v>1.7010566072163114E-2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19-4DE4-9C30-28FA133FDE79}"/>
            </c:ext>
          </c:extLst>
        </c:ser>
        <c:ser>
          <c:idx val="17"/>
          <c:order val="17"/>
          <c:tx>
            <c:strRef>
              <c:f>overview_numbers!$B$79:$E$79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overview_numbers!$F$79:$AY$79</c:f>
              <c:numCache>
                <c:formatCode>0.0%</c:formatCode>
                <c:ptCount val="46"/>
                <c:pt idx="0">
                  <c:v>0.11070862576409324</c:v>
                </c:pt>
                <c:pt idx="1">
                  <c:v>9.8360655737705027E-2</c:v>
                </c:pt>
                <c:pt idx="2">
                  <c:v>8.3333333333333259E-2</c:v>
                </c:pt>
                <c:pt idx="3">
                  <c:v>7.5010191602119747E-2</c:v>
                </c:pt>
                <c:pt idx="4">
                  <c:v>7.2818339433635249E-2</c:v>
                </c:pt>
                <c:pt idx="5">
                  <c:v>9.2089409593487881E-2</c:v>
                </c:pt>
                <c:pt idx="6">
                  <c:v>9.5255999870593744E-2</c:v>
                </c:pt>
                <c:pt idx="7">
                  <c:v>7.8356453250033375E-2</c:v>
                </c:pt>
                <c:pt idx="8">
                  <c:v>7.0548406952545717E-2</c:v>
                </c:pt>
                <c:pt idx="9">
                  <c:v>8.6084319526627207E-2</c:v>
                </c:pt>
                <c:pt idx="10">
                  <c:v>8.658103865042599E-2</c:v>
                </c:pt>
                <c:pt idx="11">
                  <c:v>8.3999175241310953E-2</c:v>
                </c:pt>
                <c:pt idx="12">
                  <c:v>7.2076891507715679E-2</c:v>
                </c:pt>
                <c:pt idx="13">
                  <c:v>8.4092306090165048E-2</c:v>
                </c:pt>
                <c:pt idx="14">
                  <c:v>8.0856350735610122E-2</c:v>
                </c:pt>
                <c:pt idx="15">
                  <c:v>7.7620395381055196E-2</c:v>
                </c:pt>
                <c:pt idx="16">
                  <c:v>7.438444002650027E-2</c:v>
                </c:pt>
                <c:pt idx="17">
                  <c:v>7.1148484671945345E-2</c:v>
                </c:pt>
                <c:pt idx="18">
                  <c:v>6.7912529317390419E-2</c:v>
                </c:pt>
                <c:pt idx="19">
                  <c:v>6.4676573962835493E-2</c:v>
                </c:pt>
                <c:pt idx="20">
                  <c:v>6.1440618608280539E-2</c:v>
                </c:pt>
                <c:pt idx="21">
                  <c:v>6.1085394362991742E-2</c:v>
                </c:pt>
                <c:pt idx="22">
                  <c:v>6.0730170117702945E-2</c:v>
                </c:pt>
                <c:pt idx="23">
                  <c:v>6.0374945872414147E-2</c:v>
                </c:pt>
                <c:pt idx="24">
                  <c:v>6.001972162712535E-2</c:v>
                </c:pt>
                <c:pt idx="25">
                  <c:v>5.9664497381836545E-2</c:v>
                </c:pt>
                <c:pt idx="26">
                  <c:v>6.1688601308887182E-2</c:v>
                </c:pt>
                <c:pt idx="27">
                  <c:v>6.3712705235937819E-2</c:v>
                </c:pt>
                <c:pt idx="28">
                  <c:v>6.5736809162988449E-2</c:v>
                </c:pt>
                <c:pt idx="29">
                  <c:v>6.7760913090039079E-2</c:v>
                </c:pt>
                <c:pt idx="30">
                  <c:v>6.9785017017089723E-2</c:v>
                </c:pt>
                <c:pt idx="31">
                  <c:v>6.4828104805885675E-2</c:v>
                </c:pt>
                <c:pt idx="32">
                  <c:v>5.9871192594681627E-2</c:v>
                </c:pt>
                <c:pt idx="33">
                  <c:v>5.4914280383477579E-2</c:v>
                </c:pt>
                <c:pt idx="34">
                  <c:v>4.9957368172273531E-2</c:v>
                </c:pt>
                <c:pt idx="35">
                  <c:v>4.5000455961069497E-2</c:v>
                </c:pt>
                <c:pt idx="36">
                  <c:v>4.2314681253109665E-2</c:v>
                </c:pt>
                <c:pt idx="37">
                  <c:v>3.9628906545149833E-2</c:v>
                </c:pt>
                <c:pt idx="38">
                  <c:v>3.6943131837190002E-2</c:v>
                </c:pt>
                <c:pt idx="39">
                  <c:v>3.425735712923017E-2</c:v>
                </c:pt>
                <c:pt idx="40">
                  <c:v>3.1571582421270339E-2</c:v>
                </c:pt>
                <c:pt idx="41">
                  <c:v>3.0746517559973707E-2</c:v>
                </c:pt>
                <c:pt idx="42">
                  <c:v>2.9921452698677076E-2</c:v>
                </c:pt>
                <c:pt idx="43">
                  <c:v>2.9096387837380444E-2</c:v>
                </c:pt>
                <c:pt idx="44">
                  <c:v>2.8271322976083813E-2</c:v>
                </c:pt>
                <c:pt idx="45">
                  <c:v>2.7446258114787181E-2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19-4DE4-9C30-28FA133FDE79}"/>
            </c:ext>
          </c:extLst>
        </c:ser>
        <c:ser>
          <c:idx val="18"/>
          <c:order val="18"/>
          <c:tx>
            <c:strRef>
              <c:f>overview_numbers!$B$80:$E$80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overview_numbers!$F$80:$AY$80</c:f>
              <c:numCache>
                <c:formatCode>0.0%</c:formatCode>
                <c:ptCount val="46"/>
                <c:pt idx="0">
                  <c:v>8.8339222614840951E-2</c:v>
                </c:pt>
                <c:pt idx="1">
                  <c:v>9.5585008338453514E-2</c:v>
                </c:pt>
                <c:pt idx="2">
                  <c:v>8.7668892685199618E-2</c:v>
                </c:pt>
                <c:pt idx="3">
                  <c:v>8.8568969564196909E-2</c:v>
                </c:pt>
                <c:pt idx="4">
                  <c:v>8.5601187530925271E-2</c:v>
                </c:pt>
                <c:pt idx="5">
                  <c:v>7.5182345240321746E-2</c:v>
                </c:pt>
                <c:pt idx="6">
                  <c:v>8.4814398200224961E-2</c:v>
                </c:pt>
                <c:pt idx="7">
                  <c:v>7.5495841330774249E-2</c:v>
                </c:pt>
                <c:pt idx="8">
                  <c:v>6.9871938890136986E-2</c:v>
                </c:pt>
                <c:pt idx="9">
                  <c:v>6.1052123552123527E-2</c:v>
                </c:pt>
                <c:pt idx="10">
                  <c:v>5.4961505560307877E-2</c:v>
                </c:pt>
                <c:pt idx="11">
                  <c:v>5.3073315230807161E-2</c:v>
                </c:pt>
                <c:pt idx="12">
                  <c:v>4.7821626085433167E-2</c:v>
                </c:pt>
                <c:pt idx="13">
                  <c:v>5.9379054400627407E-2</c:v>
                </c:pt>
                <c:pt idx="14">
                  <c:v>6.0791548463942205E-2</c:v>
                </c:pt>
                <c:pt idx="15">
                  <c:v>6.2204042527257003E-2</c:v>
                </c:pt>
                <c:pt idx="16">
                  <c:v>6.3616536590571801E-2</c:v>
                </c:pt>
                <c:pt idx="17">
                  <c:v>6.5029030653886599E-2</c:v>
                </c:pt>
                <c:pt idx="18">
                  <c:v>6.6441524717201397E-2</c:v>
                </c:pt>
                <c:pt idx="19">
                  <c:v>6.7854018780516195E-2</c:v>
                </c:pt>
                <c:pt idx="20">
                  <c:v>6.9266512843831007E-2</c:v>
                </c:pt>
                <c:pt idx="21">
                  <c:v>6.6515842237591633E-2</c:v>
                </c:pt>
                <c:pt idx="22">
                  <c:v>6.3765171631352258E-2</c:v>
                </c:pt>
                <c:pt idx="23">
                  <c:v>6.101450102511289E-2</c:v>
                </c:pt>
                <c:pt idx="24">
                  <c:v>5.8263830418873522E-2</c:v>
                </c:pt>
                <c:pt idx="25">
                  <c:v>5.5513159812634161E-2</c:v>
                </c:pt>
                <c:pt idx="26">
                  <c:v>5.5438416413355715E-2</c:v>
                </c:pt>
                <c:pt idx="27">
                  <c:v>5.5363673014077269E-2</c:v>
                </c:pt>
                <c:pt idx="28">
                  <c:v>5.5288929614798824E-2</c:v>
                </c:pt>
                <c:pt idx="29">
                  <c:v>5.5214186215520378E-2</c:v>
                </c:pt>
                <c:pt idx="30">
                  <c:v>5.5139442816241946E-2</c:v>
                </c:pt>
                <c:pt idx="31">
                  <c:v>5.5103057088563334E-2</c:v>
                </c:pt>
                <c:pt idx="32">
                  <c:v>5.5066671360884722E-2</c:v>
                </c:pt>
                <c:pt idx="33">
                  <c:v>5.5030285633206111E-2</c:v>
                </c:pt>
                <c:pt idx="34">
                  <c:v>5.4993899905527499E-2</c:v>
                </c:pt>
                <c:pt idx="35">
                  <c:v>5.4957514177848887E-2</c:v>
                </c:pt>
                <c:pt idx="36">
                  <c:v>5.4147956930219052E-2</c:v>
                </c:pt>
                <c:pt idx="37">
                  <c:v>5.3338399682589216E-2</c:v>
                </c:pt>
                <c:pt idx="38">
                  <c:v>5.252884243495938E-2</c:v>
                </c:pt>
                <c:pt idx="39">
                  <c:v>5.1719285187329544E-2</c:v>
                </c:pt>
                <c:pt idx="40">
                  <c:v>5.0909727939699723E-2</c:v>
                </c:pt>
                <c:pt idx="41">
                  <c:v>5.0116552730846878E-2</c:v>
                </c:pt>
                <c:pt idx="42">
                  <c:v>4.9323377521994033E-2</c:v>
                </c:pt>
                <c:pt idx="43">
                  <c:v>4.8530202313141188E-2</c:v>
                </c:pt>
                <c:pt idx="44">
                  <c:v>4.7737027104288343E-2</c:v>
                </c:pt>
                <c:pt idx="45">
                  <c:v>4.6943851895435484E-2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19-4DE4-9C30-28FA133FDE79}"/>
            </c:ext>
          </c:extLst>
        </c:ser>
        <c:ser>
          <c:idx val="19"/>
          <c:order val="19"/>
          <c:tx>
            <c:strRef>
              <c:f>overview_numbers!$B$81:$E$81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overview_numbers!$F$81:$AY$81</c:f>
              <c:numCache>
                <c:formatCode>0.0%</c:formatCode>
                <c:ptCount val="46"/>
                <c:pt idx="0">
                  <c:v>5.9014879057868175E-3</c:v>
                </c:pt>
                <c:pt idx="1">
                  <c:v>7.3408894749824594E-3</c:v>
                </c:pt>
                <c:pt idx="2">
                  <c:v>1.0387301715561348E-2</c:v>
                </c:pt>
                <c:pt idx="3">
                  <c:v>1.1408978247450241E-2</c:v>
                </c:pt>
                <c:pt idx="4">
                  <c:v>1.0909881397786814E-2</c:v>
                </c:pt>
                <c:pt idx="5">
                  <c:v>6.6709027172993096E-3</c:v>
                </c:pt>
                <c:pt idx="6">
                  <c:v>6.0436365447671392E-3</c:v>
                </c:pt>
                <c:pt idx="7">
                  <c:v>7.9455827007111068E-3</c:v>
                </c:pt>
                <c:pt idx="8">
                  <c:v>1.0054297190327466E-2</c:v>
                </c:pt>
                <c:pt idx="9">
                  <c:v>9.2476954795965849E-3</c:v>
                </c:pt>
                <c:pt idx="10">
                  <c:v>1.0332782889562964E-2</c:v>
                </c:pt>
                <c:pt idx="11">
                  <c:v>1.3788872025058962E-2</c:v>
                </c:pt>
                <c:pt idx="12">
                  <c:v>1.375582759701377E-2</c:v>
                </c:pt>
                <c:pt idx="13">
                  <c:v>1.3593061072984192E-2</c:v>
                </c:pt>
                <c:pt idx="14">
                  <c:v>1.3760666415392166E-2</c:v>
                </c:pt>
                <c:pt idx="15">
                  <c:v>1.3928271757800141E-2</c:v>
                </c:pt>
                <c:pt idx="16">
                  <c:v>1.4095877100208116E-2</c:v>
                </c:pt>
                <c:pt idx="17">
                  <c:v>1.4263482442616091E-2</c:v>
                </c:pt>
                <c:pt idx="18">
                  <c:v>1.4431087785024065E-2</c:v>
                </c:pt>
                <c:pt idx="19">
                  <c:v>1.459869312743204E-2</c:v>
                </c:pt>
                <c:pt idx="20">
                  <c:v>1.4766298469840011E-2</c:v>
                </c:pt>
                <c:pt idx="21">
                  <c:v>1.51697347551762E-2</c:v>
                </c:pt>
                <c:pt idx="22">
                  <c:v>1.5573171040512389E-2</c:v>
                </c:pt>
                <c:pt idx="23">
                  <c:v>1.5976607325848578E-2</c:v>
                </c:pt>
                <c:pt idx="24">
                  <c:v>1.6380043611184766E-2</c:v>
                </c:pt>
                <c:pt idx="25">
                  <c:v>1.6783479896520959E-2</c:v>
                </c:pt>
                <c:pt idx="26">
                  <c:v>1.7083456722452615E-2</c:v>
                </c:pt>
                <c:pt idx="27">
                  <c:v>1.7383433548384272E-2</c:v>
                </c:pt>
                <c:pt idx="28">
                  <c:v>1.7683410374315929E-2</c:v>
                </c:pt>
                <c:pt idx="29">
                  <c:v>1.7983387200247586E-2</c:v>
                </c:pt>
                <c:pt idx="30">
                  <c:v>1.828336402617925E-2</c:v>
                </c:pt>
                <c:pt idx="31">
                  <c:v>1.8271742678058402E-2</c:v>
                </c:pt>
                <c:pt idx="32">
                  <c:v>1.8260121329937554E-2</c:v>
                </c:pt>
                <c:pt idx="33">
                  <c:v>1.8248499981816706E-2</c:v>
                </c:pt>
                <c:pt idx="34">
                  <c:v>1.8236878633695858E-2</c:v>
                </c:pt>
                <c:pt idx="35">
                  <c:v>1.8225257285575003E-2</c:v>
                </c:pt>
                <c:pt idx="36">
                  <c:v>1.8339295198560101E-2</c:v>
                </c:pt>
                <c:pt idx="37">
                  <c:v>1.8453333111545199E-2</c:v>
                </c:pt>
                <c:pt idx="38">
                  <c:v>1.8567371024530297E-2</c:v>
                </c:pt>
                <c:pt idx="39">
                  <c:v>1.8681408937515395E-2</c:v>
                </c:pt>
                <c:pt idx="40">
                  <c:v>1.8795446850500497E-2</c:v>
                </c:pt>
                <c:pt idx="41">
                  <c:v>1.8864220695347499E-2</c:v>
                </c:pt>
                <c:pt idx="42">
                  <c:v>1.8932994540194502E-2</c:v>
                </c:pt>
                <c:pt idx="43">
                  <c:v>1.9001768385041504E-2</c:v>
                </c:pt>
                <c:pt idx="44">
                  <c:v>1.9070542229888507E-2</c:v>
                </c:pt>
                <c:pt idx="45">
                  <c:v>1.9139316074735513E-2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19-4DE4-9C30-28FA133FDE79}"/>
            </c:ext>
          </c:extLst>
        </c:ser>
        <c:ser>
          <c:idx val="20"/>
          <c:order val="20"/>
          <c:tx>
            <c:strRef>
              <c:f>overview_numbers!$B$82:$E$82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overview_numbers!$F$82:$AY$82</c:f>
              <c:numCache>
                <c:formatCode>0.0%</c:formatCode>
                <c:ptCount val="46"/>
                <c:pt idx="0">
                  <c:v>5.9602649006622599E-2</c:v>
                </c:pt>
                <c:pt idx="1">
                  <c:v>6.2000939408172862E-2</c:v>
                </c:pt>
                <c:pt idx="2">
                  <c:v>6.0508083140877522E-2</c:v>
                </c:pt>
                <c:pt idx="3">
                  <c:v>5.8123569794050312E-2</c:v>
                </c:pt>
                <c:pt idx="4">
                  <c:v>5.9628543499511188E-2</c:v>
                </c:pt>
                <c:pt idx="5">
                  <c:v>6.07124937280481E-2</c:v>
                </c:pt>
                <c:pt idx="6">
                  <c:v>6.1373599610326401E-2</c:v>
                </c:pt>
                <c:pt idx="7">
                  <c:v>5.6169429097605805E-2</c:v>
                </c:pt>
                <c:pt idx="8">
                  <c:v>5.3345811885821215E-2</c:v>
                </c:pt>
                <c:pt idx="9">
                  <c:v>5.0538137576041198E-2</c:v>
                </c:pt>
                <c:pt idx="10">
                  <c:v>5.1654560129136495E-2</c:v>
                </c:pt>
                <c:pt idx="11">
                  <c:v>6.2665056500467387E-2</c:v>
                </c:pt>
                <c:pt idx="12">
                  <c:v>3.074104374274178E-2</c:v>
                </c:pt>
                <c:pt idx="13">
                  <c:v>2.626236949234273E-2</c:v>
                </c:pt>
                <c:pt idx="14">
                  <c:v>2.5164800388279902E-2</c:v>
                </c:pt>
                <c:pt idx="15">
                  <c:v>2.4067231284217075E-2</c:v>
                </c:pt>
                <c:pt idx="16">
                  <c:v>2.2969662180154247E-2</c:v>
                </c:pt>
                <c:pt idx="17">
                  <c:v>2.187209307609142E-2</c:v>
                </c:pt>
                <c:pt idx="18">
                  <c:v>2.0774523972028593E-2</c:v>
                </c:pt>
                <c:pt idx="19">
                  <c:v>1.9676954867965765E-2</c:v>
                </c:pt>
                <c:pt idx="20">
                  <c:v>1.8579385763902945E-2</c:v>
                </c:pt>
                <c:pt idx="21">
                  <c:v>1.8347020023101422E-2</c:v>
                </c:pt>
                <c:pt idx="22">
                  <c:v>1.81146542822999E-2</c:v>
                </c:pt>
                <c:pt idx="23">
                  <c:v>1.7882288541498377E-2</c:v>
                </c:pt>
                <c:pt idx="24">
                  <c:v>1.7649922800696854E-2</c:v>
                </c:pt>
                <c:pt idx="25">
                  <c:v>1.7417557059895339E-2</c:v>
                </c:pt>
                <c:pt idx="26">
                  <c:v>1.7303694449255457E-2</c:v>
                </c:pt>
                <c:pt idx="27">
                  <c:v>1.7189831838615575E-2</c:v>
                </c:pt>
                <c:pt idx="28">
                  <c:v>1.7075969227975694E-2</c:v>
                </c:pt>
                <c:pt idx="29">
                  <c:v>1.6962106617335812E-2</c:v>
                </c:pt>
                <c:pt idx="30">
                  <c:v>1.6848244006695934E-2</c:v>
                </c:pt>
                <c:pt idx="31">
                  <c:v>1.6569332683948536E-2</c:v>
                </c:pt>
                <c:pt idx="32">
                  <c:v>1.6290421361201138E-2</c:v>
                </c:pt>
                <c:pt idx="33">
                  <c:v>1.601151003845374E-2</c:v>
                </c:pt>
                <c:pt idx="34">
                  <c:v>1.5732598715706342E-2</c:v>
                </c:pt>
                <c:pt idx="35">
                  <c:v>1.5453687392958937E-2</c:v>
                </c:pt>
                <c:pt idx="36">
                  <c:v>1.5591768581681898E-2</c:v>
                </c:pt>
                <c:pt idx="37">
                  <c:v>1.5729849770404859E-2</c:v>
                </c:pt>
                <c:pt idx="38">
                  <c:v>1.5867930959127818E-2</c:v>
                </c:pt>
                <c:pt idx="39">
                  <c:v>1.6006012147850777E-2</c:v>
                </c:pt>
                <c:pt idx="40">
                  <c:v>1.6144093336573739E-2</c:v>
                </c:pt>
                <c:pt idx="41">
                  <c:v>1.6273360338366592E-2</c:v>
                </c:pt>
                <c:pt idx="42">
                  <c:v>1.6402627340159445E-2</c:v>
                </c:pt>
                <c:pt idx="43">
                  <c:v>1.6531894341952298E-2</c:v>
                </c:pt>
                <c:pt idx="44">
                  <c:v>1.6661161343745151E-2</c:v>
                </c:pt>
                <c:pt idx="45">
                  <c:v>1.6790428345538011E-2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19-4DE4-9C30-28FA133FDE79}"/>
            </c:ext>
          </c:extLst>
        </c:ser>
        <c:ser>
          <c:idx val="21"/>
          <c:order val="21"/>
          <c:tx>
            <c:strRef>
              <c:f>overview_numbers!$B$83:$E$83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overview_numbers!$F$83:$AY$83</c:f>
              <c:numCache>
                <c:formatCode>0.0%</c:formatCode>
                <c:ptCount val="46"/>
                <c:pt idx="0">
                  <c:v>4.5220611309860104E-2</c:v>
                </c:pt>
                <c:pt idx="1">
                  <c:v>4.5973605393220485E-2</c:v>
                </c:pt>
                <c:pt idx="2">
                  <c:v>4.3821339950372185E-2</c:v>
                </c:pt>
                <c:pt idx="3">
                  <c:v>4.2301840348105912E-2</c:v>
                </c:pt>
                <c:pt idx="4">
                  <c:v>4.5271084060422684E-2</c:v>
                </c:pt>
                <c:pt idx="5">
                  <c:v>3.8702036124222738E-2</c:v>
                </c:pt>
                <c:pt idx="6">
                  <c:v>4.4143112373448146E-2</c:v>
                </c:pt>
                <c:pt idx="7">
                  <c:v>4.093956158417611E-2</c:v>
                </c:pt>
                <c:pt idx="8">
                  <c:v>4.2898389446487162E-2</c:v>
                </c:pt>
                <c:pt idx="9">
                  <c:v>4.7044666986564954E-2</c:v>
                </c:pt>
                <c:pt idx="10">
                  <c:v>4.2364749145066272E-2</c:v>
                </c:pt>
                <c:pt idx="11">
                  <c:v>3.7647934605091748E-2</c:v>
                </c:pt>
                <c:pt idx="12">
                  <c:v>3.3406080720385534E-2</c:v>
                </c:pt>
                <c:pt idx="13">
                  <c:v>3.0828021221670721E-2</c:v>
                </c:pt>
                <c:pt idx="14">
                  <c:v>3.1701010165406433E-2</c:v>
                </c:pt>
                <c:pt idx="15">
                  <c:v>3.2573999109142146E-2</c:v>
                </c:pt>
                <c:pt idx="16">
                  <c:v>3.3446988052877859E-2</c:v>
                </c:pt>
                <c:pt idx="17">
                  <c:v>3.4319976996613571E-2</c:v>
                </c:pt>
                <c:pt idx="18">
                  <c:v>3.5192965940349284E-2</c:v>
                </c:pt>
                <c:pt idx="19">
                  <c:v>3.6065954884084997E-2</c:v>
                </c:pt>
                <c:pt idx="20">
                  <c:v>3.6938943827820703E-2</c:v>
                </c:pt>
                <c:pt idx="21">
                  <c:v>3.6704411786050307E-2</c:v>
                </c:pt>
                <c:pt idx="22">
                  <c:v>3.6469879744279912E-2</c:v>
                </c:pt>
                <c:pt idx="23">
                  <c:v>3.6235347702509517E-2</c:v>
                </c:pt>
                <c:pt idx="24">
                  <c:v>3.6000815660739122E-2</c:v>
                </c:pt>
                <c:pt idx="25">
                  <c:v>3.5766283618968719E-2</c:v>
                </c:pt>
                <c:pt idx="26">
                  <c:v>3.5223963258087118E-2</c:v>
                </c:pt>
                <c:pt idx="27">
                  <c:v>3.4681642897205517E-2</c:v>
                </c:pt>
                <c:pt idx="28">
                  <c:v>3.4139322536323916E-2</c:v>
                </c:pt>
                <c:pt idx="29">
                  <c:v>3.3597002175442314E-2</c:v>
                </c:pt>
                <c:pt idx="30">
                  <c:v>3.3054681814560727E-2</c:v>
                </c:pt>
                <c:pt idx="31">
                  <c:v>3.2375948847669013E-2</c:v>
                </c:pt>
                <c:pt idx="32">
                  <c:v>3.1697215880777299E-2</c:v>
                </c:pt>
                <c:pt idx="33">
                  <c:v>3.1018482913885585E-2</c:v>
                </c:pt>
                <c:pt idx="34">
                  <c:v>3.0339749946993871E-2</c:v>
                </c:pt>
                <c:pt idx="35">
                  <c:v>2.9661016980102151E-2</c:v>
                </c:pt>
                <c:pt idx="36">
                  <c:v>2.9403218750963057E-2</c:v>
                </c:pt>
                <c:pt idx="37">
                  <c:v>2.9145420521823964E-2</c:v>
                </c:pt>
                <c:pt idx="38">
                  <c:v>2.8887622292684871E-2</c:v>
                </c:pt>
                <c:pt idx="39">
                  <c:v>2.8629824063545778E-2</c:v>
                </c:pt>
                <c:pt idx="40">
                  <c:v>2.8372025834406678E-2</c:v>
                </c:pt>
                <c:pt idx="41">
                  <c:v>2.7743374810890752E-2</c:v>
                </c:pt>
                <c:pt idx="42">
                  <c:v>2.7114723787374825E-2</c:v>
                </c:pt>
                <c:pt idx="43">
                  <c:v>2.6486072763858899E-2</c:v>
                </c:pt>
                <c:pt idx="44">
                  <c:v>2.5857421740342973E-2</c:v>
                </c:pt>
                <c:pt idx="45">
                  <c:v>2.5228770716827054E-2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19-4DE4-9C30-28FA133FDE79}"/>
            </c:ext>
          </c:extLst>
        </c:ser>
        <c:ser>
          <c:idx val="22"/>
          <c:order val="22"/>
          <c:tx>
            <c:strRef>
              <c:f>overview_numbers!$B$84:$E$84</c:f>
              <c:strCache>
                <c:ptCount val="4"/>
                <c:pt idx="0">
                  <c:v>Norway</c:v>
                </c:pt>
                <c:pt idx="1">
                  <c:v>NO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overview_numbers!$F$84:$AY$84</c:f>
              <c:numCache>
                <c:formatCode>0.0%</c:formatCode>
                <c:ptCount val="46"/>
                <c:pt idx="0">
                  <c:v>4.6224176336133738E-3</c:v>
                </c:pt>
                <c:pt idx="1">
                  <c:v>4.8514401421546616E-3</c:v>
                </c:pt>
                <c:pt idx="2">
                  <c:v>4.0692057730027376E-3</c:v>
                </c:pt>
                <c:pt idx="3">
                  <c:v>4.5018622302945843E-3</c:v>
                </c:pt>
                <c:pt idx="4">
                  <c:v>4.6353829146494885E-3</c:v>
                </c:pt>
                <c:pt idx="5">
                  <c:v>3.9862955866594163E-3</c:v>
                </c:pt>
                <c:pt idx="6">
                  <c:v>3.9323014974204096E-3</c:v>
                </c:pt>
                <c:pt idx="7">
                  <c:v>3.6322160591473196E-3</c:v>
                </c:pt>
                <c:pt idx="8">
                  <c:v>4.3974319596664646E-3</c:v>
                </c:pt>
                <c:pt idx="9">
                  <c:v>4.4431237707120985E-3</c:v>
                </c:pt>
                <c:pt idx="10">
                  <c:v>4.4613075383588274E-3</c:v>
                </c:pt>
                <c:pt idx="11">
                  <c:v>3.7768251859902069E-3</c:v>
                </c:pt>
                <c:pt idx="12">
                  <c:v>4.8236702950714694E-3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19-4DE4-9C30-28FA133FDE79}"/>
            </c:ext>
          </c:extLst>
        </c:ser>
        <c:ser>
          <c:idx val="23"/>
          <c:order val="23"/>
          <c:tx>
            <c:strRef>
              <c:f>overview_numbers!$B$85:$E$85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overview_numbers!$F$85:$AY$85</c:f>
              <c:numCache>
                <c:formatCode>0.0%</c:formatCode>
                <c:ptCount val="46"/>
                <c:pt idx="0">
                  <c:v>9.2754935069456534E-2</c:v>
                </c:pt>
                <c:pt idx="1">
                  <c:v>9.5182313708230382E-2</c:v>
                </c:pt>
                <c:pt idx="2">
                  <c:v>9.5981237060931424E-2</c:v>
                </c:pt>
                <c:pt idx="3">
                  <c:v>9.7577350916620675E-2</c:v>
                </c:pt>
                <c:pt idx="4">
                  <c:v>0.10015372567218717</c:v>
                </c:pt>
                <c:pt idx="5">
                  <c:v>9.8984364652822787E-2</c:v>
                </c:pt>
                <c:pt idx="6">
                  <c:v>9.8278860811346291E-2</c:v>
                </c:pt>
                <c:pt idx="7">
                  <c:v>9.8138151968519827E-2</c:v>
                </c:pt>
                <c:pt idx="8">
                  <c:v>9.6622445512030364E-2</c:v>
                </c:pt>
                <c:pt idx="9">
                  <c:v>9.5342046910077638E-2</c:v>
                </c:pt>
                <c:pt idx="10">
                  <c:v>9.4555227446166068E-2</c:v>
                </c:pt>
                <c:pt idx="11">
                  <c:v>9.6261258001486771E-2</c:v>
                </c:pt>
                <c:pt idx="12">
                  <c:v>0.10070429432438233</c:v>
                </c:pt>
                <c:pt idx="13">
                  <c:v>9.5194005660362402E-2</c:v>
                </c:pt>
                <c:pt idx="14">
                  <c:v>9.2856370466871327E-2</c:v>
                </c:pt>
                <c:pt idx="15">
                  <c:v>9.0518735273380252E-2</c:v>
                </c:pt>
                <c:pt idx="16">
                  <c:v>8.8181100079889177E-2</c:v>
                </c:pt>
                <c:pt idx="17">
                  <c:v>8.5843464886398102E-2</c:v>
                </c:pt>
                <c:pt idx="18">
                  <c:v>8.3505829692907027E-2</c:v>
                </c:pt>
                <c:pt idx="19">
                  <c:v>8.1168194499415952E-2</c:v>
                </c:pt>
                <c:pt idx="20">
                  <c:v>7.8830559305924863E-2</c:v>
                </c:pt>
                <c:pt idx="21">
                  <c:v>7.781120949354281E-2</c:v>
                </c:pt>
                <c:pt idx="22">
                  <c:v>7.6791859681160757E-2</c:v>
                </c:pt>
                <c:pt idx="23">
                  <c:v>7.5772509868778704E-2</c:v>
                </c:pt>
                <c:pt idx="24">
                  <c:v>7.475316005639665E-2</c:v>
                </c:pt>
                <c:pt idx="25">
                  <c:v>7.3733810244014597E-2</c:v>
                </c:pt>
                <c:pt idx="26">
                  <c:v>7.240391893943747E-2</c:v>
                </c:pt>
                <c:pt idx="27">
                  <c:v>7.1074027634860343E-2</c:v>
                </c:pt>
                <c:pt idx="28">
                  <c:v>6.9744136330283216E-2</c:v>
                </c:pt>
                <c:pt idx="29">
                  <c:v>6.8414245025706089E-2</c:v>
                </c:pt>
                <c:pt idx="30">
                  <c:v>6.7084353721128975E-2</c:v>
                </c:pt>
                <c:pt idx="31">
                  <c:v>6.538054607714297E-2</c:v>
                </c:pt>
                <c:pt idx="32">
                  <c:v>6.3676738433156965E-2</c:v>
                </c:pt>
                <c:pt idx="33">
                  <c:v>6.1972930789170953E-2</c:v>
                </c:pt>
                <c:pt idx="34">
                  <c:v>6.0269123145184941E-2</c:v>
                </c:pt>
                <c:pt idx="35">
                  <c:v>5.8565315501198922E-2</c:v>
                </c:pt>
                <c:pt idx="36">
                  <c:v>6.1997535819187141E-2</c:v>
                </c:pt>
                <c:pt idx="37">
                  <c:v>6.542975613717536E-2</c:v>
                </c:pt>
                <c:pt idx="38">
                  <c:v>6.8861976455163579E-2</c:v>
                </c:pt>
                <c:pt idx="39">
                  <c:v>7.2294196773151798E-2</c:v>
                </c:pt>
                <c:pt idx="40">
                  <c:v>7.572641709114003E-2</c:v>
                </c:pt>
                <c:pt idx="41">
                  <c:v>7.8560826908909975E-2</c:v>
                </c:pt>
                <c:pt idx="42">
                  <c:v>8.139523672667992E-2</c:v>
                </c:pt>
                <c:pt idx="43">
                  <c:v>8.4229646544449865E-2</c:v>
                </c:pt>
                <c:pt idx="44">
                  <c:v>8.706405636221981E-2</c:v>
                </c:pt>
                <c:pt idx="45">
                  <c:v>8.9898466179989756E-2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19-4DE4-9C30-28FA133FDE79}"/>
            </c:ext>
          </c:extLst>
        </c:ser>
        <c:ser>
          <c:idx val="24"/>
          <c:order val="24"/>
          <c:tx>
            <c:strRef>
              <c:f>overview_numbers!$B$86:$E$86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overview_numbers!$F$86:$AY$86</c:f>
              <c:numCache>
                <c:formatCode>0.0%</c:formatCode>
                <c:ptCount val="46"/>
                <c:pt idx="0">
                  <c:v>3.5365081483654803E-2</c:v>
                </c:pt>
                <c:pt idx="1">
                  <c:v>3.2589327515205602E-2</c:v>
                </c:pt>
                <c:pt idx="2">
                  <c:v>2.9287385407221755E-2</c:v>
                </c:pt>
                <c:pt idx="3">
                  <c:v>3.1178181212501821E-2</c:v>
                </c:pt>
                <c:pt idx="4">
                  <c:v>3.0559846139569524E-2</c:v>
                </c:pt>
                <c:pt idx="5">
                  <c:v>2.4771400112442166E-2</c:v>
                </c:pt>
                <c:pt idx="6">
                  <c:v>2.6105146570816418E-2</c:v>
                </c:pt>
                <c:pt idx="7">
                  <c:v>3.0061918760996509E-2</c:v>
                </c:pt>
                <c:pt idx="8">
                  <c:v>2.5019087300429455E-2</c:v>
                </c:pt>
                <c:pt idx="9">
                  <c:v>2.475422430091001E-2</c:v>
                </c:pt>
                <c:pt idx="10">
                  <c:v>2.9056085686492317E-2</c:v>
                </c:pt>
                <c:pt idx="11">
                  <c:v>2.4926246200183355E-2</c:v>
                </c:pt>
                <c:pt idx="12">
                  <c:v>3.0566572551363747E-2</c:v>
                </c:pt>
                <c:pt idx="13">
                  <c:v>2.4723966602181902E-2</c:v>
                </c:pt>
                <c:pt idx="14">
                  <c:v>2.3309874419050462E-2</c:v>
                </c:pt>
                <c:pt idx="15">
                  <c:v>2.1895782235919023E-2</c:v>
                </c:pt>
                <c:pt idx="16">
                  <c:v>2.0481690052787584E-2</c:v>
                </c:pt>
                <c:pt idx="17">
                  <c:v>1.9067597869656144E-2</c:v>
                </c:pt>
                <c:pt idx="18">
                  <c:v>1.7653505686524705E-2</c:v>
                </c:pt>
                <c:pt idx="19">
                  <c:v>1.6239413503393266E-2</c:v>
                </c:pt>
                <c:pt idx="20">
                  <c:v>1.4825321320261819E-2</c:v>
                </c:pt>
                <c:pt idx="21">
                  <c:v>1.3919115814859717E-2</c:v>
                </c:pt>
                <c:pt idx="22">
                  <c:v>1.3012910309457615E-2</c:v>
                </c:pt>
                <c:pt idx="23">
                  <c:v>1.2106704804055513E-2</c:v>
                </c:pt>
                <c:pt idx="24">
                  <c:v>1.120049929865341E-2</c:v>
                </c:pt>
                <c:pt idx="25">
                  <c:v>1.0294293793251308E-2</c:v>
                </c:pt>
                <c:pt idx="26">
                  <c:v>1.0264966831917421E-2</c:v>
                </c:pt>
                <c:pt idx="27">
                  <c:v>1.0235639870583534E-2</c:v>
                </c:pt>
                <c:pt idx="28">
                  <c:v>1.0206312909249646E-2</c:v>
                </c:pt>
                <c:pt idx="29">
                  <c:v>1.0176985947915759E-2</c:v>
                </c:pt>
                <c:pt idx="30">
                  <c:v>1.0147658986581876E-2</c:v>
                </c:pt>
                <c:pt idx="31">
                  <c:v>9.9928238285145188E-3</c:v>
                </c:pt>
                <c:pt idx="32">
                  <c:v>9.837988670447162E-3</c:v>
                </c:pt>
                <c:pt idx="33">
                  <c:v>9.6831535123798052E-3</c:v>
                </c:pt>
                <c:pt idx="34">
                  <c:v>9.5283183543124483E-3</c:v>
                </c:pt>
                <c:pt idx="35">
                  <c:v>9.3734831962450915E-3</c:v>
                </c:pt>
                <c:pt idx="36">
                  <c:v>9.621636070651007E-3</c:v>
                </c:pt>
                <c:pt idx="37">
                  <c:v>9.8697889450569225E-3</c:v>
                </c:pt>
                <c:pt idx="38">
                  <c:v>1.0117941819462838E-2</c:v>
                </c:pt>
                <c:pt idx="39">
                  <c:v>1.0366094693868753E-2</c:v>
                </c:pt>
                <c:pt idx="40">
                  <c:v>1.0614247568274671E-2</c:v>
                </c:pt>
                <c:pt idx="41">
                  <c:v>1.0420504308140188E-2</c:v>
                </c:pt>
                <c:pt idx="42">
                  <c:v>1.0226761048005704E-2</c:v>
                </c:pt>
                <c:pt idx="43">
                  <c:v>1.0033017787871221E-2</c:v>
                </c:pt>
                <c:pt idx="44">
                  <c:v>9.8392745277367383E-3</c:v>
                </c:pt>
                <c:pt idx="45">
                  <c:v>9.6455312676022587E-3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19-4DE4-9C30-28FA133FDE79}"/>
            </c:ext>
          </c:extLst>
        </c:ser>
        <c:ser>
          <c:idx val="25"/>
          <c:order val="25"/>
          <c:tx>
            <c:strRef>
              <c:f>overview_numbers!$B$87:$E$87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overview_numbers!$F$87:$AY$87</c:f>
              <c:numCache>
                <c:formatCode>0.0%</c:formatCode>
                <c:ptCount val="46"/>
                <c:pt idx="0">
                  <c:v>7.0427356586912682E-2</c:v>
                </c:pt>
                <c:pt idx="1">
                  <c:v>7.4498714652956322E-2</c:v>
                </c:pt>
                <c:pt idx="2">
                  <c:v>9.8068191934478799E-2</c:v>
                </c:pt>
                <c:pt idx="3">
                  <c:v>8.0798668885191383E-2</c:v>
                </c:pt>
                <c:pt idx="4">
                  <c:v>9.9603859057222355E-2</c:v>
                </c:pt>
                <c:pt idx="5">
                  <c:v>9.0410028074316529E-2</c:v>
                </c:pt>
                <c:pt idx="6">
                  <c:v>0.10138077535847057</c:v>
                </c:pt>
                <c:pt idx="7">
                  <c:v>9.9657317391142364E-2</c:v>
                </c:pt>
                <c:pt idx="8">
                  <c:v>8.7819115528133818E-2</c:v>
                </c:pt>
                <c:pt idx="9">
                  <c:v>8.1994761033954422E-2</c:v>
                </c:pt>
                <c:pt idx="10">
                  <c:v>8.1906751309626769E-2</c:v>
                </c:pt>
                <c:pt idx="11">
                  <c:v>8.0440122145512438E-2</c:v>
                </c:pt>
                <c:pt idx="12">
                  <c:v>8.3237355032218519E-2</c:v>
                </c:pt>
                <c:pt idx="13">
                  <c:v>7.8120538052683264E-2</c:v>
                </c:pt>
                <c:pt idx="14">
                  <c:v>7.6582053856667623E-2</c:v>
                </c:pt>
                <c:pt idx="15">
                  <c:v>7.5043569660651982E-2</c:v>
                </c:pt>
                <c:pt idx="16">
                  <c:v>7.3505085464636341E-2</c:v>
                </c:pt>
                <c:pt idx="17">
                  <c:v>7.19666012686207E-2</c:v>
                </c:pt>
                <c:pt idx="18">
                  <c:v>7.0428117072605059E-2</c:v>
                </c:pt>
                <c:pt idx="19">
                  <c:v>6.8889632876589418E-2</c:v>
                </c:pt>
                <c:pt idx="20">
                  <c:v>6.7351148680573791E-2</c:v>
                </c:pt>
                <c:pt idx="21">
                  <c:v>6.3512166767002304E-2</c:v>
                </c:pt>
                <c:pt idx="22">
                  <c:v>5.9673184853430823E-2</c:v>
                </c:pt>
                <c:pt idx="23">
                  <c:v>5.5834202939859343E-2</c:v>
                </c:pt>
                <c:pt idx="24">
                  <c:v>5.1995221026287862E-2</c:v>
                </c:pt>
                <c:pt idx="25">
                  <c:v>4.8156239112716381E-2</c:v>
                </c:pt>
                <c:pt idx="26">
                  <c:v>4.6044859254607572E-2</c:v>
                </c:pt>
                <c:pt idx="27">
                  <c:v>4.3933479396498762E-2</c:v>
                </c:pt>
                <c:pt idx="28">
                  <c:v>4.1822099538389952E-2</c:v>
                </c:pt>
                <c:pt idx="29">
                  <c:v>3.9710719680281142E-2</c:v>
                </c:pt>
                <c:pt idx="30">
                  <c:v>3.759933982217234E-2</c:v>
                </c:pt>
                <c:pt idx="31">
                  <c:v>3.669980876816812E-2</c:v>
                </c:pt>
                <c:pt idx="32">
                  <c:v>3.58002777141639E-2</c:v>
                </c:pt>
                <c:pt idx="33">
                  <c:v>3.490074666015968E-2</c:v>
                </c:pt>
                <c:pt idx="34">
                  <c:v>3.400121560615546E-2</c:v>
                </c:pt>
                <c:pt idx="35">
                  <c:v>3.3101684552151234E-2</c:v>
                </c:pt>
                <c:pt idx="36">
                  <c:v>3.2401215272631088E-2</c:v>
                </c:pt>
                <c:pt idx="37">
                  <c:v>3.1700745993110943E-2</c:v>
                </c:pt>
                <c:pt idx="38">
                  <c:v>3.1000276713590798E-2</c:v>
                </c:pt>
                <c:pt idx="39">
                  <c:v>3.0299807434070652E-2</c:v>
                </c:pt>
                <c:pt idx="40">
                  <c:v>2.9599338154550514E-2</c:v>
                </c:pt>
                <c:pt idx="41">
                  <c:v>3.6073076835683081E-2</c:v>
                </c:pt>
                <c:pt idx="42">
                  <c:v>4.2546815516815648E-2</c:v>
                </c:pt>
                <c:pt idx="43">
                  <c:v>4.9020554197948214E-2</c:v>
                </c:pt>
                <c:pt idx="44">
                  <c:v>5.5494292879080781E-2</c:v>
                </c:pt>
                <c:pt idx="45">
                  <c:v>6.1968031560213355E-2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D19-4DE4-9C30-28FA133FDE79}"/>
            </c:ext>
          </c:extLst>
        </c:ser>
        <c:ser>
          <c:idx val="26"/>
          <c:order val="26"/>
          <c:tx>
            <c:strRef>
              <c:f>overview_numbers!$B$88:$E$88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overview_numbers!$F$88:$AY$88</c:f>
              <c:numCache>
                <c:formatCode>0.0%</c:formatCode>
                <c:ptCount val="46"/>
                <c:pt idx="0">
                  <c:v>2.4733039693165537E-2</c:v>
                </c:pt>
                <c:pt idx="1">
                  <c:v>2.1692514835685461E-2</c:v>
                </c:pt>
                <c:pt idx="2">
                  <c:v>2.6135369223242666E-2</c:v>
                </c:pt>
                <c:pt idx="3">
                  <c:v>2.4765729585006779E-2</c:v>
                </c:pt>
                <c:pt idx="4">
                  <c:v>2.5392016438068543E-2</c:v>
                </c:pt>
                <c:pt idx="5">
                  <c:v>2.2607115321070514E-2</c:v>
                </c:pt>
                <c:pt idx="6">
                  <c:v>2.3406933623651982E-2</c:v>
                </c:pt>
                <c:pt idx="7">
                  <c:v>2.2919750167353481E-2</c:v>
                </c:pt>
                <c:pt idx="8">
                  <c:v>2.4254542293314696E-2</c:v>
                </c:pt>
                <c:pt idx="9">
                  <c:v>2.4713751275365681E-2</c:v>
                </c:pt>
                <c:pt idx="10">
                  <c:v>1.9283850482567866E-2</c:v>
                </c:pt>
                <c:pt idx="11">
                  <c:v>2.2808478276546973E-2</c:v>
                </c:pt>
                <c:pt idx="12">
                  <c:v>2.3198734161444357E-2</c:v>
                </c:pt>
                <c:pt idx="13">
                  <c:v>2.3315818809221067E-2</c:v>
                </c:pt>
                <c:pt idx="14">
                  <c:v>2.3352871352570709E-2</c:v>
                </c:pt>
                <c:pt idx="15">
                  <c:v>2.3389923895920352E-2</c:v>
                </c:pt>
                <c:pt idx="16">
                  <c:v>2.3426976439269994E-2</c:v>
                </c:pt>
                <c:pt idx="17">
                  <c:v>2.3464028982619636E-2</c:v>
                </c:pt>
                <c:pt idx="18">
                  <c:v>2.3501081525969279E-2</c:v>
                </c:pt>
                <c:pt idx="19">
                  <c:v>2.3538134069318921E-2</c:v>
                </c:pt>
                <c:pt idx="20">
                  <c:v>2.3575186612668553E-2</c:v>
                </c:pt>
                <c:pt idx="21">
                  <c:v>2.4285450820445132E-2</c:v>
                </c:pt>
                <c:pt idx="22">
                  <c:v>2.4995715028221711E-2</c:v>
                </c:pt>
                <c:pt idx="23">
                  <c:v>2.5705979235998291E-2</c:v>
                </c:pt>
                <c:pt idx="24">
                  <c:v>2.641624344377487E-2</c:v>
                </c:pt>
                <c:pt idx="25">
                  <c:v>2.7126507651551446E-2</c:v>
                </c:pt>
                <c:pt idx="26">
                  <c:v>2.7076501300669076E-2</c:v>
                </c:pt>
                <c:pt idx="27">
                  <c:v>2.7026494949786706E-2</c:v>
                </c:pt>
                <c:pt idx="28">
                  <c:v>2.6976488598904336E-2</c:v>
                </c:pt>
                <c:pt idx="29">
                  <c:v>2.6926482248021966E-2</c:v>
                </c:pt>
                <c:pt idx="30">
                  <c:v>2.6876475897139596E-2</c:v>
                </c:pt>
                <c:pt idx="31">
                  <c:v>2.7471149591810608E-2</c:v>
                </c:pt>
                <c:pt idx="32">
                  <c:v>2.806582328648162E-2</c:v>
                </c:pt>
                <c:pt idx="33">
                  <c:v>2.8660496981152632E-2</c:v>
                </c:pt>
                <c:pt idx="34">
                  <c:v>2.9255170675823644E-2</c:v>
                </c:pt>
                <c:pt idx="35">
                  <c:v>2.9849844370494649E-2</c:v>
                </c:pt>
                <c:pt idx="36">
                  <c:v>3.0237009996486021E-2</c:v>
                </c:pt>
                <c:pt idx="37">
                  <c:v>3.0624175622477393E-2</c:v>
                </c:pt>
                <c:pt idx="38">
                  <c:v>3.1011341248468764E-2</c:v>
                </c:pt>
                <c:pt idx="39">
                  <c:v>3.1398506874460136E-2</c:v>
                </c:pt>
                <c:pt idx="40">
                  <c:v>3.1785672500451501E-2</c:v>
                </c:pt>
                <c:pt idx="41">
                  <c:v>3.1626112183229527E-2</c:v>
                </c:pt>
                <c:pt idx="42">
                  <c:v>3.1466551866007553E-2</c:v>
                </c:pt>
                <c:pt idx="43">
                  <c:v>3.1306991548785579E-2</c:v>
                </c:pt>
                <c:pt idx="44">
                  <c:v>3.1147431231563605E-2</c:v>
                </c:pt>
                <c:pt idx="45">
                  <c:v>3.0987870914341631E-2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D19-4DE4-9C30-28FA133FDE79}"/>
            </c:ext>
          </c:extLst>
        </c:ser>
        <c:ser>
          <c:idx val="27"/>
          <c:order val="27"/>
          <c:tx>
            <c:strRef>
              <c:f>overview_numbers!$B$89:$E$89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overview_numbers!$F$89:$AY$89</c:f>
              <c:numCache>
                <c:formatCode>0.0%</c:formatCode>
                <c:ptCount val="46"/>
                <c:pt idx="0">
                  <c:v>7.3879348605373707E-2</c:v>
                </c:pt>
                <c:pt idx="1">
                  <c:v>8.6902373209714279E-2</c:v>
                </c:pt>
                <c:pt idx="2">
                  <c:v>8.887681440658235E-2</c:v>
                </c:pt>
                <c:pt idx="3">
                  <c:v>8.6958153499718582E-2</c:v>
                </c:pt>
                <c:pt idx="4">
                  <c:v>8.5179653140818212E-2</c:v>
                </c:pt>
                <c:pt idx="5">
                  <c:v>9.5434705674177112E-2</c:v>
                </c:pt>
                <c:pt idx="6">
                  <c:v>9.835185894978915E-2</c:v>
                </c:pt>
                <c:pt idx="7">
                  <c:v>9.6682863373761307E-2</c:v>
                </c:pt>
                <c:pt idx="8">
                  <c:v>6.1092300897983121E-2</c:v>
                </c:pt>
                <c:pt idx="9">
                  <c:v>9.5733194705482472E-2</c:v>
                </c:pt>
                <c:pt idx="10">
                  <c:v>8.6638662250585696E-2</c:v>
                </c:pt>
                <c:pt idx="11">
                  <c:v>8.2689922790734949E-2</c:v>
                </c:pt>
                <c:pt idx="12">
                  <c:v>7.9635684259691697E-2</c:v>
                </c:pt>
                <c:pt idx="13">
                  <c:v>8.4784619716044007E-2</c:v>
                </c:pt>
                <c:pt idx="14">
                  <c:v>8.0756470837704777E-2</c:v>
                </c:pt>
                <c:pt idx="15">
                  <c:v>7.6728321959365547E-2</c:v>
                </c:pt>
                <c:pt idx="16">
                  <c:v>7.2700173081026317E-2</c:v>
                </c:pt>
                <c:pt idx="17">
                  <c:v>6.8672024202687088E-2</c:v>
                </c:pt>
                <c:pt idx="18">
                  <c:v>6.4643875324347858E-2</c:v>
                </c:pt>
                <c:pt idx="19">
                  <c:v>6.0615726446008628E-2</c:v>
                </c:pt>
                <c:pt idx="20">
                  <c:v>5.6587577567669411E-2</c:v>
                </c:pt>
                <c:pt idx="21">
                  <c:v>5.5593144509047045E-2</c:v>
                </c:pt>
                <c:pt idx="22">
                  <c:v>5.4598711450424678E-2</c:v>
                </c:pt>
                <c:pt idx="23">
                  <c:v>5.3604278391802311E-2</c:v>
                </c:pt>
                <c:pt idx="24">
                  <c:v>5.2609845333179944E-2</c:v>
                </c:pt>
                <c:pt idx="25">
                  <c:v>5.1615412274557571E-2</c:v>
                </c:pt>
                <c:pt idx="26">
                  <c:v>5.1533047618868497E-2</c:v>
                </c:pt>
                <c:pt idx="27">
                  <c:v>5.1450682963179423E-2</c:v>
                </c:pt>
                <c:pt idx="28">
                  <c:v>5.1368318307490349E-2</c:v>
                </c:pt>
                <c:pt idx="29">
                  <c:v>5.1285953651801275E-2</c:v>
                </c:pt>
                <c:pt idx="30">
                  <c:v>5.1203588996112215E-2</c:v>
                </c:pt>
                <c:pt idx="31">
                  <c:v>5.0750642444545899E-2</c:v>
                </c:pt>
                <c:pt idx="32">
                  <c:v>5.0297695892979583E-2</c:v>
                </c:pt>
                <c:pt idx="33">
                  <c:v>4.9844749341413266E-2</c:v>
                </c:pt>
                <c:pt idx="34">
                  <c:v>4.939180278984695E-2</c:v>
                </c:pt>
                <c:pt idx="35">
                  <c:v>4.8938856238280648E-2</c:v>
                </c:pt>
                <c:pt idx="36">
                  <c:v>4.8093039048021514E-2</c:v>
                </c:pt>
                <c:pt idx="37">
                  <c:v>4.7247221857762381E-2</c:v>
                </c:pt>
                <c:pt idx="38">
                  <c:v>4.6401404667503247E-2</c:v>
                </c:pt>
                <c:pt idx="39">
                  <c:v>4.5555587477244114E-2</c:v>
                </c:pt>
                <c:pt idx="40">
                  <c:v>4.4709770286984973E-2</c:v>
                </c:pt>
                <c:pt idx="41">
                  <c:v>4.7916698374258979E-2</c:v>
                </c:pt>
                <c:pt idx="42">
                  <c:v>5.1123626461532984E-2</c:v>
                </c:pt>
                <c:pt idx="43">
                  <c:v>5.4330554548806989E-2</c:v>
                </c:pt>
                <c:pt idx="44">
                  <c:v>5.7537482636080994E-2</c:v>
                </c:pt>
                <c:pt idx="45">
                  <c:v>6.0744410723355013E-2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D19-4DE4-9C30-28FA133F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Self consumption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overview!$B$92:$E$92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overview!$F$92:$AY$92</c:f>
            </c:numRef>
          </c:val>
          <c:smooth val="0"/>
          <c:extLst>
            <c:ext xmlns:c16="http://schemas.microsoft.com/office/drawing/2014/chart" uri="{C3380CC4-5D6E-409C-BE32-E72D297353CC}">
              <c16:uniqueId val="{00000000-8E02-4F42-B5DE-C5C36F74BC98}"/>
            </c:ext>
          </c:extLst>
        </c:ser>
        <c:ser>
          <c:idx val="1"/>
          <c:order val="1"/>
          <c:tx>
            <c:strRef>
              <c:f>overview!$B$93:$E$93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overview!$F$93:$AY$93</c:f>
            </c:numRef>
          </c:val>
          <c:smooth val="0"/>
          <c:extLst>
            <c:ext xmlns:c16="http://schemas.microsoft.com/office/drawing/2014/chart" uri="{C3380CC4-5D6E-409C-BE32-E72D297353CC}">
              <c16:uniqueId val="{00000001-8E02-4F42-B5DE-C5C36F74BC98}"/>
            </c:ext>
          </c:extLst>
        </c:ser>
        <c:ser>
          <c:idx val="2"/>
          <c:order val="2"/>
          <c:tx>
            <c:strRef>
              <c:f>overview!$B$94:$E$94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overview!$F$94:$AY$94</c:f>
            </c:numRef>
          </c:val>
          <c:smooth val="0"/>
          <c:extLst>
            <c:ext xmlns:c16="http://schemas.microsoft.com/office/drawing/2014/chart" uri="{C3380CC4-5D6E-409C-BE32-E72D297353CC}">
              <c16:uniqueId val="{00000002-8E02-4F42-B5DE-C5C36F74BC98}"/>
            </c:ext>
          </c:extLst>
        </c:ser>
        <c:ser>
          <c:idx val="3"/>
          <c:order val="3"/>
          <c:tx>
            <c:strRef>
              <c:f>overview!$B$95:$E$95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overview!$F$95:$AY$95</c:f>
            </c:numRef>
          </c:val>
          <c:smooth val="0"/>
          <c:extLst>
            <c:ext xmlns:c16="http://schemas.microsoft.com/office/drawing/2014/chart" uri="{C3380CC4-5D6E-409C-BE32-E72D297353CC}">
              <c16:uniqueId val="{00000003-8E02-4F42-B5DE-C5C36F74BC98}"/>
            </c:ext>
          </c:extLst>
        </c:ser>
        <c:ser>
          <c:idx val="4"/>
          <c:order val="4"/>
          <c:tx>
            <c:strRef>
              <c:f>overview!$B$96:$E$96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overview!$F$96:$AY$96</c:f>
            </c:numRef>
          </c:val>
          <c:smooth val="0"/>
          <c:extLst>
            <c:ext xmlns:c16="http://schemas.microsoft.com/office/drawing/2014/chart" uri="{C3380CC4-5D6E-409C-BE32-E72D297353CC}">
              <c16:uniqueId val="{00000004-8E02-4F42-B5DE-C5C36F74BC98}"/>
            </c:ext>
          </c:extLst>
        </c:ser>
        <c:ser>
          <c:idx val="5"/>
          <c:order val="5"/>
          <c:tx>
            <c:strRef>
              <c:f>overview!$B$97:$E$97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overview!$F$97:$AY$97</c:f>
            </c:numRef>
          </c:val>
          <c:smooth val="0"/>
          <c:extLst>
            <c:ext xmlns:c16="http://schemas.microsoft.com/office/drawing/2014/chart" uri="{C3380CC4-5D6E-409C-BE32-E72D297353CC}">
              <c16:uniqueId val="{00000005-8E02-4F42-B5DE-C5C36F74BC98}"/>
            </c:ext>
          </c:extLst>
        </c:ser>
        <c:ser>
          <c:idx val="6"/>
          <c:order val="6"/>
          <c:tx>
            <c:strRef>
              <c:f>overview!$B$98:$E$98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overview!$F$98:$AY$98</c:f>
            </c:numRef>
          </c:val>
          <c:smooth val="0"/>
          <c:extLst>
            <c:ext xmlns:c16="http://schemas.microsoft.com/office/drawing/2014/chart" uri="{C3380CC4-5D6E-409C-BE32-E72D297353CC}">
              <c16:uniqueId val="{00000006-8E02-4F42-B5DE-C5C36F74BC98}"/>
            </c:ext>
          </c:extLst>
        </c:ser>
        <c:ser>
          <c:idx val="7"/>
          <c:order val="7"/>
          <c:tx>
            <c:strRef>
              <c:f>overview!$B$99:$E$99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overview!$F$99:$AY$99</c:f>
            </c:numRef>
          </c:val>
          <c:smooth val="0"/>
          <c:extLst>
            <c:ext xmlns:c16="http://schemas.microsoft.com/office/drawing/2014/chart" uri="{C3380CC4-5D6E-409C-BE32-E72D297353CC}">
              <c16:uniqueId val="{00000007-8E02-4F42-B5DE-C5C36F74BC98}"/>
            </c:ext>
          </c:extLst>
        </c:ser>
        <c:ser>
          <c:idx val="8"/>
          <c:order val="8"/>
          <c:tx>
            <c:strRef>
              <c:f>overview!$B$100:$E$100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overview!$F$100:$AY$100</c:f>
            </c:numRef>
          </c:val>
          <c:smooth val="0"/>
          <c:extLst>
            <c:ext xmlns:c16="http://schemas.microsoft.com/office/drawing/2014/chart" uri="{C3380CC4-5D6E-409C-BE32-E72D297353CC}">
              <c16:uniqueId val="{00000008-8E02-4F42-B5DE-C5C36F74BC98}"/>
            </c:ext>
          </c:extLst>
        </c:ser>
        <c:ser>
          <c:idx val="9"/>
          <c:order val="9"/>
          <c:tx>
            <c:strRef>
              <c:f>overview!$B$101:$E$101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overview!$F$101:$AY$101</c:f>
            </c:numRef>
          </c:val>
          <c:smooth val="0"/>
          <c:extLst>
            <c:ext xmlns:c16="http://schemas.microsoft.com/office/drawing/2014/chart" uri="{C3380CC4-5D6E-409C-BE32-E72D297353CC}">
              <c16:uniqueId val="{00000009-8E02-4F42-B5DE-C5C36F74BC98}"/>
            </c:ext>
          </c:extLst>
        </c:ser>
        <c:ser>
          <c:idx val="10"/>
          <c:order val="10"/>
          <c:tx>
            <c:strRef>
              <c:f>overview!$B$102:$E$102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overview!$F$102:$AY$102</c:f>
            </c:numRef>
          </c:val>
          <c:smooth val="0"/>
          <c:extLst>
            <c:ext xmlns:c16="http://schemas.microsoft.com/office/drawing/2014/chart" uri="{C3380CC4-5D6E-409C-BE32-E72D297353CC}">
              <c16:uniqueId val="{0000000A-8E02-4F42-B5DE-C5C36F74BC98}"/>
            </c:ext>
          </c:extLst>
        </c:ser>
        <c:ser>
          <c:idx val="11"/>
          <c:order val="11"/>
          <c:tx>
            <c:strRef>
              <c:f>overview!$B$103:$E$103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overview!$F$103:$AY$103</c:f>
            </c:numRef>
          </c:val>
          <c:smooth val="0"/>
          <c:extLst>
            <c:ext xmlns:c16="http://schemas.microsoft.com/office/drawing/2014/chart" uri="{C3380CC4-5D6E-409C-BE32-E72D297353CC}">
              <c16:uniqueId val="{0000000B-8E02-4F42-B5DE-C5C36F74BC98}"/>
            </c:ext>
          </c:extLst>
        </c:ser>
        <c:ser>
          <c:idx val="12"/>
          <c:order val="12"/>
          <c:tx>
            <c:strRef>
              <c:f>overview!$B$104:$E$104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overview!$F$104:$AY$104</c:f>
            </c:numRef>
          </c:val>
          <c:smooth val="0"/>
          <c:extLst>
            <c:ext xmlns:c16="http://schemas.microsoft.com/office/drawing/2014/chart" uri="{C3380CC4-5D6E-409C-BE32-E72D297353CC}">
              <c16:uniqueId val="{0000000C-8E02-4F42-B5DE-C5C36F74BC98}"/>
            </c:ext>
          </c:extLst>
        </c:ser>
        <c:ser>
          <c:idx val="13"/>
          <c:order val="13"/>
          <c:tx>
            <c:strRef>
              <c:f>overview!$B$105:$E$105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overview!$F$105:$AY$105</c:f>
            </c:numRef>
          </c:val>
          <c:smooth val="0"/>
          <c:extLst>
            <c:ext xmlns:c16="http://schemas.microsoft.com/office/drawing/2014/chart" uri="{C3380CC4-5D6E-409C-BE32-E72D297353CC}">
              <c16:uniqueId val="{0000000D-8E02-4F42-B5DE-C5C36F74BC98}"/>
            </c:ext>
          </c:extLst>
        </c:ser>
        <c:ser>
          <c:idx val="14"/>
          <c:order val="14"/>
          <c:tx>
            <c:strRef>
              <c:f>overview!$B$106:$E$106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overview!$F$106:$AY$106</c:f>
            </c:numRef>
          </c:val>
          <c:smooth val="0"/>
          <c:extLst>
            <c:ext xmlns:c16="http://schemas.microsoft.com/office/drawing/2014/chart" uri="{C3380CC4-5D6E-409C-BE32-E72D297353CC}">
              <c16:uniqueId val="{0000000E-8E02-4F42-B5DE-C5C36F74BC98}"/>
            </c:ext>
          </c:extLst>
        </c:ser>
        <c:ser>
          <c:idx val="15"/>
          <c:order val="15"/>
          <c:tx>
            <c:strRef>
              <c:f>overview!$B$107:$E$107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overview!$F$107:$AY$107</c:f>
            </c:numRef>
          </c:val>
          <c:smooth val="0"/>
          <c:extLst>
            <c:ext xmlns:c16="http://schemas.microsoft.com/office/drawing/2014/chart" uri="{C3380CC4-5D6E-409C-BE32-E72D297353CC}">
              <c16:uniqueId val="{0000000F-8E02-4F42-B5DE-C5C36F74BC98}"/>
            </c:ext>
          </c:extLst>
        </c:ser>
        <c:ser>
          <c:idx val="16"/>
          <c:order val="16"/>
          <c:tx>
            <c:strRef>
              <c:f>overview!$B$108:$E$108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overview!$F$108:$AY$108</c:f>
            </c:numRef>
          </c:val>
          <c:smooth val="0"/>
          <c:extLst>
            <c:ext xmlns:c16="http://schemas.microsoft.com/office/drawing/2014/chart" uri="{C3380CC4-5D6E-409C-BE32-E72D297353CC}">
              <c16:uniqueId val="{00000010-8E02-4F42-B5DE-C5C36F74BC98}"/>
            </c:ext>
          </c:extLst>
        </c:ser>
        <c:ser>
          <c:idx val="17"/>
          <c:order val="17"/>
          <c:tx>
            <c:strRef>
              <c:f>overview!$B$109:$E$109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overview!$F$109:$AY$109</c:f>
            </c:numRef>
          </c:val>
          <c:smooth val="0"/>
          <c:extLst>
            <c:ext xmlns:c16="http://schemas.microsoft.com/office/drawing/2014/chart" uri="{C3380CC4-5D6E-409C-BE32-E72D297353CC}">
              <c16:uniqueId val="{00000011-8E02-4F42-B5DE-C5C36F74BC98}"/>
            </c:ext>
          </c:extLst>
        </c:ser>
        <c:ser>
          <c:idx val="18"/>
          <c:order val="18"/>
          <c:tx>
            <c:strRef>
              <c:f>overview!$B$110:$E$110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overview!$F$110:$AY$110</c:f>
            </c:numRef>
          </c:val>
          <c:smooth val="0"/>
          <c:extLst>
            <c:ext xmlns:c16="http://schemas.microsoft.com/office/drawing/2014/chart" uri="{C3380CC4-5D6E-409C-BE32-E72D297353CC}">
              <c16:uniqueId val="{00000012-8E02-4F42-B5DE-C5C36F74BC98}"/>
            </c:ext>
          </c:extLst>
        </c:ser>
        <c:ser>
          <c:idx val="19"/>
          <c:order val="19"/>
          <c:tx>
            <c:strRef>
              <c:f>overview!$B$111:$E$111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overview!$F$111:$AY$111</c:f>
            </c:numRef>
          </c:val>
          <c:smooth val="0"/>
          <c:extLst>
            <c:ext xmlns:c16="http://schemas.microsoft.com/office/drawing/2014/chart" uri="{C3380CC4-5D6E-409C-BE32-E72D297353CC}">
              <c16:uniqueId val="{00000013-8E02-4F42-B5DE-C5C36F74BC98}"/>
            </c:ext>
          </c:extLst>
        </c:ser>
        <c:ser>
          <c:idx val="20"/>
          <c:order val="20"/>
          <c:tx>
            <c:strRef>
              <c:f>overview!$B$112:$E$112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overview!$F$112:$AY$112</c:f>
            </c:numRef>
          </c:val>
          <c:smooth val="0"/>
          <c:extLst>
            <c:ext xmlns:c16="http://schemas.microsoft.com/office/drawing/2014/chart" uri="{C3380CC4-5D6E-409C-BE32-E72D297353CC}">
              <c16:uniqueId val="{00000014-8E02-4F42-B5DE-C5C36F74BC98}"/>
            </c:ext>
          </c:extLst>
        </c:ser>
        <c:ser>
          <c:idx val="21"/>
          <c:order val="21"/>
          <c:tx>
            <c:strRef>
              <c:f>overview!$B$113:$E$113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overview!$F$113:$AY$113</c:f>
            </c:numRef>
          </c:val>
          <c:smooth val="0"/>
          <c:extLst>
            <c:ext xmlns:c16="http://schemas.microsoft.com/office/drawing/2014/chart" uri="{C3380CC4-5D6E-409C-BE32-E72D297353CC}">
              <c16:uniqueId val="{00000015-8E02-4F42-B5DE-C5C36F74BC98}"/>
            </c:ext>
          </c:extLst>
        </c:ser>
        <c:ser>
          <c:idx val="22"/>
          <c:order val="22"/>
          <c:tx>
            <c:strRef>
              <c:f>overview!$B$114:$E$114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overview!$F$114:$AY$114</c:f>
            </c:numRef>
          </c:val>
          <c:smooth val="0"/>
          <c:extLst>
            <c:ext xmlns:c16="http://schemas.microsoft.com/office/drawing/2014/chart" uri="{C3380CC4-5D6E-409C-BE32-E72D297353CC}">
              <c16:uniqueId val="{00000016-8E02-4F42-B5DE-C5C36F74BC98}"/>
            </c:ext>
          </c:extLst>
        </c:ser>
        <c:ser>
          <c:idx val="23"/>
          <c:order val="23"/>
          <c:tx>
            <c:strRef>
              <c:f>overview!$B$115:$E$115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overview!$F$115:$AY$115</c:f>
            </c:numRef>
          </c:val>
          <c:smooth val="0"/>
          <c:extLst>
            <c:ext xmlns:c16="http://schemas.microsoft.com/office/drawing/2014/chart" uri="{C3380CC4-5D6E-409C-BE32-E72D297353CC}">
              <c16:uniqueId val="{00000017-8E02-4F42-B5DE-C5C36F74BC98}"/>
            </c:ext>
          </c:extLst>
        </c:ser>
        <c:ser>
          <c:idx val="24"/>
          <c:order val="24"/>
          <c:tx>
            <c:strRef>
              <c:f>overview!$B$116:$E$116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overview!$F$116:$AY$116</c:f>
            </c:numRef>
          </c:val>
          <c:smooth val="0"/>
          <c:extLst>
            <c:ext xmlns:c16="http://schemas.microsoft.com/office/drawing/2014/chart" uri="{C3380CC4-5D6E-409C-BE32-E72D297353CC}">
              <c16:uniqueId val="{00000018-8E02-4F42-B5DE-C5C36F74BC98}"/>
            </c:ext>
          </c:extLst>
        </c:ser>
        <c:ser>
          <c:idx val="25"/>
          <c:order val="25"/>
          <c:tx>
            <c:strRef>
              <c:f>overview!$B$117:$E$117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overview!$F$117:$AY$117</c:f>
            </c:numRef>
          </c:val>
          <c:smooth val="0"/>
          <c:extLst>
            <c:ext xmlns:c16="http://schemas.microsoft.com/office/drawing/2014/chart" uri="{C3380CC4-5D6E-409C-BE32-E72D297353CC}">
              <c16:uniqueId val="{00000019-8E02-4F42-B5DE-C5C36F74BC98}"/>
            </c:ext>
          </c:extLst>
        </c:ser>
        <c:ser>
          <c:idx val="26"/>
          <c:order val="26"/>
          <c:tx>
            <c:strRef>
              <c:f>overview!$B$118:$E$118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overview!$F$118:$AY$118</c:f>
            </c:numRef>
          </c:val>
          <c:smooth val="0"/>
          <c:extLst>
            <c:ext xmlns:c16="http://schemas.microsoft.com/office/drawing/2014/chart" uri="{C3380CC4-5D6E-409C-BE32-E72D297353CC}">
              <c16:uniqueId val="{0000001A-8E02-4F42-B5DE-C5C36F74BC98}"/>
            </c:ext>
          </c:extLst>
        </c:ser>
        <c:ser>
          <c:idx val="27"/>
          <c:order val="27"/>
          <c:tx>
            <c:strRef>
              <c:f>overview!$B$119:$E$119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overview!$F$119:$AY$119</c:f>
            </c:numRef>
          </c:val>
          <c:smooth val="0"/>
          <c:extLst>
            <c:ext xmlns:c16="http://schemas.microsoft.com/office/drawing/2014/chart" uri="{C3380CC4-5D6E-409C-BE32-E72D297353CC}">
              <c16:uniqueId val="{0000001B-8E02-4F42-B5DE-C5C36F74B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Derived heat inland consumption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overview!$B$2:$E$2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overview!$F$2:$AY$2</c:f>
            </c:numRef>
          </c:val>
          <c:smooth val="0"/>
          <c:extLst>
            <c:ext xmlns:c16="http://schemas.microsoft.com/office/drawing/2014/chart" uri="{C3380CC4-5D6E-409C-BE32-E72D297353CC}">
              <c16:uniqueId val="{00000000-5B5B-4A63-95F0-797858F87C9C}"/>
            </c:ext>
          </c:extLst>
        </c:ser>
        <c:ser>
          <c:idx val="1"/>
          <c:order val="1"/>
          <c:tx>
            <c:strRef>
              <c:f>overview!$B$3:$E$3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overview!$F$3:$AY$3</c:f>
            </c:numRef>
          </c:val>
          <c:smooth val="0"/>
          <c:extLst>
            <c:ext xmlns:c16="http://schemas.microsoft.com/office/drawing/2014/chart" uri="{C3380CC4-5D6E-409C-BE32-E72D297353CC}">
              <c16:uniqueId val="{00000001-5B5B-4A63-95F0-797858F87C9C}"/>
            </c:ext>
          </c:extLst>
        </c:ser>
        <c:ser>
          <c:idx val="2"/>
          <c:order val="2"/>
          <c:tx>
            <c:strRef>
              <c:f>overview!$B$4:$E$4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overview!$F$4:$AY$4</c:f>
            </c:numRef>
          </c:val>
          <c:smooth val="0"/>
          <c:extLst>
            <c:ext xmlns:c16="http://schemas.microsoft.com/office/drawing/2014/chart" uri="{C3380CC4-5D6E-409C-BE32-E72D297353CC}">
              <c16:uniqueId val="{00000002-5B5B-4A63-95F0-797858F87C9C}"/>
            </c:ext>
          </c:extLst>
        </c:ser>
        <c:ser>
          <c:idx val="3"/>
          <c:order val="3"/>
          <c:tx>
            <c:strRef>
              <c:f>overview!$B$5:$E$5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overview!$F$5:$AY$5</c:f>
            </c:numRef>
          </c:val>
          <c:smooth val="0"/>
          <c:extLst>
            <c:ext xmlns:c16="http://schemas.microsoft.com/office/drawing/2014/chart" uri="{C3380CC4-5D6E-409C-BE32-E72D297353CC}">
              <c16:uniqueId val="{00000003-5B5B-4A63-95F0-797858F87C9C}"/>
            </c:ext>
          </c:extLst>
        </c:ser>
        <c:ser>
          <c:idx val="4"/>
          <c:order val="4"/>
          <c:tx>
            <c:strRef>
              <c:f>overview!$B$6:$E$6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overview!$F$6:$AY$6</c:f>
            </c:numRef>
          </c:val>
          <c:smooth val="0"/>
          <c:extLst>
            <c:ext xmlns:c16="http://schemas.microsoft.com/office/drawing/2014/chart" uri="{C3380CC4-5D6E-409C-BE32-E72D297353CC}">
              <c16:uniqueId val="{00000004-5B5B-4A63-95F0-797858F87C9C}"/>
            </c:ext>
          </c:extLst>
        </c:ser>
        <c:ser>
          <c:idx val="5"/>
          <c:order val="5"/>
          <c:tx>
            <c:strRef>
              <c:f>overview!$B$7:$E$7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overview!$F$7:$AY$7</c:f>
            </c:numRef>
          </c:val>
          <c:smooth val="0"/>
          <c:extLst>
            <c:ext xmlns:c16="http://schemas.microsoft.com/office/drawing/2014/chart" uri="{C3380CC4-5D6E-409C-BE32-E72D297353CC}">
              <c16:uniqueId val="{00000005-5B5B-4A63-95F0-797858F87C9C}"/>
            </c:ext>
          </c:extLst>
        </c:ser>
        <c:ser>
          <c:idx val="6"/>
          <c:order val="6"/>
          <c:tx>
            <c:strRef>
              <c:f>overview!$B$8:$E$8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overview!$F$8:$AY$8</c:f>
            </c:numRef>
          </c:val>
          <c:smooth val="0"/>
          <c:extLst>
            <c:ext xmlns:c16="http://schemas.microsoft.com/office/drawing/2014/chart" uri="{C3380CC4-5D6E-409C-BE32-E72D297353CC}">
              <c16:uniqueId val="{00000006-5B5B-4A63-95F0-797858F87C9C}"/>
            </c:ext>
          </c:extLst>
        </c:ser>
        <c:ser>
          <c:idx val="7"/>
          <c:order val="7"/>
          <c:tx>
            <c:strRef>
              <c:f>overview!$B$9:$E$9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overview!$F$9:$AY$9</c:f>
            </c:numRef>
          </c:val>
          <c:smooth val="0"/>
          <c:extLst>
            <c:ext xmlns:c16="http://schemas.microsoft.com/office/drawing/2014/chart" uri="{C3380CC4-5D6E-409C-BE32-E72D297353CC}">
              <c16:uniqueId val="{00000007-5B5B-4A63-95F0-797858F87C9C}"/>
            </c:ext>
          </c:extLst>
        </c:ser>
        <c:ser>
          <c:idx val="8"/>
          <c:order val="8"/>
          <c:tx>
            <c:strRef>
              <c:f>overview!$B$10:$E$10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overview!$F$10:$AY$10</c:f>
            </c:numRef>
          </c:val>
          <c:smooth val="0"/>
          <c:extLst>
            <c:ext xmlns:c16="http://schemas.microsoft.com/office/drawing/2014/chart" uri="{C3380CC4-5D6E-409C-BE32-E72D297353CC}">
              <c16:uniqueId val="{00000008-5B5B-4A63-95F0-797858F87C9C}"/>
            </c:ext>
          </c:extLst>
        </c:ser>
        <c:ser>
          <c:idx val="9"/>
          <c:order val="9"/>
          <c:tx>
            <c:strRef>
              <c:f>overview!$B$11:$E$11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overview!$F$11:$AY$11</c:f>
            </c:numRef>
          </c:val>
          <c:smooth val="0"/>
          <c:extLst>
            <c:ext xmlns:c16="http://schemas.microsoft.com/office/drawing/2014/chart" uri="{C3380CC4-5D6E-409C-BE32-E72D297353CC}">
              <c16:uniqueId val="{00000009-5B5B-4A63-95F0-797858F87C9C}"/>
            </c:ext>
          </c:extLst>
        </c:ser>
        <c:ser>
          <c:idx val="10"/>
          <c:order val="10"/>
          <c:tx>
            <c:strRef>
              <c:f>overview!$B$12:$E$12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overview!$F$12:$AY$12</c:f>
            </c:numRef>
          </c:val>
          <c:smooth val="0"/>
          <c:extLst>
            <c:ext xmlns:c16="http://schemas.microsoft.com/office/drawing/2014/chart" uri="{C3380CC4-5D6E-409C-BE32-E72D297353CC}">
              <c16:uniqueId val="{0000000A-5B5B-4A63-95F0-797858F87C9C}"/>
            </c:ext>
          </c:extLst>
        </c:ser>
        <c:ser>
          <c:idx val="11"/>
          <c:order val="11"/>
          <c:tx>
            <c:strRef>
              <c:f>overview!$B$13:$E$13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overview!$F$13:$AY$13</c:f>
            </c:numRef>
          </c:val>
          <c:smooth val="0"/>
          <c:extLst>
            <c:ext xmlns:c16="http://schemas.microsoft.com/office/drawing/2014/chart" uri="{C3380CC4-5D6E-409C-BE32-E72D297353CC}">
              <c16:uniqueId val="{0000000B-5B5B-4A63-95F0-797858F87C9C}"/>
            </c:ext>
          </c:extLst>
        </c:ser>
        <c:ser>
          <c:idx val="12"/>
          <c:order val="12"/>
          <c:tx>
            <c:strRef>
              <c:f>overview!$B$14:$E$14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overview!$F$14:$AY$14</c:f>
            </c:numRef>
          </c:val>
          <c:smooth val="0"/>
          <c:extLst>
            <c:ext xmlns:c16="http://schemas.microsoft.com/office/drawing/2014/chart" uri="{C3380CC4-5D6E-409C-BE32-E72D297353CC}">
              <c16:uniqueId val="{0000000C-5B5B-4A63-95F0-797858F87C9C}"/>
            </c:ext>
          </c:extLst>
        </c:ser>
        <c:ser>
          <c:idx val="13"/>
          <c:order val="13"/>
          <c:tx>
            <c:strRef>
              <c:f>overview!$B$15:$E$15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overview!$F$15:$AY$15</c:f>
            </c:numRef>
          </c:val>
          <c:smooth val="0"/>
          <c:extLst>
            <c:ext xmlns:c16="http://schemas.microsoft.com/office/drawing/2014/chart" uri="{C3380CC4-5D6E-409C-BE32-E72D297353CC}">
              <c16:uniqueId val="{0000000D-5B5B-4A63-95F0-797858F87C9C}"/>
            </c:ext>
          </c:extLst>
        </c:ser>
        <c:ser>
          <c:idx val="14"/>
          <c:order val="14"/>
          <c:tx>
            <c:strRef>
              <c:f>overview!$B$16:$E$16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overview!$F$16:$AY$16</c:f>
            </c:numRef>
          </c:val>
          <c:smooth val="0"/>
          <c:extLst>
            <c:ext xmlns:c16="http://schemas.microsoft.com/office/drawing/2014/chart" uri="{C3380CC4-5D6E-409C-BE32-E72D297353CC}">
              <c16:uniqueId val="{0000000E-5B5B-4A63-95F0-797858F87C9C}"/>
            </c:ext>
          </c:extLst>
        </c:ser>
        <c:ser>
          <c:idx val="15"/>
          <c:order val="15"/>
          <c:tx>
            <c:strRef>
              <c:f>overview!$B$17:$E$17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overview!$F$17:$AY$17</c:f>
            </c:numRef>
          </c:val>
          <c:smooth val="0"/>
          <c:extLst>
            <c:ext xmlns:c16="http://schemas.microsoft.com/office/drawing/2014/chart" uri="{C3380CC4-5D6E-409C-BE32-E72D297353CC}">
              <c16:uniqueId val="{0000000F-5B5B-4A63-95F0-797858F87C9C}"/>
            </c:ext>
          </c:extLst>
        </c:ser>
        <c:ser>
          <c:idx val="16"/>
          <c:order val="16"/>
          <c:tx>
            <c:strRef>
              <c:f>overview!$B$18:$E$18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overview!$F$18:$AY$18</c:f>
            </c:numRef>
          </c:val>
          <c:smooth val="0"/>
          <c:extLst>
            <c:ext xmlns:c16="http://schemas.microsoft.com/office/drawing/2014/chart" uri="{C3380CC4-5D6E-409C-BE32-E72D297353CC}">
              <c16:uniqueId val="{00000010-5B5B-4A63-95F0-797858F87C9C}"/>
            </c:ext>
          </c:extLst>
        </c:ser>
        <c:ser>
          <c:idx val="17"/>
          <c:order val="17"/>
          <c:tx>
            <c:strRef>
              <c:f>overview!$B$19:$E$19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overview!$F$19:$AY$19</c:f>
            </c:numRef>
          </c:val>
          <c:smooth val="0"/>
          <c:extLst>
            <c:ext xmlns:c16="http://schemas.microsoft.com/office/drawing/2014/chart" uri="{C3380CC4-5D6E-409C-BE32-E72D297353CC}">
              <c16:uniqueId val="{00000011-5B5B-4A63-95F0-797858F87C9C}"/>
            </c:ext>
          </c:extLst>
        </c:ser>
        <c:ser>
          <c:idx val="18"/>
          <c:order val="18"/>
          <c:tx>
            <c:strRef>
              <c:f>overview!$B$20:$E$20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overview!$F$20:$AY$20</c:f>
            </c:numRef>
          </c:val>
          <c:smooth val="0"/>
          <c:extLst>
            <c:ext xmlns:c16="http://schemas.microsoft.com/office/drawing/2014/chart" uri="{C3380CC4-5D6E-409C-BE32-E72D297353CC}">
              <c16:uniqueId val="{00000012-5B5B-4A63-95F0-797858F87C9C}"/>
            </c:ext>
          </c:extLst>
        </c:ser>
        <c:ser>
          <c:idx val="19"/>
          <c:order val="19"/>
          <c:tx>
            <c:strRef>
              <c:f>overview!$B$21:$E$21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overview!$F$21:$AY$21</c:f>
            </c:numRef>
          </c:val>
          <c:smooth val="0"/>
          <c:extLst>
            <c:ext xmlns:c16="http://schemas.microsoft.com/office/drawing/2014/chart" uri="{C3380CC4-5D6E-409C-BE32-E72D297353CC}">
              <c16:uniqueId val="{00000013-5B5B-4A63-95F0-797858F87C9C}"/>
            </c:ext>
          </c:extLst>
        </c:ser>
        <c:ser>
          <c:idx val="20"/>
          <c:order val="20"/>
          <c:tx>
            <c:strRef>
              <c:f>overview!$B$22:$E$22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overview!$F$22:$AY$22</c:f>
            </c:numRef>
          </c:val>
          <c:smooth val="0"/>
          <c:extLst>
            <c:ext xmlns:c16="http://schemas.microsoft.com/office/drawing/2014/chart" uri="{C3380CC4-5D6E-409C-BE32-E72D297353CC}">
              <c16:uniqueId val="{00000014-5B5B-4A63-95F0-797858F87C9C}"/>
            </c:ext>
          </c:extLst>
        </c:ser>
        <c:ser>
          <c:idx val="21"/>
          <c:order val="21"/>
          <c:tx>
            <c:strRef>
              <c:f>overview!$B$23:$E$23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overview!$F$23:$AY$23</c:f>
            </c:numRef>
          </c:val>
          <c:smooth val="0"/>
          <c:extLst>
            <c:ext xmlns:c16="http://schemas.microsoft.com/office/drawing/2014/chart" uri="{C3380CC4-5D6E-409C-BE32-E72D297353CC}">
              <c16:uniqueId val="{00000015-5B5B-4A63-95F0-797858F87C9C}"/>
            </c:ext>
          </c:extLst>
        </c:ser>
        <c:ser>
          <c:idx val="22"/>
          <c:order val="22"/>
          <c:tx>
            <c:strRef>
              <c:f>overview!$B$24:$E$24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overview!$F$24:$AY$24</c:f>
            </c:numRef>
          </c:val>
          <c:smooth val="0"/>
          <c:extLst>
            <c:ext xmlns:c16="http://schemas.microsoft.com/office/drawing/2014/chart" uri="{C3380CC4-5D6E-409C-BE32-E72D297353CC}">
              <c16:uniqueId val="{00000016-5B5B-4A63-95F0-797858F87C9C}"/>
            </c:ext>
          </c:extLst>
        </c:ser>
        <c:ser>
          <c:idx val="23"/>
          <c:order val="23"/>
          <c:tx>
            <c:strRef>
              <c:f>overview!$B$25:$E$25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overview!$F$25:$AY$25</c:f>
            </c:numRef>
          </c:val>
          <c:smooth val="0"/>
          <c:extLst>
            <c:ext xmlns:c16="http://schemas.microsoft.com/office/drawing/2014/chart" uri="{C3380CC4-5D6E-409C-BE32-E72D297353CC}">
              <c16:uniqueId val="{00000017-5B5B-4A63-95F0-797858F87C9C}"/>
            </c:ext>
          </c:extLst>
        </c:ser>
        <c:ser>
          <c:idx val="24"/>
          <c:order val="24"/>
          <c:tx>
            <c:strRef>
              <c:f>overview!$B$26:$E$26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overview!$F$26:$AY$26</c:f>
            </c:numRef>
          </c:val>
          <c:smooth val="0"/>
          <c:extLst>
            <c:ext xmlns:c16="http://schemas.microsoft.com/office/drawing/2014/chart" uri="{C3380CC4-5D6E-409C-BE32-E72D297353CC}">
              <c16:uniqueId val="{00000018-5B5B-4A63-95F0-797858F87C9C}"/>
            </c:ext>
          </c:extLst>
        </c:ser>
        <c:ser>
          <c:idx val="25"/>
          <c:order val="25"/>
          <c:tx>
            <c:strRef>
              <c:f>overview!$B$27:$E$27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overview!$F$27:$AY$27</c:f>
            </c:numRef>
          </c:val>
          <c:smooth val="0"/>
          <c:extLst>
            <c:ext xmlns:c16="http://schemas.microsoft.com/office/drawing/2014/chart" uri="{C3380CC4-5D6E-409C-BE32-E72D297353CC}">
              <c16:uniqueId val="{00000019-5B5B-4A63-95F0-797858F87C9C}"/>
            </c:ext>
          </c:extLst>
        </c:ser>
        <c:ser>
          <c:idx val="26"/>
          <c:order val="26"/>
          <c:tx>
            <c:strRef>
              <c:f>overview!$B$28:$E$28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overview!$F$28:$AY$28</c:f>
            </c:numRef>
          </c:val>
          <c:smooth val="0"/>
          <c:extLst>
            <c:ext xmlns:c16="http://schemas.microsoft.com/office/drawing/2014/chart" uri="{C3380CC4-5D6E-409C-BE32-E72D297353CC}">
              <c16:uniqueId val="{0000001A-5B5B-4A63-95F0-797858F87C9C}"/>
            </c:ext>
          </c:extLst>
        </c:ser>
        <c:ser>
          <c:idx val="27"/>
          <c:order val="27"/>
          <c:tx>
            <c:strRef>
              <c:f>overview!$B$29:$E$29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overview!$F$29:$AY$29</c:f>
            </c:numRef>
          </c:val>
          <c:smooth val="0"/>
          <c:extLst>
            <c:ext xmlns:c16="http://schemas.microsoft.com/office/drawing/2014/chart" uri="{C3380CC4-5D6E-409C-BE32-E72D297353CC}">
              <c16:uniqueId val="{0000001B-5B5B-4A63-95F0-797858F87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Distribution losses electrictiy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123264</xdr:colOff>
      <xdr:row>122</xdr:row>
      <xdr:rowOff>0</xdr:rowOff>
    </xdr:from>
    <xdr:to>
      <xdr:col>37</xdr:col>
      <xdr:colOff>145676</xdr:colOff>
      <xdr:row>151</xdr:row>
      <xdr:rowOff>82923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AF062E7-AEC4-4FA3-A96B-617AF3EBE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123264</xdr:colOff>
      <xdr:row>152</xdr:row>
      <xdr:rowOff>4483</xdr:rowOff>
    </xdr:from>
    <xdr:to>
      <xdr:col>37</xdr:col>
      <xdr:colOff>145676</xdr:colOff>
      <xdr:row>181</xdr:row>
      <xdr:rowOff>87406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C4B7F0D-40D5-41F3-B7D6-B1E27AF2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123264</xdr:colOff>
      <xdr:row>182</xdr:row>
      <xdr:rowOff>4483</xdr:rowOff>
    </xdr:from>
    <xdr:to>
      <xdr:col>37</xdr:col>
      <xdr:colOff>145676</xdr:colOff>
      <xdr:row>211</xdr:row>
      <xdr:rowOff>87406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A4807F1-F140-4C00-826A-D6C024513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123264</xdr:colOff>
      <xdr:row>122</xdr:row>
      <xdr:rowOff>0</xdr:rowOff>
    </xdr:from>
    <xdr:to>
      <xdr:col>37</xdr:col>
      <xdr:colOff>145676</xdr:colOff>
      <xdr:row>151</xdr:row>
      <xdr:rowOff>82923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F062E7-AEC4-4FA3-A96B-617AF3EBE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123264</xdr:colOff>
      <xdr:row>152</xdr:row>
      <xdr:rowOff>4483</xdr:rowOff>
    </xdr:from>
    <xdr:to>
      <xdr:col>37</xdr:col>
      <xdr:colOff>145676</xdr:colOff>
      <xdr:row>181</xdr:row>
      <xdr:rowOff>87406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4B7F0D-40D5-41F3-B7D6-B1E27AF2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123264</xdr:colOff>
      <xdr:row>182</xdr:row>
      <xdr:rowOff>4483</xdr:rowOff>
    </xdr:from>
    <xdr:to>
      <xdr:col>37</xdr:col>
      <xdr:colOff>145676</xdr:colOff>
      <xdr:row>211</xdr:row>
      <xdr:rowOff>87406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A4807F1-F140-4C00-826A-D6C024513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s%20comparison-REF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F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H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I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C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HU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B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N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AU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PD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PL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RO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N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K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FI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V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U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BG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nrg_cb_h%20-%20derived%20he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C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D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I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G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(2030)"/>
      <sheetName val="overview"/>
      <sheetName val="substitution"/>
      <sheetName val="overview (EEA)"/>
      <sheetName val="EU28"/>
      <sheetName val="EU27"/>
      <sheetName val="NMS"/>
      <sheetName val="EU15"/>
      <sheetName val="AT"/>
      <sheetName val="BE"/>
      <sheetName val="DK"/>
      <sheetName val="FI"/>
      <sheetName val="DE"/>
      <sheetName val="FR"/>
      <sheetName val="GR"/>
      <sheetName val="IE"/>
      <sheetName val="IT"/>
      <sheetName val="LU"/>
      <sheetName val="NL"/>
      <sheetName val="PT"/>
      <sheetName val="ES"/>
      <sheetName val="SE"/>
      <sheetName val="UK"/>
      <sheetName val="CY"/>
      <sheetName val="CZ"/>
      <sheetName val="EE"/>
      <sheetName val="HU"/>
      <sheetName val="LA"/>
      <sheetName val="LT"/>
      <sheetName val="MT"/>
      <sheetName val="PL"/>
      <sheetName val="SK"/>
      <sheetName val="SI"/>
      <sheetName val="BG"/>
      <sheetName val="RO"/>
      <sheetName val="HR"/>
      <sheetName val="yearly dema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74">
          <cell r="E174">
            <v>3196.5116279069766</v>
          </cell>
          <cell r="F174">
            <v>3431.3953488372099</v>
          </cell>
          <cell r="G174">
            <v>3353.4883720930234</v>
          </cell>
          <cell r="H174">
            <v>3373.5351082055672</v>
          </cell>
          <cell r="I174">
            <v>3543.4382450120729</v>
          </cell>
          <cell r="J174">
            <v>3635.6215924034691</v>
          </cell>
          <cell r="K174">
            <v>3753.8210338610065</v>
          </cell>
          <cell r="L174">
            <v>3831.8319344242241</v>
          </cell>
          <cell r="M174">
            <v>3948.3364716417996</v>
          </cell>
          <cell r="N174">
            <v>4078.3544812484947</v>
          </cell>
          <cell r="O174">
            <v>4108.9321734462492</v>
          </cell>
        </row>
        <row r="184">
          <cell r="E184">
            <v>13250</v>
          </cell>
          <cell r="F184">
            <v>17096.511627906981</v>
          </cell>
          <cell r="G184">
            <v>23193.023255813961</v>
          </cell>
          <cell r="H184">
            <v>25202.162425514871</v>
          </cell>
          <cell r="I184">
            <v>23880.995342194092</v>
          </cell>
          <cell r="J184">
            <v>25475.189067192201</v>
          </cell>
          <cell r="K184">
            <v>26564.485961430819</v>
          </cell>
          <cell r="L184">
            <v>26952.637718896611</v>
          </cell>
          <cell r="M184">
            <v>27456.175132522778</v>
          </cell>
          <cell r="N184">
            <v>27345.487327665458</v>
          </cell>
          <cell r="O184">
            <v>26632.159523381022</v>
          </cell>
        </row>
      </sheetData>
      <sheetData sheetId="9">
        <row r="174">
          <cell r="E174">
            <v>3788.3720930232562</v>
          </cell>
          <cell r="F174">
            <v>4155.8139534883721</v>
          </cell>
          <cell r="G174">
            <v>4282.5581395348845</v>
          </cell>
          <cell r="H174">
            <v>3938.728217259496</v>
          </cell>
          <cell r="I174">
            <v>3986.303899278148</v>
          </cell>
          <cell r="J174">
            <v>4057.0250665985577</v>
          </cell>
          <cell r="K174">
            <v>4283.7888816687364</v>
          </cell>
          <cell r="L174">
            <v>4474.0192182327164</v>
          </cell>
          <cell r="M174">
            <v>4757.6076731745152</v>
          </cell>
          <cell r="N174">
            <v>5036.0000254689103</v>
          </cell>
          <cell r="O174">
            <v>5286.5881664165945</v>
          </cell>
        </row>
        <row r="184">
          <cell r="E184">
            <v>6434.8837209302319</v>
          </cell>
          <cell r="F184">
            <v>5404.6511627907012</v>
          </cell>
          <cell r="G184">
            <v>10108.139534883716</v>
          </cell>
          <cell r="H184">
            <v>8498.7097629914952</v>
          </cell>
          <cell r="I184">
            <v>8991.7172346394727</v>
          </cell>
          <cell r="J184">
            <v>9883.1947728399391</v>
          </cell>
          <cell r="K184">
            <v>10837.271463032934</v>
          </cell>
          <cell r="L184">
            <v>11524.112499669003</v>
          </cell>
          <cell r="M184">
            <v>12528.446523654688</v>
          </cell>
          <cell r="N184">
            <v>12945.40611613052</v>
          </cell>
          <cell r="O184">
            <v>13352.021736260085</v>
          </cell>
        </row>
      </sheetData>
      <sheetData sheetId="10">
        <row r="174">
          <cell r="E174">
            <v>2103.4883720930234</v>
          </cell>
          <cell r="F174">
            <v>1526.7441860465119</v>
          </cell>
          <cell r="G174">
            <v>2623.2558139534885</v>
          </cell>
          <cell r="H174">
            <v>1884.2442575915231</v>
          </cell>
          <cell r="I174">
            <v>1916.9107708668384</v>
          </cell>
          <cell r="J174">
            <v>1974.0887454781832</v>
          </cell>
          <cell r="K174">
            <v>2013.9061492347821</v>
          </cell>
          <cell r="L174">
            <v>2100.9800925270756</v>
          </cell>
          <cell r="M174">
            <v>2177.3317891617648</v>
          </cell>
          <cell r="N174">
            <v>2276.0315390470214</v>
          </cell>
          <cell r="O174">
            <v>2369.371615795576</v>
          </cell>
        </row>
        <row r="184">
          <cell r="E184">
            <v>32826.744186046519</v>
          </cell>
          <cell r="F184">
            <v>35315.116279069771</v>
          </cell>
          <cell r="G184">
            <v>41432.5581395349</v>
          </cell>
          <cell r="H184">
            <v>35873.020814619718</v>
          </cell>
          <cell r="I184">
            <v>34435.708017770761</v>
          </cell>
          <cell r="J184">
            <v>33764.667197839182</v>
          </cell>
          <cell r="K184">
            <v>34128.637628702949</v>
          </cell>
          <cell r="L184">
            <v>33388.842515068012</v>
          </cell>
          <cell r="M184">
            <v>32577.1525796354</v>
          </cell>
          <cell r="N184">
            <v>31620.597205408751</v>
          </cell>
          <cell r="O184">
            <v>31825.309897683761</v>
          </cell>
        </row>
      </sheetData>
      <sheetData sheetId="11">
        <row r="174">
          <cell r="E174">
            <v>2631.3953488372099</v>
          </cell>
          <cell r="F174">
            <v>3040.6976744186049</v>
          </cell>
          <cell r="G174">
            <v>2765.1162790697676</v>
          </cell>
          <cell r="H174">
            <v>2602.0314086345215</v>
          </cell>
          <cell r="I174">
            <v>2593.6772025273322</v>
          </cell>
          <cell r="J174">
            <v>2716.2331266356659</v>
          </cell>
          <cell r="K174">
            <v>2776.6261193534388</v>
          </cell>
          <cell r="L174">
            <v>2875.443761191269</v>
          </cell>
          <cell r="M174">
            <v>2995.7252047321454</v>
          </cell>
          <cell r="N174">
            <v>3154.4432402852303</v>
          </cell>
          <cell r="O174">
            <v>3295.8025392799082</v>
          </cell>
        </row>
        <row r="184">
          <cell r="E184">
            <v>41250</v>
          </cell>
          <cell r="F184">
            <v>49194.186046511648</v>
          </cell>
          <cell r="G184">
            <v>58043.02325581394</v>
          </cell>
          <cell r="H184">
            <v>52188.324584074886</v>
          </cell>
          <cell r="I184">
            <v>54338.349263709657</v>
          </cell>
          <cell r="J184">
            <v>53011.931757537001</v>
          </cell>
          <cell r="K184">
            <v>49982.463348173507</v>
          </cell>
          <cell r="L184">
            <v>48781.543647807957</v>
          </cell>
          <cell r="M184">
            <v>48893.79510232227</v>
          </cell>
          <cell r="N184">
            <v>49147.604506784533</v>
          </cell>
          <cell r="O184">
            <v>49996.122170056333</v>
          </cell>
        </row>
      </sheetData>
      <sheetData sheetId="12">
        <row r="174">
          <cell r="E174">
            <v>34086.046511627908</v>
          </cell>
          <cell r="F174">
            <v>29323.255813953492</v>
          </cell>
          <cell r="G174">
            <v>23969.767441860469</v>
          </cell>
          <cell r="H174">
            <v>24192.657847159338</v>
          </cell>
          <cell r="I174">
            <v>24269.232735144178</v>
          </cell>
          <cell r="J174">
            <v>25029.254467545987</v>
          </cell>
          <cell r="K174">
            <v>26079.005072783293</v>
          </cell>
          <cell r="L174">
            <v>26574.289250518297</v>
          </cell>
          <cell r="M174">
            <v>27043.196835542862</v>
          </cell>
          <cell r="N174">
            <v>27522.181298941323</v>
          </cell>
          <cell r="O174">
            <v>27706.63370006749</v>
          </cell>
        </row>
        <row r="184">
          <cell r="E184">
            <v>87740.697674418625</v>
          </cell>
          <cell r="F184">
            <v>137197.67441860467</v>
          </cell>
          <cell r="G184">
            <v>143075.58139534883</v>
          </cell>
          <cell r="H184">
            <v>129398.10824510254</v>
          </cell>
          <cell r="I184">
            <v>127359.29984869757</v>
          </cell>
          <cell r="J184">
            <v>132201.33965629447</v>
          </cell>
          <cell r="K184">
            <v>133101.22061658872</v>
          </cell>
          <cell r="L184">
            <v>126720.14406150529</v>
          </cell>
          <cell r="M184">
            <v>130170.2746344662</v>
          </cell>
          <cell r="N184">
            <v>129962.71889475448</v>
          </cell>
          <cell r="O184">
            <v>125139.9265878062</v>
          </cell>
        </row>
      </sheetData>
      <sheetData sheetId="13">
        <row r="174">
          <cell r="E174">
            <v>30405.813953488378</v>
          </cell>
          <cell r="F174">
            <v>32225.58139534884</v>
          </cell>
          <cell r="G174">
            <v>35408.139534883725</v>
          </cell>
          <cell r="H174">
            <v>36470.337536398445</v>
          </cell>
          <cell r="I174">
            <v>36298.924929551817</v>
          </cell>
          <cell r="J174">
            <v>35610.893721205721</v>
          </cell>
          <cell r="K174">
            <v>35577.358998004587</v>
          </cell>
          <cell r="L174">
            <v>36086.694893244574</v>
          </cell>
          <cell r="M174">
            <v>36189.637136339596</v>
          </cell>
          <cell r="N174">
            <v>36226.367448894584</v>
          </cell>
          <cell r="O174">
            <v>36235.652722025967</v>
          </cell>
        </row>
        <row r="184">
          <cell r="E184">
            <v>37623.255813953481</v>
          </cell>
          <cell r="F184">
            <v>48409.302325581382</v>
          </cell>
          <cell r="G184">
            <v>40983.720930232579</v>
          </cell>
          <cell r="H184">
            <v>44492.512384966787</v>
          </cell>
          <cell r="I184">
            <v>41703.225693187967</v>
          </cell>
          <cell r="J184">
            <v>43090.672010514005</v>
          </cell>
          <cell r="K184">
            <v>43799.495744220541</v>
          </cell>
          <cell r="L184">
            <v>47144.573946746175</v>
          </cell>
          <cell r="M184">
            <v>49128.345558585446</v>
          </cell>
          <cell r="N184">
            <v>49653.727744094205</v>
          </cell>
          <cell r="O184">
            <v>50138.533998104082</v>
          </cell>
        </row>
      </sheetData>
      <sheetData sheetId="14">
        <row r="174">
          <cell r="E174">
            <v>4272.0930232558139</v>
          </cell>
          <cell r="F174">
            <v>5596.5116279069771</v>
          </cell>
          <cell r="G174">
            <v>3782.558139534884</v>
          </cell>
          <cell r="H174">
            <v>3940.8779419596981</v>
          </cell>
          <cell r="I174">
            <v>4040.7517916140378</v>
          </cell>
          <cell r="J174">
            <v>3870.3602652933182</v>
          </cell>
          <cell r="K174">
            <v>3767.3937342969884</v>
          </cell>
          <cell r="L174">
            <v>3820.5131755094171</v>
          </cell>
          <cell r="M174">
            <v>3862.8957401457283</v>
          </cell>
          <cell r="N174">
            <v>3860.4702821994715</v>
          </cell>
          <cell r="O174">
            <v>3916.0785315641842</v>
          </cell>
        </row>
        <row r="184">
          <cell r="E184">
            <v>325.58139534883702</v>
          </cell>
          <cell r="F184">
            <v>568.60465116279124</v>
          </cell>
          <cell r="G184">
            <v>539.53488372092954</v>
          </cell>
          <cell r="H184">
            <v>510.39174596362636</v>
          </cell>
          <cell r="I184">
            <v>647.50325547075147</v>
          </cell>
          <cell r="J184">
            <v>835.5678290144823</v>
          </cell>
          <cell r="K184">
            <v>1107.0200996752465</v>
          </cell>
          <cell r="L184">
            <v>1457.7907597350695</v>
          </cell>
          <cell r="M184">
            <v>1710.2654345258811</v>
          </cell>
          <cell r="N184">
            <v>1680.3566652513257</v>
          </cell>
          <cell r="O184">
            <v>1697.5867436657118</v>
          </cell>
        </row>
      </sheetData>
      <sheetData sheetId="15">
        <row r="174">
          <cell r="E174">
            <v>2019.7674418604652</v>
          </cell>
          <cell r="F174">
            <v>2048.8372093023258</v>
          </cell>
          <cell r="G174">
            <v>2116.2790697674423</v>
          </cell>
          <cell r="H174">
            <v>1995.0292706662653</v>
          </cell>
          <cell r="I174">
            <v>2097.4748046749683</v>
          </cell>
          <cell r="J174">
            <v>2152.9330882570812</v>
          </cell>
          <cell r="K174">
            <v>2173.781678365694</v>
          </cell>
          <cell r="L174">
            <v>2218.7524528384715</v>
          </cell>
          <cell r="M174">
            <v>2269.8005311770735</v>
          </cell>
          <cell r="N174">
            <v>2345.1937093312736</v>
          </cell>
          <cell r="O174">
            <v>2428.9175086128666</v>
          </cell>
        </row>
        <row r="184">
          <cell r="E184">
            <v>-1.0658141036401503E-14</v>
          </cell>
          <cell r="F184">
            <v>4.6185277824406512E-14</v>
          </cell>
          <cell r="G184">
            <v>-7.815970093361102E-14</v>
          </cell>
          <cell r="H184">
            <v>7.6101004827440271</v>
          </cell>
          <cell r="I184">
            <v>168.04986946692918</v>
          </cell>
          <cell r="J184">
            <v>426.28425135424982</v>
          </cell>
          <cell r="K184">
            <v>749.77337893885999</v>
          </cell>
          <cell r="L184">
            <v>997.35972317346511</v>
          </cell>
          <cell r="M184">
            <v>1271.1090473667105</v>
          </cell>
          <cell r="N184">
            <v>1257.6314428839132</v>
          </cell>
          <cell r="O184">
            <v>1293.6740569100878</v>
          </cell>
        </row>
      </sheetData>
      <sheetData sheetId="16">
        <row r="174">
          <cell r="E174">
            <v>19200.000000000004</v>
          </cell>
          <cell r="F174">
            <v>20622.093023255817</v>
          </cell>
          <cell r="G174">
            <v>20566.279069767443</v>
          </cell>
          <cell r="H174">
            <v>21315.693035455621</v>
          </cell>
          <cell r="I174">
            <v>21537.391423877463</v>
          </cell>
          <cell r="J174">
            <v>21261.441116317179</v>
          </cell>
          <cell r="K174">
            <v>21653.166381140963</v>
          </cell>
          <cell r="L174">
            <v>22931.282131156215</v>
          </cell>
          <cell r="M174">
            <v>24169.113329033949</v>
          </cell>
          <cell r="N174">
            <v>24873.116543897788</v>
          </cell>
          <cell r="O174">
            <v>25349.45992816475</v>
          </cell>
        </row>
        <row r="184">
          <cell r="E184">
            <v>22637.901828263144</v>
          </cell>
          <cell r="F184">
            <v>53618.604651162786</v>
          </cell>
          <cell r="G184">
            <v>57029.06976744187</v>
          </cell>
          <cell r="H184">
            <v>61051.327549248737</v>
          </cell>
          <cell r="I184">
            <v>63004.621379803284</v>
          </cell>
          <cell r="J184">
            <v>63161.997420640037</v>
          </cell>
          <cell r="K184">
            <v>62821.754903464891</v>
          </cell>
          <cell r="L184">
            <v>60749.836191993389</v>
          </cell>
          <cell r="M184">
            <v>62046.43869039014</v>
          </cell>
          <cell r="N184">
            <v>60953.363456188272</v>
          </cell>
          <cell r="O184">
            <v>61090.305374240081</v>
          </cell>
        </row>
      </sheetData>
      <sheetData sheetId="17">
        <row r="174">
          <cell r="E174">
            <v>40.697674418604656</v>
          </cell>
          <cell r="F174">
            <v>116.27906976744187</v>
          </cell>
          <cell r="G174">
            <v>122.09302325581396</v>
          </cell>
          <cell r="H174">
            <v>122.4663200628396</v>
          </cell>
          <cell r="I174">
            <v>131.41441645888821</v>
          </cell>
          <cell r="J174">
            <v>147.60090627645749</v>
          </cell>
          <cell r="K174">
            <v>171.14864462533711</v>
          </cell>
          <cell r="L174">
            <v>196.05224461900053</v>
          </cell>
          <cell r="M174">
            <v>221.20677547238802</v>
          </cell>
          <cell r="N174">
            <v>242.74443019012301</v>
          </cell>
          <cell r="O174">
            <v>261.60623357394235</v>
          </cell>
        </row>
        <row r="184">
          <cell r="E184">
            <v>148.83720930232559</v>
          </cell>
          <cell r="F184">
            <v>875.58139534883708</v>
          </cell>
          <cell r="G184">
            <v>861.62790697674416</v>
          </cell>
          <cell r="H184">
            <v>932.27124816899186</v>
          </cell>
          <cell r="I184">
            <v>880.74214167235743</v>
          </cell>
          <cell r="J184">
            <v>925.68931958520193</v>
          </cell>
          <cell r="K184">
            <v>924.89402108767024</v>
          </cell>
          <cell r="L184">
            <v>920.93670950809678</v>
          </cell>
          <cell r="M184">
            <v>937.94568894357997</v>
          </cell>
          <cell r="N184">
            <v>957.59936377651002</v>
          </cell>
          <cell r="O184">
            <v>967.33452249610809</v>
          </cell>
        </row>
      </sheetData>
      <sheetData sheetId="18">
        <row r="174">
          <cell r="E174">
            <v>4081.3953488372099</v>
          </cell>
          <cell r="F174">
            <v>4472.0930232558148</v>
          </cell>
          <cell r="G174">
            <v>4448.8372093023263</v>
          </cell>
          <cell r="H174">
            <v>4454.5178219474892</v>
          </cell>
          <cell r="I174">
            <v>4664.0199177394325</v>
          </cell>
          <cell r="J174">
            <v>4851.7330689872133</v>
          </cell>
          <cell r="K174">
            <v>4963.6469186548284</v>
          </cell>
          <cell r="L174">
            <v>5071.4169182709966</v>
          </cell>
          <cell r="M174">
            <v>5276.8227456885943</v>
          </cell>
          <cell r="N174">
            <v>5488.6164038163142</v>
          </cell>
          <cell r="O174">
            <v>5748.4707229337628</v>
          </cell>
        </row>
        <row r="184">
          <cell r="E184">
            <v>41361.627906976733</v>
          </cell>
          <cell r="F184">
            <v>44175.58139534884</v>
          </cell>
          <cell r="G184">
            <v>36231.395348837214</v>
          </cell>
          <cell r="H184">
            <v>34096.056325478159</v>
          </cell>
          <cell r="I184">
            <v>35192.02549458632</v>
          </cell>
          <cell r="J184">
            <v>37003.407873532793</v>
          </cell>
          <cell r="K184">
            <v>39293.130004077735</v>
          </cell>
          <cell r="L184">
            <v>39090.705263927281</v>
          </cell>
          <cell r="M184">
            <v>40744.809559169596</v>
          </cell>
          <cell r="N184">
            <v>40759.592759148494</v>
          </cell>
          <cell r="O184">
            <v>40298.138157884256</v>
          </cell>
        </row>
      </sheetData>
      <sheetData sheetId="19">
        <row r="174">
          <cell r="E174">
            <v>3648.8372093023258</v>
          </cell>
          <cell r="F174">
            <v>4211.6279069767443</v>
          </cell>
          <cell r="G174">
            <v>4279.0697674418607</v>
          </cell>
          <cell r="H174">
            <v>5182.6955236286576</v>
          </cell>
          <cell r="I174">
            <v>5042.0054669062993</v>
          </cell>
          <cell r="J174">
            <v>4693.8469030844262</v>
          </cell>
          <cell r="K174">
            <v>4358.1592890579477</v>
          </cell>
          <cell r="L174">
            <v>4096.5041994463863</v>
          </cell>
          <cell r="M174">
            <v>3853.162192558219</v>
          </cell>
          <cell r="N174">
            <v>3565.6208824657056</v>
          </cell>
          <cell r="O174">
            <v>3227.6539001931505</v>
          </cell>
        </row>
        <row r="184">
          <cell r="E184">
            <v>1561.627906976747</v>
          </cell>
          <cell r="F184">
            <v>3809.302325581396</v>
          </cell>
          <cell r="G184">
            <v>5854.6511627906966</v>
          </cell>
          <cell r="H184">
            <v>5726.4333080929373</v>
          </cell>
          <cell r="I184">
            <v>6241.4956752298076</v>
          </cell>
          <cell r="J184">
            <v>5882.2870500967356</v>
          </cell>
          <cell r="K184">
            <v>7362.5621856707876</v>
          </cell>
          <cell r="L184">
            <v>6538.5801308677746</v>
          </cell>
          <cell r="M184">
            <v>6829.8242919986315</v>
          </cell>
          <cell r="N184">
            <v>6692.9368530029406</v>
          </cell>
          <cell r="O184">
            <v>6513.0973743015911</v>
          </cell>
        </row>
      </sheetData>
      <sheetData sheetId="20">
        <row r="174">
          <cell r="E174">
            <v>19262.79069767442</v>
          </cell>
          <cell r="F174">
            <v>25955.813953488374</v>
          </cell>
          <cell r="G174">
            <v>27395.348837209305</v>
          </cell>
          <cell r="H174">
            <v>25231.584114194306</v>
          </cell>
          <cell r="I174">
            <v>25467.095986887656</v>
          </cell>
          <cell r="J174">
            <v>24352.957374272726</v>
          </cell>
          <cell r="K174">
            <v>23841.183561105339</v>
          </cell>
          <cell r="L174">
            <v>23176.626195623787</v>
          </cell>
          <cell r="M174">
            <v>22523.669196343268</v>
          </cell>
          <cell r="N174">
            <v>22002.360368062466</v>
          </cell>
          <cell r="O174">
            <v>21627.713362642538</v>
          </cell>
        </row>
        <row r="184">
          <cell r="E184">
            <v>9.0949470177292824E-13</v>
          </cell>
          <cell r="F184">
            <v>-2.7284841053187847E-12</v>
          </cell>
          <cell r="G184">
            <v>-3.637978807091713E-12</v>
          </cell>
          <cell r="H184">
            <v>257.16416823781037</v>
          </cell>
          <cell r="I184">
            <v>1639.5865946865379</v>
          </cell>
          <cell r="J184">
            <v>4152.3852724511235</v>
          </cell>
          <cell r="K184">
            <v>8122.0190756876918</v>
          </cell>
          <cell r="L184">
            <v>10480.638751010654</v>
          </cell>
          <cell r="M184">
            <v>12798.276341358574</v>
          </cell>
          <cell r="N184">
            <v>11410.633735895039</v>
          </cell>
          <cell r="O184">
            <v>11058.709387977748</v>
          </cell>
        </row>
      </sheetData>
      <sheetData sheetId="21">
        <row r="174">
          <cell r="E174">
            <v>10812.79069767442</v>
          </cell>
          <cell r="F174">
            <v>11706.976744186048</v>
          </cell>
          <cell r="G174">
            <v>10582.558139534885</v>
          </cell>
          <cell r="H174">
            <v>10252.036411717841</v>
          </cell>
          <cell r="I174">
            <v>10579.04132200831</v>
          </cell>
          <cell r="J174">
            <v>10819.642015105208</v>
          </cell>
          <cell r="K174">
            <v>11202.044942932451</v>
          </cell>
          <cell r="L174">
            <v>11560.691015352097</v>
          </cell>
          <cell r="M174">
            <v>12031.26036612869</v>
          </cell>
          <cell r="N174">
            <v>12643.458059327468</v>
          </cell>
          <cell r="O174">
            <v>13186.839454355808</v>
          </cell>
        </row>
        <row r="184">
          <cell r="E184">
            <v>43859.302325581397</v>
          </cell>
          <cell r="F184">
            <v>50287.209302325587</v>
          </cell>
          <cell r="G184">
            <v>62274.418604651153</v>
          </cell>
          <cell r="H184">
            <v>53334.27957287724</v>
          </cell>
          <cell r="I184">
            <v>53258.206284651234</v>
          </cell>
          <cell r="J184">
            <v>54929.469147073934</v>
          </cell>
          <cell r="K184">
            <v>53492.027668390278</v>
          </cell>
          <cell r="L184">
            <v>55502.247416510494</v>
          </cell>
          <cell r="M184">
            <v>57380.114822437041</v>
          </cell>
          <cell r="N184">
            <v>60344.431529081696</v>
          </cell>
          <cell r="O184">
            <v>62995.589004833309</v>
          </cell>
        </row>
      </sheetData>
      <sheetData sheetId="22">
        <row r="174">
          <cell r="E174">
            <v>31137.209302325587</v>
          </cell>
          <cell r="F174">
            <v>27896.511627906977</v>
          </cell>
          <cell r="G174">
            <v>26545.348837209305</v>
          </cell>
          <cell r="H174">
            <v>26730.435097764635</v>
          </cell>
          <cell r="I174">
            <v>27749.563717920613</v>
          </cell>
          <cell r="J174">
            <v>28538.529290784114</v>
          </cell>
          <cell r="K174">
            <v>30114.877568211967</v>
          </cell>
          <cell r="L174">
            <v>31292.39828550821</v>
          </cell>
          <cell r="M174">
            <v>33171.303460971467</v>
          </cell>
          <cell r="N174">
            <v>35296.835470609032</v>
          </cell>
          <cell r="O174">
            <v>36523.597558170426</v>
          </cell>
        </row>
        <row r="184">
          <cell r="E184">
            <v>28527.999907906986</v>
          </cell>
          <cell r="F184">
            <v>16046.390589767447</v>
          </cell>
          <cell r="G184">
            <v>16017.862551021526</v>
          </cell>
          <cell r="H184">
            <v>17415.865842240109</v>
          </cell>
          <cell r="I184">
            <v>18771.90662208783</v>
          </cell>
          <cell r="J184">
            <v>20386.184658483027</v>
          </cell>
          <cell r="K184">
            <v>22448.814840824511</v>
          </cell>
          <cell r="L184">
            <v>24020.237981343384</v>
          </cell>
          <cell r="M184">
            <v>21239.276172135877</v>
          </cell>
          <cell r="N184">
            <v>20187.718182504479</v>
          </cell>
          <cell r="O184">
            <v>21160.633388009599</v>
          </cell>
        </row>
      </sheetData>
      <sheetData sheetId="23">
        <row r="174">
          <cell r="E174">
            <v>188.37209302325581</v>
          </cell>
          <cell r="F174">
            <v>163.95348837209303</v>
          </cell>
          <cell r="G174">
            <v>219.76744186046511</v>
          </cell>
          <cell r="H174">
            <v>197.60903556222738</v>
          </cell>
          <cell r="I174">
            <v>213.7010978155169</v>
          </cell>
          <cell r="J174">
            <v>233.36294337602283</v>
          </cell>
          <cell r="K174">
            <v>242.55041167185459</v>
          </cell>
          <cell r="L174">
            <v>257.25865170893184</v>
          </cell>
          <cell r="M174">
            <v>272.25048536915529</v>
          </cell>
          <cell r="N174">
            <v>296.8330770601234</v>
          </cell>
          <cell r="O174">
            <v>316.03800193033231</v>
          </cell>
        </row>
        <row r="184">
          <cell r="E184">
            <v>0</v>
          </cell>
          <cell r="F184">
            <v>0</v>
          </cell>
          <cell r="G184">
            <v>1.1627906976744187</v>
          </cell>
          <cell r="H184">
            <v>11.722353786065636</v>
          </cell>
          <cell r="I184">
            <v>11.417021065975856</v>
          </cell>
          <cell r="J184">
            <v>10.469228131725936</v>
          </cell>
          <cell r="K184">
            <v>10.409047136727505</v>
          </cell>
          <cell r="L184">
            <v>10.115721464149656</v>
          </cell>
          <cell r="M184">
            <v>10.073354405403995</v>
          </cell>
          <cell r="N184">
            <v>10.044402927765342</v>
          </cell>
          <cell r="O184">
            <v>10.291788085554373</v>
          </cell>
        </row>
      </sheetData>
      <sheetData sheetId="24">
        <row r="174">
          <cell r="E174">
            <v>4954.6511627906984</v>
          </cell>
          <cell r="F174">
            <v>5025.5813953488378</v>
          </cell>
          <cell r="G174">
            <v>4465.1162790697681</v>
          </cell>
          <cell r="H174">
            <v>4092.7484998421187</v>
          </cell>
          <cell r="I174">
            <v>4078.7065759970469</v>
          </cell>
          <cell r="J174">
            <v>4144.7303660821181</v>
          </cell>
          <cell r="K174">
            <v>4089.6407999877147</v>
          </cell>
          <cell r="L174">
            <v>4117.2246111043878</v>
          </cell>
          <cell r="M174">
            <v>4113.9646357329311</v>
          </cell>
          <cell r="N174">
            <v>4157.4420489224567</v>
          </cell>
          <cell r="O174">
            <v>4170.1928034229704</v>
          </cell>
        </row>
        <row r="184">
          <cell r="E184">
            <v>38666.27906976745</v>
          </cell>
          <cell r="F184">
            <v>38605.813953488367</v>
          </cell>
          <cell r="G184">
            <v>36183.720930232565</v>
          </cell>
          <cell r="H184">
            <v>32644.470795403715</v>
          </cell>
          <cell r="I184">
            <v>34669.456368803825</v>
          </cell>
          <cell r="J184">
            <v>35911.811232959313</v>
          </cell>
          <cell r="K184">
            <v>35692.114353204845</v>
          </cell>
          <cell r="L184">
            <v>35430.328961539868</v>
          </cell>
          <cell r="M184">
            <v>34537.800035297572</v>
          </cell>
          <cell r="N184">
            <v>33815.276181797628</v>
          </cell>
          <cell r="O184">
            <v>34048.344917266768</v>
          </cell>
        </row>
      </sheetData>
      <sheetData sheetId="25">
        <row r="174">
          <cell r="E174">
            <v>1240.6976744186047</v>
          </cell>
          <cell r="F174">
            <v>1102.325581395349</v>
          </cell>
          <cell r="G174">
            <v>1046.5116279069769</v>
          </cell>
          <cell r="H174">
            <v>970.5957224658722</v>
          </cell>
          <cell r="I174">
            <v>931.41997659069887</v>
          </cell>
          <cell r="J174">
            <v>870.2130710221295</v>
          </cell>
          <cell r="K174">
            <v>838.87095659887029</v>
          </cell>
          <cell r="L174">
            <v>776.70700356426403</v>
          </cell>
          <cell r="M174">
            <v>742.53807707668</v>
          </cell>
          <cell r="N174">
            <v>711.51442856943174</v>
          </cell>
          <cell r="O174">
            <v>672.29868752085065</v>
          </cell>
        </row>
        <row r="184">
          <cell r="E184">
            <v>7375.5813953488396</v>
          </cell>
          <cell r="F184">
            <v>7434.8837209302328</v>
          </cell>
          <cell r="G184">
            <v>7094.1860465116279</v>
          </cell>
          <cell r="H184">
            <v>6452.8382901320019</v>
          </cell>
          <cell r="I184">
            <v>6825.919608483433</v>
          </cell>
          <cell r="J184">
            <v>6747.6154898104405</v>
          </cell>
          <cell r="K184">
            <v>6798.3707080580734</v>
          </cell>
          <cell r="L184">
            <v>6782.1968513587908</v>
          </cell>
          <cell r="M184">
            <v>6694.0742142902482</v>
          </cell>
          <cell r="N184">
            <v>6635.8213016897262</v>
          </cell>
          <cell r="O184">
            <v>6572.7140986712266</v>
          </cell>
        </row>
      </sheetData>
      <sheetData sheetId="26">
        <row r="174">
          <cell r="E174">
            <v>4839.5348837209303</v>
          </cell>
          <cell r="F174">
            <v>3940.6976744186049</v>
          </cell>
          <cell r="G174">
            <v>3800.0000000000005</v>
          </cell>
          <cell r="H174">
            <v>3584.0497913325812</v>
          </cell>
          <cell r="I174">
            <v>3527.7651637253362</v>
          </cell>
          <cell r="J174">
            <v>3560.5866565109873</v>
          </cell>
          <cell r="K174">
            <v>3462.5373681496294</v>
          </cell>
          <cell r="L174">
            <v>3424.3492081367399</v>
          </cell>
          <cell r="M174">
            <v>3446.239218298052</v>
          </cell>
          <cell r="N174">
            <v>3462.9151837058926</v>
          </cell>
          <cell r="O174">
            <v>3367.8924043141951</v>
          </cell>
        </row>
        <row r="184">
          <cell r="E184">
            <v>19204.651162790702</v>
          </cell>
          <cell r="F184">
            <v>17663.953488372099</v>
          </cell>
          <cell r="G184">
            <v>14727.906976744189</v>
          </cell>
          <cell r="H184">
            <v>13152.344248681216</v>
          </cell>
          <cell r="I184">
            <v>13417.35706710675</v>
          </cell>
          <cell r="J184">
            <v>12329.8636438095</v>
          </cell>
          <cell r="K184">
            <v>13449.663787997755</v>
          </cell>
          <cell r="L184">
            <v>12661.229708292934</v>
          </cell>
          <cell r="M184">
            <v>12849.313103536926</v>
          </cell>
          <cell r="N184">
            <v>13487.345170173894</v>
          </cell>
          <cell r="O184">
            <v>13694.798392493143</v>
          </cell>
        </row>
      </sheetData>
      <sheetData sheetId="27">
        <row r="174">
          <cell r="E174">
            <v>991.8604651162791</v>
          </cell>
          <cell r="F174">
            <v>836.04651162790708</v>
          </cell>
          <cell r="G174">
            <v>724.41860465116281</v>
          </cell>
          <cell r="H174">
            <v>552.31073746776065</v>
          </cell>
          <cell r="I174">
            <v>578.07784491027508</v>
          </cell>
          <cell r="J174">
            <v>591.78180501238876</v>
          </cell>
          <cell r="K174">
            <v>613.05438989163019</v>
          </cell>
          <cell r="L174">
            <v>616.83356648983624</v>
          </cell>
          <cell r="M174">
            <v>641.37580444037189</v>
          </cell>
          <cell r="N174">
            <v>653.10316228784382</v>
          </cell>
          <cell r="O174">
            <v>659.20268337764458</v>
          </cell>
        </row>
        <row r="184">
          <cell r="E184">
            <v>8608.1395348837214</v>
          </cell>
          <cell r="F184">
            <v>8411.6279069767443</v>
          </cell>
          <cell r="G184">
            <v>7808.1395348837223</v>
          </cell>
          <cell r="H184">
            <v>6928.7152451701286</v>
          </cell>
          <cell r="I184">
            <v>7502.6864888681748</v>
          </cell>
          <cell r="J184">
            <v>7465.7810655248368</v>
          </cell>
          <cell r="K184">
            <v>7362.1365708824569</v>
          </cell>
          <cell r="L184">
            <v>7220.2173542270511</v>
          </cell>
          <cell r="M184">
            <v>7128.673489458497</v>
          </cell>
          <cell r="N184">
            <v>7302.329518106234</v>
          </cell>
          <cell r="O184">
            <v>7195.2864715425858</v>
          </cell>
        </row>
      </sheetData>
      <sheetData sheetId="28">
        <row r="174">
          <cell r="E174">
            <v>1280.2325581395348</v>
          </cell>
          <cell r="F174">
            <v>1229.0697674418607</v>
          </cell>
          <cell r="G174">
            <v>988.37209302325596</v>
          </cell>
          <cell r="H174">
            <v>859.46810282639569</v>
          </cell>
          <cell r="I174">
            <v>884.52118981136346</v>
          </cell>
          <cell r="J174">
            <v>853.05990290405612</v>
          </cell>
          <cell r="K174">
            <v>811.31056777438846</v>
          </cell>
          <cell r="L174">
            <v>790.95309967121091</v>
          </cell>
          <cell r="M174">
            <v>755.56280942761236</v>
          </cell>
          <cell r="N174">
            <v>764.62015801568543</v>
          </cell>
          <cell r="O174">
            <v>746.18209727012106</v>
          </cell>
        </row>
        <row r="184">
          <cell r="E184">
            <v>12760.465116279074</v>
          </cell>
          <cell r="F184">
            <v>12989.534883720929</v>
          </cell>
          <cell r="G184">
            <v>12677.906976744185</v>
          </cell>
          <cell r="H184">
            <v>11384.238454443937</v>
          </cell>
          <cell r="I184">
            <v>11841.888600516788</v>
          </cell>
          <cell r="J184">
            <v>11904.027615669165</v>
          </cell>
          <cell r="K184">
            <v>10730.626043261465</v>
          </cell>
          <cell r="L184">
            <v>9887.6245672337554</v>
          </cell>
          <cell r="M184">
            <v>9806.4221613943555</v>
          </cell>
          <cell r="N184">
            <v>9788.7859315443202</v>
          </cell>
          <cell r="O184">
            <v>9546.7548450104769</v>
          </cell>
        </row>
      </sheetData>
      <sheetData sheetId="29">
        <row r="174">
          <cell r="E174">
            <v>234.88372093023258</v>
          </cell>
          <cell r="F174">
            <v>255.81395348837211</v>
          </cell>
          <cell r="G174">
            <v>191.8604651162791</v>
          </cell>
          <cell r="H174">
            <v>274.27529177198471</v>
          </cell>
          <cell r="I174">
            <v>321.38557943963235</v>
          </cell>
          <cell r="J174">
            <v>346.59845569171199</v>
          </cell>
          <cell r="K174">
            <v>360.0346863171406</v>
          </cell>
          <cell r="L174">
            <v>362.32043766382736</v>
          </cell>
          <cell r="M174">
            <v>380.43091106260482</v>
          </cell>
          <cell r="N174">
            <v>395.70875639079077</v>
          </cell>
          <cell r="O174">
            <v>411.3400468622346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4.7827576144300972</v>
          </cell>
          <cell r="I184">
            <v>5.3073343725302307</v>
          </cell>
          <cell r="J184">
            <v>5.5954887762253618</v>
          </cell>
          <cell r="K184">
            <v>5.4470540683327755</v>
          </cell>
          <cell r="L184">
            <v>5.4549978147124971</v>
          </cell>
          <cell r="M184">
            <v>5.3308897466779497</v>
          </cell>
          <cell r="N184">
            <v>5.0105713677291552</v>
          </cell>
          <cell r="O184">
            <v>4.6695119110037782</v>
          </cell>
        </row>
      </sheetData>
      <sheetData sheetId="30">
        <row r="174">
          <cell r="E174">
            <v>14231.395348837212</v>
          </cell>
          <cell r="F174">
            <v>14560.465116279072</v>
          </cell>
          <cell r="G174">
            <v>11848.837209302326</v>
          </cell>
          <cell r="H174">
            <v>10371.144633903732</v>
          </cell>
          <cell r="I174">
            <v>11181.632908680422</v>
          </cell>
          <cell r="J174">
            <v>12043.598764936925</v>
          </cell>
          <cell r="K174">
            <v>12911.714433822563</v>
          </cell>
          <cell r="L174">
            <v>13289.172239597132</v>
          </cell>
          <cell r="M174">
            <v>13663.890248624613</v>
          </cell>
          <cell r="N174">
            <v>14021.2445339566</v>
          </cell>
          <cell r="O174">
            <v>14496.288829259796</v>
          </cell>
        </row>
        <row r="184">
          <cell r="E184">
            <v>92812.790697674456</v>
          </cell>
          <cell r="F184">
            <v>95051.162790697679</v>
          </cell>
          <cell r="G184">
            <v>91253.488372093037</v>
          </cell>
          <cell r="H184">
            <v>80255.950164962152</v>
          </cell>
          <cell r="I184">
            <v>90847.429774811942</v>
          </cell>
          <cell r="J184">
            <v>89031.87135995373</v>
          </cell>
          <cell r="K184">
            <v>102106.29311263596</v>
          </cell>
          <cell r="L184">
            <v>108676.88243145752</v>
          </cell>
          <cell r="M184">
            <v>117966.94640510301</v>
          </cell>
          <cell r="N184">
            <v>116106.09253378988</v>
          </cell>
          <cell r="O184">
            <v>117359.94125139996</v>
          </cell>
        </row>
      </sheetData>
      <sheetData sheetId="31">
        <row r="174">
          <cell r="E174">
            <v>1755.8139534883724</v>
          </cell>
          <cell r="F174">
            <v>1687.2093023255816</v>
          </cell>
          <cell r="G174">
            <v>855.81395348837214</v>
          </cell>
          <cell r="H174">
            <v>893.90151431572644</v>
          </cell>
          <cell r="I174">
            <v>945.63261366237521</v>
          </cell>
          <cell r="J174">
            <v>1036.1155380522066</v>
          </cell>
          <cell r="K174">
            <v>1115.1745223176345</v>
          </cell>
          <cell r="L174">
            <v>1183.3770179210881</v>
          </cell>
          <cell r="M174">
            <v>1226.7817139047193</v>
          </cell>
          <cell r="N174">
            <v>1255.5817038592199</v>
          </cell>
          <cell r="O174">
            <v>1292.4214768677684</v>
          </cell>
        </row>
        <row r="184">
          <cell r="E184">
            <v>9225.5813953488396</v>
          </cell>
          <cell r="F184">
            <v>13563.953488372095</v>
          </cell>
          <cell r="G184">
            <v>12152.325581395351</v>
          </cell>
          <cell r="H184">
            <v>10509.576322583653</v>
          </cell>
          <cell r="I184">
            <v>11708.420057172811</v>
          </cell>
          <cell r="J184">
            <v>11681.668314939376</v>
          </cell>
          <cell r="K184">
            <v>11420.006933765113</v>
          </cell>
          <cell r="L184">
            <v>11230.363618714389</v>
          </cell>
          <cell r="M184">
            <v>10987.118440138411</v>
          </cell>
          <cell r="N184">
            <v>10616.57178553594</v>
          </cell>
          <cell r="O184">
            <v>10373.119991981699</v>
          </cell>
        </row>
      </sheetData>
      <sheetData sheetId="32">
        <row r="174">
          <cell r="E174">
            <v>810.46511627906989</v>
          </cell>
          <cell r="F174">
            <v>952.32558139534899</v>
          </cell>
          <cell r="G174">
            <v>981.39534883720944</v>
          </cell>
          <cell r="H174">
            <v>846.8698420774549</v>
          </cell>
          <cell r="I174">
            <v>853.07448565463108</v>
          </cell>
          <cell r="J174">
            <v>883.6879795451149</v>
          </cell>
          <cell r="K174">
            <v>890.62926568841408</v>
          </cell>
          <cell r="L174">
            <v>882.55145684227307</v>
          </cell>
          <cell r="M174">
            <v>890.09834988697185</v>
          </cell>
          <cell r="N174">
            <v>894.98661317235644</v>
          </cell>
          <cell r="O174">
            <v>906.45500177845122</v>
          </cell>
        </row>
        <row r="184">
          <cell r="E184">
            <v>2547.6744186046508</v>
          </cell>
          <cell r="F184">
            <v>2758.1395348837214</v>
          </cell>
          <cell r="G184">
            <v>2659.3023255813955</v>
          </cell>
          <cell r="H184">
            <v>2640.7597033507113</v>
          </cell>
          <cell r="I184">
            <v>2730.0921616056839</v>
          </cell>
          <cell r="J184">
            <v>2756.9773760025778</v>
          </cell>
          <cell r="K184">
            <v>2713.7101589335725</v>
          </cell>
          <cell r="L184">
            <v>2695.317691747126</v>
          </cell>
          <cell r="M184">
            <v>2752.8755221354904</v>
          </cell>
          <cell r="N184">
            <v>2710.7102635706383</v>
          </cell>
          <cell r="O184">
            <v>2646.6164226028836</v>
          </cell>
        </row>
      </sheetData>
      <sheetData sheetId="33">
        <row r="174">
          <cell r="E174">
            <v>6288.3720930232557</v>
          </cell>
          <cell r="F174">
            <v>4882.5581395348836</v>
          </cell>
          <cell r="G174">
            <v>4479.0697674418607</v>
          </cell>
          <cell r="H174">
            <v>3706.3863624928395</v>
          </cell>
          <cell r="I174">
            <v>3726.0513418251144</v>
          </cell>
          <cell r="J174">
            <v>3647.296318120274</v>
          </cell>
          <cell r="K174">
            <v>3508.4044889758893</v>
          </cell>
          <cell r="L174">
            <v>3359.0446822122644</v>
          </cell>
          <cell r="M174">
            <v>3237.2461061063646</v>
          </cell>
          <cell r="N174">
            <v>3134.1193184129606</v>
          </cell>
          <cell r="O174">
            <v>3094.2813957452668</v>
          </cell>
        </row>
        <row r="184">
          <cell r="E184">
            <v>13291.860465116284</v>
          </cell>
          <cell r="F184">
            <v>13201.162790697681</v>
          </cell>
          <cell r="G184">
            <v>14831.39534883721</v>
          </cell>
          <cell r="H184">
            <v>11963.974805960959</v>
          </cell>
          <cell r="I184">
            <v>12504.393263737562</v>
          </cell>
          <cell r="J184">
            <v>13038.841554537186</v>
          </cell>
          <cell r="K184">
            <v>13426.644757087786</v>
          </cell>
          <cell r="L184">
            <v>12711.721470929255</v>
          </cell>
          <cell r="M184">
            <v>12784.749891486052</v>
          </cell>
          <cell r="N184">
            <v>12180.496732130869</v>
          </cell>
          <cell r="O184">
            <v>12503.92542273344</v>
          </cell>
        </row>
      </sheetData>
      <sheetData sheetId="34">
        <row r="174">
          <cell r="E174">
            <v>6627.906976744187</v>
          </cell>
          <cell r="F174">
            <v>6079.0697674418607</v>
          </cell>
          <cell r="G174">
            <v>7056.9767441860467</v>
          </cell>
          <cell r="H174">
            <v>6734.3338504055482</v>
          </cell>
          <cell r="I174">
            <v>6626.3694950855852</v>
          </cell>
          <cell r="J174">
            <v>6144.9284159855133</v>
          </cell>
          <cell r="K174">
            <v>5828.8378000362363</v>
          </cell>
          <cell r="L174">
            <v>5521.3034841340141</v>
          </cell>
          <cell r="M174">
            <v>5233.7917283094239</v>
          </cell>
          <cell r="N174">
            <v>4867.7537285100743</v>
          </cell>
          <cell r="O174">
            <v>4420.1186522716998</v>
          </cell>
        </row>
        <row r="184">
          <cell r="E184">
            <v>49839.534883720931</v>
          </cell>
          <cell r="F184">
            <v>33822.093023255824</v>
          </cell>
          <cell r="G184">
            <v>25363.953488372095</v>
          </cell>
          <cell r="H184">
            <v>22120.154417437909</v>
          </cell>
          <cell r="I184">
            <v>23709.484896813705</v>
          </cell>
          <cell r="J184">
            <v>24621.755438449851</v>
          </cell>
          <cell r="K184">
            <v>25670.8501784685</v>
          </cell>
          <cell r="L184">
            <v>26608.133679959545</v>
          </cell>
          <cell r="M184">
            <v>27394.490189062784</v>
          </cell>
          <cell r="N184">
            <v>28301.62617619889</v>
          </cell>
          <cell r="O184">
            <v>29154.33667486364</v>
          </cell>
        </row>
      </sheetData>
      <sheetData sheetId="35">
        <row r="174">
          <cell r="E174">
            <v>2061.6279069767447</v>
          </cell>
          <cell r="F174">
            <v>2130.2325581395348</v>
          </cell>
          <cell r="G174">
            <v>2022.0930232558142</v>
          </cell>
          <cell r="H174">
            <v>1908.2960812795352</v>
          </cell>
          <cell r="I174">
            <v>1903.9888399672072</v>
          </cell>
          <cell r="J174">
            <v>1794.5526859050142</v>
          </cell>
          <cell r="K174">
            <v>1717.0352738899692</v>
          </cell>
          <cell r="L174">
            <v>1675.2632083095509</v>
          </cell>
          <cell r="M174">
            <v>1636.6918284143383</v>
          </cell>
          <cell r="N174">
            <v>1626.9719955724474</v>
          </cell>
          <cell r="O174">
            <v>1626.822285746777</v>
          </cell>
        </row>
        <row r="184">
          <cell r="E184">
            <v>2905.8139534883726</v>
          </cell>
          <cell r="F184">
            <v>3460.4651162790706</v>
          </cell>
          <cell r="G184">
            <v>3283.7209302325573</v>
          </cell>
          <cell r="H184">
            <v>3052.3405975299484</v>
          </cell>
          <cell r="I184">
            <v>3215.8112655484902</v>
          </cell>
          <cell r="J184">
            <v>3537.779108001042</v>
          </cell>
          <cell r="K184">
            <v>3839.4191986625424</v>
          </cell>
          <cell r="L184">
            <v>4100.7649050029595</v>
          </cell>
          <cell r="M184">
            <v>4463.2305550141264</v>
          </cell>
          <cell r="N184">
            <v>4486.4812101342595</v>
          </cell>
          <cell r="O184">
            <v>4513.7408759628988</v>
          </cell>
        </row>
      </sheetData>
      <sheetData sheetId="3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220935.45908133429</v>
          </cell>
          <cell r="C48">
            <v>289438.57376764389</v>
          </cell>
          <cell r="D48">
            <v>298408.92046186136</v>
          </cell>
          <cell r="E48">
            <v>275295.30045582738</v>
          </cell>
          <cell r="F48">
            <v>282996.28550988709</v>
          </cell>
          <cell r="G48">
            <v>280361.7958569054</v>
          </cell>
          <cell r="H48">
            <v>287052.18605043576</v>
          </cell>
          <cell r="I48">
            <v>301423.07923715643</v>
          </cell>
          <cell r="J48">
            <v>307314.03548912029</v>
          </cell>
          <cell r="K48">
            <v>315379.30148215755</v>
          </cell>
          <cell r="L48">
            <v>328448.9958367541</v>
          </cell>
        </row>
        <row r="69">
          <cell r="B69">
            <v>210929.07473197725</v>
          </cell>
          <cell r="C69">
            <v>277557.13302931597</v>
          </cell>
          <cell r="D69">
            <v>287868.17525433411</v>
          </cell>
          <cell r="E69">
            <v>264486.8916951181</v>
          </cell>
          <cell r="F69">
            <v>272398.93095017131</v>
          </cell>
          <cell r="G69">
            <v>272009.47697590425</v>
          </cell>
          <cell r="H69">
            <v>280700.7925138438</v>
          </cell>
          <cell r="I69">
            <v>295610.37429765984</v>
          </cell>
          <cell r="J69">
            <v>302985.87166204012</v>
          </cell>
          <cell r="K69">
            <v>312239.35830632009</v>
          </cell>
          <cell r="L69">
            <v>325886.6725819963</v>
          </cell>
        </row>
      </sheetData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535958.44535433117</v>
          </cell>
          <cell r="C48">
            <v>571234.40324012877</v>
          </cell>
          <cell r="D48">
            <v>563930.6555522728</v>
          </cell>
          <cell r="E48">
            <v>584203.82613881282</v>
          </cell>
          <cell r="F48">
            <v>596131.22703056014</v>
          </cell>
          <cell r="G48">
            <v>599538.6958669452</v>
          </cell>
          <cell r="H48">
            <v>608390.66431871965</v>
          </cell>
          <cell r="I48">
            <v>603936.16450018354</v>
          </cell>
          <cell r="J48">
            <v>609180.06277703529</v>
          </cell>
          <cell r="K48">
            <v>628568.21799891547</v>
          </cell>
          <cell r="L48">
            <v>647491.90661156399</v>
          </cell>
        </row>
        <row r="69">
          <cell r="B69">
            <v>512174.70846187288</v>
          </cell>
          <cell r="C69">
            <v>545393.83297829248</v>
          </cell>
          <cell r="D69">
            <v>539232.03485835448</v>
          </cell>
          <cell r="E69">
            <v>560402.6221932004</v>
          </cell>
          <cell r="F69">
            <v>574358.60544032988</v>
          </cell>
          <cell r="G69">
            <v>578659.50599673111</v>
          </cell>
          <cell r="H69">
            <v>587938.92941012466</v>
          </cell>
          <cell r="I69">
            <v>583568.30090214417</v>
          </cell>
          <cell r="J69">
            <v>591441.61483415158</v>
          </cell>
          <cell r="K69">
            <v>611175.63578520762</v>
          </cell>
          <cell r="L69">
            <v>631368.36809942243</v>
          </cell>
        </row>
      </sheetData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10803.920570264769</v>
          </cell>
          <cell r="C48">
            <v>12354</v>
          </cell>
          <cell r="D48">
            <v>13999</v>
          </cell>
          <cell r="E48">
            <v>11995.211976900513</v>
          </cell>
          <cell r="F48">
            <v>14108.108397122838</v>
          </cell>
          <cell r="G48">
            <v>14588.465708175479</v>
          </cell>
          <cell r="H48">
            <v>14116.615626277418</v>
          </cell>
          <cell r="I48">
            <v>15760.669698562429</v>
          </cell>
          <cell r="J48">
            <v>16811.080074326954</v>
          </cell>
          <cell r="K48">
            <v>16669.037369893631</v>
          </cell>
          <cell r="L48">
            <v>18458.043351280659</v>
          </cell>
        </row>
        <row r="69">
          <cell r="B69">
            <v>10282.140529531571</v>
          </cell>
          <cell r="C69">
            <v>11890.55452003728</v>
          </cell>
          <cell r="D69">
            <v>13530.382335506816</v>
          </cell>
          <cell r="E69">
            <v>11695.134574666579</v>
          </cell>
          <cell r="F69">
            <v>13736.8424799445</v>
          </cell>
          <cell r="G69">
            <v>14331.363967075771</v>
          </cell>
          <cell r="H69">
            <v>13883.786456190794</v>
          </cell>
          <cell r="I69">
            <v>15494.853575252635</v>
          </cell>
          <cell r="J69">
            <v>16527.296904541836</v>
          </cell>
          <cell r="K69">
            <v>16472.628578007854</v>
          </cell>
          <cell r="L69">
            <v>18249.607072521259</v>
          </cell>
        </row>
      </sheetData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269652.93601560447</v>
          </cell>
          <cell r="C48">
            <v>296538</v>
          </cell>
          <cell r="D48">
            <v>298443</v>
          </cell>
          <cell r="E48">
            <v>288972.39521615102</v>
          </cell>
          <cell r="F48">
            <v>316523.41603749257</v>
          </cell>
          <cell r="G48">
            <v>313784.29578664101</v>
          </cell>
          <cell r="H48">
            <v>323148.87243115879</v>
          </cell>
          <cell r="I48">
            <v>351614.37797753233</v>
          </cell>
          <cell r="J48">
            <v>378763.34244987054</v>
          </cell>
          <cell r="K48">
            <v>399987.57554224168</v>
          </cell>
          <cell r="L48">
            <v>417852.53109947447</v>
          </cell>
        </row>
        <row r="69">
          <cell r="B69">
            <v>256693.19426707795</v>
          </cell>
          <cell r="C69">
            <v>283866.08952407574</v>
          </cell>
          <cell r="D69">
            <v>287525.88747564604</v>
          </cell>
          <cell r="E69">
            <v>277395.57533130993</v>
          </cell>
          <cell r="F69">
            <v>303727.04015336151</v>
          </cell>
          <cell r="G69">
            <v>303214.03490603872</v>
          </cell>
          <cell r="H69">
            <v>312548.81522455998</v>
          </cell>
          <cell r="I69">
            <v>340899.22688594769</v>
          </cell>
          <cell r="J69">
            <v>370235.60925470159</v>
          </cell>
          <cell r="K69">
            <v>392138.46415311715</v>
          </cell>
          <cell r="L69">
            <v>410863.51021236618</v>
          </cell>
        </row>
      </sheetData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3370</v>
          </cell>
          <cell r="C48">
            <v>4376</v>
          </cell>
          <cell r="D48">
            <v>5322</v>
          </cell>
          <cell r="E48">
            <v>4573.0632118548583</v>
          </cell>
          <cell r="F48">
            <v>4920.5340916118103</v>
          </cell>
          <cell r="G48">
            <v>5280.9191108901477</v>
          </cell>
          <cell r="H48">
            <v>5493.0382904470862</v>
          </cell>
          <cell r="I48">
            <v>5856.0724601332558</v>
          </cell>
          <cell r="J48">
            <v>6232.6179293711612</v>
          </cell>
          <cell r="K48">
            <v>6842.6813135932416</v>
          </cell>
          <cell r="L48">
            <v>7267.183508862603</v>
          </cell>
        </row>
        <row r="69">
          <cell r="B69">
            <v>3205</v>
          </cell>
          <cell r="C69">
            <v>4130</v>
          </cell>
          <cell r="D69">
            <v>5101</v>
          </cell>
          <cell r="E69">
            <v>4380.4495904833257</v>
          </cell>
          <cell r="F69">
            <v>4743.7144847389709</v>
          </cell>
          <cell r="G69">
            <v>5176.56908208614</v>
          </cell>
          <cell r="H69">
            <v>5395.929828609228</v>
          </cell>
          <cell r="I69">
            <v>5765.0761412240208</v>
          </cell>
          <cell r="J69">
            <v>6144.8069279805695</v>
          </cell>
          <cell r="K69">
            <v>6750.5085707440021</v>
          </cell>
          <cell r="L69">
            <v>7173.6499070299269</v>
          </cell>
        </row>
      </sheetData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4136</v>
          </cell>
          <cell r="C48">
            <v>4906</v>
          </cell>
          <cell r="D48">
            <v>6627</v>
          </cell>
          <cell r="E48">
            <v>5586.9133951677277</v>
          </cell>
          <cell r="F48">
            <v>6625.7397799663686</v>
          </cell>
          <cell r="G48">
            <v>8053.793988946195</v>
          </cell>
          <cell r="H48">
            <v>7539.2211936530466</v>
          </cell>
          <cell r="I48">
            <v>8005.9464898877277</v>
          </cell>
          <cell r="J48">
            <v>8049.7793014000699</v>
          </cell>
          <cell r="K48">
            <v>8692.4965472993281</v>
          </cell>
          <cell r="L48">
            <v>9618.5258986593963</v>
          </cell>
        </row>
        <row r="69">
          <cell r="B69">
            <v>3690</v>
          </cell>
          <cell r="C69">
            <v>4417</v>
          </cell>
          <cell r="D69">
            <v>6069</v>
          </cell>
          <cell r="E69">
            <v>5201.3425908785703</v>
          </cell>
          <cell r="F69">
            <v>6214.175514550876</v>
          </cell>
          <cell r="G69">
            <v>7587.6067372530124</v>
          </cell>
          <cell r="H69">
            <v>7114.7247192678051</v>
          </cell>
          <cell r="I69">
            <v>7483.6965956121949</v>
          </cell>
          <cell r="J69">
            <v>7703.134726383274</v>
          </cell>
          <cell r="K69">
            <v>8426.45987484125</v>
          </cell>
          <cell r="L69">
            <v>9361.5854091560741</v>
          </cell>
        </row>
      </sheetData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11120.999999999998</v>
          </cell>
          <cell r="C48">
            <v>14415</v>
          </cell>
          <cell r="D48">
            <v>4994</v>
          </cell>
          <cell r="E48">
            <v>5066.0458733521564</v>
          </cell>
          <cell r="F48">
            <v>5902.362252460247</v>
          </cell>
          <cell r="G48">
            <v>8421.5091940398288</v>
          </cell>
          <cell r="H48">
            <v>14420.557473748346</v>
          </cell>
          <cell r="I48">
            <v>15140.929096970638</v>
          </cell>
          <cell r="J48">
            <v>15237.181224799537</v>
          </cell>
          <cell r="K48">
            <v>16091.334034455505</v>
          </cell>
          <cell r="L48">
            <v>17533.686071026084</v>
          </cell>
        </row>
        <row r="69">
          <cell r="B69">
            <v>9745.3850931677007</v>
          </cell>
          <cell r="C69">
            <v>13223.55</v>
          </cell>
          <cell r="D69">
            <v>4603.6602316602311</v>
          </cell>
          <cell r="E69">
            <v>4518.6596219851872</v>
          </cell>
          <cell r="F69">
            <v>5521.7314793060159</v>
          </cell>
          <cell r="G69">
            <v>7875.9683323869431</v>
          </cell>
          <cell r="H69">
            <v>13662.129495674086</v>
          </cell>
          <cell r="I69">
            <v>14349.694914786263</v>
          </cell>
          <cell r="J69">
            <v>14443.407454824568</v>
          </cell>
          <cell r="K69">
            <v>15311.813761589628</v>
          </cell>
          <cell r="L69">
            <v>16747.494184413317</v>
          </cell>
        </row>
      </sheetData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422</v>
          </cell>
          <cell r="C48">
            <v>3348</v>
          </cell>
          <cell r="D48">
            <v>3230</v>
          </cell>
          <cell r="E48">
            <v>2761.6048732865434</v>
          </cell>
          <cell r="F48">
            <v>3176.2356362855767</v>
          </cell>
          <cell r="G48">
            <v>3836.9729689851929</v>
          </cell>
          <cell r="H48">
            <v>4546.5062629671575</v>
          </cell>
          <cell r="I48">
            <v>6188.7238853106483</v>
          </cell>
          <cell r="J48">
            <v>7833.4208199735713</v>
          </cell>
          <cell r="K48">
            <v>9520.027350757875</v>
          </cell>
          <cell r="L48">
            <v>8859.9438839151535</v>
          </cell>
        </row>
        <row r="69">
          <cell r="B69">
            <v>399.57979334098729</v>
          </cell>
          <cell r="C69">
            <v>3331.9293849658316</v>
          </cell>
          <cell r="D69">
            <v>3209.1907356948232</v>
          </cell>
          <cell r="E69">
            <v>2715.5265840092688</v>
          </cell>
          <cell r="F69">
            <v>3131.0244420479326</v>
          </cell>
          <cell r="G69">
            <v>3781.1395340690183</v>
          </cell>
          <cell r="H69">
            <v>4471.4596104864522</v>
          </cell>
          <cell r="I69">
            <v>6077.6048239078773</v>
          </cell>
          <cell r="J69">
            <v>7693.2100867898462</v>
          </cell>
          <cell r="K69">
            <v>9344.3952661822768</v>
          </cell>
          <cell r="L69">
            <v>8693.5551834460239</v>
          </cell>
        </row>
      </sheetData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35191</v>
          </cell>
          <cell r="C48">
            <v>35756</v>
          </cell>
          <cell r="D48">
            <v>37371</v>
          </cell>
          <cell r="E48">
            <v>27859.168377662205</v>
          </cell>
          <cell r="F48">
            <v>33045.32458882004</v>
          </cell>
          <cell r="G48">
            <v>35947.749012025044</v>
          </cell>
          <cell r="H48">
            <v>41924.595825982789</v>
          </cell>
          <cell r="I48">
            <v>43186.4709456735</v>
          </cell>
          <cell r="J48">
            <v>45270.534563091758</v>
          </cell>
          <cell r="K48">
            <v>46770.424250182186</v>
          </cell>
          <cell r="L48">
            <v>48604.734784462678</v>
          </cell>
        </row>
        <row r="69">
          <cell r="B69">
            <v>32259</v>
          </cell>
          <cell r="C69">
            <v>33219</v>
          </cell>
          <cell r="D69">
            <v>34613</v>
          </cell>
          <cell r="E69">
            <v>25786.542970160754</v>
          </cell>
          <cell r="F69">
            <v>31182.790938458835</v>
          </cell>
          <cell r="G69">
            <v>34006.944861360491</v>
          </cell>
          <cell r="H69">
            <v>39630.418037279618</v>
          </cell>
          <cell r="I69">
            <v>41340.60243037693</v>
          </cell>
          <cell r="J69">
            <v>43281.596509863404</v>
          </cell>
          <cell r="K69">
            <v>44765.724193023285</v>
          </cell>
          <cell r="L69">
            <v>46549.821542453807</v>
          </cell>
        </row>
      </sheetData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1917</v>
          </cell>
          <cell r="C48">
            <v>2240</v>
          </cell>
          <cell r="D48">
            <v>2115</v>
          </cell>
          <cell r="E48">
            <v>1401.8874413647459</v>
          </cell>
          <cell r="F48">
            <v>2459.8013927673346</v>
          </cell>
          <cell r="G48">
            <v>2656.626160275739</v>
          </cell>
          <cell r="H48">
            <v>2788.4427604094917</v>
          </cell>
          <cell r="I48">
            <v>2822.4430353829007</v>
          </cell>
          <cell r="J48">
            <v>2979.7985348253719</v>
          </cell>
          <cell r="K48">
            <v>3109.0851169349435</v>
          </cell>
          <cell r="L48">
            <v>3414.657879667333</v>
          </cell>
        </row>
        <row r="69">
          <cell r="B69">
            <v>1802</v>
          </cell>
          <cell r="C69">
            <v>2214</v>
          </cell>
          <cell r="D69">
            <v>1994</v>
          </cell>
          <cell r="E69">
            <v>1335.0406150611411</v>
          </cell>
          <cell r="F69">
            <v>2402.430878995955</v>
          </cell>
          <cell r="G69">
            <v>2608.1680008508633</v>
          </cell>
          <cell r="H69">
            <v>2740.7063511538518</v>
          </cell>
          <cell r="I69">
            <v>2775.6777395431241</v>
          </cell>
          <cell r="J69">
            <v>2934.450454826359</v>
          </cell>
          <cell r="K69">
            <v>3059.6892087676902</v>
          </cell>
          <cell r="L69">
            <v>3358.2710699032295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82773</v>
          </cell>
          <cell r="C48">
            <v>85709</v>
          </cell>
          <cell r="D48">
            <v>93764</v>
          </cell>
          <cell r="E48">
            <v>69728.137399226136</v>
          </cell>
          <cell r="F48">
            <v>73694.367080424068</v>
          </cell>
          <cell r="G48">
            <v>69226.874476564306</v>
          </cell>
          <cell r="H48">
            <v>72312.572723222387</v>
          </cell>
          <cell r="I48">
            <v>75898.511982850963</v>
          </cell>
          <cell r="J48">
            <v>86099.739191105618</v>
          </cell>
          <cell r="K48">
            <v>92508.678902725922</v>
          </cell>
          <cell r="L48">
            <v>98217.464509686499</v>
          </cell>
        </row>
        <row r="69">
          <cell r="B69">
            <v>79032.834020011767</v>
          </cell>
          <cell r="C69">
            <v>82091.486284289276</v>
          </cell>
          <cell r="D69">
            <v>90097.884892086324</v>
          </cell>
          <cell r="E69">
            <v>66833.624215667165</v>
          </cell>
          <cell r="F69">
            <v>71103.795169106903</v>
          </cell>
          <cell r="G69">
            <v>67591.747513342008</v>
          </cell>
          <cell r="H69">
            <v>70941.980740566403</v>
          </cell>
          <cell r="I69">
            <v>74619.912056347835</v>
          </cell>
          <cell r="J69">
            <v>84617.542011331447</v>
          </cell>
          <cell r="K69">
            <v>90860.801635135867</v>
          </cell>
          <cell r="L69">
            <v>96476.127396932803</v>
          </cell>
        </row>
      </sheetData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89631</v>
          </cell>
          <cell r="C48">
            <v>100219</v>
          </cell>
          <cell r="D48">
            <v>118139.99999999999</v>
          </cell>
          <cell r="E48">
            <v>107586.89659708168</v>
          </cell>
          <cell r="F48">
            <v>122529.3443168122</v>
          </cell>
          <cell r="G48">
            <v>135634.18389916161</v>
          </cell>
          <cell r="H48">
            <v>136740.5917464972</v>
          </cell>
          <cell r="I48">
            <v>141031.18666125037</v>
          </cell>
          <cell r="J48">
            <v>145854.90287843815</v>
          </cell>
          <cell r="K48">
            <v>150288.16220436897</v>
          </cell>
          <cell r="L48">
            <v>156295.11445139465</v>
          </cell>
        </row>
        <row r="69">
          <cell r="B69">
            <v>86029</v>
          </cell>
          <cell r="C69">
            <v>96171</v>
          </cell>
          <cell r="D69">
            <v>114344.99999999999</v>
          </cell>
          <cell r="E69">
            <v>103489.12347093665</v>
          </cell>
          <cell r="F69">
            <v>118407.70003805539</v>
          </cell>
          <cell r="G69">
            <v>130802.4784935487</v>
          </cell>
          <cell r="H69">
            <v>132018.7709419594</v>
          </cell>
          <cell r="I69">
            <v>136518.60752765677</v>
          </cell>
          <cell r="J69">
            <v>141653.32130978088</v>
          </cell>
          <cell r="K69">
            <v>146141.82263702404</v>
          </cell>
          <cell r="L69">
            <v>152449.0132501013</v>
          </cell>
        </row>
      </sheetData>
      <sheetData sheetId="10"/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59873.999980020009</v>
          </cell>
          <cell r="C48">
            <v>64065.999980020002</v>
          </cell>
          <cell r="D48">
            <v>67932.999999999985</v>
          </cell>
          <cell r="E48">
            <v>59617.646095812845</v>
          </cell>
          <cell r="F48">
            <v>71620.630572723079</v>
          </cell>
          <cell r="G48">
            <v>75843.922842815562</v>
          </cell>
          <cell r="H48">
            <v>79932.757305083593</v>
          </cell>
          <cell r="I48">
            <v>81673.692576675021</v>
          </cell>
          <cell r="J48">
            <v>85747.261273415788</v>
          </cell>
          <cell r="K48">
            <v>89063.562333388909</v>
          </cell>
          <cell r="L48">
            <v>90574.54817190356</v>
          </cell>
        </row>
        <row r="69">
          <cell r="B69">
            <v>57718.615724565592</v>
          </cell>
          <cell r="C69">
            <v>61306.438698103535</v>
          </cell>
          <cell r="D69">
            <v>66151.953510756051</v>
          </cell>
          <cell r="E69">
            <v>57104.442432265663</v>
          </cell>
          <cell r="F69">
            <v>68889.731886323803</v>
          </cell>
          <cell r="G69">
            <v>73244.699567918622</v>
          </cell>
          <cell r="H69">
            <v>77310.825260236641</v>
          </cell>
          <cell r="I69">
            <v>79435.413748948966</v>
          </cell>
          <cell r="J69">
            <v>83387.974754771174</v>
          </cell>
          <cell r="K69">
            <v>86683.73825579691</v>
          </cell>
          <cell r="L69">
            <v>88275.273203120072</v>
          </cell>
        </row>
      </sheetData>
      <sheetData sheetId="10"/>
      <sheetData sheetId="11"/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143174</v>
          </cell>
          <cell r="C48">
            <v>155359</v>
          </cell>
          <cell r="D48">
            <v>157089</v>
          </cell>
          <cell r="E48">
            <v>162367.30554173412</v>
          </cell>
          <cell r="F48">
            <v>176243.89140178877</v>
          </cell>
          <cell r="G48">
            <v>188413.09524503438</v>
          </cell>
          <cell r="H48">
            <v>203166.04686078933</v>
          </cell>
          <cell r="I48">
            <v>211552.27702964991</v>
          </cell>
          <cell r="J48">
            <v>219228.31508254778</v>
          </cell>
          <cell r="K48">
            <v>232175.49432081159</v>
          </cell>
          <cell r="L48">
            <v>245346.76466878297</v>
          </cell>
        </row>
        <row r="69">
          <cell r="B69">
            <v>130223.5335276968</v>
          </cell>
          <cell r="C69">
            <v>142038.19216516675</v>
          </cell>
          <cell r="D69">
            <v>142884.55963302753</v>
          </cell>
          <cell r="E69">
            <v>148392.44102667106</v>
          </cell>
          <cell r="F69">
            <v>161903.19407205138</v>
          </cell>
          <cell r="G69">
            <v>174645.67871181885</v>
          </cell>
          <cell r="H69">
            <v>189214.53801908149</v>
          </cell>
          <cell r="I69">
            <v>198252.62763147667</v>
          </cell>
          <cell r="J69">
            <v>207099.46932159757</v>
          </cell>
          <cell r="K69">
            <v>215831.35882135795</v>
          </cell>
          <cell r="L69">
            <v>225109.7439642286</v>
          </cell>
        </row>
      </sheetData>
      <sheetData sheetId="10"/>
      <sheetData sheetId="11"/>
      <sheetData sheetId="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43371.999999999993</v>
          </cell>
          <cell r="C48">
            <v>46188</v>
          </cell>
          <cell r="D48">
            <v>53664.023820207134</v>
          </cell>
          <cell r="E48">
            <v>50199.21578390045</v>
          </cell>
          <cell r="F48">
            <v>48507.430783450152</v>
          </cell>
          <cell r="G48">
            <v>47988.282602723542</v>
          </cell>
          <cell r="H48">
            <v>48243.460760938033</v>
          </cell>
          <cell r="I48">
            <v>48075.776468239041</v>
          </cell>
          <cell r="J48">
            <v>49144.597350713688</v>
          </cell>
          <cell r="K48">
            <v>51139.958912382011</v>
          </cell>
          <cell r="L48">
            <v>52085.527025981057</v>
          </cell>
        </row>
        <row r="69">
          <cell r="B69">
            <v>41827.617669654283</v>
          </cell>
          <cell r="C69">
            <v>44603.427315357563</v>
          </cell>
          <cell r="D69">
            <v>52387.870852722546</v>
          </cell>
          <cell r="E69">
            <v>48587.622764470099</v>
          </cell>
          <cell r="F69">
            <v>47640.752983331826</v>
          </cell>
          <cell r="G69">
            <v>47287.234161926521</v>
          </cell>
          <cell r="H69">
            <v>47751.888788565877</v>
          </cell>
          <cell r="I69">
            <v>47592.820753027794</v>
          </cell>
          <cell r="J69">
            <v>48688.219146687123</v>
          </cell>
          <cell r="K69">
            <v>50602.847758612392</v>
          </cell>
          <cell r="L69">
            <v>51587.933995595544</v>
          </cell>
        </row>
      </sheetData>
      <sheetData sheetId="10"/>
      <sheetData sheetId="11"/>
      <sheetData sheetId="1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51560</v>
          </cell>
          <cell r="C48">
            <v>59413</v>
          </cell>
          <cell r="D48">
            <v>60618.916281476188</v>
          </cell>
          <cell r="E48">
            <v>67527.80779060944</v>
          </cell>
          <cell r="F48">
            <v>71417.378070917461</v>
          </cell>
          <cell r="G48">
            <v>75946.568192166989</v>
          </cell>
          <cell r="H48">
            <v>75464.247179390019</v>
          </cell>
          <cell r="I48">
            <v>76386.842210557981</v>
          </cell>
          <cell r="J48">
            <v>78698.54526339969</v>
          </cell>
          <cell r="K48">
            <v>81799.938928977281</v>
          </cell>
          <cell r="L48">
            <v>88115.313358171014</v>
          </cell>
        </row>
        <row r="69">
          <cell r="B69">
            <v>48625</v>
          </cell>
          <cell r="C69">
            <v>55504</v>
          </cell>
          <cell r="D69">
            <v>55567.623820579945</v>
          </cell>
          <cell r="E69">
            <v>62221.687679340401</v>
          </cell>
          <cell r="F69">
            <v>66023.423657705222</v>
          </cell>
          <cell r="G69">
            <v>71154.247864959689</v>
          </cell>
          <cell r="H69">
            <v>71997.135888130477</v>
          </cell>
          <cell r="I69">
            <v>73618.823064834869</v>
          </cell>
          <cell r="J69">
            <v>76176.959577328977</v>
          </cell>
          <cell r="K69">
            <v>79448.321203853091</v>
          </cell>
          <cell r="L69">
            <v>82973.602537464802</v>
          </cell>
        </row>
      </sheetData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13624</v>
          </cell>
          <cell r="C48">
            <v>15117</v>
          </cell>
          <cell r="D48">
            <v>16248</v>
          </cell>
          <cell r="E48">
            <v>15125.910362363205</v>
          </cell>
          <cell r="F48">
            <v>16444.107704054488</v>
          </cell>
          <cell r="G48">
            <v>17140.655989139657</v>
          </cell>
          <cell r="H48">
            <v>18786.717665225027</v>
          </cell>
          <cell r="I48">
            <v>19811.969254683947</v>
          </cell>
          <cell r="J48">
            <v>21223.166154743714</v>
          </cell>
          <cell r="K48">
            <v>21198.231030013205</v>
          </cell>
          <cell r="L48">
            <v>21627.061265642922</v>
          </cell>
        </row>
        <row r="69">
          <cell r="B69">
            <v>12795</v>
          </cell>
          <cell r="C69">
            <v>14149</v>
          </cell>
          <cell r="D69">
            <v>15220.678305301255</v>
          </cell>
          <cell r="E69">
            <v>14169.65985457014</v>
          </cell>
          <cell r="F69">
            <v>15441.900979212307</v>
          </cell>
          <cell r="G69">
            <v>16310.877583841821</v>
          </cell>
          <cell r="H69">
            <v>17962.69823088187</v>
          </cell>
          <cell r="I69">
            <v>19026.817784609746</v>
          </cell>
          <cell r="J69">
            <v>20497.993492372432</v>
          </cell>
          <cell r="K69">
            <v>20456.580231117929</v>
          </cell>
          <cell r="L69">
            <v>20887.512382818612</v>
          </cell>
        </row>
      </sheetData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30798</v>
          </cell>
          <cell r="C48">
            <v>31352</v>
          </cell>
          <cell r="D48">
            <v>27464</v>
          </cell>
          <cell r="E48">
            <v>27067.5254548185</v>
          </cell>
          <cell r="F48">
            <v>33933.988567870038</v>
          </cell>
          <cell r="G48">
            <v>36485.172245345777</v>
          </cell>
          <cell r="H48">
            <v>38295.833097965362</v>
          </cell>
          <cell r="I48">
            <v>39659.301642158331</v>
          </cell>
          <cell r="J48">
            <v>40877.188669777825</v>
          </cell>
          <cell r="K48">
            <v>40446.091311255812</v>
          </cell>
          <cell r="L48">
            <v>41814.348647091974</v>
          </cell>
        </row>
        <row r="69">
          <cell r="B69">
            <v>27404.840201005027</v>
          </cell>
          <cell r="C69">
            <v>29189.238346340437</v>
          </cell>
          <cell r="D69">
            <v>25041.952026907416</v>
          </cell>
          <cell r="E69">
            <v>25502.446675021038</v>
          </cell>
          <cell r="F69">
            <v>31976.78621767306</v>
          </cell>
          <cell r="G69">
            <v>34531.13875267862</v>
          </cell>
          <cell r="H69">
            <v>36416.196121674016</v>
          </cell>
          <cell r="I69">
            <v>37727.517349928879</v>
          </cell>
          <cell r="J69">
            <v>38970.039508663234</v>
          </cell>
          <cell r="K69">
            <v>38715.14602581456</v>
          </cell>
          <cell r="L69">
            <v>39419.815201833073</v>
          </cell>
        </row>
      </sheetData>
      <sheetData sheetId="10"/>
      <sheetData sheetId="11"/>
      <sheetData sheetId="1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69937</v>
          </cell>
          <cell r="C48">
            <v>70542</v>
          </cell>
          <cell r="D48">
            <v>80593</v>
          </cell>
          <cell r="E48">
            <v>71479.207607601071</v>
          </cell>
          <cell r="F48">
            <v>88841.391349583428</v>
          </cell>
          <cell r="G48">
            <v>97303.136019064332</v>
          </cell>
          <cell r="H48">
            <v>93419.184391160597</v>
          </cell>
          <cell r="I48">
            <v>91590.429633254287</v>
          </cell>
          <cell r="J48">
            <v>93070.258328137381</v>
          </cell>
          <cell r="K48">
            <v>96736.524431441387</v>
          </cell>
          <cell r="L48">
            <v>100605.56204492484</v>
          </cell>
        </row>
        <row r="69">
          <cell r="B69">
            <v>67248</v>
          </cell>
          <cell r="C69">
            <v>67802</v>
          </cell>
          <cell r="D69">
            <v>77131</v>
          </cell>
          <cell r="E69">
            <v>68812.043909616405</v>
          </cell>
          <cell r="F69">
            <v>85246.855313129199</v>
          </cell>
          <cell r="G69">
            <v>93355.419140863538</v>
          </cell>
          <cell r="H69">
            <v>89391.911479561153</v>
          </cell>
          <cell r="I69">
            <v>87648.778037792013</v>
          </cell>
          <cell r="J69">
            <v>88800.583773613107</v>
          </cell>
          <cell r="K69">
            <v>92170.113553234507</v>
          </cell>
          <cell r="L69">
            <v>95925.688156422926</v>
          </cell>
        </row>
      </sheetData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145231</v>
          </cell>
          <cell r="C48">
            <v>158365</v>
          </cell>
          <cell r="D48">
            <v>148460</v>
          </cell>
          <cell r="E48">
            <v>160490.80472061515</v>
          </cell>
          <cell r="F48">
            <v>160210.58750288919</v>
          </cell>
          <cell r="G48">
            <v>166881.74743430893</v>
          </cell>
          <cell r="H48">
            <v>174735.12178838145</v>
          </cell>
          <cell r="I48">
            <v>182836.49769886755</v>
          </cell>
          <cell r="J48">
            <v>193548.00695329354</v>
          </cell>
          <cell r="K48">
            <v>202763.92929067419</v>
          </cell>
          <cell r="L48">
            <v>209728.46240971572</v>
          </cell>
        </row>
        <row r="69">
          <cell r="B69">
            <v>141559.33700504969</v>
          </cell>
          <cell r="C69">
            <v>154541.56605922553</v>
          </cell>
          <cell r="D69">
            <v>145176.18431301785</v>
          </cell>
          <cell r="E69">
            <v>156613.66000173069</v>
          </cell>
          <cell r="F69">
            <v>156278.63998797789</v>
          </cell>
          <cell r="G69">
            <v>163038.09394459138</v>
          </cell>
          <cell r="H69">
            <v>170120.35079096569</v>
          </cell>
          <cell r="I69">
            <v>178051.11129761819</v>
          </cell>
          <cell r="J69">
            <v>187938.08438316712</v>
          </cell>
          <cell r="K69">
            <v>196517.48875257373</v>
          </cell>
          <cell r="L69">
            <v>203424.76213974855</v>
          </cell>
        </row>
      </sheetData>
      <sheetData sheetId="10"/>
      <sheetData sheetId="11"/>
      <sheetData sheetId="1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374375</v>
          </cell>
          <cell r="C48">
            <v>395425</v>
          </cell>
          <cell r="D48">
            <v>378525</v>
          </cell>
          <cell r="E48">
            <v>357130.51535187894</v>
          </cell>
          <cell r="F48">
            <v>369460.00198366516</v>
          </cell>
          <cell r="G48">
            <v>378062.76881185308</v>
          </cell>
          <cell r="H48">
            <v>398021.23422321741</v>
          </cell>
          <cell r="I48">
            <v>418372.36908566195</v>
          </cell>
          <cell r="J48">
            <v>447538.79217774858</v>
          </cell>
          <cell r="K48">
            <v>477475.36502289498</v>
          </cell>
          <cell r="L48">
            <v>497924.08784678474</v>
          </cell>
        </row>
        <row r="69">
          <cell r="B69">
            <v>358111.86015424167</v>
          </cell>
          <cell r="C69">
            <v>377674.27483443706</v>
          </cell>
          <cell r="D69">
            <v>362467.41113426618</v>
          </cell>
          <cell r="E69">
            <v>339292.58692424337</v>
          </cell>
          <cell r="F69">
            <v>355098.85038963973</v>
          </cell>
          <cell r="G69">
            <v>363915.09243915958</v>
          </cell>
          <cell r="H69">
            <v>382324.26314385043</v>
          </cell>
          <cell r="I69">
            <v>402639.27163769287</v>
          </cell>
          <cell r="J69">
            <v>431888.93074721511</v>
          </cell>
          <cell r="K69">
            <v>462107.50861210655</v>
          </cell>
          <cell r="L69">
            <v>481411.08474904537</v>
          </cell>
        </row>
      </sheetData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40646</v>
          </cell>
          <cell r="C48">
            <v>43972</v>
          </cell>
          <cell r="D48">
            <v>46017</v>
          </cell>
          <cell r="E48">
            <v>48842.553548803939</v>
          </cell>
          <cell r="F48">
            <v>48789.056660153066</v>
          </cell>
          <cell r="G48">
            <v>49938.324836719097</v>
          </cell>
          <cell r="H48">
            <v>50486.980257577256</v>
          </cell>
          <cell r="I48">
            <v>54351.949011996934</v>
          </cell>
          <cell r="J48">
            <v>53602.795964639467</v>
          </cell>
          <cell r="K48">
            <v>53275.189289868293</v>
          </cell>
          <cell r="L48">
            <v>56749.195498092806</v>
          </cell>
        </row>
        <row r="69">
          <cell r="B69">
            <v>36616.645205015251</v>
          </cell>
          <cell r="C69">
            <v>39891.323467230446</v>
          </cell>
          <cell r="D69">
            <v>41588.479536272614</v>
          </cell>
          <cell r="E69">
            <v>44359.057232244653</v>
          </cell>
          <cell r="F69">
            <v>44820.948559630939</v>
          </cell>
          <cell r="G69">
            <v>46675.532978911469</v>
          </cell>
          <cell r="H69">
            <v>47338.199315859063</v>
          </cell>
          <cell r="I69">
            <v>51389.001156877122</v>
          </cell>
          <cell r="J69">
            <v>50839.215763232591</v>
          </cell>
          <cell r="K69">
            <v>50876.322042235326</v>
          </cell>
          <cell r="L69">
            <v>52681.907730966457</v>
          </cell>
        </row>
      </sheetData>
      <sheetData sheetId="10"/>
      <sheetData sheetId="11"/>
      <sheetData sheetId="1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</sheetNames>
    <sheetDataSet>
      <sheetData sheetId="0"/>
      <sheetData sheetId="1"/>
      <sheetData sheetId="2">
        <row r="12">
          <cell r="L12">
            <v>2047578.682</v>
          </cell>
          <cell r="M12">
            <v>2180541.8530000001</v>
          </cell>
          <cell r="N12">
            <v>2138698.4169999999</v>
          </cell>
          <cell r="O12">
            <v>2335535.8259999999</v>
          </cell>
          <cell r="P12">
            <v>2501514.6189999999</v>
          </cell>
          <cell r="Q12">
            <v>2489664.2629999998</v>
          </cell>
          <cell r="R12">
            <v>2465022.7080000001</v>
          </cell>
          <cell r="S12">
            <v>2374195.7990000001</v>
          </cell>
          <cell r="T12">
            <v>2379521.0240000002</v>
          </cell>
          <cell r="U12">
            <v>2337540.196</v>
          </cell>
          <cell r="V12">
            <v>2554778.352</v>
          </cell>
          <cell r="W12">
            <v>2349975.253</v>
          </cell>
          <cell r="X12">
            <v>2389669.1320000002</v>
          </cell>
          <cell r="Y12">
            <v>2377938.378</v>
          </cell>
          <cell r="Z12">
            <v>2200822.8139999998</v>
          </cell>
          <cell r="AA12">
            <v>2228308.3080000002</v>
          </cell>
          <cell r="AB12">
            <v>2323978.9759999998</v>
          </cell>
          <cell r="AC12">
            <v>2334869.0660000001</v>
          </cell>
          <cell r="AD12">
            <v>2283490.588</v>
          </cell>
        </row>
        <row r="13">
          <cell r="L13">
            <v>2149688.682</v>
          </cell>
          <cell r="M13">
            <v>2275901.8530000001</v>
          </cell>
          <cell r="N13">
            <v>2226197.4169999999</v>
          </cell>
          <cell r="O13">
            <v>2411430.8259999999</v>
          </cell>
          <cell r="P13">
            <v>2554829.6189999999</v>
          </cell>
          <cell r="Q13">
            <v>2546848.2629999998</v>
          </cell>
          <cell r="R13">
            <v>2519648.7080000001</v>
          </cell>
          <cell r="S13">
            <v>2433043.7990000001</v>
          </cell>
          <cell r="T13">
            <v>2443875.0240000002</v>
          </cell>
          <cell r="U13">
            <v>2392001.196</v>
          </cell>
          <cell r="V13">
            <v>2611740.352</v>
          </cell>
          <cell r="W13">
            <v>2408084.253</v>
          </cell>
          <cell r="X13">
            <v>2447994.1320000002</v>
          </cell>
          <cell r="Y13">
            <v>2434542.378</v>
          </cell>
          <cell r="Z13">
            <v>2261116.8139999998</v>
          </cell>
          <cell r="AA13">
            <v>2294817.8330000001</v>
          </cell>
          <cell r="AB13">
            <v>2389107.6159999999</v>
          </cell>
          <cell r="AC13">
            <v>2401433.3629999999</v>
          </cell>
          <cell r="AD13">
            <v>2349832.8229999999</v>
          </cell>
        </row>
        <row r="14">
          <cell r="L14">
            <v>991641.68200000003</v>
          </cell>
          <cell r="M14">
            <v>1058173.8529999999</v>
          </cell>
          <cell r="N14">
            <v>1081781.4169999999</v>
          </cell>
          <cell r="O14">
            <v>1248047.8259999999</v>
          </cell>
          <cell r="P14">
            <v>1469182.6189999999</v>
          </cell>
          <cell r="Q14">
            <v>1468829.263</v>
          </cell>
          <cell r="R14">
            <v>1465652.7080000001</v>
          </cell>
          <cell r="S14">
            <v>1418585.7990000001</v>
          </cell>
          <cell r="T14">
            <v>1423440.024</v>
          </cell>
          <cell r="U14">
            <v>1390863.196</v>
          </cell>
          <cell r="V14">
            <v>1521469.9639999999</v>
          </cell>
          <cell r="W14">
            <v>1435423.5460000001</v>
          </cell>
          <cell r="X14">
            <v>1451415.12</v>
          </cell>
          <cell r="Y14">
            <v>1462092.297</v>
          </cell>
          <cell r="Z14">
            <v>1360545.463</v>
          </cell>
          <cell r="AA14">
            <v>1371135.561</v>
          </cell>
          <cell r="AB14">
            <v>1432041.662</v>
          </cell>
          <cell r="AC14">
            <v>1447857.568</v>
          </cell>
          <cell r="AD14">
            <v>1423076.1470000001</v>
          </cell>
        </row>
        <row r="15">
          <cell r="L15">
            <v>23171</v>
          </cell>
          <cell r="M15">
            <v>23659</v>
          </cell>
          <cell r="N15">
            <v>22853</v>
          </cell>
          <cell r="O15">
            <v>23065</v>
          </cell>
          <cell r="P15">
            <v>23415</v>
          </cell>
          <cell r="Q15">
            <v>19464</v>
          </cell>
          <cell r="R15">
            <v>31557</v>
          </cell>
          <cell r="S15">
            <v>26554</v>
          </cell>
          <cell r="T15">
            <v>28635</v>
          </cell>
          <cell r="U15">
            <v>31093</v>
          </cell>
          <cell r="V15">
            <v>35546.400000000001</v>
          </cell>
          <cell r="W15">
            <v>35136.300000000003</v>
          </cell>
          <cell r="X15">
            <v>32165.3</v>
          </cell>
          <cell r="Y15">
            <v>28823.3</v>
          </cell>
          <cell r="Z15">
            <v>26298.6</v>
          </cell>
          <cell r="AA15">
            <v>26589.9</v>
          </cell>
          <cell r="AB15">
            <v>25387.8</v>
          </cell>
          <cell r="AC15">
            <v>22160.2</v>
          </cell>
          <cell r="AD15">
            <v>22281</v>
          </cell>
        </row>
        <row r="16">
          <cell r="L16">
            <v>47305</v>
          </cell>
          <cell r="M16">
            <v>48543</v>
          </cell>
          <cell r="N16">
            <v>46136</v>
          </cell>
          <cell r="O16">
            <v>50101</v>
          </cell>
          <cell r="P16">
            <v>45954</v>
          </cell>
          <cell r="Q16">
            <v>47528</v>
          </cell>
          <cell r="R16">
            <v>45414</v>
          </cell>
          <cell r="S16">
            <v>46733</v>
          </cell>
          <cell r="T16">
            <v>54796</v>
          </cell>
          <cell r="U16">
            <v>53018</v>
          </cell>
          <cell r="V16">
            <v>53607</v>
          </cell>
          <cell r="W16">
            <v>54071</v>
          </cell>
          <cell r="X16">
            <v>53477</v>
          </cell>
          <cell r="Y16">
            <v>49629</v>
          </cell>
          <cell r="Z16">
            <v>50117</v>
          </cell>
          <cell r="AA16">
            <v>45994</v>
          </cell>
          <cell r="AB16">
            <v>44913</v>
          </cell>
          <cell r="AC16">
            <v>40793.017</v>
          </cell>
          <cell r="AD16">
            <v>35051.889000000003</v>
          </cell>
        </row>
        <row r="17">
          <cell r="L17">
            <v>139077</v>
          </cell>
          <cell r="M17">
            <v>149086</v>
          </cell>
          <cell r="N17">
            <v>142294</v>
          </cell>
          <cell r="O17">
            <v>147142</v>
          </cell>
          <cell r="P17">
            <v>144259</v>
          </cell>
          <cell r="Q17">
            <v>138882</v>
          </cell>
          <cell r="R17">
            <v>130981</v>
          </cell>
          <cell r="S17">
            <v>128673</v>
          </cell>
          <cell r="T17">
            <v>129587</v>
          </cell>
          <cell r="U17">
            <v>121424</v>
          </cell>
          <cell r="V17">
            <v>120086.7</v>
          </cell>
          <cell r="W17">
            <v>108274.7</v>
          </cell>
          <cell r="X17">
            <v>109972.6</v>
          </cell>
          <cell r="Y17">
            <v>110501.7</v>
          </cell>
          <cell r="Z17">
            <v>96524.800000000003</v>
          </cell>
          <cell r="AA17">
            <v>98650.75</v>
          </cell>
          <cell r="AB17">
            <v>104782.7</v>
          </cell>
          <cell r="AC17">
            <v>102191.076</v>
          </cell>
          <cell r="AD17">
            <v>97831.150999999998</v>
          </cell>
        </row>
        <row r="18">
          <cell r="L18">
            <v>118369</v>
          </cell>
          <cell r="M18">
            <v>127783</v>
          </cell>
          <cell r="N18">
            <v>126250</v>
          </cell>
          <cell r="O18">
            <v>129745</v>
          </cell>
          <cell r="P18">
            <v>129107</v>
          </cell>
          <cell r="Q18">
            <v>127498</v>
          </cell>
          <cell r="R18">
            <v>126598</v>
          </cell>
          <cell r="S18">
            <v>123495</v>
          </cell>
          <cell r="T18">
            <v>126177</v>
          </cell>
          <cell r="U18">
            <v>129013</v>
          </cell>
          <cell r="V18">
            <v>149364.68799999999</v>
          </cell>
          <cell r="W18">
            <v>131895.00700000001</v>
          </cell>
          <cell r="X18">
            <v>135382.41200000001</v>
          </cell>
          <cell r="Y18">
            <v>134069.38099999999</v>
          </cell>
          <cell r="Z18">
            <v>121883.55100000001</v>
          </cell>
          <cell r="AA18">
            <v>129555.997</v>
          </cell>
          <cell r="AB18">
            <v>134338.614</v>
          </cell>
          <cell r="AC18">
            <v>135116.405</v>
          </cell>
          <cell r="AD18">
            <v>134212.90700000001</v>
          </cell>
        </row>
        <row r="19">
          <cell r="L19">
            <v>315776</v>
          </cell>
          <cell r="M19">
            <v>320870</v>
          </cell>
          <cell r="N19">
            <v>316070</v>
          </cell>
          <cell r="O19">
            <v>466109</v>
          </cell>
          <cell r="P19">
            <v>491360</v>
          </cell>
          <cell r="Q19">
            <v>489614</v>
          </cell>
          <cell r="R19">
            <v>489332</v>
          </cell>
          <cell r="S19">
            <v>467792</v>
          </cell>
          <cell r="T19">
            <v>478399</v>
          </cell>
          <cell r="U19">
            <v>469244</v>
          </cell>
          <cell r="V19">
            <v>514899</v>
          </cell>
          <cell r="W19">
            <v>467000</v>
          </cell>
          <cell r="X19">
            <v>480565</v>
          </cell>
          <cell r="Y19">
            <v>488167</v>
          </cell>
          <cell r="Z19">
            <v>438167</v>
          </cell>
          <cell r="AA19">
            <v>457416</v>
          </cell>
          <cell r="AB19">
            <v>469098</v>
          </cell>
          <cell r="AC19">
            <v>469647</v>
          </cell>
          <cell r="AD19">
            <v>467643</v>
          </cell>
        </row>
        <row r="20">
          <cell r="L20">
            <v>26959</v>
          </cell>
          <cell r="M20">
            <v>27054</v>
          </cell>
          <cell r="N20">
            <v>27101</v>
          </cell>
          <cell r="O20">
            <v>25889</v>
          </cell>
          <cell r="P20">
            <v>26967</v>
          </cell>
          <cell r="Q20">
            <v>26777</v>
          </cell>
          <cell r="R20">
            <v>26989</v>
          </cell>
          <cell r="S20">
            <v>26042</v>
          </cell>
          <cell r="T20">
            <v>25146</v>
          </cell>
          <cell r="U20">
            <v>24726</v>
          </cell>
          <cell r="V20">
            <v>25548</v>
          </cell>
          <cell r="W20">
            <v>22887</v>
          </cell>
          <cell r="X20">
            <v>24473</v>
          </cell>
          <cell r="Y20">
            <v>23028</v>
          </cell>
          <cell r="Z20">
            <v>21812</v>
          </cell>
          <cell r="AA20">
            <v>21204</v>
          </cell>
          <cell r="AB20">
            <v>23940</v>
          </cell>
          <cell r="AC20">
            <v>24261.153999999999</v>
          </cell>
          <cell r="AD20">
            <v>24260</v>
          </cell>
        </row>
        <row r="21">
          <cell r="L21">
            <v>1174</v>
          </cell>
          <cell r="M21">
            <v>1176</v>
          </cell>
          <cell r="N21">
            <v>1153</v>
          </cell>
          <cell r="O21">
            <v>1930</v>
          </cell>
          <cell r="P21">
            <v>1817</v>
          </cell>
          <cell r="Q21">
            <v>2049</v>
          </cell>
          <cell r="R21">
            <v>2349</v>
          </cell>
          <cell r="S21">
            <v>1737</v>
          </cell>
          <cell r="T21">
            <v>1837</v>
          </cell>
          <cell r="U21">
            <v>2050</v>
          </cell>
          <cell r="V21">
            <v>1941</v>
          </cell>
          <cell r="W21">
            <v>2256</v>
          </cell>
          <cell r="X21">
            <v>1889</v>
          </cell>
          <cell r="Y21">
            <v>1738</v>
          </cell>
          <cell r="Z21">
            <v>2073</v>
          </cell>
          <cell r="AA21">
            <v>2093</v>
          </cell>
          <cell r="AB21">
            <v>2134</v>
          </cell>
          <cell r="AC21">
            <v>2137.48</v>
          </cell>
          <cell r="AD21">
            <v>2167.1550000000002</v>
          </cell>
        </row>
        <row r="23">
          <cell r="L23">
            <v>135470</v>
          </cell>
          <cell r="M23">
            <v>164185</v>
          </cell>
          <cell r="N23">
            <v>171009</v>
          </cell>
          <cell r="O23">
            <v>165853</v>
          </cell>
          <cell r="P23">
            <v>168200</v>
          </cell>
          <cell r="Q23">
            <v>178280</v>
          </cell>
          <cell r="R23">
            <v>165641</v>
          </cell>
          <cell r="S23">
            <v>166184.899</v>
          </cell>
          <cell r="T23">
            <v>166879.70199999999</v>
          </cell>
          <cell r="U23">
            <v>151189.21799999999</v>
          </cell>
          <cell r="V23">
            <v>153265.52600000001</v>
          </cell>
          <cell r="W23">
            <v>144206.179</v>
          </cell>
          <cell r="X23">
            <v>148547.56099999999</v>
          </cell>
          <cell r="Y23">
            <v>156591.916</v>
          </cell>
          <cell r="Z23">
            <v>144125.454</v>
          </cell>
          <cell r="AA23">
            <v>154929.39199999999</v>
          </cell>
          <cell r="AB23">
            <v>173856.68599999999</v>
          </cell>
          <cell r="AC23">
            <v>174682.82399999999</v>
          </cell>
          <cell r="AD23">
            <v>174932.25099999999</v>
          </cell>
        </row>
        <row r="24">
          <cell r="L24">
            <v>10464</v>
          </cell>
          <cell r="M24">
            <v>11796</v>
          </cell>
          <cell r="N24">
            <v>11289</v>
          </cell>
          <cell r="O24">
            <v>12240</v>
          </cell>
          <cell r="P24">
            <v>11974</v>
          </cell>
          <cell r="Q24">
            <v>12454</v>
          </cell>
          <cell r="R24">
            <v>11102</v>
          </cell>
          <cell r="S24">
            <v>10866</v>
          </cell>
          <cell r="T24">
            <v>11091</v>
          </cell>
          <cell r="U24">
            <v>10810</v>
          </cell>
          <cell r="V24">
            <v>11824</v>
          </cell>
          <cell r="W24">
            <v>11490</v>
          </cell>
          <cell r="X24">
            <v>10990</v>
          </cell>
          <cell r="Y24">
            <v>11073</v>
          </cell>
          <cell r="Z24">
            <v>9553</v>
          </cell>
          <cell r="AA24">
            <v>10563</v>
          </cell>
          <cell r="AB24">
            <v>10938</v>
          </cell>
          <cell r="AC24">
            <v>11307.2</v>
          </cell>
          <cell r="AD24">
            <v>11142.9</v>
          </cell>
        </row>
        <row r="25">
          <cell r="P25">
            <v>189576</v>
          </cell>
          <cell r="Q25">
            <v>193064</v>
          </cell>
          <cell r="R25">
            <v>208899</v>
          </cell>
          <cell r="S25">
            <v>204411</v>
          </cell>
          <cell r="T25">
            <v>198373</v>
          </cell>
          <cell r="U25">
            <v>180820</v>
          </cell>
          <cell r="V25">
            <v>205341</v>
          </cell>
          <cell r="W25">
            <v>219076</v>
          </cell>
          <cell r="X25">
            <v>206944</v>
          </cell>
          <cell r="Y25">
            <v>216363</v>
          </cell>
          <cell r="Z25">
            <v>205886</v>
          </cell>
          <cell r="AA25">
            <v>216934</v>
          </cell>
          <cell r="AB25">
            <v>223838</v>
          </cell>
          <cell r="AC25">
            <v>233414.08799999999</v>
          </cell>
          <cell r="AD25">
            <v>229481.43</v>
          </cell>
        </row>
        <row r="26">
          <cell r="U26">
            <v>4</v>
          </cell>
          <cell r="V26">
            <v>5</v>
          </cell>
          <cell r="W26">
            <v>31</v>
          </cell>
          <cell r="X26">
            <v>31</v>
          </cell>
          <cell r="Y26">
            <v>42</v>
          </cell>
          <cell r="Z26">
            <v>45</v>
          </cell>
          <cell r="AA26">
            <v>51</v>
          </cell>
          <cell r="AB26">
            <v>50</v>
          </cell>
          <cell r="AC26">
            <v>53.89</v>
          </cell>
          <cell r="AD26">
            <v>53.85</v>
          </cell>
        </row>
        <row r="27">
          <cell r="L27">
            <v>30999</v>
          </cell>
          <cell r="M27">
            <v>33102</v>
          </cell>
          <cell r="N27">
            <v>32368</v>
          </cell>
          <cell r="O27">
            <v>32846</v>
          </cell>
          <cell r="P27">
            <v>30236</v>
          </cell>
          <cell r="Q27">
            <v>30291</v>
          </cell>
          <cell r="R27">
            <v>29293</v>
          </cell>
          <cell r="S27">
            <v>28206</v>
          </cell>
          <cell r="T27">
            <v>26078</v>
          </cell>
          <cell r="U27">
            <v>25960</v>
          </cell>
          <cell r="V27">
            <v>28118</v>
          </cell>
          <cell r="W27">
            <v>24471</v>
          </cell>
          <cell r="X27">
            <v>26177</v>
          </cell>
          <cell r="Y27">
            <v>25309</v>
          </cell>
          <cell r="Z27">
            <v>24509</v>
          </cell>
          <cell r="AA27">
            <v>24346</v>
          </cell>
          <cell r="AB27">
            <v>27773</v>
          </cell>
          <cell r="AC27">
            <v>28897.026999999998</v>
          </cell>
          <cell r="AD27">
            <v>28685.294999999998</v>
          </cell>
        </row>
        <row r="28">
          <cell r="L28">
            <v>45947</v>
          </cell>
          <cell r="M28">
            <v>46016</v>
          </cell>
          <cell r="N28">
            <v>47378</v>
          </cell>
          <cell r="O28">
            <v>48453</v>
          </cell>
          <cell r="P28">
            <v>46716</v>
          </cell>
          <cell r="Q28">
            <v>46770</v>
          </cell>
          <cell r="R28">
            <v>49057</v>
          </cell>
          <cell r="S28">
            <v>45185</v>
          </cell>
          <cell r="T28">
            <v>42190</v>
          </cell>
          <cell r="U28">
            <v>42857</v>
          </cell>
          <cell r="V28">
            <v>45646</v>
          </cell>
          <cell r="W28">
            <v>42694</v>
          </cell>
          <cell r="X28">
            <v>43598</v>
          </cell>
          <cell r="Y28">
            <v>40821</v>
          </cell>
          <cell r="Z28">
            <v>40371</v>
          </cell>
          <cell r="AA28">
            <v>38390</v>
          </cell>
          <cell r="AB28">
            <v>39939</v>
          </cell>
          <cell r="AC28">
            <v>43566</v>
          </cell>
          <cell r="AD28">
            <v>42955</v>
          </cell>
        </row>
        <row r="29">
          <cell r="L29">
            <v>537.68200000000002</v>
          </cell>
          <cell r="M29">
            <v>665.85299999999995</v>
          </cell>
          <cell r="N29">
            <v>1143.4169999999999</v>
          </cell>
          <cell r="O29">
            <v>2896.826</v>
          </cell>
          <cell r="P29">
            <v>3135.6190000000001</v>
          </cell>
          <cell r="Q29">
            <v>3155.34</v>
          </cell>
          <cell r="R29">
            <v>3310.9639999999999</v>
          </cell>
          <cell r="S29">
            <v>2664.7739999999999</v>
          </cell>
          <cell r="T29">
            <v>3010.5909999999999</v>
          </cell>
          <cell r="U29">
            <v>2555.4009999999998</v>
          </cell>
          <cell r="V29">
            <v>3108.9989999999998</v>
          </cell>
          <cell r="W29">
            <v>3160.2820000000002</v>
          </cell>
          <cell r="X29">
            <v>3092.5619999999999</v>
          </cell>
          <cell r="Y29">
            <v>3256.2719999999999</v>
          </cell>
          <cell r="Z29">
            <v>2524.6640000000002</v>
          </cell>
          <cell r="AA29">
            <v>2362.6559999999999</v>
          </cell>
          <cell r="AB29">
            <v>2431.5120000000002</v>
          </cell>
          <cell r="AC29">
            <v>2759.366</v>
          </cell>
          <cell r="AD29">
            <v>3125.2750000000001</v>
          </cell>
        </row>
        <row r="30">
          <cell r="L30">
            <v>69157</v>
          </cell>
          <cell r="M30">
            <v>71470</v>
          </cell>
          <cell r="N30">
            <v>61982</v>
          </cell>
          <cell r="O30">
            <v>63976</v>
          </cell>
          <cell r="P30">
            <v>62522</v>
          </cell>
          <cell r="Q30">
            <v>63597</v>
          </cell>
          <cell r="R30">
            <v>61433</v>
          </cell>
          <cell r="S30">
            <v>56972</v>
          </cell>
          <cell r="T30">
            <v>56096</v>
          </cell>
          <cell r="U30">
            <v>53109</v>
          </cell>
          <cell r="V30">
            <v>52984</v>
          </cell>
          <cell r="W30">
            <v>49216</v>
          </cell>
          <cell r="X30">
            <v>49502</v>
          </cell>
          <cell r="Y30">
            <v>49157</v>
          </cell>
          <cell r="Z30">
            <v>43163</v>
          </cell>
          <cell r="AA30">
            <v>46556</v>
          </cell>
          <cell r="AB30">
            <v>48736</v>
          </cell>
          <cell r="AC30">
            <v>47816</v>
          </cell>
          <cell r="AD30">
            <v>45080</v>
          </cell>
        </row>
        <row r="31">
          <cell r="W31">
            <v>5</v>
          </cell>
          <cell r="X31">
            <v>8</v>
          </cell>
          <cell r="Y31">
            <v>1</v>
          </cell>
          <cell r="Z31">
            <v>1</v>
          </cell>
          <cell r="AA31">
            <v>6</v>
          </cell>
          <cell r="AB31">
            <v>3</v>
          </cell>
        </row>
        <row r="32">
          <cell r="L32">
            <v>163050</v>
          </cell>
          <cell r="M32">
            <v>163718</v>
          </cell>
          <cell r="N32">
            <v>169955</v>
          </cell>
          <cell r="O32">
            <v>170930</v>
          </cell>
          <cell r="P32">
            <v>177170</v>
          </cell>
          <cell r="Q32">
            <v>170304</v>
          </cell>
          <cell r="R32">
            <v>142570</v>
          </cell>
          <cell r="S32">
            <v>141543</v>
          </cell>
          <cell r="T32">
            <v>139646</v>
          </cell>
          <cell r="U32">
            <v>138869</v>
          </cell>
          <cell r="V32">
            <v>145891</v>
          </cell>
          <cell r="W32">
            <v>138873</v>
          </cell>
          <cell r="X32">
            <v>131487</v>
          </cell>
          <cell r="Y32">
            <v>132277</v>
          </cell>
          <cell r="Z32">
            <v>130106</v>
          </cell>
          <cell r="AA32">
            <v>105961.558</v>
          </cell>
          <cell r="AB32">
            <v>101498.17200000001</v>
          </cell>
          <cell r="AC32">
            <v>103531.54</v>
          </cell>
          <cell r="AD32">
            <v>99333.542000000001</v>
          </cell>
        </row>
        <row r="33">
          <cell r="L33">
            <v>47693</v>
          </cell>
          <cell r="M33">
            <v>48226</v>
          </cell>
          <cell r="N33">
            <v>48111</v>
          </cell>
          <cell r="O33">
            <v>52588</v>
          </cell>
          <cell r="P33">
            <v>56221</v>
          </cell>
          <cell r="Q33">
            <v>59083.923000000003</v>
          </cell>
          <cell r="R33">
            <v>60322.743999999999</v>
          </cell>
          <cell r="S33">
            <v>60535.125999999997</v>
          </cell>
          <cell r="T33">
            <v>66588.731</v>
          </cell>
          <cell r="U33">
            <v>70092.577000000005</v>
          </cell>
          <cell r="V33">
            <v>78605.039000000004</v>
          </cell>
          <cell r="W33">
            <v>78815.785000000003</v>
          </cell>
          <cell r="X33">
            <v>83962.697</v>
          </cell>
          <cell r="Y33">
            <v>85622.808999999994</v>
          </cell>
          <cell r="Z33">
            <v>79773.744999999995</v>
          </cell>
          <cell r="AA33">
            <v>82670.054999999993</v>
          </cell>
          <cell r="AB33">
            <v>85203.491999999998</v>
          </cell>
          <cell r="AC33">
            <v>88570.107999999993</v>
          </cell>
          <cell r="AD33">
            <v>83010.512000000002</v>
          </cell>
        </row>
        <row r="34">
          <cell r="L34">
            <v>334191</v>
          </cell>
          <cell r="M34">
            <v>363514</v>
          </cell>
          <cell r="N34">
            <v>345572</v>
          </cell>
          <cell r="O34">
            <v>362527</v>
          </cell>
          <cell r="P34">
            <v>332166</v>
          </cell>
          <cell r="Q34">
            <v>328029</v>
          </cell>
          <cell r="R34">
            <v>328513</v>
          </cell>
          <cell r="S34">
            <v>309685</v>
          </cell>
          <cell r="T34">
            <v>303674</v>
          </cell>
          <cell r="U34">
            <v>301455</v>
          </cell>
          <cell r="V34">
            <v>328572</v>
          </cell>
          <cell r="W34">
            <v>290197</v>
          </cell>
          <cell r="X34">
            <v>300078</v>
          </cell>
          <cell r="Y34">
            <v>292622</v>
          </cell>
          <cell r="Z34">
            <v>266914</v>
          </cell>
          <cell r="AA34">
            <v>271485</v>
          </cell>
          <cell r="AB34">
            <v>283679</v>
          </cell>
          <cell r="AC34">
            <v>290849.45799999998</v>
          </cell>
          <cell r="AD34">
            <v>280485.55800000002</v>
          </cell>
        </row>
        <row r="35">
          <cell r="L35">
            <v>5626</v>
          </cell>
          <cell r="M35">
            <v>6765</v>
          </cell>
          <cell r="N35">
            <v>8380</v>
          </cell>
          <cell r="O35">
            <v>9448</v>
          </cell>
          <cell r="P35">
            <v>10789</v>
          </cell>
          <cell r="Q35">
            <v>13712</v>
          </cell>
          <cell r="R35">
            <v>13840</v>
          </cell>
          <cell r="S35">
            <v>14132</v>
          </cell>
          <cell r="T35">
            <v>13251</v>
          </cell>
          <cell r="U35">
            <v>16055</v>
          </cell>
          <cell r="V35">
            <v>21078</v>
          </cell>
          <cell r="W35">
            <v>20600</v>
          </cell>
          <cell r="X35">
            <v>21419</v>
          </cell>
          <cell r="Y35">
            <v>25523</v>
          </cell>
          <cell r="Z35">
            <v>21367</v>
          </cell>
          <cell r="AA35">
            <v>19527</v>
          </cell>
          <cell r="AB35">
            <v>18846</v>
          </cell>
          <cell r="AC35">
            <v>19100.552</v>
          </cell>
          <cell r="AD35">
            <v>20179.842000000001</v>
          </cell>
        </row>
        <row r="36">
          <cell r="L36">
            <v>179455</v>
          </cell>
          <cell r="M36">
            <v>176137</v>
          </cell>
          <cell r="N36">
            <v>149817</v>
          </cell>
          <cell r="O36">
            <v>145950</v>
          </cell>
          <cell r="P36">
            <v>128766</v>
          </cell>
          <cell r="Q36">
            <v>121781</v>
          </cell>
          <cell r="R36">
            <v>113908</v>
          </cell>
          <cell r="S36">
            <v>101720</v>
          </cell>
          <cell r="T36">
            <v>97028</v>
          </cell>
          <cell r="U36">
            <v>90694</v>
          </cell>
          <cell r="V36">
            <v>92640</v>
          </cell>
          <cell r="W36">
            <v>90948</v>
          </cell>
          <cell r="X36">
            <v>82408</v>
          </cell>
          <cell r="Y36">
            <v>78646</v>
          </cell>
          <cell r="Z36">
            <v>72226</v>
          </cell>
          <cell r="AA36">
            <v>70913</v>
          </cell>
          <cell r="AB36">
            <v>71121</v>
          </cell>
          <cell r="AC36">
            <v>69031.342000000004</v>
          </cell>
          <cell r="AD36">
            <v>66901.035999999993</v>
          </cell>
        </row>
        <row r="37">
          <cell r="L37">
            <v>9172</v>
          </cell>
          <cell r="M37">
            <v>9154</v>
          </cell>
          <cell r="N37">
            <v>8690</v>
          </cell>
          <cell r="O37">
            <v>9363</v>
          </cell>
          <cell r="P37">
            <v>9530</v>
          </cell>
          <cell r="Q37">
            <v>9931</v>
          </cell>
          <cell r="R37">
            <v>9451</v>
          </cell>
          <cell r="S37">
            <v>8670</v>
          </cell>
          <cell r="T37">
            <v>9120</v>
          </cell>
          <cell r="U37">
            <v>8871</v>
          </cell>
          <cell r="V37">
            <v>9574</v>
          </cell>
          <cell r="W37">
            <v>9498</v>
          </cell>
          <cell r="X37">
            <v>9139</v>
          </cell>
          <cell r="Y37">
            <v>9074</v>
          </cell>
          <cell r="Z37">
            <v>7788</v>
          </cell>
          <cell r="AA37">
            <v>8358</v>
          </cell>
          <cell r="AB37">
            <v>8636</v>
          </cell>
          <cell r="AC37">
            <v>9005.3389999999999</v>
          </cell>
          <cell r="AD37">
            <v>8654.9950000000008</v>
          </cell>
        </row>
        <row r="38">
          <cell r="L38">
            <v>36824</v>
          </cell>
          <cell r="M38">
            <v>53254</v>
          </cell>
          <cell r="N38">
            <v>48314</v>
          </cell>
          <cell r="O38">
            <v>52019</v>
          </cell>
          <cell r="P38">
            <v>50327</v>
          </cell>
          <cell r="Q38">
            <v>48842</v>
          </cell>
          <cell r="R38">
            <v>43272</v>
          </cell>
          <cell r="S38">
            <v>39040</v>
          </cell>
          <cell r="T38">
            <v>37710</v>
          </cell>
          <cell r="U38">
            <v>39605</v>
          </cell>
          <cell r="V38">
            <v>43761</v>
          </cell>
          <cell r="W38">
            <v>40402</v>
          </cell>
          <cell r="X38">
            <v>40315</v>
          </cell>
          <cell r="Y38">
            <v>39060</v>
          </cell>
          <cell r="Z38">
            <v>33131</v>
          </cell>
          <cell r="AA38">
            <v>34650</v>
          </cell>
          <cell r="AB38">
            <v>35477</v>
          </cell>
          <cell r="AC38">
            <v>35033</v>
          </cell>
          <cell r="AD38">
            <v>28581</v>
          </cell>
        </row>
        <row r="39">
          <cell r="L39">
            <v>149243</v>
          </cell>
          <cell r="M39">
            <v>160329</v>
          </cell>
          <cell r="N39">
            <v>179256</v>
          </cell>
          <cell r="O39">
            <v>186658</v>
          </cell>
          <cell r="P39">
            <v>183723</v>
          </cell>
          <cell r="Q39">
            <v>177492</v>
          </cell>
          <cell r="R39">
            <v>189769</v>
          </cell>
          <cell r="S39">
            <v>185889</v>
          </cell>
          <cell r="T39">
            <v>186576</v>
          </cell>
          <cell r="U39">
            <v>186872</v>
          </cell>
          <cell r="V39">
            <v>209142</v>
          </cell>
          <cell r="W39">
            <v>186312</v>
          </cell>
          <cell r="X39">
            <v>197602</v>
          </cell>
          <cell r="Y39">
            <v>186395</v>
          </cell>
          <cell r="Z39">
            <v>182567</v>
          </cell>
          <cell r="AA39">
            <v>175647</v>
          </cell>
          <cell r="AB39">
            <v>193930</v>
          </cell>
          <cell r="AC39">
            <v>191038</v>
          </cell>
          <cell r="AD39">
            <v>187732</v>
          </cell>
        </row>
        <row r="40">
          <cell r="L40">
            <v>157919</v>
          </cell>
          <cell r="M40">
            <v>174039</v>
          </cell>
          <cell r="N40">
            <v>173577</v>
          </cell>
          <cell r="O40">
            <v>175807</v>
          </cell>
          <cell r="P40">
            <v>177584</v>
          </cell>
          <cell r="Q40">
            <v>181066</v>
          </cell>
          <cell r="R40">
            <v>181421</v>
          </cell>
          <cell r="S40">
            <v>177466</v>
          </cell>
          <cell r="T40">
            <v>177632</v>
          </cell>
          <cell r="U40">
            <v>187154</v>
          </cell>
          <cell r="V40">
            <v>224230</v>
          </cell>
          <cell r="W40">
            <v>178460</v>
          </cell>
          <cell r="X40">
            <v>196444</v>
          </cell>
          <cell r="Y40">
            <v>190148</v>
          </cell>
          <cell r="Z40">
            <v>179896</v>
          </cell>
          <cell r="AA40">
            <v>183455</v>
          </cell>
          <cell r="AB40">
            <v>193429</v>
          </cell>
          <cell r="AC40">
            <v>189907</v>
          </cell>
          <cell r="AD40">
            <v>189709</v>
          </cell>
        </row>
        <row r="41">
          <cell r="L41">
            <v>102110</v>
          </cell>
          <cell r="M41">
            <v>95360</v>
          </cell>
          <cell r="N41">
            <v>87499</v>
          </cell>
          <cell r="O41">
            <v>75895</v>
          </cell>
          <cell r="P41">
            <v>53315</v>
          </cell>
          <cell r="Q41">
            <v>57184</v>
          </cell>
          <cell r="R41">
            <v>54626</v>
          </cell>
          <cell r="S41">
            <v>58848</v>
          </cell>
          <cell r="T41">
            <v>64354</v>
          </cell>
          <cell r="U41">
            <v>54461</v>
          </cell>
          <cell r="V41">
            <v>56962</v>
          </cell>
          <cell r="W41">
            <v>58109</v>
          </cell>
          <cell r="X41">
            <v>58325</v>
          </cell>
          <cell r="Y41">
            <v>56604</v>
          </cell>
          <cell r="Z41">
            <v>60294</v>
          </cell>
          <cell r="AA41">
            <v>66509.524999999994</v>
          </cell>
          <cell r="AB41">
            <v>65128.639999999999</v>
          </cell>
          <cell r="AC41">
            <v>66564.297000000006</v>
          </cell>
          <cell r="AD41">
            <v>66342.235000000001</v>
          </cell>
        </row>
        <row r="42">
          <cell r="L42">
            <v>18236</v>
          </cell>
          <cell r="M42">
            <v>18580</v>
          </cell>
          <cell r="N42">
            <v>19006</v>
          </cell>
          <cell r="O42">
            <v>18985</v>
          </cell>
          <cell r="P42">
            <v>19366</v>
          </cell>
          <cell r="Q42">
            <v>19744</v>
          </cell>
          <cell r="R42">
            <v>19957</v>
          </cell>
          <cell r="S42">
            <v>20936</v>
          </cell>
          <cell r="T42">
            <v>21720</v>
          </cell>
          <cell r="U42">
            <v>21674</v>
          </cell>
          <cell r="V42">
            <v>21549</v>
          </cell>
          <cell r="W42">
            <v>21527</v>
          </cell>
          <cell r="X42">
            <v>22933</v>
          </cell>
          <cell r="Y42">
            <v>22749</v>
          </cell>
          <cell r="Z42">
            <v>23185</v>
          </cell>
          <cell r="AA42">
            <v>26606</v>
          </cell>
          <cell r="AB42">
            <v>34325</v>
          </cell>
          <cell r="AC42">
            <v>29995.906999999999</v>
          </cell>
        </row>
        <row r="43">
          <cell r="L43">
            <v>6510</v>
          </cell>
          <cell r="M43">
            <v>7442</v>
          </cell>
          <cell r="N43">
            <v>8102</v>
          </cell>
          <cell r="O43">
            <v>9755</v>
          </cell>
          <cell r="P43">
            <v>9886</v>
          </cell>
          <cell r="Q43">
            <v>10280</v>
          </cell>
          <cell r="R43">
            <v>10905</v>
          </cell>
          <cell r="S43">
            <v>11617</v>
          </cell>
          <cell r="T43">
            <v>12078</v>
          </cell>
          <cell r="U43">
            <v>14413</v>
          </cell>
          <cell r="V43">
            <v>18076</v>
          </cell>
          <cell r="W43">
            <v>16034</v>
          </cell>
          <cell r="X43">
            <v>17730</v>
          </cell>
          <cell r="Y43">
            <v>19870</v>
          </cell>
          <cell r="Z43">
            <v>19035</v>
          </cell>
          <cell r="AA43">
            <v>20511</v>
          </cell>
          <cell r="AB43">
            <v>22198</v>
          </cell>
          <cell r="AC43">
            <v>23044</v>
          </cell>
        </row>
        <row r="44">
          <cell r="L44">
            <v>7343</v>
          </cell>
          <cell r="M44">
            <v>6594</v>
          </cell>
          <cell r="N44">
            <v>6557</v>
          </cell>
          <cell r="O44">
            <v>6141</v>
          </cell>
          <cell r="P44">
            <v>5809</v>
          </cell>
          <cell r="Q44">
            <v>3351</v>
          </cell>
          <cell r="R44">
            <v>3110</v>
          </cell>
          <cell r="S44">
            <v>2904</v>
          </cell>
          <cell r="T44">
            <v>2786</v>
          </cell>
          <cell r="U44">
            <v>2871</v>
          </cell>
          <cell r="V44">
            <v>2648</v>
          </cell>
          <cell r="W44">
            <v>2659</v>
          </cell>
          <cell r="X44">
            <v>2454</v>
          </cell>
          <cell r="Y44">
            <v>2121</v>
          </cell>
          <cell r="Z44">
            <v>1951</v>
          </cell>
          <cell r="AA44">
            <v>2188</v>
          </cell>
          <cell r="AB44">
            <v>2231.8429999999998</v>
          </cell>
          <cell r="AC44">
            <v>2404.0520000000001</v>
          </cell>
        </row>
        <row r="45">
          <cell r="L45">
            <v>188</v>
          </cell>
          <cell r="M45">
            <v>208</v>
          </cell>
          <cell r="N45">
            <v>202</v>
          </cell>
        </row>
        <row r="46">
          <cell r="L46">
            <v>17600</v>
          </cell>
          <cell r="M46">
            <v>19800</v>
          </cell>
          <cell r="N46">
            <v>21100</v>
          </cell>
          <cell r="O46">
            <v>21284</v>
          </cell>
          <cell r="P46">
            <v>26306</v>
          </cell>
          <cell r="Q46">
            <v>47781</v>
          </cell>
          <cell r="R46">
            <v>44109</v>
          </cell>
          <cell r="S46">
            <v>42602</v>
          </cell>
          <cell r="T46">
            <v>33819</v>
          </cell>
          <cell r="U46">
            <v>33851</v>
          </cell>
          <cell r="V46">
            <v>37153</v>
          </cell>
          <cell r="W46">
            <v>40472</v>
          </cell>
          <cell r="X46">
            <v>33480</v>
          </cell>
          <cell r="Y46">
            <v>33090</v>
          </cell>
          <cell r="Z46">
            <v>29381</v>
          </cell>
          <cell r="AA46">
            <v>33741</v>
          </cell>
          <cell r="AB46">
            <v>34544</v>
          </cell>
          <cell r="AC46">
            <v>35528.724000000002</v>
          </cell>
        </row>
        <row r="47">
          <cell r="L47">
            <v>16183</v>
          </cell>
          <cell r="M47">
            <v>12592</v>
          </cell>
          <cell r="N47">
            <v>17374</v>
          </cell>
          <cell r="O47">
            <v>15367</v>
          </cell>
          <cell r="P47">
            <v>18831</v>
          </cell>
          <cell r="Q47">
            <v>35597</v>
          </cell>
          <cell r="R47">
            <v>40149</v>
          </cell>
          <cell r="S47">
            <v>43274</v>
          </cell>
          <cell r="T47">
            <v>42685</v>
          </cell>
          <cell r="U47">
            <v>44383</v>
          </cell>
          <cell r="V47">
            <v>51330</v>
          </cell>
          <cell r="W47">
            <v>50917</v>
          </cell>
          <cell r="X47">
            <v>51317</v>
          </cell>
          <cell r="Y47">
            <v>50766</v>
          </cell>
          <cell r="Z47">
            <v>48410</v>
          </cell>
          <cell r="AA47">
            <v>41496</v>
          </cell>
          <cell r="AB47">
            <v>38839</v>
          </cell>
          <cell r="AC47">
            <v>43300.714999999997</v>
          </cell>
        </row>
        <row r="48">
          <cell r="Z48">
            <v>5637</v>
          </cell>
          <cell r="AA48">
            <v>6534</v>
          </cell>
          <cell r="AB48">
            <v>5636</v>
          </cell>
          <cell r="AC48">
            <v>5766</v>
          </cell>
        </row>
        <row r="49">
          <cell r="L49">
            <v>291</v>
          </cell>
          <cell r="M49">
            <v>369</v>
          </cell>
          <cell r="N49">
            <v>366</v>
          </cell>
          <cell r="O49">
            <v>386</v>
          </cell>
          <cell r="P49">
            <v>396</v>
          </cell>
          <cell r="Q49">
            <v>411</v>
          </cell>
          <cell r="R49">
            <v>436</v>
          </cell>
          <cell r="S49">
            <v>463</v>
          </cell>
          <cell r="T49">
            <v>495</v>
          </cell>
          <cell r="U49">
            <v>495</v>
          </cell>
          <cell r="V49">
            <v>231</v>
          </cell>
          <cell r="W49">
            <v>190</v>
          </cell>
          <cell r="X49">
            <v>195</v>
          </cell>
          <cell r="Y49">
            <v>211</v>
          </cell>
          <cell r="Z49">
            <v>249</v>
          </cell>
          <cell r="AA49">
            <v>579</v>
          </cell>
          <cell r="AB49">
            <v>795</v>
          </cell>
          <cell r="AC49">
            <v>817.279</v>
          </cell>
        </row>
        <row r="50">
          <cell r="V50">
            <v>12039</v>
          </cell>
          <cell r="W50">
            <v>11402</v>
          </cell>
          <cell r="X50">
            <v>10876</v>
          </cell>
          <cell r="Y50">
            <v>10640</v>
          </cell>
          <cell r="Z50">
            <v>10466</v>
          </cell>
          <cell r="AA50">
            <v>10042</v>
          </cell>
          <cell r="AB50">
            <v>10606</v>
          </cell>
          <cell r="AC50">
            <v>10251</v>
          </cell>
        </row>
        <row r="51">
          <cell r="L51">
            <v>742315</v>
          </cell>
          <cell r="M51">
            <v>757161</v>
          </cell>
          <cell r="N51">
            <v>772305</v>
          </cell>
          <cell r="O51">
            <v>716518</v>
          </cell>
          <cell r="P51">
            <v>698014</v>
          </cell>
          <cell r="Q51">
            <v>702980</v>
          </cell>
          <cell r="R51">
            <v>629235</v>
          </cell>
          <cell r="S51">
            <v>630419</v>
          </cell>
          <cell r="T51">
            <v>615282</v>
          </cell>
          <cell r="U51">
            <v>565237</v>
          </cell>
          <cell r="V51">
            <v>618507</v>
          </cell>
          <cell r="W51">
            <v>605065</v>
          </cell>
          <cell r="X51">
            <v>595915</v>
          </cell>
          <cell r="Y51">
            <v>582576</v>
          </cell>
          <cell r="Z51">
            <v>439776</v>
          </cell>
          <cell r="AA51">
            <v>367244</v>
          </cell>
          <cell r="AB51">
            <v>415982</v>
          </cell>
          <cell r="AC51">
            <v>375777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72910</v>
          </cell>
          <cell r="C48">
            <v>81931</v>
          </cell>
          <cell r="D48">
            <v>85319</v>
          </cell>
          <cell r="E48">
            <v>82068.967850212168</v>
          </cell>
          <cell r="F48">
            <v>79790.297917094635</v>
          </cell>
          <cell r="G48">
            <v>83277.987868178738</v>
          </cell>
          <cell r="H48">
            <v>85765.557099584388</v>
          </cell>
          <cell r="I48">
            <v>89041.445530450394</v>
          </cell>
          <cell r="J48">
            <v>90376.103332867104</v>
          </cell>
          <cell r="K48">
            <v>93904.550353659535</v>
          </cell>
          <cell r="L48">
            <v>100490.83096869767</v>
          </cell>
        </row>
        <row r="69">
          <cell r="B69">
            <v>67460.639429312578</v>
          </cell>
          <cell r="C69">
            <v>75547.778658738025</v>
          </cell>
          <cell r="D69">
            <v>78879.447928994079</v>
          </cell>
          <cell r="E69">
            <v>76307.604361448568</v>
          </cell>
          <cell r="F69">
            <v>74074.252324915258</v>
          </cell>
          <cell r="G69">
            <v>77515.241076591454</v>
          </cell>
          <cell r="H69">
            <v>80068.29246247097</v>
          </cell>
          <cell r="I69">
            <v>83657.834328721685</v>
          </cell>
          <cell r="J69">
            <v>85720.12920342818</v>
          </cell>
          <cell r="K69">
            <v>89627.419382132794</v>
          </cell>
          <cell r="L69">
            <v>93113.583277640035</v>
          </cell>
        </row>
      </sheetData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36053</v>
          </cell>
          <cell r="C48">
            <v>36246</v>
          </cell>
          <cell r="D48">
            <v>38862</v>
          </cell>
          <cell r="E48">
            <v>26963.121008928632</v>
          </cell>
          <cell r="F48">
            <v>30715.667782055352</v>
          </cell>
          <cell r="G48">
            <v>31156.927186792265</v>
          </cell>
          <cell r="H48">
            <v>35263.400653918034</v>
          </cell>
          <cell r="I48">
            <v>36433.175104942951</v>
          </cell>
          <cell r="J48">
            <v>38832.305925711895</v>
          </cell>
          <cell r="K48">
            <v>40950.107874020439</v>
          </cell>
          <cell r="L48">
            <v>44088.629126490923</v>
          </cell>
        </row>
        <row r="69">
          <cell r="B69">
            <v>34448</v>
          </cell>
          <cell r="C69">
            <v>34413</v>
          </cell>
          <cell r="D69">
            <v>36873</v>
          </cell>
          <cell r="E69">
            <v>26115.772094202326</v>
          </cell>
          <cell r="F69">
            <v>29519.691878225891</v>
          </cell>
          <cell r="G69">
            <v>30120.523190896864</v>
          </cell>
          <cell r="H69">
            <v>34194.040394382624</v>
          </cell>
          <cell r="I69">
            <v>35391.284904821514</v>
          </cell>
          <cell r="J69">
            <v>37952.333787824849</v>
          </cell>
          <cell r="K69">
            <v>39779.979568663213</v>
          </cell>
          <cell r="L69">
            <v>42806.52236634992</v>
          </cell>
        </row>
      </sheetData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572313</v>
          </cell>
          <cell r="C48">
            <v>615772.73130518454</v>
          </cell>
          <cell r="D48">
            <v>626575</v>
          </cell>
          <cell r="E48">
            <v>645694.18850004906</v>
          </cell>
          <cell r="F48">
            <v>599220.42808016832</v>
          </cell>
          <cell r="G48">
            <v>603814.50839385623</v>
          </cell>
          <cell r="H48">
            <v>610832.02121444244</v>
          </cell>
          <cell r="I48">
            <v>611628.85561283201</v>
          </cell>
          <cell r="J48">
            <v>617685.57124143606</v>
          </cell>
          <cell r="K48">
            <v>623183.70759602962</v>
          </cell>
          <cell r="L48">
            <v>647216.40025216085</v>
          </cell>
        </row>
        <row r="69">
          <cell r="B69">
            <v>534317.16616593488</v>
          </cell>
          <cell r="C69">
            <v>576068.37093538255</v>
          </cell>
          <cell r="D69">
            <v>588529.63291046687</v>
          </cell>
          <cell r="E69">
            <v>609022.64542370813</v>
          </cell>
          <cell r="F69">
            <v>566511.64028543129</v>
          </cell>
          <cell r="G69">
            <v>572212.61064221861</v>
          </cell>
          <cell r="H69">
            <v>582594.89579200989</v>
          </cell>
          <cell r="I69">
            <v>586827.57187077496</v>
          </cell>
          <cell r="J69">
            <v>594415.73134339042</v>
          </cell>
          <cell r="K69">
            <v>603963.72331883817</v>
          </cell>
          <cell r="L69">
            <v>614051.1735850398</v>
          </cell>
        </row>
      </sheetData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8512.9999600400006</v>
          </cell>
          <cell r="C48">
            <v>10204.999960040001</v>
          </cell>
          <cell r="D48">
            <v>12963.999960040001</v>
          </cell>
          <cell r="E48">
            <v>10764.922820171963</v>
          </cell>
          <cell r="F48">
            <v>11276.424973303014</v>
          </cell>
          <cell r="G48">
            <v>11277.683747145686</v>
          </cell>
          <cell r="H48">
            <v>9440.8396883825262</v>
          </cell>
          <cell r="I48">
            <v>9761.1355654756298</v>
          </cell>
          <cell r="J48">
            <v>9639.6983545074763</v>
          </cell>
          <cell r="K48">
            <v>10207.083049474499</v>
          </cell>
          <cell r="L48">
            <v>10613.84067409264</v>
          </cell>
        </row>
        <row r="69">
          <cell r="B69">
            <v>7591</v>
          </cell>
          <cell r="C69">
            <v>9114</v>
          </cell>
          <cell r="D69">
            <v>11732</v>
          </cell>
          <cell r="E69">
            <v>9634.7628271610447</v>
          </cell>
          <cell r="F69">
            <v>10179.469818447322</v>
          </cell>
          <cell r="G69">
            <v>10198.765510836438</v>
          </cell>
          <cell r="H69">
            <v>8590.1277378741543</v>
          </cell>
          <cell r="I69">
            <v>9105.8878267887503</v>
          </cell>
          <cell r="J69">
            <v>9008.1458127264141</v>
          </cell>
          <cell r="K69">
            <v>9629.5793520784282</v>
          </cell>
          <cell r="L69">
            <v>10198.932295264689</v>
          </cell>
        </row>
      </sheetData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23673</v>
          </cell>
          <cell r="C48">
            <v>25626.000000000004</v>
          </cell>
          <cell r="D48">
            <v>28425</v>
          </cell>
          <cell r="E48">
            <v>26857.114341352073</v>
          </cell>
          <cell r="F48">
            <v>31049.099073524256</v>
          </cell>
          <cell r="G48">
            <v>32250.789077207963</v>
          </cell>
          <cell r="H48">
            <v>32231.061332663648</v>
          </cell>
          <cell r="I48">
            <v>32651.010888389072</v>
          </cell>
          <cell r="J48">
            <v>33693.783342224277</v>
          </cell>
          <cell r="K48">
            <v>34324.580915791114</v>
          </cell>
          <cell r="L48">
            <v>36098.950876102106</v>
          </cell>
        </row>
        <row r="69">
          <cell r="B69">
            <v>22383.700869565218</v>
          </cell>
          <cell r="C69">
            <v>24449.822564102567</v>
          </cell>
          <cell r="D69">
            <v>27264.82474226804</v>
          </cell>
          <cell r="E69">
            <v>25781.256941787793</v>
          </cell>
          <cell r="F69">
            <v>30148.606613274824</v>
          </cell>
          <cell r="G69">
            <v>31367.099284512671</v>
          </cell>
          <cell r="H69">
            <v>31443.830177556971</v>
          </cell>
          <cell r="I69">
            <v>31943.762011188592</v>
          </cell>
          <cell r="J69">
            <v>33010.041858448101</v>
          </cell>
          <cell r="K69">
            <v>33874.146656138793</v>
          </cell>
          <cell r="L69">
            <v>35647.038423841805</v>
          </cell>
        </row>
      </sheetData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53425</v>
          </cell>
          <cell r="C48">
            <v>59427</v>
          </cell>
          <cell r="D48">
            <v>57367</v>
          </cell>
          <cell r="E48">
            <v>54081.99072901316</v>
          </cell>
          <cell r="F48">
            <v>58052.283814657065</v>
          </cell>
          <cell r="G48">
            <v>57523.35343222809</v>
          </cell>
          <cell r="H48">
            <v>54969.970645717178</v>
          </cell>
          <cell r="I48">
            <v>58076.793069310392</v>
          </cell>
          <cell r="J48">
            <v>57279.458781505491</v>
          </cell>
          <cell r="K48">
            <v>57024.909063331776</v>
          </cell>
          <cell r="L48">
            <v>58594.61843129019</v>
          </cell>
        </row>
        <row r="69">
          <cell r="B69">
            <v>49447.440282169788</v>
          </cell>
          <cell r="C69">
            <v>55149.959714795012</v>
          </cell>
          <cell r="D69">
            <v>53364.096860387443</v>
          </cell>
          <cell r="E69">
            <v>49808.528504443631</v>
          </cell>
          <cell r="F69">
            <v>54242.514699757266</v>
          </cell>
          <cell r="G69">
            <v>54496.9345422763</v>
          </cell>
          <cell r="H69">
            <v>53104.584227779873</v>
          </cell>
          <cell r="I69">
            <v>56153.725798720137</v>
          </cell>
          <cell r="J69">
            <v>55737.032740982555</v>
          </cell>
          <cell r="K69">
            <v>56411.084150516435</v>
          </cell>
          <cell r="L69">
            <v>58219.786956926007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82.5703125" customWidth="1"/>
    <col min="2" max="2" width="27.28515625" bestFit="1" customWidth="1"/>
    <col min="3" max="3" width="47.42578125" bestFit="1" customWidth="1"/>
    <col min="5" max="5" width="13" bestFit="1" customWidth="1"/>
  </cols>
  <sheetData>
    <row r="1" spans="1:5" x14ac:dyDescent="0.25">
      <c r="A1" s="1" t="s">
        <v>8</v>
      </c>
    </row>
    <row r="2" spans="1:5" x14ac:dyDescent="0.25">
      <c r="A2" s="2" t="s">
        <v>10</v>
      </c>
    </row>
    <row r="3" spans="1:5" ht="30" x14ac:dyDescent="0.25">
      <c r="A3" s="2" t="s">
        <v>11</v>
      </c>
    </row>
    <row r="4" spans="1:5" x14ac:dyDescent="0.25">
      <c r="A4" s="2" t="s">
        <v>7</v>
      </c>
    </row>
    <row r="5" spans="1:5" x14ac:dyDescent="0.25">
      <c r="A5" s="3" t="s">
        <v>9</v>
      </c>
    </row>
    <row r="7" spans="1:5" x14ac:dyDescent="0.25">
      <c r="B7" t="s">
        <v>2</v>
      </c>
      <c r="C7" t="s">
        <v>3</v>
      </c>
      <c r="E7" t="s">
        <v>97</v>
      </c>
    </row>
    <row r="8" spans="1:5" x14ac:dyDescent="0.25">
      <c r="A8" s="4" t="s">
        <v>1</v>
      </c>
      <c r="B8" s="5" t="s">
        <v>5</v>
      </c>
      <c r="C8" s="5" t="s">
        <v>4</v>
      </c>
      <c r="E8" s="38" t="s">
        <v>138</v>
      </c>
    </row>
    <row r="9" spans="1:5" x14ac:dyDescent="0.25">
      <c r="A9" s="5" t="s">
        <v>0</v>
      </c>
      <c r="B9" s="5" t="s">
        <v>5</v>
      </c>
      <c r="C9" s="5" t="s">
        <v>4</v>
      </c>
      <c r="E9" s="39" t="s">
        <v>139</v>
      </c>
    </row>
    <row r="10" spans="1:5" x14ac:dyDescent="0.25">
      <c r="A10" s="5" t="s">
        <v>6</v>
      </c>
      <c r="B10" s="5" t="s">
        <v>5</v>
      </c>
      <c r="C10" s="5" t="s">
        <v>4</v>
      </c>
      <c r="E10" s="40" t="s">
        <v>140</v>
      </c>
    </row>
    <row r="11" spans="1:5" x14ac:dyDescent="0.25">
      <c r="E11" s="3" t="s">
        <v>141</v>
      </c>
    </row>
    <row r="12" spans="1:5" x14ac:dyDescent="0.25">
      <c r="A12" s="6" t="s">
        <v>13</v>
      </c>
      <c r="B12" s="6"/>
      <c r="C12" s="6"/>
    </row>
    <row r="13" spans="1:5" x14ac:dyDescent="0.25">
      <c r="A13" s="7" t="s">
        <v>12</v>
      </c>
      <c r="B13" s="7" t="s">
        <v>5</v>
      </c>
      <c r="C13" s="7" t="s">
        <v>4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K63" sqref="K63"/>
    </sheetView>
  </sheetViews>
  <sheetFormatPr baseColWidth="10" defaultRowHeight="12.75" x14ac:dyDescent="0.2"/>
  <cols>
    <col min="1" max="1" width="30.28515625" style="16" customWidth="1"/>
    <col min="2" max="20" width="13.140625" style="16" customWidth="1"/>
    <col min="21" max="30" width="13.28515625" style="16" customWidth="1"/>
    <col min="31" max="256" width="10.28515625" style="16" customWidth="1"/>
    <col min="257" max="257" width="36.140625" style="16" customWidth="1"/>
    <col min="258" max="286" width="13.28515625" style="16" customWidth="1"/>
    <col min="287" max="512" width="10.28515625" style="16" customWidth="1"/>
    <col min="513" max="513" width="36.140625" style="16" customWidth="1"/>
    <col min="514" max="542" width="13.28515625" style="16" customWidth="1"/>
    <col min="543" max="768" width="10.28515625" style="16" customWidth="1"/>
    <col min="769" max="769" width="36.140625" style="16" customWidth="1"/>
    <col min="770" max="798" width="13.28515625" style="16" customWidth="1"/>
    <col min="799" max="1024" width="10.28515625" style="16" customWidth="1"/>
    <col min="1025" max="1025" width="36.140625" style="16" customWidth="1"/>
    <col min="1026" max="1054" width="13.28515625" style="16" customWidth="1"/>
    <col min="1055" max="1280" width="10.28515625" style="16" customWidth="1"/>
    <col min="1281" max="1281" width="36.140625" style="16" customWidth="1"/>
    <col min="1282" max="1310" width="13.28515625" style="16" customWidth="1"/>
    <col min="1311" max="1536" width="10.28515625" style="16" customWidth="1"/>
    <col min="1537" max="1537" width="36.140625" style="16" customWidth="1"/>
    <col min="1538" max="1566" width="13.28515625" style="16" customWidth="1"/>
    <col min="1567" max="1792" width="10.28515625" style="16" customWidth="1"/>
    <col min="1793" max="1793" width="36.140625" style="16" customWidth="1"/>
    <col min="1794" max="1822" width="13.28515625" style="16" customWidth="1"/>
    <col min="1823" max="2048" width="10.28515625" style="16" customWidth="1"/>
    <col min="2049" max="2049" width="36.140625" style="16" customWidth="1"/>
    <col min="2050" max="2078" width="13.28515625" style="16" customWidth="1"/>
    <col min="2079" max="2304" width="10.28515625" style="16" customWidth="1"/>
    <col min="2305" max="2305" width="36.140625" style="16" customWidth="1"/>
    <col min="2306" max="2334" width="13.28515625" style="16" customWidth="1"/>
    <col min="2335" max="2560" width="10.28515625" style="16" customWidth="1"/>
    <col min="2561" max="2561" width="36.140625" style="16" customWidth="1"/>
    <col min="2562" max="2590" width="13.28515625" style="16" customWidth="1"/>
    <col min="2591" max="2816" width="10.28515625" style="16" customWidth="1"/>
    <col min="2817" max="2817" width="36.140625" style="16" customWidth="1"/>
    <col min="2818" max="2846" width="13.28515625" style="16" customWidth="1"/>
    <col min="2847" max="3072" width="10.28515625" style="16" customWidth="1"/>
    <col min="3073" max="3073" width="36.140625" style="16" customWidth="1"/>
    <col min="3074" max="3102" width="13.28515625" style="16" customWidth="1"/>
    <col min="3103" max="3328" width="10.28515625" style="16" customWidth="1"/>
    <col min="3329" max="3329" width="36.140625" style="16" customWidth="1"/>
    <col min="3330" max="3358" width="13.28515625" style="16" customWidth="1"/>
    <col min="3359" max="3584" width="10.28515625" style="16" customWidth="1"/>
    <col min="3585" max="3585" width="36.140625" style="16" customWidth="1"/>
    <col min="3586" max="3614" width="13.28515625" style="16" customWidth="1"/>
    <col min="3615" max="3840" width="10.28515625" style="16" customWidth="1"/>
    <col min="3841" max="3841" width="36.140625" style="16" customWidth="1"/>
    <col min="3842" max="3870" width="13.28515625" style="16" customWidth="1"/>
    <col min="3871" max="4096" width="10.28515625" style="16" customWidth="1"/>
    <col min="4097" max="4097" width="36.140625" style="16" customWidth="1"/>
    <col min="4098" max="4126" width="13.28515625" style="16" customWidth="1"/>
    <col min="4127" max="4352" width="10.28515625" style="16" customWidth="1"/>
    <col min="4353" max="4353" width="36.140625" style="16" customWidth="1"/>
    <col min="4354" max="4382" width="13.28515625" style="16" customWidth="1"/>
    <col min="4383" max="4608" width="10.28515625" style="16" customWidth="1"/>
    <col min="4609" max="4609" width="36.140625" style="16" customWidth="1"/>
    <col min="4610" max="4638" width="13.28515625" style="16" customWidth="1"/>
    <col min="4639" max="4864" width="10.28515625" style="16" customWidth="1"/>
    <col min="4865" max="4865" width="36.140625" style="16" customWidth="1"/>
    <col min="4866" max="4894" width="13.28515625" style="16" customWidth="1"/>
    <col min="4895" max="5120" width="10.28515625" style="16" customWidth="1"/>
    <col min="5121" max="5121" width="36.140625" style="16" customWidth="1"/>
    <col min="5122" max="5150" width="13.28515625" style="16" customWidth="1"/>
    <col min="5151" max="5376" width="10.28515625" style="16" customWidth="1"/>
    <col min="5377" max="5377" width="36.140625" style="16" customWidth="1"/>
    <col min="5378" max="5406" width="13.28515625" style="16" customWidth="1"/>
    <col min="5407" max="5632" width="10.28515625" style="16" customWidth="1"/>
    <col min="5633" max="5633" width="36.140625" style="16" customWidth="1"/>
    <col min="5634" max="5662" width="13.28515625" style="16" customWidth="1"/>
    <col min="5663" max="5888" width="10.28515625" style="16" customWidth="1"/>
    <col min="5889" max="5889" width="36.140625" style="16" customWidth="1"/>
    <col min="5890" max="5918" width="13.28515625" style="16" customWidth="1"/>
    <col min="5919" max="6144" width="10.28515625" style="16" customWidth="1"/>
    <col min="6145" max="6145" width="36.140625" style="16" customWidth="1"/>
    <col min="6146" max="6174" width="13.28515625" style="16" customWidth="1"/>
    <col min="6175" max="6400" width="10.28515625" style="16" customWidth="1"/>
    <col min="6401" max="6401" width="36.140625" style="16" customWidth="1"/>
    <col min="6402" max="6430" width="13.28515625" style="16" customWidth="1"/>
    <col min="6431" max="6656" width="10.28515625" style="16" customWidth="1"/>
    <col min="6657" max="6657" width="36.140625" style="16" customWidth="1"/>
    <col min="6658" max="6686" width="13.28515625" style="16" customWidth="1"/>
    <col min="6687" max="6912" width="10.28515625" style="16" customWidth="1"/>
    <col min="6913" max="6913" width="36.140625" style="16" customWidth="1"/>
    <col min="6914" max="6942" width="13.28515625" style="16" customWidth="1"/>
    <col min="6943" max="7168" width="10.28515625" style="16" customWidth="1"/>
    <col min="7169" max="7169" width="36.140625" style="16" customWidth="1"/>
    <col min="7170" max="7198" width="13.28515625" style="16" customWidth="1"/>
    <col min="7199" max="7424" width="10.28515625" style="16" customWidth="1"/>
    <col min="7425" max="7425" width="36.140625" style="16" customWidth="1"/>
    <col min="7426" max="7454" width="13.28515625" style="16" customWidth="1"/>
    <col min="7455" max="7680" width="10.28515625" style="16" customWidth="1"/>
    <col min="7681" max="7681" width="36.140625" style="16" customWidth="1"/>
    <col min="7682" max="7710" width="13.28515625" style="16" customWidth="1"/>
    <col min="7711" max="7936" width="10.28515625" style="16" customWidth="1"/>
    <col min="7937" max="7937" width="36.140625" style="16" customWidth="1"/>
    <col min="7938" max="7966" width="13.28515625" style="16" customWidth="1"/>
    <col min="7967" max="8192" width="10.28515625" style="16" customWidth="1"/>
    <col min="8193" max="8193" width="36.140625" style="16" customWidth="1"/>
    <col min="8194" max="8222" width="13.28515625" style="16" customWidth="1"/>
    <col min="8223" max="8448" width="10.28515625" style="16" customWidth="1"/>
    <col min="8449" max="8449" width="36.140625" style="16" customWidth="1"/>
    <col min="8450" max="8478" width="13.28515625" style="16" customWidth="1"/>
    <col min="8479" max="8704" width="10.28515625" style="16" customWidth="1"/>
    <col min="8705" max="8705" width="36.140625" style="16" customWidth="1"/>
    <col min="8706" max="8734" width="13.28515625" style="16" customWidth="1"/>
    <col min="8735" max="8960" width="10.28515625" style="16" customWidth="1"/>
    <col min="8961" max="8961" width="36.140625" style="16" customWidth="1"/>
    <col min="8962" max="8990" width="13.28515625" style="16" customWidth="1"/>
    <col min="8991" max="9216" width="10.28515625" style="16" customWidth="1"/>
    <col min="9217" max="9217" width="36.140625" style="16" customWidth="1"/>
    <col min="9218" max="9246" width="13.28515625" style="16" customWidth="1"/>
    <col min="9247" max="9472" width="10.28515625" style="16" customWidth="1"/>
    <col min="9473" max="9473" width="36.140625" style="16" customWidth="1"/>
    <col min="9474" max="9502" width="13.28515625" style="16" customWidth="1"/>
    <col min="9503" max="9728" width="10.28515625" style="16" customWidth="1"/>
    <col min="9729" max="9729" width="36.140625" style="16" customWidth="1"/>
    <col min="9730" max="9758" width="13.28515625" style="16" customWidth="1"/>
    <col min="9759" max="9984" width="10.28515625" style="16" customWidth="1"/>
    <col min="9985" max="9985" width="36.140625" style="16" customWidth="1"/>
    <col min="9986" max="10014" width="13.28515625" style="16" customWidth="1"/>
    <col min="10015" max="10240" width="10.28515625" style="16" customWidth="1"/>
    <col min="10241" max="10241" width="36.140625" style="16" customWidth="1"/>
    <col min="10242" max="10270" width="13.28515625" style="16" customWidth="1"/>
    <col min="10271" max="10496" width="10.28515625" style="16" customWidth="1"/>
    <col min="10497" max="10497" width="36.140625" style="16" customWidth="1"/>
    <col min="10498" max="10526" width="13.28515625" style="16" customWidth="1"/>
    <col min="10527" max="10752" width="10.28515625" style="16" customWidth="1"/>
    <col min="10753" max="10753" width="36.140625" style="16" customWidth="1"/>
    <col min="10754" max="10782" width="13.28515625" style="16" customWidth="1"/>
    <col min="10783" max="11008" width="10.28515625" style="16" customWidth="1"/>
    <col min="11009" max="11009" width="36.140625" style="16" customWidth="1"/>
    <col min="11010" max="11038" width="13.28515625" style="16" customWidth="1"/>
    <col min="11039" max="11264" width="10.28515625" style="16" customWidth="1"/>
    <col min="11265" max="11265" width="36.140625" style="16" customWidth="1"/>
    <col min="11266" max="11294" width="13.28515625" style="16" customWidth="1"/>
    <col min="11295" max="11520" width="10.28515625" style="16" customWidth="1"/>
    <col min="11521" max="11521" width="36.140625" style="16" customWidth="1"/>
    <col min="11522" max="11550" width="13.28515625" style="16" customWidth="1"/>
    <col min="11551" max="11776" width="10.28515625" style="16" customWidth="1"/>
    <col min="11777" max="11777" width="36.140625" style="16" customWidth="1"/>
    <col min="11778" max="11806" width="13.28515625" style="16" customWidth="1"/>
    <col min="11807" max="12032" width="10.28515625" style="16" customWidth="1"/>
    <col min="12033" max="12033" width="36.140625" style="16" customWidth="1"/>
    <col min="12034" max="12062" width="13.28515625" style="16" customWidth="1"/>
    <col min="12063" max="12288" width="10.28515625" style="16" customWidth="1"/>
    <col min="12289" max="12289" width="36.140625" style="16" customWidth="1"/>
    <col min="12290" max="12318" width="13.28515625" style="16" customWidth="1"/>
    <col min="12319" max="12544" width="10.28515625" style="16" customWidth="1"/>
    <col min="12545" max="12545" width="36.140625" style="16" customWidth="1"/>
    <col min="12546" max="12574" width="13.28515625" style="16" customWidth="1"/>
    <col min="12575" max="12800" width="10.28515625" style="16" customWidth="1"/>
    <col min="12801" max="12801" width="36.140625" style="16" customWidth="1"/>
    <col min="12802" max="12830" width="13.28515625" style="16" customWidth="1"/>
    <col min="12831" max="13056" width="10.28515625" style="16" customWidth="1"/>
    <col min="13057" max="13057" width="36.140625" style="16" customWidth="1"/>
    <col min="13058" max="13086" width="13.28515625" style="16" customWidth="1"/>
    <col min="13087" max="13312" width="10.28515625" style="16" customWidth="1"/>
    <col min="13313" max="13313" width="36.140625" style="16" customWidth="1"/>
    <col min="13314" max="13342" width="13.28515625" style="16" customWidth="1"/>
    <col min="13343" max="13568" width="10.28515625" style="16" customWidth="1"/>
    <col min="13569" max="13569" width="36.140625" style="16" customWidth="1"/>
    <col min="13570" max="13598" width="13.28515625" style="16" customWidth="1"/>
    <col min="13599" max="13824" width="10.28515625" style="16" customWidth="1"/>
    <col min="13825" max="13825" width="36.140625" style="16" customWidth="1"/>
    <col min="13826" max="13854" width="13.28515625" style="16" customWidth="1"/>
    <col min="13855" max="14080" width="10.28515625" style="16" customWidth="1"/>
    <col min="14081" max="14081" width="36.140625" style="16" customWidth="1"/>
    <col min="14082" max="14110" width="13.28515625" style="16" customWidth="1"/>
    <col min="14111" max="14336" width="10.28515625" style="16" customWidth="1"/>
    <col min="14337" max="14337" width="36.140625" style="16" customWidth="1"/>
    <col min="14338" max="14366" width="13.28515625" style="16" customWidth="1"/>
    <col min="14367" max="14592" width="10.28515625" style="16" customWidth="1"/>
    <col min="14593" max="14593" width="36.140625" style="16" customWidth="1"/>
    <col min="14594" max="14622" width="13.28515625" style="16" customWidth="1"/>
    <col min="14623" max="14848" width="10.28515625" style="16" customWidth="1"/>
    <col min="14849" max="14849" width="36.140625" style="16" customWidth="1"/>
    <col min="14850" max="14878" width="13.28515625" style="16" customWidth="1"/>
    <col min="14879" max="15104" width="10.28515625" style="16" customWidth="1"/>
    <col min="15105" max="15105" width="36.140625" style="16" customWidth="1"/>
    <col min="15106" max="15134" width="13.28515625" style="16" customWidth="1"/>
    <col min="15135" max="15360" width="10.28515625" style="16" customWidth="1"/>
    <col min="15361" max="15361" width="36.140625" style="16" customWidth="1"/>
    <col min="15362" max="15390" width="13.28515625" style="16" customWidth="1"/>
    <col min="15391" max="15616" width="10.28515625" style="16" customWidth="1"/>
    <col min="15617" max="15617" width="36.140625" style="16" customWidth="1"/>
    <col min="15618" max="15646" width="13.28515625" style="16" customWidth="1"/>
    <col min="15647" max="15872" width="10.28515625" style="16" customWidth="1"/>
    <col min="15873" max="15873" width="36.140625" style="16" customWidth="1"/>
    <col min="15874" max="15902" width="13.28515625" style="16" customWidth="1"/>
    <col min="15903" max="16128" width="10.28515625" style="16" customWidth="1"/>
    <col min="16129" max="16129" width="36.140625" style="16" customWidth="1"/>
    <col min="16130" max="16158" width="13.28515625" style="16" customWidth="1"/>
    <col min="16159" max="16384" width="10.28515625" style="16" customWidth="1"/>
  </cols>
  <sheetData>
    <row r="1" spans="1:20" x14ac:dyDescent="0.2">
      <c r="A1" s="16" t="s">
        <v>14</v>
      </c>
    </row>
    <row r="3" spans="1:20" x14ac:dyDescent="0.2">
      <c r="A3" s="16" t="s">
        <v>15</v>
      </c>
      <c r="B3" s="17">
        <v>43885.592511574076</v>
      </c>
    </row>
    <row r="4" spans="1:20" x14ac:dyDescent="0.2">
      <c r="A4" s="16" t="s">
        <v>16</v>
      </c>
      <c r="B4" s="17">
        <v>43913.472217152783</v>
      </c>
    </row>
    <row r="5" spans="1:20" x14ac:dyDescent="0.2">
      <c r="A5" s="16" t="s">
        <v>17</v>
      </c>
      <c r="B5" s="16" t="s">
        <v>18</v>
      </c>
    </row>
    <row r="7" spans="1:20" x14ac:dyDescent="0.2">
      <c r="A7" s="16" t="s">
        <v>19</v>
      </c>
      <c r="B7" s="16" t="s">
        <v>136</v>
      </c>
    </row>
    <row r="8" spans="1:20" x14ac:dyDescent="0.2">
      <c r="A8" s="16" t="s">
        <v>21</v>
      </c>
      <c r="B8" s="16" t="s">
        <v>22</v>
      </c>
    </row>
    <row r="9" spans="1:20" x14ac:dyDescent="0.2">
      <c r="A9" s="16" t="s">
        <v>23</v>
      </c>
      <c r="B9" s="16" t="s">
        <v>24</v>
      </c>
    </row>
    <row r="11" spans="1:20" x14ac:dyDescent="0.2">
      <c r="A11" s="18" t="s">
        <v>25</v>
      </c>
      <c r="B11" s="18" t="s">
        <v>26</v>
      </c>
      <c r="C11" s="18" t="s">
        <v>27</v>
      </c>
      <c r="D11" s="18" t="s">
        <v>28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8" t="s">
        <v>37</v>
      </c>
      <c r="N11" s="18" t="s">
        <v>38</v>
      </c>
      <c r="O11" s="18" t="s">
        <v>39</v>
      </c>
      <c r="P11" s="18" t="s">
        <v>40</v>
      </c>
      <c r="Q11" s="18" t="s">
        <v>41</v>
      </c>
      <c r="R11" s="18" t="s">
        <v>42</v>
      </c>
      <c r="S11" s="18" t="s">
        <v>43</v>
      </c>
      <c r="T11" s="18" t="s">
        <v>44</v>
      </c>
    </row>
    <row r="12" spans="1:20" x14ac:dyDescent="0.2">
      <c r="A12" s="18" t="s">
        <v>45</v>
      </c>
      <c r="B12" s="19">
        <v>2658676.1740000001</v>
      </c>
      <c r="C12" s="19">
        <v>2734363.202</v>
      </c>
      <c r="D12" s="19">
        <v>2757024.3659999999</v>
      </c>
      <c r="E12" s="19">
        <v>2837637.824</v>
      </c>
      <c r="F12" s="19">
        <v>2909987.8990000002</v>
      </c>
      <c r="G12" s="19">
        <v>2928355.5669999998</v>
      </c>
      <c r="H12" s="19">
        <v>2974891.5490000001</v>
      </c>
      <c r="I12" s="19">
        <v>2988523.2230000002</v>
      </c>
      <c r="J12" s="19">
        <v>2999785.2030000002</v>
      </c>
      <c r="K12" s="19">
        <v>2847058.01</v>
      </c>
      <c r="L12" s="19">
        <v>2985166.9</v>
      </c>
      <c r="M12" s="19">
        <v>2942047.2489999998</v>
      </c>
      <c r="N12" s="19">
        <v>2938894.5019999999</v>
      </c>
      <c r="O12" s="19">
        <v>2920815.628</v>
      </c>
      <c r="P12" s="19">
        <v>2861355.7609999999</v>
      </c>
      <c r="Q12" s="19">
        <v>2907214.7510000002</v>
      </c>
      <c r="R12" s="19">
        <v>2928521.125</v>
      </c>
      <c r="S12" s="19">
        <v>2960842.767</v>
      </c>
      <c r="T12" s="19">
        <v>2946029.8870000001</v>
      </c>
    </row>
    <row r="13" spans="1:20" x14ac:dyDescent="0.2">
      <c r="A13" s="18" t="s">
        <v>46</v>
      </c>
      <c r="B13" s="19">
        <v>3035745.1740000001</v>
      </c>
      <c r="C13" s="19">
        <v>3119153.202</v>
      </c>
      <c r="D13" s="19">
        <v>3144271.3659999999</v>
      </c>
      <c r="E13" s="19">
        <v>3235835.824</v>
      </c>
      <c r="F13" s="19">
        <v>3303914.8990000002</v>
      </c>
      <c r="G13" s="19">
        <v>3326711.5669999998</v>
      </c>
      <c r="H13" s="19">
        <v>3372174.5490000001</v>
      </c>
      <c r="I13" s="19">
        <v>3385353.2230000002</v>
      </c>
      <c r="J13" s="19">
        <v>3388704.2030000002</v>
      </c>
      <c r="K13" s="19">
        <v>3223814.01</v>
      </c>
      <c r="L13" s="19">
        <v>3367237.9</v>
      </c>
      <c r="M13" s="19">
        <v>3310031.2489999998</v>
      </c>
      <c r="N13" s="19">
        <v>3302773.5019999999</v>
      </c>
      <c r="O13" s="19">
        <v>3279105.628</v>
      </c>
      <c r="P13" s="19">
        <v>3199455.7609999999</v>
      </c>
      <c r="Q13" s="19">
        <v>3246697.0690000001</v>
      </c>
      <c r="R13" s="19">
        <v>3273175.5610000002</v>
      </c>
      <c r="S13" s="19">
        <v>3306235.9270000001</v>
      </c>
      <c r="T13" s="19">
        <v>3287277.7459999998</v>
      </c>
    </row>
    <row r="14" spans="1:20" x14ac:dyDescent="0.2">
      <c r="A14" s="18" t="s">
        <v>47</v>
      </c>
      <c r="B14" s="19">
        <v>2119377.1740000001</v>
      </c>
      <c r="C14" s="19">
        <v>2167696.202</v>
      </c>
      <c r="D14" s="19">
        <v>2204182.3659999999</v>
      </c>
      <c r="E14" s="19">
        <v>2276019.824</v>
      </c>
      <c r="F14" s="19">
        <v>2333509.8990000002</v>
      </c>
      <c r="G14" s="19">
        <v>2341464.5669999998</v>
      </c>
      <c r="H14" s="19">
        <v>2382315.5490000001</v>
      </c>
      <c r="I14" s="19">
        <v>2395100.2230000002</v>
      </c>
      <c r="J14" s="19">
        <v>2411270.2030000002</v>
      </c>
      <c r="K14" s="19">
        <v>2289694.0099999998</v>
      </c>
      <c r="L14" s="19">
        <v>2394291.8679999998</v>
      </c>
      <c r="M14" s="19">
        <v>2344982.1800000002</v>
      </c>
      <c r="N14" s="19">
        <v>2340311.7999999998</v>
      </c>
      <c r="O14" s="19">
        <v>2334396.54</v>
      </c>
      <c r="P14" s="19">
        <v>2274183.7489999998</v>
      </c>
      <c r="Q14" s="19">
        <v>2310039.1189999999</v>
      </c>
      <c r="R14" s="19">
        <v>2336926.719</v>
      </c>
      <c r="S14" s="19">
        <v>2353258.122</v>
      </c>
      <c r="T14" s="19">
        <v>2336831.9849999999</v>
      </c>
    </row>
    <row r="15" spans="1:20" x14ac:dyDescent="0.2">
      <c r="A15" s="18" t="s">
        <v>48</v>
      </c>
      <c r="B15" s="19">
        <v>84012</v>
      </c>
      <c r="C15" s="19">
        <v>79821</v>
      </c>
      <c r="D15" s="19">
        <v>82069</v>
      </c>
      <c r="E15" s="19">
        <v>84630</v>
      </c>
      <c r="F15" s="19">
        <v>85643</v>
      </c>
      <c r="G15" s="19">
        <v>87025</v>
      </c>
      <c r="H15" s="19">
        <v>85617</v>
      </c>
      <c r="I15" s="19">
        <v>88822</v>
      </c>
      <c r="J15" s="19">
        <v>84930</v>
      </c>
      <c r="K15" s="19">
        <v>91235</v>
      </c>
      <c r="L15" s="19">
        <v>95189</v>
      </c>
      <c r="M15" s="19">
        <v>90241</v>
      </c>
      <c r="N15" s="19">
        <v>82923</v>
      </c>
      <c r="O15" s="19">
        <v>83488</v>
      </c>
      <c r="P15" s="19">
        <v>72646</v>
      </c>
      <c r="Q15" s="19">
        <v>69824.5</v>
      </c>
      <c r="R15" s="19">
        <v>85812.7</v>
      </c>
      <c r="S15" s="19">
        <v>86775.5</v>
      </c>
      <c r="T15" s="19">
        <v>75094.600000000006</v>
      </c>
    </row>
    <row r="16" spans="1:20" x14ac:dyDescent="0.2">
      <c r="A16" s="18" t="s">
        <v>49</v>
      </c>
      <c r="B16" s="19">
        <v>40924</v>
      </c>
      <c r="C16" s="19">
        <v>43968</v>
      </c>
      <c r="D16" s="19">
        <v>42679</v>
      </c>
      <c r="E16" s="19">
        <v>42600</v>
      </c>
      <c r="F16" s="19">
        <v>41621</v>
      </c>
      <c r="G16" s="19">
        <v>44365</v>
      </c>
      <c r="H16" s="19">
        <v>45843</v>
      </c>
      <c r="I16" s="19">
        <v>43297</v>
      </c>
      <c r="J16" s="19">
        <v>45037</v>
      </c>
      <c r="K16" s="19">
        <v>42964</v>
      </c>
      <c r="L16" s="19">
        <v>46653</v>
      </c>
      <c r="M16" s="19">
        <v>50797</v>
      </c>
      <c r="N16" s="19">
        <v>47329</v>
      </c>
      <c r="O16" s="19">
        <v>43784</v>
      </c>
      <c r="P16" s="19">
        <v>47485</v>
      </c>
      <c r="Q16" s="19">
        <v>49228</v>
      </c>
      <c r="R16" s="19">
        <v>45277</v>
      </c>
      <c r="S16" s="19">
        <v>45612.786</v>
      </c>
      <c r="T16" s="19">
        <v>46837.67</v>
      </c>
    </row>
    <row r="17" spans="1:20" x14ac:dyDescent="0.2">
      <c r="A17" s="18" t="s">
        <v>50</v>
      </c>
      <c r="B17" s="19">
        <v>73466</v>
      </c>
      <c r="C17" s="19">
        <v>74647</v>
      </c>
      <c r="D17" s="19">
        <v>76348</v>
      </c>
      <c r="E17" s="19">
        <v>83227</v>
      </c>
      <c r="F17" s="19">
        <v>84333</v>
      </c>
      <c r="G17" s="19">
        <v>82578</v>
      </c>
      <c r="H17" s="19">
        <v>84361</v>
      </c>
      <c r="I17" s="19">
        <v>88198</v>
      </c>
      <c r="J17" s="19">
        <v>83647</v>
      </c>
      <c r="K17" s="19">
        <v>82185</v>
      </c>
      <c r="L17" s="19">
        <v>85903</v>
      </c>
      <c r="M17" s="19">
        <v>87477</v>
      </c>
      <c r="N17" s="19">
        <v>87418</v>
      </c>
      <c r="O17" s="19">
        <v>86913</v>
      </c>
      <c r="P17" s="19">
        <v>86148</v>
      </c>
      <c r="Q17" s="19">
        <v>83892</v>
      </c>
      <c r="R17" s="19">
        <v>83309</v>
      </c>
      <c r="S17" s="19">
        <v>87050.263999999996</v>
      </c>
      <c r="T17" s="19">
        <v>88032.021999999997</v>
      </c>
    </row>
    <row r="18" spans="1:20" x14ac:dyDescent="0.2">
      <c r="A18" s="18" t="s">
        <v>51</v>
      </c>
      <c r="B18" s="19">
        <v>36053</v>
      </c>
      <c r="C18" s="19">
        <v>37729</v>
      </c>
      <c r="D18" s="19">
        <v>39287</v>
      </c>
      <c r="E18" s="19">
        <v>46186</v>
      </c>
      <c r="F18" s="19">
        <v>40430</v>
      </c>
      <c r="G18" s="19">
        <v>36246</v>
      </c>
      <c r="H18" s="19">
        <v>45611</v>
      </c>
      <c r="I18" s="19">
        <v>39316</v>
      </c>
      <c r="J18" s="19">
        <v>36616</v>
      </c>
      <c r="K18" s="19">
        <v>36383</v>
      </c>
      <c r="L18" s="19">
        <v>38862.031999999999</v>
      </c>
      <c r="M18" s="19">
        <v>35229.069000000003</v>
      </c>
      <c r="N18" s="19">
        <v>30700.702000000001</v>
      </c>
      <c r="O18" s="19">
        <v>34742.088000000003</v>
      </c>
      <c r="P18" s="19">
        <v>32184.011999999999</v>
      </c>
      <c r="Q18" s="19">
        <v>28940.632000000001</v>
      </c>
      <c r="R18" s="19">
        <v>30538.405999999999</v>
      </c>
      <c r="S18" s="19">
        <v>31041.723999999998</v>
      </c>
      <c r="T18" s="19">
        <v>30376.584999999999</v>
      </c>
    </row>
    <row r="19" spans="1:20" x14ac:dyDescent="0.2">
      <c r="A19" s="18" t="s">
        <v>52</v>
      </c>
      <c r="B19" s="19">
        <v>576543</v>
      </c>
      <c r="C19" s="19">
        <v>586406</v>
      </c>
      <c r="D19" s="19">
        <v>586694</v>
      </c>
      <c r="E19" s="19">
        <v>609571</v>
      </c>
      <c r="F19" s="19">
        <v>618605</v>
      </c>
      <c r="G19" s="19">
        <v>623480</v>
      </c>
      <c r="H19" s="19">
        <v>640532</v>
      </c>
      <c r="I19" s="19">
        <v>641887</v>
      </c>
      <c r="J19" s="19">
        <v>641770</v>
      </c>
      <c r="K19" s="19">
        <v>597015</v>
      </c>
      <c r="L19" s="19">
        <v>633651</v>
      </c>
      <c r="M19" s="19">
        <v>613123</v>
      </c>
      <c r="N19" s="19">
        <v>628314</v>
      </c>
      <c r="O19" s="19">
        <v>638702</v>
      </c>
      <c r="P19" s="19">
        <v>627806</v>
      </c>
      <c r="Q19" s="19">
        <v>648309</v>
      </c>
      <c r="R19" s="19">
        <v>650449</v>
      </c>
      <c r="S19" s="19">
        <v>653724</v>
      </c>
      <c r="T19" s="19">
        <v>643153</v>
      </c>
    </row>
    <row r="20" spans="1:20" x14ac:dyDescent="0.2">
      <c r="A20" s="18" t="s">
        <v>53</v>
      </c>
      <c r="B20" s="19">
        <v>8513</v>
      </c>
      <c r="C20" s="19">
        <v>8483</v>
      </c>
      <c r="D20" s="19">
        <v>8527</v>
      </c>
      <c r="E20" s="19">
        <v>10159</v>
      </c>
      <c r="F20" s="19">
        <v>10304</v>
      </c>
      <c r="G20" s="19">
        <v>10205</v>
      </c>
      <c r="H20" s="19">
        <v>9732</v>
      </c>
      <c r="I20" s="19">
        <v>12190</v>
      </c>
      <c r="J20" s="19">
        <v>10581</v>
      </c>
      <c r="K20" s="19">
        <v>8779</v>
      </c>
      <c r="L20" s="19">
        <v>12964</v>
      </c>
      <c r="M20" s="19">
        <v>12893</v>
      </c>
      <c r="N20" s="19">
        <v>11967</v>
      </c>
      <c r="O20" s="19">
        <v>13275</v>
      </c>
      <c r="P20" s="19">
        <v>12446</v>
      </c>
      <c r="Q20" s="19">
        <v>10417</v>
      </c>
      <c r="R20" s="19">
        <v>12185.677</v>
      </c>
      <c r="S20" s="19">
        <v>12917.492</v>
      </c>
      <c r="T20" s="19">
        <v>12358.802</v>
      </c>
    </row>
    <row r="21" spans="1:20" x14ac:dyDescent="0.2">
      <c r="A21" s="18" t="s">
        <v>54</v>
      </c>
      <c r="B21" s="19">
        <v>23978</v>
      </c>
      <c r="C21" s="19">
        <v>24956</v>
      </c>
      <c r="D21" s="19">
        <v>25195</v>
      </c>
      <c r="E21" s="19">
        <v>25219</v>
      </c>
      <c r="F21" s="19">
        <v>25569</v>
      </c>
      <c r="G21" s="19">
        <v>25970.342000000001</v>
      </c>
      <c r="H21" s="19">
        <v>27479.57</v>
      </c>
      <c r="I21" s="19">
        <v>28197.368999999999</v>
      </c>
      <c r="J21" s="19">
        <v>30238.882000000001</v>
      </c>
      <c r="K21" s="19">
        <v>28313.588</v>
      </c>
      <c r="L21" s="19">
        <v>28353.256000000001</v>
      </c>
      <c r="M21" s="19">
        <v>27164.028999999999</v>
      </c>
      <c r="N21" s="19">
        <v>27355.035</v>
      </c>
      <c r="O21" s="19">
        <v>25920.411</v>
      </c>
      <c r="P21" s="19">
        <v>26087.075000000001</v>
      </c>
      <c r="Q21" s="19">
        <v>28390.63</v>
      </c>
      <c r="R21" s="19">
        <v>30512.955999999998</v>
      </c>
      <c r="S21" s="19">
        <v>30872.773000000001</v>
      </c>
      <c r="T21" s="19">
        <v>31133.786</v>
      </c>
    </row>
    <row r="22" spans="1:20" x14ac:dyDescent="0.2">
      <c r="A22" s="18" t="s">
        <v>55</v>
      </c>
      <c r="B22" s="19">
        <v>53843</v>
      </c>
      <c r="C22" s="19">
        <v>53704</v>
      </c>
      <c r="D22" s="19">
        <v>54608</v>
      </c>
      <c r="E22" s="19">
        <v>58471</v>
      </c>
      <c r="F22" s="19">
        <v>59346</v>
      </c>
      <c r="G22" s="19">
        <v>60020</v>
      </c>
      <c r="H22" s="19">
        <v>60789</v>
      </c>
      <c r="I22" s="19">
        <v>63496</v>
      </c>
      <c r="J22" s="19">
        <v>63749</v>
      </c>
      <c r="K22" s="19">
        <v>61365</v>
      </c>
      <c r="L22" s="19">
        <v>57392</v>
      </c>
      <c r="M22" s="19">
        <v>59436</v>
      </c>
      <c r="N22" s="19">
        <v>60959</v>
      </c>
      <c r="O22" s="19">
        <v>57152</v>
      </c>
      <c r="P22" s="19">
        <v>50474</v>
      </c>
      <c r="Q22" s="19">
        <v>51874</v>
      </c>
      <c r="R22" s="19">
        <v>54438.584000000003</v>
      </c>
      <c r="S22" s="19">
        <v>55266.089</v>
      </c>
      <c r="T22" s="19">
        <v>53262.785000000003</v>
      </c>
    </row>
    <row r="23" spans="1:20" x14ac:dyDescent="0.2">
      <c r="A23" s="18" t="s">
        <v>56</v>
      </c>
      <c r="B23" s="19">
        <v>224468</v>
      </c>
      <c r="C23" s="19">
        <v>236036</v>
      </c>
      <c r="D23" s="19">
        <v>244951</v>
      </c>
      <c r="E23" s="19">
        <v>260706</v>
      </c>
      <c r="F23" s="19">
        <v>279975</v>
      </c>
      <c r="G23" s="19">
        <v>294084</v>
      </c>
      <c r="H23" s="19">
        <v>299460</v>
      </c>
      <c r="I23" s="19">
        <v>305059</v>
      </c>
      <c r="J23" s="19">
        <v>313758</v>
      </c>
      <c r="K23" s="19">
        <v>294620</v>
      </c>
      <c r="L23" s="19">
        <v>301527</v>
      </c>
      <c r="M23" s="19">
        <v>293847</v>
      </c>
      <c r="N23" s="19">
        <v>297559</v>
      </c>
      <c r="O23" s="19">
        <v>285631</v>
      </c>
      <c r="P23" s="19">
        <v>278750</v>
      </c>
      <c r="Q23" s="19">
        <v>280911</v>
      </c>
      <c r="R23" s="19">
        <v>274772</v>
      </c>
      <c r="S23" s="19">
        <v>275726</v>
      </c>
      <c r="T23" s="19">
        <v>274452</v>
      </c>
    </row>
    <row r="24" spans="1:20" x14ac:dyDescent="0.2">
      <c r="A24" s="18" t="s">
        <v>57</v>
      </c>
      <c r="B24" s="19">
        <v>539954.24899999995</v>
      </c>
      <c r="C24" s="19">
        <v>549530.42700000003</v>
      </c>
      <c r="D24" s="19">
        <v>559063.61199999996</v>
      </c>
      <c r="E24" s="19">
        <v>566838.64</v>
      </c>
      <c r="F24" s="19">
        <v>574053.93500000006</v>
      </c>
      <c r="G24" s="19">
        <v>576061.87699999998</v>
      </c>
      <c r="H24" s="19">
        <v>574869.69700000004</v>
      </c>
      <c r="I24" s="19">
        <v>569768.41700000002</v>
      </c>
      <c r="J24" s="19">
        <v>573806.77300000004</v>
      </c>
      <c r="K24" s="19">
        <v>535925.397</v>
      </c>
      <c r="L24" s="19">
        <v>569287.73</v>
      </c>
      <c r="M24" s="19">
        <v>573500.87300000002</v>
      </c>
      <c r="N24" s="19">
        <v>572655.86699999997</v>
      </c>
      <c r="O24" s="19">
        <v>582168.28700000001</v>
      </c>
      <c r="P24" s="19">
        <v>572518.31200000003</v>
      </c>
      <c r="Q24" s="19">
        <v>579539.07700000005</v>
      </c>
      <c r="R24" s="19">
        <v>564183.97199999995</v>
      </c>
      <c r="S24" s="19">
        <v>561930.00899999996</v>
      </c>
      <c r="T24" s="19">
        <v>581942.80000000005</v>
      </c>
    </row>
    <row r="25" spans="1:20" x14ac:dyDescent="0.2">
      <c r="A25" s="18" t="s">
        <v>58</v>
      </c>
      <c r="B25" s="19">
        <v>11281</v>
      </c>
      <c r="C25" s="19">
        <v>12809</v>
      </c>
      <c r="D25" s="19">
        <v>12772</v>
      </c>
      <c r="E25" s="19">
        <v>13252</v>
      </c>
      <c r="F25" s="19">
        <v>13990</v>
      </c>
      <c r="G25" s="19">
        <v>13162</v>
      </c>
      <c r="H25" s="19">
        <v>13047</v>
      </c>
      <c r="I25" s="19">
        <v>12709</v>
      </c>
      <c r="J25" s="19">
        <v>12891</v>
      </c>
      <c r="K25" s="19">
        <v>13455</v>
      </c>
      <c r="L25" s="19">
        <v>14902</v>
      </c>
      <c r="M25" s="19">
        <v>11373</v>
      </c>
      <c r="N25" s="19">
        <v>10755</v>
      </c>
      <c r="O25" s="19">
        <v>14052</v>
      </c>
      <c r="P25" s="19">
        <v>13554</v>
      </c>
      <c r="Q25" s="19">
        <v>11403</v>
      </c>
      <c r="R25" s="19">
        <v>12820</v>
      </c>
      <c r="S25" s="19">
        <v>11983.5</v>
      </c>
      <c r="T25" s="19">
        <v>13631.7</v>
      </c>
    </row>
    <row r="26" spans="1:20" x14ac:dyDescent="0.2">
      <c r="A26" s="18" t="s">
        <v>59</v>
      </c>
      <c r="B26" s="19">
        <v>276641.63500000001</v>
      </c>
      <c r="C26" s="19">
        <v>279008.65600000002</v>
      </c>
      <c r="D26" s="19">
        <v>285276.011</v>
      </c>
      <c r="E26" s="19">
        <v>293884.76500000001</v>
      </c>
      <c r="F26" s="19">
        <v>303347.00599999999</v>
      </c>
      <c r="G26" s="19">
        <v>303699.90000000002</v>
      </c>
      <c r="H26" s="19">
        <v>314121.96299999999</v>
      </c>
      <c r="I26" s="19">
        <v>313887.34899999999</v>
      </c>
      <c r="J26" s="19">
        <v>319130.538</v>
      </c>
      <c r="K26" s="19">
        <v>292639.67800000001</v>
      </c>
      <c r="L26" s="19">
        <v>302063.663</v>
      </c>
      <c r="M26" s="19">
        <v>302581.91800000001</v>
      </c>
      <c r="N26" s="19">
        <v>299277.00099999999</v>
      </c>
      <c r="O26" s="19">
        <v>289806.59499999997</v>
      </c>
      <c r="P26" s="19">
        <v>279827.34299999999</v>
      </c>
      <c r="Q26" s="19">
        <v>282993.46799999999</v>
      </c>
      <c r="R26" s="19">
        <v>289767.96000000002</v>
      </c>
      <c r="S26" s="19">
        <v>295830.011</v>
      </c>
      <c r="T26" s="19">
        <v>289708.43300000002</v>
      </c>
    </row>
    <row r="27" spans="1:20" x14ac:dyDescent="0.2">
      <c r="A27" s="18" t="s">
        <v>60</v>
      </c>
      <c r="B27" s="19">
        <v>3370</v>
      </c>
      <c r="C27" s="19">
        <v>3551</v>
      </c>
      <c r="D27" s="19">
        <v>3785</v>
      </c>
      <c r="E27" s="19">
        <v>4052</v>
      </c>
      <c r="F27" s="19">
        <v>4201.8069999999998</v>
      </c>
      <c r="G27" s="19">
        <v>4376.9210000000003</v>
      </c>
      <c r="H27" s="19">
        <v>4652.357</v>
      </c>
      <c r="I27" s="19">
        <v>4871.098</v>
      </c>
      <c r="J27" s="19">
        <v>5078.91</v>
      </c>
      <c r="K27" s="19">
        <v>5215.1899999999996</v>
      </c>
      <c r="L27" s="19">
        <v>5322.1180000000004</v>
      </c>
      <c r="M27" s="19">
        <v>4929.6019999999999</v>
      </c>
      <c r="N27" s="19">
        <v>4717.0230000000001</v>
      </c>
      <c r="O27" s="19">
        <v>4290.1450000000004</v>
      </c>
      <c r="P27" s="19">
        <v>4350.4399999999996</v>
      </c>
      <c r="Q27" s="19">
        <v>4534.5159999999996</v>
      </c>
      <c r="R27" s="19">
        <v>4887.6379999999999</v>
      </c>
      <c r="S27" s="19">
        <v>5004.3649999999998</v>
      </c>
      <c r="T27" s="19">
        <v>5060.567</v>
      </c>
    </row>
    <row r="28" spans="1:20" x14ac:dyDescent="0.2">
      <c r="A28" s="18" t="s">
        <v>61</v>
      </c>
      <c r="B28" s="19">
        <v>4136</v>
      </c>
      <c r="C28" s="19">
        <v>4280</v>
      </c>
      <c r="D28" s="19">
        <v>3975</v>
      </c>
      <c r="E28" s="19">
        <v>3975</v>
      </c>
      <c r="F28" s="19">
        <v>4689</v>
      </c>
      <c r="G28" s="19">
        <v>4906</v>
      </c>
      <c r="H28" s="19">
        <v>4891</v>
      </c>
      <c r="I28" s="19">
        <v>4771</v>
      </c>
      <c r="J28" s="19">
        <v>5274</v>
      </c>
      <c r="K28" s="19">
        <v>5569</v>
      </c>
      <c r="L28" s="19">
        <v>6627.5630000000001</v>
      </c>
      <c r="M28" s="19">
        <v>6093.8620000000001</v>
      </c>
      <c r="N28" s="19">
        <v>6167.223</v>
      </c>
      <c r="O28" s="19">
        <v>6209.0630000000001</v>
      </c>
      <c r="P28" s="19">
        <v>5139.3509999999997</v>
      </c>
      <c r="Q28" s="19">
        <v>5533.49</v>
      </c>
      <c r="R28" s="19">
        <v>6424.41</v>
      </c>
      <c r="S28" s="19">
        <v>7531.1890000000003</v>
      </c>
      <c r="T28" s="19">
        <v>6724.875</v>
      </c>
    </row>
    <row r="29" spans="1:20" x14ac:dyDescent="0.2">
      <c r="A29" s="18" t="s">
        <v>62</v>
      </c>
      <c r="B29" s="19">
        <v>11425</v>
      </c>
      <c r="C29" s="19">
        <v>14737</v>
      </c>
      <c r="D29" s="19">
        <v>17721</v>
      </c>
      <c r="E29" s="19">
        <v>19488</v>
      </c>
      <c r="F29" s="19">
        <v>19274</v>
      </c>
      <c r="G29" s="19">
        <v>14784</v>
      </c>
      <c r="H29" s="19">
        <v>12482</v>
      </c>
      <c r="I29" s="19">
        <v>14007</v>
      </c>
      <c r="J29" s="19">
        <v>13913</v>
      </c>
      <c r="K29" s="19">
        <v>15358</v>
      </c>
      <c r="L29" s="19">
        <v>5749</v>
      </c>
      <c r="M29" s="19">
        <v>4822</v>
      </c>
      <c r="N29" s="19">
        <v>5043</v>
      </c>
      <c r="O29" s="19">
        <v>4762</v>
      </c>
      <c r="P29" s="19">
        <v>4397</v>
      </c>
      <c r="Q29" s="19">
        <v>4933</v>
      </c>
      <c r="R29" s="19">
        <v>4266</v>
      </c>
      <c r="S29" s="19">
        <v>4187.2</v>
      </c>
      <c r="T29" s="19">
        <v>3511.1</v>
      </c>
    </row>
    <row r="30" spans="1:20" x14ac:dyDescent="0.2">
      <c r="A30" s="18" t="s">
        <v>63</v>
      </c>
      <c r="B30" s="19">
        <v>1166.29</v>
      </c>
      <c r="C30" s="19">
        <v>1621.1189999999999</v>
      </c>
      <c r="D30" s="19">
        <v>3698.7429999999999</v>
      </c>
      <c r="E30" s="19">
        <v>3621.4189999999999</v>
      </c>
      <c r="F30" s="19">
        <v>4132.1499999999996</v>
      </c>
      <c r="G30" s="19">
        <v>4129.1220000000003</v>
      </c>
      <c r="H30" s="19">
        <v>4333.5110000000004</v>
      </c>
      <c r="I30" s="19">
        <v>4001.3560000000002</v>
      </c>
      <c r="J30" s="19">
        <v>3557.0920000000001</v>
      </c>
      <c r="K30" s="19">
        <v>3878.3780000000002</v>
      </c>
      <c r="L30" s="19">
        <v>4591.277</v>
      </c>
      <c r="M30" s="19">
        <v>3716.2930000000001</v>
      </c>
      <c r="N30" s="19">
        <v>3816.973</v>
      </c>
      <c r="O30" s="19">
        <v>2889.1280000000002</v>
      </c>
      <c r="P30" s="19">
        <v>2964.9810000000002</v>
      </c>
      <c r="Q30" s="19">
        <v>2766.08</v>
      </c>
      <c r="R30" s="19">
        <v>2197.58</v>
      </c>
      <c r="S30" s="19">
        <v>2235.14</v>
      </c>
      <c r="T30" s="19">
        <v>2200.9180000000001</v>
      </c>
    </row>
    <row r="31" spans="1:20" x14ac:dyDescent="0.2">
      <c r="A31" s="18" t="s">
        <v>64</v>
      </c>
      <c r="B31" s="19">
        <v>35191</v>
      </c>
      <c r="C31" s="19">
        <v>36415</v>
      </c>
      <c r="D31" s="19">
        <v>36157</v>
      </c>
      <c r="E31" s="19">
        <v>34145</v>
      </c>
      <c r="F31" s="19">
        <v>33708</v>
      </c>
      <c r="G31" s="19">
        <v>35756</v>
      </c>
      <c r="H31" s="19">
        <v>35859</v>
      </c>
      <c r="I31" s="19">
        <v>39960</v>
      </c>
      <c r="J31" s="19">
        <v>40025</v>
      </c>
      <c r="K31" s="19">
        <v>35908</v>
      </c>
      <c r="L31" s="19">
        <v>37371</v>
      </c>
      <c r="M31" s="19">
        <v>36019</v>
      </c>
      <c r="N31" s="19">
        <v>34635</v>
      </c>
      <c r="O31" s="19">
        <v>30294</v>
      </c>
      <c r="P31" s="19">
        <v>29403</v>
      </c>
      <c r="Q31" s="19">
        <v>30360</v>
      </c>
      <c r="R31" s="19">
        <v>31902</v>
      </c>
      <c r="S31" s="19">
        <v>32885</v>
      </c>
      <c r="T31" s="19">
        <v>32004</v>
      </c>
    </row>
    <row r="32" spans="1:20" x14ac:dyDescent="0.2">
      <c r="A32" s="18" t="s">
        <v>65</v>
      </c>
      <c r="B32" s="19">
        <v>1917</v>
      </c>
      <c r="C32" s="19">
        <v>1943</v>
      </c>
      <c r="D32" s="19">
        <v>2052</v>
      </c>
      <c r="E32" s="19">
        <v>2236</v>
      </c>
      <c r="F32" s="19">
        <v>2216</v>
      </c>
      <c r="G32" s="19">
        <v>2240</v>
      </c>
      <c r="H32" s="19">
        <v>2261</v>
      </c>
      <c r="I32" s="19">
        <v>2296</v>
      </c>
      <c r="J32" s="19">
        <v>2312</v>
      </c>
      <c r="K32" s="19">
        <v>2168</v>
      </c>
      <c r="L32" s="19">
        <v>2114</v>
      </c>
      <c r="M32" s="19">
        <v>2179</v>
      </c>
      <c r="N32" s="19">
        <v>2294</v>
      </c>
      <c r="O32" s="19">
        <v>2251</v>
      </c>
      <c r="P32" s="19">
        <v>2245</v>
      </c>
      <c r="Q32" s="19">
        <v>1303</v>
      </c>
      <c r="R32" s="19">
        <v>857.08399999999995</v>
      </c>
      <c r="S32" s="19">
        <v>1651.7449999999999</v>
      </c>
      <c r="T32" s="19">
        <v>1962.0709999999999</v>
      </c>
    </row>
    <row r="33" spans="1:20" x14ac:dyDescent="0.2">
      <c r="A33" s="18" t="s">
        <v>66</v>
      </c>
      <c r="B33" s="19">
        <v>89631</v>
      </c>
      <c r="C33" s="19">
        <v>93663</v>
      </c>
      <c r="D33" s="19">
        <v>95981</v>
      </c>
      <c r="E33" s="19">
        <v>96818</v>
      </c>
      <c r="F33" s="19">
        <v>101214</v>
      </c>
      <c r="G33" s="19">
        <v>99921</v>
      </c>
      <c r="H33" s="19">
        <v>98833</v>
      </c>
      <c r="I33" s="19">
        <v>105165</v>
      </c>
      <c r="J33" s="19">
        <v>107552</v>
      </c>
      <c r="K33" s="19">
        <v>113691</v>
      </c>
      <c r="L33" s="19">
        <v>119270</v>
      </c>
      <c r="M33" s="19">
        <v>113963</v>
      </c>
      <c r="N33" s="19">
        <v>103234.49400000001</v>
      </c>
      <c r="O33" s="19">
        <v>101630.228</v>
      </c>
      <c r="P33" s="19">
        <v>103358.696</v>
      </c>
      <c r="Q33" s="19">
        <v>110388.889</v>
      </c>
      <c r="R33" s="19">
        <v>115212.38800000001</v>
      </c>
      <c r="S33" s="19">
        <v>117263.249</v>
      </c>
      <c r="T33" s="19">
        <v>114468.277</v>
      </c>
    </row>
    <row r="34" spans="1:20" x14ac:dyDescent="0.2">
      <c r="A34" s="18" t="s">
        <v>67</v>
      </c>
      <c r="B34" s="19">
        <v>61257</v>
      </c>
      <c r="C34" s="19">
        <v>62449</v>
      </c>
      <c r="D34" s="19">
        <v>62499</v>
      </c>
      <c r="E34" s="19">
        <v>60174</v>
      </c>
      <c r="F34" s="19">
        <v>64152</v>
      </c>
      <c r="G34" s="19">
        <v>66832.741999999998</v>
      </c>
      <c r="H34" s="19">
        <v>64375.271999999997</v>
      </c>
      <c r="I34" s="19">
        <v>65084.661999999997</v>
      </c>
      <c r="J34" s="19">
        <v>66851.960999999996</v>
      </c>
      <c r="K34" s="19">
        <v>69087.512000000002</v>
      </c>
      <c r="L34" s="19">
        <v>71128.034</v>
      </c>
      <c r="M34" s="19">
        <v>65813.092999999993</v>
      </c>
      <c r="N34" s="19">
        <v>72603.456000000006</v>
      </c>
      <c r="O34" s="19">
        <v>68356.634999999995</v>
      </c>
      <c r="P34" s="19">
        <v>65438.870999999999</v>
      </c>
      <c r="Q34" s="19">
        <v>65299.423000000003</v>
      </c>
      <c r="R34" s="19">
        <v>68308.508000000002</v>
      </c>
      <c r="S34" s="19">
        <v>71324.414000000004</v>
      </c>
      <c r="T34" s="19">
        <v>68597.153000000006</v>
      </c>
    </row>
    <row r="35" spans="1:20" x14ac:dyDescent="0.2">
      <c r="A35" s="18" t="s">
        <v>68</v>
      </c>
      <c r="B35" s="19">
        <v>145184</v>
      </c>
      <c r="C35" s="19">
        <v>145616</v>
      </c>
      <c r="D35" s="19">
        <v>144126</v>
      </c>
      <c r="E35" s="19">
        <v>151631</v>
      </c>
      <c r="F35" s="19">
        <v>154159</v>
      </c>
      <c r="G35" s="19">
        <v>156936</v>
      </c>
      <c r="H35" s="19">
        <v>161742</v>
      </c>
      <c r="I35" s="19">
        <v>159348</v>
      </c>
      <c r="J35" s="19">
        <v>155305</v>
      </c>
      <c r="K35" s="19">
        <v>151720</v>
      </c>
      <c r="L35" s="19">
        <v>157657</v>
      </c>
      <c r="M35" s="19">
        <v>163548</v>
      </c>
      <c r="N35" s="19">
        <v>162139</v>
      </c>
      <c r="O35" s="19">
        <v>164580</v>
      </c>
      <c r="P35" s="19">
        <v>159059</v>
      </c>
      <c r="Q35" s="19">
        <v>164944</v>
      </c>
      <c r="R35" s="19">
        <v>166635</v>
      </c>
      <c r="S35" s="19">
        <v>170465.35200000001</v>
      </c>
      <c r="T35" s="19">
        <v>170039.46100000001</v>
      </c>
    </row>
    <row r="36" spans="1:20" x14ac:dyDescent="0.2">
      <c r="A36" s="18" t="s">
        <v>69</v>
      </c>
      <c r="B36" s="19">
        <v>43764</v>
      </c>
      <c r="C36" s="19">
        <v>46509</v>
      </c>
      <c r="D36" s="19">
        <v>46107</v>
      </c>
      <c r="E36" s="19">
        <v>46852</v>
      </c>
      <c r="F36" s="19">
        <v>45105.000999999997</v>
      </c>
      <c r="G36" s="19">
        <v>46574.663</v>
      </c>
      <c r="H36" s="19">
        <v>49041.178999999996</v>
      </c>
      <c r="I36" s="19">
        <v>47252.972000000002</v>
      </c>
      <c r="J36" s="19">
        <v>45974.046999999999</v>
      </c>
      <c r="K36" s="19">
        <v>50207.267</v>
      </c>
      <c r="L36" s="19">
        <v>54090.226999999999</v>
      </c>
      <c r="M36" s="19">
        <v>52462.51</v>
      </c>
      <c r="N36" s="19">
        <v>46614.728000000003</v>
      </c>
      <c r="O36" s="19">
        <v>51673.048000000003</v>
      </c>
      <c r="P36" s="19">
        <v>52802.68</v>
      </c>
      <c r="Q36" s="19">
        <v>52420.046000000002</v>
      </c>
      <c r="R36" s="19">
        <v>60329.262000000002</v>
      </c>
      <c r="S36" s="19">
        <v>59431.720999999998</v>
      </c>
      <c r="T36" s="19">
        <v>59636.080999999998</v>
      </c>
    </row>
    <row r="37" spans="1:20" x14ac:dyDescent="0.2">
      <c r="A37" s="18" t="s">
        <v>70</v>
      </c>
      <c r="B37" s="19">
        <v>51934</v>
      </c>
      <c r="C37" s="19">
        <v>53866</v>
      </c>
      <c r="D37" s="19">
        <v>54738</v>
      </c>
      <c r="E37" s="19">
        <v>55140</v>
      </c>
      <c r="F37" s="19">
        <v>56499</v>
      </c>
      <c r="G37" s="19">
        <v>59413</v>
      </c>
      <c r="H37" s="19">
        <v>62697</v>
      </c>
      <c r="I37" s="19">
        <v>61673</v>
      </c>
      <c r="J37" s="19">
        <v>64956</v>
      </c>
      <c r="K37" s="19">
        <v>58014</v>
      </c>
      <c r="L37" s="19">
        <v>60979</v>
      </c>
      <c r="M37" s="19">
        <v>62217</v>
      </c>
      <c r="N37" s="19">
        <v>59045</v>
      </c>
      <c r="O37" s="19">
        <v>58888</v>
      </c>
      <c r="P37" s="19">
        <v>65676</v>
      </c>
      <c r="Q37" s="19">
        <v>66296</v>
      </c>
      <c r="R37" s="19">
        <v>65103</v>
      </c>
      <c r="S37" s="19">
        <v>64296.019</v>
      </c>
      <c r="T37" s="19">
        <v>64876.464</v>
      </c>
    </row>
    <row r="38" spans="1:20" x14ac:dyDescent="0.2">
      <c r="A38" s="18" t="s">
        <v>71</v>
      </c>
      <c r="B38" s="19">
        <v>13624</v>
      </c>
      <c r="C38" s="19">
        <v>14466</v>
      </c>
      <c r="D38" s="19">
        <v>14598</v>
      </c>
      <c r="E38" s="19">
        <v>13820</v>
      </c>
      <c r="F38" s="19">
        <v>15271</v>
      </c>
      <c r="G38" s="19">
        <v>15117</v>
      </c>
      <c r="H38" s="19">
        <v>15115</v>
      </c>
      <c r="I38" s="19">
        <v>15043</v>
      </c>
      <c r="J38" s="19">
        <v>16399</v>
      </c>
      <c r="K38" s="19">
        <v>16403</v>
      </c>
      <c r="L38" s="19">
        <v>16440</v>
      </c>
      <c r="M38" s="19">
        <v>16059</v>
      </c>
      <c r="N38" s="19">
        <v>15736</v>
      </c>
      <c r="O38" s="19">
        <v>16103</v>
      </c>
      <c r="P38" s="19">
        <v>17437</v>
      </c>
      <c r="Q38" s="19">
        <v>15100</v>
      </c>
      <c r="R38" s="19">
        <v>16500</v>
      </c>
      <c r="S38" s="19">
        <v>16326.225</v>
      </c>
      <c r="T38" s="19">
        <v>16330.736999999999</v>
      </c>
    </row>
    <row r="39" spans="1:20" x14ac:dyDescent="0.2">
      <c r="A39" s="18" t="s">
        <v>72</v>
      </c>
      <c r="B39" s="19">
        <v>31158</v>
      </c>
      <c r="C39" s="19">
        <v>32046</v>
      </c>
      <c r="D39" s="19">
        <v>32427</v>
      </c>
      <c r="E39" s="19">
        <v>31178</v>
      </c>
      <c r="F39" s="19">
        <v>30567</v>
      </c>
      <c r="G39" s="19">
        <v>31455</v>
      </c>
      <c r="H39" s="19">
        <v>31418</v>
      </c>
      <c r="I39" s="19">
        <v>28056</v>
      </c>
      <c r="J39" s="19">
        <v>28962</v>
      </c>
      <c r="K39" s="19">
        <v>26155</v>
      </c>
      <c r="L39" s="19">
        <v>27858</v>
      </c>
      <c r="M39" s="19">
        <v>28656</v>
      </c>
      <c r="N39" s="19">
        <v>28664</v>
      </c>
      <c r="O39" s="19">
        <v>28832</v>
      </c>
      <c r="P39" s="19">
        <v>27401</v>
      </c>
      <c r="Q39" s="19">
        <v>26903</v>
      </c>
      <c r="R39" s="19">
        <v>27064</v>
      </c>
      <c r="S39" s="19">
        <v>27738</v>
      </c>
      <c r="T39" s="19">
        <v>26971</v>
      </c>
    </row>
    <row r="40" spans="1:20" x14ac:dyDescent="0.2">
      <c r="A40" s="18" t="s">
        <v>73</v>
      </c>
      <c r="B40" s="19">
        <v>69976</v>
      </c>
      <c r="C40" s="19">
        <v>74486</v>
      </c>
      <c r="D40" s="19">
        <v>74955</v>
      </c>
      <c r="E40" s="19">
        <v>84326</v>
      </c>
      <c r="F40" s="19">
        <v>85845</v>
      </c>
      <c r="G40" s="19">
        <v>70582</v>
      </c>
      <c r="H40" s="19">
        <v>82312</v>
      </c>
      <c r="I40" s="19">
        <v>81245</v>
      </c>
      <c r="J40" s="19">
        <v>77432</v>
      </c>
      <c r="K40" s="19">
        <v>72069</v>
      </c>
      <c r="L40" s="19">
        <v>80674</v>
      </c>
      <c r="M40" s="19">
        <v>73501</v>
      </c>
      <c r="N40" s="19">
        <v>70411</v>
      </c>
      <c r="O40" s="19">
        <v>71257</v>
      </c>
      <c r="P40" s="19">
        <v>68094</v>
      </c>
      <c r="Q40" s="19">
        <v>68599</v>
      </c>
      <c r="R40" s="19">
        <v>68757</v>
      </c>
      <c r="S40" s="19">
        <v>67523</v>
      </c>
      <c r="T40" s="19">
        <v>70263</v>
      </c>
    </row>
    <row r="41" spans="1:20" x14ac:dyDescent="0.2">
      <c r="A41" s="18" t="s">
        <v>74</v>
      </c>
      <c r="B41" s="19">
        <v>145266</v>
      </c>
      <c r="C41" s="19">
        <v>161617</v>
      </c>
      <c r="D41" s="19">
        <v>146735</v>
      </c>
      <c r="E41" s="19">
        <v>135437</v>
      </c>
      <c r="F41" s="19">
        <v>151738</v>
      </c>
      <c r="G41" s="19">
        <v>158435</v>
      </c>
      <c r="H41" s="19">
        <v>143416</v>
      </c>
      <c r="I41" s="19">
        <v>148922</v>
      </c>
      <c r="J41" s="19">
        <v>150038</v>
      </c>
      <c r="K41" s="19">
        <v>136735</v>
      </c>
      <c r="L41" s="19">
        <v>148548</v>
      </c>
      <c r="M41" s="19">
        <v>150405</v>
      </c>
      <c r="N41" s="19">
        <v>166561</v>
      </c>
      <c r="O41" s="19">
        <v>153166</v>
      </c>
      <c r="P41" s="19">
        <v>153663</v>
      </c>
      <c r="Q41" s="19">
        <v>162112</v>
      </c>
      <c r="R41" s="19">
        <v>156010</v>
      </c>
      <c r="S41" s="19">
        <v>164250</v>
      </c>
      <c r="T41" s="19">
        <v>163400</v>
      </c>
    </row>
    <row r="42" spans="1:20" x14ac:dyDescent="0.2">
      <c r="A42" s="18" t="s">
        <v>75</v>
      </c>
      <c r="B42" s="19">
        <v>377069</v>
      </c>
      <c r="C42" s="19">
        <v>384790</v>
      </c>
      <c r="D42" s="19">
        <v>387247</v>
      </c>
      <c r="E42" s="19">
        <v>398198</v>
      </c>
      <c r="F42" s="19">
        <v>393927</v>
      </c>
      <c r="G42" s="19">
        <v>398356</v>
      </c>
      <c r="H42" s="19">
        <v>397283</v>
      </c>
      <c r="I42" s="19">
        <v>396830</v>
      </c>
      <c r="J42" s="19">
        <v>388919</v>
      </c>
      <c r="K42" s="19">
        <v>376756</v>
      </c>
      <c r="L42" s="19">
        <v>382071</v>
      </c>
      <c r="M42" s="19">
        <v>367984</v>
      </c>
      <c r="N42" s="19">
        <v>363879</v>
      </c>
      <c r="O42" s="19">
        <v>358290</v>
      </c>
      <c r="P42" s="19">
        <v>338100</v>
      </c>
      <c r="Q42" s="19">
        <v>339482.31800000003</v>
      </c>
      <c r="R42" s="19">
        <v>344654.43599999999</v>
      </c>
      <c r="S42" s="19">
        <v>345393.16</v>
      </c>
      <c r="T42" s="19">
        <v>341247.859</v>
      </c>
    </row>
    <row r="43" spans="1:20" x14ac:dyDescent="0.2">
      <c r="A43" s="18" t="s">
        <v>76</v>
      </c>
      <c r="B43" s="19">
        <v>7684</v>
      </c>
      <c r="C43" s="19">
        <v>8033</v>
      </c>
      <c r="D43" s="19">
        <v>8416</v>
      </c>
      <c r="E43" s="19">
        <v>8500</v>
      </c>
      <c r="F43" s="19">
        <v>8623</v>
      </c>
      <c r="G43" s="19">
        <v>8686</v>
      </c>
      <c r="H43" s="19">
        <v>9930</v>
      </c>
      <c r="I43" s="19">
        <v>11977</v>
      </c>
      <c r="J43" s="19">
        <v>16467</v>
      </c>
      <c r="K43" s="19">
        <v>16834</v>
      </c>
      <c r="L43" s="19">
        <v>17059</v>
      </c>
      <c r="M43" s="19">
        <v>17211</v>
      </c>
      <c r="N43" s="19">
        <v>17549</v>
      </c>
      <c r="O43" s="19">
        <v>18116</v>
      </c>
      <c r="P43" s="19">
        <v>18123</v>
      </c>
      <c r="Q43" s="19">
        <v>18799</v>
      </c>
      <c r="R43" s="19">
        <v>18550</v>
      </c>
      <c r="S43" s="19">
        <v>19238.532999999999</v>
      </c>
      <c r="T43" s="20" t="s">
        <v>77</v>
      </c>
    </row>
    <row r="44" spans="1:20" x14ac:dyDescent="0.2">
      <c r="A44" s="18" t="s">
        <v>78</v>
      </c>
      <c r="B44" s="20" t="s">
        <v>77</v>
      </c>
      <c r="C44" s="20" t="s">
        <v>77</v>
      </c>
      <c r="D44" s="20" t="s">
        <v>77</v>
      </c>
      <c r="E44" s="20" t="s">
        <v>77</v>
      </c>
      <c r="F44" s="20" t="s">
        <v>77</v>
      </c>
      <c r="G44" s="20" t="s">
        <v>77</v>
      </c>
      <c r="H44" s="20" t="s">
        <v>77</v>
      </c>
      <c r="I44" s="20" t="s">
        <v>77</v>
      </c>
      <c r="J44" s="20" t="s">
        <v>77</v>
      </c>
      <c r="K44" s="20" t="s">
        <v>77</v>
      </c>
      <c r="L44" s="20" t="s">
        <v>77</v>
      </c>
      <c r="M44" s="20" t="s">
        <v>77</v>
      </c>
      <c r="N44" s="20" t="s">
        <v>77</v>
      </c>
      <c r="O44" s="20" t="s">
        <v>77</v>
      </c>
      <c r="P44" s="20" t="s">
        <v>77</v>
      </c>
      <c r="Q44" s="20" t="s">
        <v>77</v>
      </c>
      <c r="R44" s="20" t="s">
        <v>77</v>
      </c>
      <c r="S44" s="19">
        <v>92</v>
      </c>
      <c r="T44" s="20" t="s">
        <v>77</v>
      </c>
    </row>
    <row r="45" spans="1:20" x14ac:dyDescent="0.2">
      <c r="A45" s="18" t="s">
        <v>79</v>
      </c>
      <c r="B45" s="19">
        <v>142982</v>
      </c>
      <c r="C45" s="19">
        <v>121890</v>
      </c>
      <c r="D45" s="19">
        <v>130705</v>
      </c>
      <c r="E45" s="19">
        <v>107273</v>
      </c>
      <c r="F45" s="19">
        <v>110617</v>
      </c>
      <c r="G45" s="19">
        <v>138009</v>
      </c>
      <c r="H45" s="19">
        <v>121582</v>
      </c>
      <c r="I45" s="19">
        <v>137192</v>
      </c>
      <c r="J45" s="19">
        <v>142134</v>
      </c>
      <c r="K45" s="19">
        <v>131773</v>
      </c>
      <c r="L45" s="19">
        <v>123663</v>
      </c>
      <c r="M45" s="19">
        <v>127652</v>
      </c>
      <c r="N45" s="19">
        <v>147828</v>
      </c>
      <c r="O45" s="19">
        <v>134074</v>
      </c>
      <c r="P45" s="19">
        <v>141970</v>
      </c>
      <c r="Q45" s="19">
        <v>144546</v>
      </c>
      <c r="R45" s="19">
        <v>149630</v>
      </c>
      <c r="S45" s="19">
        <v>149359</v>
      </c>
      <c r="T45" s="20" t="s">
        <v>77</v>
      </c>
    </row>
    <row r="46" spans="1:20" x14ac:dyDescent="0.2">
      <c r="A46" s="18" t="s">
        <v>80</v>
      </c>
      <c r="B46" s="20" t="s">
        <v>77</v>
      </c>
      <c r="C46" s="20" t="s">
        <v>77</v>
      </c>
      <c r="D46" s="20" t="s">
        <v>77</v>
      </c>
      <c r="E46" s="20" t="s">
        <v>77</v>
      </c>
      <c r="F46" s="20" t="s">
        <v>77</v>
      </c>
      <c r="G46" s="19">
        <v>2864</v>
      </c>
      <c r="H46" s="19">
        <v>2952</v>
      </c>
      <c r="I46" s="19">
        <v>2144</v>
      </c>
      <c r="J46" s="19">
        <v>2828</v>
      </c>
      <c r="K46" s="19">
        <v>2760</v>
      </c>
      <c r="L46" s="19">
        <v>4022</v>
      </c>
      <c r="M46" s="19">
        <v>2656</v>
      </c>
      <c r="N46" s="19">
        <v>2844</v>
      </c>
      <c r="O46" s="19">
        <v>3945</v>
      </c>
      <c r="P46" s="19">
        <v>3173</v>
      </c>
      <c r="Q46" s="19">
        <v>3003</v>
      </c>
      <c r="R46" s="19">
        <v>3141</v>
      </c>
      <c r="S46" s="19">
        <v>2482.8000000000002</v>
      </c>
      <c r="T46" s="20" t="s">
        <v>77</v>
      </c>
    </row>
    <row r="47" spans="1:20" x14ac:dyDescent="0.2">
      <c r="A47" s="18" t="s">
        <v>81</v>
      </c>
      <c r="B47" s="19">
        <v>6811</v>
      </c>
      <c r="C47" s="19">
        <v>6362</v>
      </c>
      <c r="D47" s="19">
        <v>6091</v>
      </c>
      <c r="E47" s="19">
        <v>6738</v>
      </c>
      <c r="F47" s="19">
        <v>6667</v>
      </c>
      <c r="G47" s="19">
        <v>6942</v>
      </c>
      <c r="H47" s="19">
        <v>7006</v>
      </c>
      <c r="I47" s="19">
        <v>6498</v>
      </c>
      <c r="J47" s="19">
        <v>6311</v>
      </c>
      <c r="K47" s="19">
        <v>6828</v>
      </c>
      <c r="L47" s="19">
        <v>7260</v>
      </c>
      <c r="M47" s="19">
        <v>6759</v>
      </c>
      <c r="N47" s="19">
        <v>6262</v>
      </c>
      <c r="O47" s="19">
        <v>6094</v>
      </c>
      <c r="P47" s="19">
        <v>5374</v>
      </c>
      <c r="Q47" s="19">
        <v>5646</v>
      </c>
      <c r="R47" s="19">
        <v>5629.5039999999999</v>
      </c>
      <c r="S47" s="19">
        <v>5600.1890000000003</v>
      </c>
      <c r="T47" s="20" t="s">
        <v>77</v>
      </c>
    </row>
    <row r="48" spans="1:20" x14ac:dyDescent="0.2">
      <c r="A48" s="18" t="s">
        <v>82</v>
      </c>
      <c r="B48" s="19">
        <v>4778</v>
      </c>
      <c r="C48" s="19">
        <v>3730</v>
      </c>
      <c r="D48" s="19">
        <v>3738</v>
      </c>
      <c r="E48" s="19">
        <v>4992</v>
      </c>
      <c r="F48" s="19">
        <v>5606</v>
      </c>
      <c r="G48" s="19">
        <v>5443</v>
      </c>
      <c r="H48" s="19">
        <v>5524</v>
      </c>
      <c r="I48" s="19">
        <v>2860</v>
      </c>
      <c r="J48" s="19">
        <v>3797</v>
      </c>
      <c r="K48" s="19">
        <v>5202</v>
      </c>
      <c r="L48" s="19">
        <v>7568</v>
      </c>
      <c r="M48" s="19">
        <v>4191</v>
      </c>
      <c r="N48" s="19">
        <v>4725</v>
      </c>
      <c r="O48" s="19">
        <v>6959</v>
      </c>
      <c r="P48" s="19">
        <v>4724</v>
      </c>
      <c r="Q48" s="19">
        <v>5895</v>
      </c>
      <c r="R48" s="19">
        <v>7782</v>
      </c>
      <c r="S48" s="19">
        <v>4526.1790000000001</v>
      </c>
      <c r="T48" s="20" t="s">
        <v>77</v>
      </c>
    </row>
    <row r="49" spans="1:20" x14ac:dyDescent="0.2">
      <c r="A49" s="18" t="s">
        <v>83</v>
      </c>
      <c r="B49" s="19">
        <v>32477.241999999998</v>
      </c>
      <c r="C49" s="19">
        <v>33302.165000000001</v>
      </c>
      <c r="D49" s="19">
        <v>33756.686000000002</v>
      </c>
      <c r="E49" s="19">
        <v>34633.059000000001</v>
      </c>
      <c r="F49" s="19">
        <v>37686</v>
      </c>
      <c r="G49" s="19">
        <v>36474</v>
      </c>
      <c r="H49" s="19">
        <v>36481</v>
      </c>
      <c r="I49" s="19">
        <v>36550</v>
      </c>
      <c r="J49" s="19">
        <v>37376</v>
      </c>
      <c r="K49" s="19">
        <v>38322</v>
      </c>
      <c r="L49" s="19">
        <v>38103</v>
      </c>
      <c r="M49" s="19">
        <v>38600</v>
      </c>
      <c r="N49" s="19">
        <v>36799</v>
      </c>
      <c r="O49" s="19">
        <v>39877</v>
      </c>
      <c r="P49" s="19">
        <v>34060</v>
      </c>
      <c r="Q49" s="19">
        <v>38298</v>
      </c>
      <c r="R49" s="19">
        <v>39342</v>
      </c>
      <c r="S49" s="19">
        <v>37045.358999999997</v>
      </c>
      <c r="T49" s="20" t="s">
        <v>77</v>
      </c>
    </row>
    <row r="50" spans="1:20" x14ac:dyDescent="0.2">
      <c r="A50" s="18" t="s">
        <v>84</v>
      </c>
      <c r="B50" s="19">
        <v>124922</v>
      </c>
      <c r="C50" s="19">
        <v>122725</v>
      </c>
      <c r="D50" s="19">
        <v>129400</v>
      </c>
      <c r="E50" s="19">
        <v>140581</v>
      </c>
      <c r="F50" s="19">
        <v>150698</v>
      </c>
      <c r="G50" s="19">
        <v>161956</v>
      </c>
      <c r="H50" s="19">
        <v>176299</v>
      </c>
      <c r="I50" s="19">
        <v>191558</v>
      </c>
      <c r="J50" s="19">
        <v>198418</v>
      </c>
      <c r="K50" s="19">
        <v>194812</v>
      </c>
      <c r="L50" s="19">
        <v>211208</v>
      </c>
      <c r="M50" s="19">
        <v>229393</v>
      </c>
      <c r="N50" s="19">
        <v>239496</v>
      </c>
      <c r="O50" s="19">
        <v>240154</v>
      </c>
      <c r="P50" s="19">
        <v>251963</v>
      </c>
      <c r="Q50" s="19">
        <v>261783</v>
      </c>
      <c r="R50" s="19">
        <v>274408</v>
      </c>
      <c r="S50" s="19">
        <v>297277.52399999998</v>
      </c>
      <c r="T50" s="20" t="s">
        <v>77</v>
      </c>
    </row>
    <row r="51" spans="1:20" x14ac:dyDescent="0.2">
      <c r="A51" s="18" t="s">
        <v>85</v>
      </c>
      <c r="B51" s="20" t="s">
        <v>77</v>
      </c>
      <c r="C51" s="20" t="s">
        <v>77</v>
      </c>
      <c r="D51" s="20" t="s">
        <v>77</v>
      </c>
      <c r="E51" s="20" t="s">
        <v>77</v>
      </c>
      <c r="F51" s="20" t="s">
        <v>77</v>
      </c>
      <c r="G51" s="20" t="s">
        <v>77</v>
      </c>
      <c r="H51" s="20" t="s">
        <v>77</v>
      </c>
      <c r="I51" s="20" t="s">
        <v>77</v>
      </c>
      <c r="J51" s="20" t="s">
        <v>77</v>
      </c>
      <c r="K51" s="20" t="s">
        <v>77</v>
      </c>
      <c r="L51" s="20" t="s">
        <v>77</v>
      </c>
      <c r="M51" s="20" t="s">
        <v>77</v>
      </c>
      <c r="N51" s="20" t="s">
        <v>77</v>
      </c>
      <c r="O51" s="20" t="s">
        <v>77</v>
      </c>
      <c r="P51" s="19">
        <v>17023</v>
      </c>
      <c r="Q51" s="19">
        <v>16438</v>
      </c>
      <c r="R51" s="19">
        <v>17767</v>
      </c>
      <c r="S51" s="19">
        <v>16438</v>
      </c>
      <c r="T51" s="20" t="s">
        <v>77</v>
      </c>
    </row>
    <row r="52" spans="1:20" x14ac:dyDescent="0.2">
      <c r="A52" s="18" t="s">
        <v>86</v>
      </c>
      <c r="B52" s="19">
        <v>2957</v>
      </c>
      <c r="C52" s="19">
        <v>3740</v>
      </c>
      <c r="D52" s="19">
        <v>3715</v>
      </c>
      <c r="E52" s="19">
        <v>3630</v>
      </c>
      <c r="F52" s="19">
        <v>4082</v>
      </c>
      <c r="G52" s="19">
        <v>4458</v>
      </c>
      <c r="H52" s="19">
        <v>4434</v>
      </c>
      <c r="I52" s="19">
        <v>4835</v>
      </c>
      <c r="J52" s="19">
        <v>5162</v>
      </c>
      <c r="K52" s="19">
        <v>4976</v>
      </c>
      <c r="L52" s="19">
        <v>5168</v>
      </c>
      <c r="M52" s="19">
        <v>5801</v>
      </c>
      <c r="N52" s="19">
        <v>5943</v>
      </c>
      <c r="O52" s="19">
        <v>6525</v>
      </c>
      <c r="P52" s="19">
        <v>5436</v>
      </c>
      <c r="Q52" s="19">
        <v>6119</v>
      </c>
      <c r="R52" s="19">
        <v>5981</v>
      </c>
      <c r="S52" s="19">
        <v>5918.3360000000002</v>
      </c>
      <c r="T52" s="20" t="s">
        <v>77</v>
      </c>
    </row>
    <row r="53" spans="1:20" x14ac:dyDescent="0.2">
      <c r="A53" s="18" t="s">
        <v>87</v>
      </c>
      <c r="B53" s="20" t="s">
        <v>77</v>
      </c>
      <c r="C53" s="20" t="s">
        <v>77</v>
      </c>
      <c r="D53" s="20" t="s">
        <v>77</v>
      </c>
      <c r="E53" s="20" t="s">
        <v>77</v>
      </c>
      <c r="F53" s="20" t="s">
        <v>77</v>
      </c>
      <c r="G53" s="20" t="s">
        <v>77</v>
      </c>
      <c r="H53" s="20" t="s">
        <v>77</v>
      </c>
      <c r="I53" s="20" t="s">
        <v>77</v>
      </c>
      <c r="J53" s="20" t="s">
        <v>77</v>
      </c>
      <c r="K53" s="20" t="s">
        <v>77</v>
      </c>
      <c r="L53" s="19">
        <v>1064</v>
      </c>
      <c r="M53" s="19">
        <v>1016</v>
      </c>
      <c r="N53" s="19">
        <v>932</v>
      </c>
      <c r="O53" s="19">
        <v>905</v>
      </c>
      <c r="P53" s="19">
        <v>963</v>
      </c>
      <c r="Q53" s="19">
        <v>939</v>
      </c>
      <c r="R53" s="19">
        <v>906</v>
      </c>
      <c r="S53" s="19">
        <v>896</v>
      </c>
      <c r="T53" s="20" t="s">
        <v>77</v>
      </c>
    </row>
    <row r="54" spans="1:20" x14ac:dyDescent="0.2">
      <c r="A54" s="18" t="s">
        <v>88</v>
      </c>
      <c r="B54" s="19">
        <v>171445</v>
      </c>
      <c r="C54" s="19">
        <v>172972</v>
      </c>
      <c r="D54" s="19">
        <v>173734</v>
      </c>
      <c r="E54" s="19">
        <v>180360</v>
      </c>
      <c r="F54" s="19">
        <v>182165</v>
      </c>
      <c r="G54" s="19">
        <v>186055</v>
      </c>
      <c r="H54" s="19">
        <v>193381</v>
      </c>
      <c r="I54" s="19">
        <v>196251</v>
      </c>
      <c r="J54" s="19">
        <v>192586</v>
      </c>
      <c r="K54" s="19">
        <v>173619</v>
      </c>
      <c r="L54" s="19">
        <v>188828</v>
      </c>
      <c r="M54" s="19">
        <v>194948</v>
      </c>
      <c r="N54" s="19">
        <v>198878</v>
      </c>
      <c r="O54" s="19">
        <v>194377</v>
      </c>
      <c r="P54" s="19">
        <v>182818</v>
      </c>
      <c r="Q54" s="19">
        <v>163682</v>
      </c>
      <c r="R54" s="19">
        <v>164573</v>
      </c>
      <c r="S54" s="19">
        <v>156035.6</v>
      </c>
      <c r="T54" s="20" t="s">
        <v>77</v>
      </c>
    </row>
    <row r="55" spans="1:20" x14ac:dyDescent="0.2">
      <c r="A55" s="18" t="s">
        <v>89</v>
      </c>
      <c r="B55" s="20" t="s">
        <v>77</v>
      </c>
      <c r="C55" s="20" t="s">
        <v>77</v>
      </c>
      <c r="D55" s="20" t="s">
        <v>77</v>
      </c>
      <c r="E55" s="20" t="s">
        <v>77</v>
      </c>
      <c r="F55" s="20" t="s">
        <v>77</v>
      </c>
      <c r="G55" s="20" t="s">
        <v>77</v>
      </c>
      <c r="H55" s="20" t="s">
        <v>77</v>
      </c>
      <c r="I55" s="20" t="s">
        <v>77</v>
      </c>
      <c r="J55" s="20" t="s">
        <v>77</v>
      </c>
      <c r="K55" s="20" t="s">
        <v>77</v>
      </c>
      <c r="L55" s="20" t="s">
        <v>77</v>
      </c>
      <c r="M55" s="20" t="s">
        <v>77</v>
      </c>
      <c r="N55" s="20" t="s">
        <v>77</v>
      </c>
      <c r="O55" s="19">
        <v>10059</v>
      </c>
      <c r="P55" s="19">
        <v>10371</v>
      </c>
      <c r="Q55" s="19">
        <v>10833</v>
      </c>
      <c r="R55" s="19">
        <v>11574</v>
      </c>
      <c r="S55" s="19">
        <v>11531.2</v>
      </c>
      <c r="T55" s="20" t="s">
        <v>77</v>
      </c>
    </row>
    <row r="57" spans="1:20" x14ac:dyDescent="0.2">
      <c r="A57" s="16" t="s">
        <v>90</v>
      </c>
    </row>
    <row r="58" spans="1:20" x14ac:dyDescent="0.2">
      <c r="A58" s="16" t="s">
        <v>77</v>
      </c>
      <c r="B58" s="16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M63" sqref="M63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5" t="s">
        <v>136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2631014.760961595</v>
      </c>
      <c r="C12" s="12">
        <f t="shared" ref="C12:L12" si="0">SUM(C15:C41)</f>
        <v>2894115.7082530172</v>
      </c>
      <c r="D12" s="12">
        <f t="shared" si="0"/>
        <v>2953943.5160758574</v>
      </c>
      <c r="E12" s="12">
        <f t="shared" si="0"/>
        <v>2894178.7331126733</v>
      </c>
      <c r="F12" s="12">
        <f t="shared" si="0"/>
        <v>2988225.4103684425</v>
      </c>
      <c r="G12" s="12">
        <f t="shared" si="0"/>
        <v>3052574.0371422824</v>
      </c>
      <c r="H12" s="12">
        <f t="shared" si="0"/>
        <v>3129507.0646447381</v>
      </c>
      <c r="I12" s="12">
        <f t="shared" si="0"/>
        <v>3214395.7272683787</v>
      </c>
      <c r="J12" s="12">
        <f t="shared" si="0"/>
        <v>3312273.5512522799</v>
      </c>
      <c r="K12" s="12">
        <f t="shared" si="0"/>
        <v>3422620.8808146459</v>
      </c>
      <c r="L12" s="12">
        <f t="shared" si="0"/>
        <v>3565812.8413058887</v>
      </c>
    </row>
    <row r="13" spans="1:12" x14ac:dyDescent="0.2">
      <c r="A13" s="9" t="s">
        <v>46</v>
      </c>
      <c r="B13" s="12">
        <f>SUM(B15:B42)</f>
        <v>3005389.760961595</v>
      </c>
      <c r="C13" s="12">
        <f t="shared" ref="C13:L13" si="1">SUM(C15:C42)</f>
        <v>3289540.7082530172</v>
      </c>
      <c r="D13" s="12">
        <f t="shared" si="1"/>
        <v>3332468.5160758574</v>
      </c>
      <c r="E13" s="12">
        <f t="shared" si="1"/>
        <v>3251309.2484645522</v>
      </c>
      <c r="F13" s="12">
        <f t="shared" si="1"/>
        <v>3357685.4123521075</v>
      </c>
      <c r="G13" s="12">
        <f t="shared" si="1"/>
        <v>3430636.8059541355</v>
      </c>
      <c r="H13" s="12">
        <f t="shared" si="1"/>
        <v>3527528.2988679553</v>
      </c>
      <c r="I13" s="12">
        <f t="shared" si="1"/>
        <v>3632768.0963540408</v>
      </c>
      <c r="J13" s="12">
        <f t="shared" si="1"/>
        <v>3759812.3434300283</v>
      </c>
      <c r="K13" s="12">
        <f t="shared" si="1"/>
        <v>3900096.2458375408</v>
      </c>
      <c r="L13" s="12">
        <f t="shared" si="1"/>
        <v>4063736.9291526736</v>
      </c>
    </row>
    <row r="14" spans="1:12" x14ac:dyDescent="0.2">
      <c r="A14" s="9" t="s">
        <v>47</v>
      </c>
      <c r="B14" s="12">
        <f>SUM(B15,B19:B24,B26:B30,B32:B34,B36,B38:B40)</f>
        <v>2095445.8403913302</v>
      </c>
      <c r="C14" s="12">
        <f t="shared" ref="C14:L14" si="2">SUM(C15,C19:C24,C26:C30,C32:C34,C36,C38:C40)</f>
        <v>2310719.7082530172</v>
      </c>
      <c r="D14" s="12">
        <f t="shared" si="2"/>
        <v>2366207.5997943813</v>
      </c>
      <c r="E14" s="12">
        <f t="shared" si="2"/>
        <v>2306063.7922972068</v>
      </c>
      <c r="F14" s="12">
        <f t="shared" si="2"/>
        <v>2373905.0980476015</v>
      </c>
      <c r="G14" s="12">
        <f t="shared" si="2"/>
        <v>2406423.171658881</v>
      </c>
      <c r="H14" s="12">
        <f t="shared" si="2"/>
        <v>2448584.4993528374</v>
      </c>
      <c r="I14" s="12">
        <f t="shared" si="2"/>
        <v>2504846.4000376775</v>
      </c>
      <c r="J14" s="12">
        <f t="shared" si="2"/>
        <v>2575905.8640924017</v>
      </c>
      <c r="K14" s="12">
        <f t="shared" si="2"/>
        <v>2654312.2091365592</v>
      </c>
      <c r="L14" s="12">
        <f t="shared" si="2"/>
        <v>2754230.8671401944</v>
      </c>
    </row>
    <row r="15" spans="1:12" x14ac:dyDescent="0.2">
      <c r="A15" s="9" t="s">
        <v>48</v>
      </c>
      <c r="B15" s="12">
        <f>'[2]pg-detail'!B$48</f>
        <v>82773</v>
      </c>
      <c r="C15" s="12">
        <f>'[2]pg-detail'!C$48</f>
        <v>85709</v>
      </c>
      <c r="D15" s="12">
        <f>'[2]pg-detail'!D$48</f>
        <v>93764</v>
      </c>
      <c r="E15" s="12">
        <f>'[2]pg-detail'!E$48</f>
        <v>69728.137399226136</v>
      </c>
      <c r="F15" s="12">
        <f>'[2]pg-detail'!F$48</f>
        <v>73694.367080424068</v>
      </c>
      <c r="G15" s="12">
        <f>'[2]pg-detail'!G$48</f>
        <v>69226.874476564306</v>
      </c>
      <c r="H15" s="12">
        <f>'[2]pg-detail'!H$48</f>
        <v>72312.572723222387</v>
      </c>
      <c r="I15" s="12">
        <f>'[2]pg-detail'!I$48</f>
        <v>75898.511982850963</v>
      </c>
      <c r="J15" s="12">
        <f>'[2]pg-detail'!J$48</f>
        <v>86099.739191105618</v>
      </c>
      <c r="K15" s="12">
        <f>'[2]pg-detail'!K$48</f>
        <v>92508.678902725922</v>
      </c>
      <c r="L15" s="12">
        <f>'[2]pg-detail'!L$48</f>
        <v>98217.464509686499</v>
      </c>
    </row>
    <row r="16" spans="1:12" x14ac:dyDescent="0.2">
      <c r="A16" s="9" t="s">
        <v>49</v>
      </c>
      <c r="B16" s="12">
        <f>'[3]pg-detail'!B$48</f>
        <v>40646</v>
      </c>
      <c r="C16" s="12">
        <f>'[3]pg-detail'!C$48</f>
        <v>43972</v>
      </c>
      <c r="D16" s="12">
        <f>'[3]pg-detail'!D$48</f>
        <v>46017</v>
      </c>
      <c r="E16" s="12">
        <f>'[3]pg-detail'!E$48</f>
        <v>48842.553548803939</v>
      </c>
      <c r="F16" s="12">
        <f>'[3]pg-detail'!F$48</f>
        <v>48789.056660153066</v>
      </c>
      <c r="G16" s="12">
        <f>'[3]pg-detail'!G$48</f>
        <v>49938.324836719097</v>
      </c>
      <c r="H16" s="12">
        <f>'[3]pg-detail'!H$48</f>
        <v>50486.980257577256</v>
      </c>
      <c r="I16" s="12">
        <f>'[3]pg-detail'!I$48</f>
        <v>54351.949011996934</v>
      </c>
      <c r="J16" s="12">
        <f>'[3]pg-detail'!J$48</f>
        <v>53602.795964639467</v>
      </c>
      <c r="K16" s="12">
        <f>'[3]pg-detail'!K$48</f>
        <v>53275.189289868293</v>
      </c>
      <c r="L16" s="12">
        <f>'[3]pg-detail'!L$48</f>
        <v>56749.195498092806</v>
      </c>
    </row>
    <row r="17" spans="1:12" x14ac:dyDescent="0.2">
      <c r="A17" s="9" t="s">
        <v>50</v>
      </c>
      <c r="B17" s="12">
        <f>'[4]pg-detail'!B$48</f>
        <v>72910</v>
      </c>
      <c r="C17" s="12">
        <f>'[4]pg-detail'!C$48</f>
        <v>81931</v>
      </c>
      <c r="D17" s="12">
        <f>'[4]pg-detail'!D$48</f>
        <v>85319</v>
      </c>
      <c r="E17" s="12">
        <f>'[4]pg-detail'!E$48</f>
        <v>82068.967850212168</v>
      </c>
      <c r="F17" s="12">
        <f>'[4]pg-detail'!F$48</f>
        <v>79790.297917094635</v>
      </c>
      <c r="G17" s="12">
        <f>'[4]pg-detail'!G$48</f>
        <v>83277.987868178738</v>
      </c>
      <c r="H17" s="12">
        <f>'[4]pg-detail'!H$48</f>
        <v>85765.557099584388</v>
      </c>
      <c r="I17" s="12">
        <f>'[4]pg-detail'!I$48</f>
        <v>89041.445530450394</v>
      </c>
      <c r="J17" s="12">
        <f>'[4]pg-detail'!J$48</f>
        <v>90376.103332867104</v>
      </c>
      <c r="K17" s="12">
        <f>'[4]pg-detail'!K$48</f>
        <v>93904.550353659535</v>
      </c>
      <c r="L17" s="12">
        <f>'[4]pg-detail'!L$48</f>
        <v>100490.83096869767</v>
      </c>
    </row>
    <row r="18" spans="1:12" x14ac:dyDescent="0.2">
      <c r="A18" s="9" t="s">
        <v>51</v>
      </c>
      <c r="B18" s="12">
        <f>'[5]pg-detail'!B$48</f>
        <v>36053</v>
      </c>
      <c r="C18" s="12">
        <f>'[5]pg-detail'!C$48</f>
        <v>36246</v>
      </c>
      <c r="D18" s="12">
        <f>'[5]pg-detail'!D$48</f>
        <v>38862</v>
      </c>
      <c r="E18" s="12">
        <f>'[5]pg-detail'!E$48</f>
        <v>26963.121008928632</v>
      </c>
      <c r="F18" s="12">
        <f>'[5]pg-detail'!F$48</f>
        <v>30715.667782055352</v>
      </c>
      <c r="G18" s="12">
        <f>'[5]pg-detail'!G$48</f>
        <v>31156.927186792265</v>
      </c>
      <c r="H18" s="12">
        <f>'[5]pg-detail'!H$48</f>
        <v>35263.400653918034</v>
      </c>
      <c r="I18" s="12">
        <f>'[5]pg-detail'!I$48</f>
        <v>36433.175104942951</v>
      </c>
      <c r="J18" s="12">
        <f>'[5]pg-detail'!J$48</f>
        <v>38832.305925711895</v>
      </c>
      <c r="K18" s="12">
        <f>'[5]pg-detail'!K$48</f>
        <v>40950.107874020439</v>
      </c>
      <c r="L18" s="12">
        <f>'[5]pg-detail'!L$48</f>
        <v>44088.629126490923</v>
      </c>
    </row>
    <row r="19" spans="1:12" x14ac:dyDescent="0.2">
      <c r="A19" s="9" t="s">
        <v>129</v>
      </c>
      <c r="B19" s="12">
        <f>'[6]pg-detail'!B$48</f>
        <v>572313</v>
      </c>
      <c r="C19" s="12">
        <f>'[6]pg-detail'!C$48</f>
        <v>615772.73130518454</v>
      </c>
      <c r="D19" s="12">
        <f>'[6]pg-detail'!D$48</f>
        <v>626575</v>
      </c>
      <c r="E19" s="12">
        <f>'[6]pg-detail'!E$48</f>
        <v>645694.18850004906</v>
      </c>
      <c r="F19" s="12">
        <f>'[6]pg-detail'!F$48</f>
        <v>599220.42808016832</v>
      </c>
      <c r="G19" s="12">
        <f>'[6]pg-detail'!G$48</f>
        <v>603814.50839385623</v>
      </c>
      <c r="H19" s="12">
        <f>'[6]pg-detail'!H$48</f>
        <v>610832.02121444244</v>
      </c>
      <c r="I19" s="12">
        <f>'[6]pg-detail'!I$48</f>
        <v>611628.85561283201</v>
      </c>
      <c r="J19" s="12">
        <f>'[6]pg-detail'!J$48</f>
        <v>617685.57124143606</v>
      </c>
      <c r="K19" s="12">
        <f>'[6]pg-detail'!K$48</f>
        <v>623183.70759602962</v>
      </c>
      <c r="L19" s="12">
        <f>'[6]pg-detail'!L$48</f>
        <v>647216.40025216085</v>
      </c>
    </row>
    <row r="20" spans="1:12" x14ac:dyDescent="0.2">
      <c r="A20" s="9" t="s">
        <v>53</v>
      </c>
      <c r="B20" s="12">
        <f>'[7]pg-detail'!B$48</f>
        <v>8512.9999600400006</v>
      </c>
      <c r="C20" s="12">
        <f>'[7]pg-detail'!C$48</f>
        <v>10204.999960040001</v>
      </c>
      <c r="D20" s="12">
        <f>'[7]pg-detail'!D$48</f>
        <v>12963.999960040001</v>
      </c>
      <c r="E20" s="12">
        <f>'[7]pg-detail'!E$48</f>
        <v>10764.922820171963</v>
      </c>
      <c r="F20" s="12">
        <f>'[7]pg-detail'!F$48</f>
        <v>11276.424973303014</v>
      </c>
      <c r="G20" s="12">
        <f>'[7]pg-detail'!G$48</f>
        <v>11277.683747145686</v>
      </c>
      <c r="H20" s="12">
        <f>'[7]pg-detail'!H$48</f>
        <v>9440.8396883825262</v>
      </c>
      <c r="I20" s="12">
        <f>'[7]pg-detail'!I$48</f>
        <v>9761.1355654756298</v>
      </c>
      <c r="J20" s="12">
        <f>'[7]pg-detail'!J$48</f>
        <v>9639.6983545074763</v>
      </c>
      <c r="K20" s="12">
        <f>'[7]pg-detail'!K$48</f>
        <v>10207.083049474499</v>
      </c>
      <c r="L20" s="12">
        <f>'[7]pg-detail'!L$48</f>
        <v>10613.84067409264</v>
      </c>
    </row>
    <row r="21" spans="1:12" x14ac:dyDescent="0.2">
      <c r="A21" s="9" t="s">
        <v>54</v>
      </c>
      <c r="B21" s="12">
        <f>'[8]pg-detail'!B$48</f>
        <v>23673</v>
      </c>
      <c r="C21" s="12">
        <f>'[8]pg-detail'!C$48</f>
        <v>25626.000000000004</v>
      </c>
      <c r="D21" s="12">
        <f>'[8]pg-detail'!D$48</f>
        <v>28425</v>
      </c>
      <c r="E21" s="12">
        <f>'[8]pg-detail'!E$48</f>
        <v>26857.114341352073</v>
      </c>
      <c r="F21" s="12">
        <f>'[8]pg-detail'!F$48</f>
        <v>31049.099073524256</v>
      </c>
      <c r="G21" s="12">
        <f>'[8]pg-detail'!G$48</f>
        <v>32250.789077207963</v>
      </c>
      <c r="H21" s="12">
        <f>'[8]pg-detail'!H$48</f>
        <v>32231.061332663648</v>
      </c>
      <c r="I21" s="12">
        <f>'[8]pg-detail'!I$48</f>
        <v>32651.010888389072</v>
      </c>
      <c r="J21" s="12">
        <f>'[8]pg-detail'!J$48</f>
        <v>33693.783342224277</v>
      </c>
      <c r="K21" s="12">
        <f>'[8]pg-detail'!K$48</f>
        <v>34324.580915791114</v>
      </c>
      <c r="L21" s="12">
        <f>'[8]pg-detail'!L$48</f>
        <v>36098.950876102106</v>
      </c>
    </row>
    <row r="22" spans="1:12" x14ac:dyDescent="0.2">
      <c r="A22" s="9" t="s">
        <v>55</v>
      </c>
      <c r="B22" s="12">
        <f>'[9]pg-detail'!B$48</f>
        <v>53425</v>
      </c>
      <c r="C22" s="12">
        <f>'[9]pg-detail'!C$48</f>
        <v>59427</v>
      </c>
      <c r="D22" s="12">
        <f>'[9]pg-detail'!D$48</f>
        <v>57367</v>
      </c>
      <c r="E22" s="12">
        <f>'[9]pg-detail'!E$48</f>
        <v>54081.99072901316</v>
      </c>
      <c r="F22" s="12">
        <f>'[9]pg-detail'!F$48</f>
        <v>58052.283814657065</v>
      </c>
      <c r="G22" s="12">
        <f>'[9]pg-detail'!G$48</f>
        <v>57523.35343222809</v>
      </c>
      <c r="H22" s="12">
        <f>'[9]pg-detail'!H$48</f>
        <v>54969.970645717178</v>
      </c>
      <c r="I22" s="12">
        <f>'[9]pg-detail'!I$48</f>
        <v>58076.793069310392</v>
      </c>
      <c r="J22" s="12">
        <f>'[9]pg-detail'!J$48</f>
        <v>57279.458781505491</v>
      </c>
      <c r="K22" s="12">
        <f>'[9]pg-detail'!K$48</f>
        <v>57024.909063331776</v>
      </c>
      <c r="L22" s="12">
        <f>'[9]pg-detail'!L$48</f>
        <v>58594.61843129019</v>
      </c>
    </row>
    <row r="23" spans="1:12" x14ac:dyDescent="0.2">
      <c r="A23" s="9" t="s">
        <v>56</v>
      </c>
      <c r="B23" s="12">
        <f>'[10]pg-detail'!B$48</f>
        <v>220935.45908133429</v>
      </c>
      <c r="C23" s="12">
        <f>'[10]pg-detail'!C$48</f>
        <v>289438.57376764389</v>
      </c>
      <c r="D23" s="12">
        <f>'[10]pg-detail'!D$48</f>
        <v>298408.92046186136</v>
      </c>
      <c r="E23" s="12">
        <f>'[10]pg-detail'!E$48</f>
        <v>275295.30045582738</v>
      </c>
      <c r="F23" s="12">
        <f>'[10]pg-detail'!F$48</f>
        <v>282996.28550988709</v>
      </c>
      <c r="G23" s="12">
        <f>'[10]pg-detail'!G$48</f>
        <v>280361.7958569054</v>
      </c>
      <c r="H23" s="12">
        <f>'[10]pg-detail'!H$48</f>
        <v>287052.18605043576</v>
      </c>
      <c r="I23" s="12">
        <f>'[10]pg-detail'!I$48</f>
        <v>301423.07923715643</v>
      </c>
      <c r="J23" s="12">
        <f>'[10]pg-detail'!J$48</f>
        <v>307314.03548912029</v>
      </c>
      <c r="K23" s="12">
        <f>'[10]pg-detail'!K$48</f>
        <v>315379.30148215755</v>
      </c>
      <c r="L23" s="12">
        <f>'[10]pg-detail'!L$48</f>
        <v>328448.9958367541</v>
      </c>
    </row>
    <row r="24" spans="1:12" x14ac:dyDescent="0.2">
      <c r="A24" s="9" t="s">
        <v>57</v>
      </c>
      <c r="B24" s="12">
        <f>'[11]pg-detail'!B$48</f>
        <v>535958.44535433117</v>
      </c>
      <c r="C24" s="12">
        <f>'[11]pg-detail'!C$48</f>
        <v>571234.40324012877</v>
      </c>
      <c r="D24" s="12">
        <f>'[11]pg-detail'!D$48</f>
        <v>563930.6555522728</v>
      </c>
      <c r="E24" s="12">
        <f>'[11]pg-detail'!E$48</f>
        <v>584203.82613881282</v>
      </c>
      <c r="F24" s="12">
        <f>'[11]pg-detail'!F$48</f>
        <v>596131.22703056014</v>
      </c>
      <c r="G24" s="12">
        <f>'[11]pg-detail'!G$48</f>
        <v>599538.6958669452</v>
      </c>
      <c r="H24" s="12">
        <f>'[11]pg-detail'!H$48</f>
        <v>608390.66431871965</v>
      </c>
      <c r="I24" s="12">
        <f>'[11]pg-detail'!I$48</f>
        <v>603936.16450018354</v>
      </c>
      <c r="J24" s="12">
        <f>'[11]pg-detail'!J$48</f>
        <v>609180.06277703529</v>
      </c>
      <c r="K24" s="12">
        <f>'[11]pg-detail'!K$48</f>
        <v>628568.21799891547</v>
      </c>
      <c r="L24" s="12">
        <f>'[11]pg-detail'!L$48</f>
        <v>647491.90661156399</v>
      </c>
    </row>
    <row r="25" spans="1:12" x14ac:dyDescent="0.2">
      <c r="A25" s="9" t="s">
        <v>58</v>
      </c>
      <c r="B25" s="12">
        <f>'[12]pg-detail'!B$48</f>
        <v>10803.920570264769</v>
      </c>
      <c r="C25" s="12">
        <f>'[12]pg-detail'!C$48</f>
        <v>12354</v>
      </c>
      <c r="D25" s="12">
        <f>'[12]pg-detail'!D$48</f>
        <v>13999</v>
      </c>
      <c r="E25" s="12">
        <f>'[12]pg-detail'!E$48</f>
        <v>11995.211976900513</v>
      </c>
      <c r="F25" s="12">
        <f>'[12]pg-detail'!F$48</f>
        <v>14108.108397122838</v>
      </c>
      <c r="G25" s="12">
        <f>'[12]pg-detail'!G$48</f>
        <v>14588.465708175479</v>
      </c>
      <c r="H25" s="12">
        <f>'[12]pg-detail'!H$48</f>
        <v>14116.615626277418</v>
      </c>
      <c r="I25" s="12">
        <f>'[12]pg-detail'!I$48</f>
        <v>15760.669698562429</v>
      </c>
      <c r="J25" s="12">
        <f>'[12]pg-detail'!J$48</f>
        <v>16811.080074326954</v>
      </c>
      <c r="K25" s="12">
        <f>'[12]pg-detail'!K$48</f>
        <v>16669.037369893631</v>
      </c>
      <c r="L25" s="12">
        <f>'[12]pg-detail'!L$48</f>
        <v>18458.043351280659</v>
      </c>
    </row>
    <row r="26" spans="1:12" x14ac:dyDescent="0.2">
      <c r="A26" s="9" t="s">
        <v>59</v>
      </c>
      <c r="B26" s="12">
        <f>'[13]pg-detail'!B$48</f>
        <v>269652.93601560447</v>
      </c>
      <c r="C26" s="12">
        <f>'[13]pg-detail'!C$48</f>
        <v>296538</v>
      </c>
      <c r="D26" s="12">
        <f>'[13]pg-detail'!D$48</f>
        <v>298443</v>
      </c>
      <c r="E26" s="12">
        <f>'[13]pg-detail'!E$48</f>
        <v>288972.39521615102</v>
      </c>
      <c r="F26" s="12">
        <f>'[13]pg-detail'!F$48</f>
        <v>316523.41603749257</v>
      </c>
      <c r="G26" s="12">
        <f>'[13]pg-detail'!G$48</f>
        <v>313784.29578664101</v>
      </c>
      <c r="H26" s="12">
        <f>'[13]pg-detail'!H$48</f>
        <v>323148.87243115879</v>
      </c>
      <c r="I26" s="12">
        <f>'[13]pg-detail'!I$48</f>
        <v>351614.37797753233</v>
      </c>
      <c r="J26" s="12">
        <f>'[13]pg-detail'!J$48</f>
        <v>378763.34244987054</v>
      </c>
      <c r="K26" s="12">
        <f>'[13]pg-detail'!K$48</f>
        <v>399987.57554224168</v>
      </c>
      <c r="L26" s="12">
        <f>'[13]pg-detail'!L$48</f>
        <v>417852.53109947447</v>
      </c>
    </row>
    <row r="27" spans="1:12" x14ac:dyDescent="0.2">
      <c r="A27" s="9" t="s">
        <v>60</v>
      </c>
      <c r="B27" s="12">
        <f>'[14]pg-detail'!B$48</f>
        <v>3370</v>
      </c>
      <c r="C27" s="12">
        <f>'[14]pg-detail'!C$48</f>
        <v>4376</v>
      </c>
      <c r="D27" s="12">
        <f>'[14]pg-detail'!D$48</f>
        <v>5322</v>
      </c>
      <c r="E27" s="12">
        <f>'[14]pg-detail'!E$48</f>
        <v>4573.0632118548583</v>
      </c>
      <c r="F27" s="12">
        <f>'[14]pg-detail'!F$48</f>
        <v>4920.5340916118103</v>
      </c>
      <c r="G27" s="12">
        <f>'[14]pg-detail'!G$48</f>
        <v>5280.9191108901477</v>
      </c>
      <c r="H27" s="12">
        <f>'[14]pg-detail'!H$48</f>
        <v>5493.0382904470862</v>
      </c>
      <c r="I27" s="12">
        <f>'[14]pg-detail'!I$48</f>
        <v>5856.0724601332558</v>
      </c>
      <c r="J27" s="12">
        <f>'[14]pg-detail'!J$48</f>
        <v>6232.6179293711612</v>
      </c>
      <c r="K27" s="12">
        <f>'[14]pg-detail'!K$48</f>
        <v>6842.6813135932416</v>
      </c>
      <c r="L27" s="12">
        <f>'[14]pg-detail'!L$48</f>
        <v>7267.183508862603</v>
      </c>
    </row>
    <row r="28" spans="1:12" x14ac:dyDescent="0.2">
      <c r="A28" s="9" t="s">
        <v>61</v>
      </c>
      <c r="B28" s="12">
        <f>'[15]pg-detail'!B$48</f>
        <v>4136</v>
      </c>
      <c r="C28" s="12">
        <f>'[15]pg-detail'!C$48</f>
        <v>4906</v>
      </c>
      <c r="D28" s="12">
        <f>'[15]pg-detail'!D$48</f>
        <v>6627</v>
      </c>
      <c r="E28" s="12">
        <f>'[15]pg-detail'!E$48</f>
        <v>5586.9133951677277</v>
      </c>
      <c r="F28" s="12">
        <f>'[15]pg-detail'!F$48</f>
        <v>6625.7397799663686</v>
      </c>
      <c r="G28" s="12">
        <f>'[15]pg-detail'!G$48</f>
        <v>8053.793988946195</v>
      </c>
      <c r="H28" s="12">
        <f>'[15]pg-detail'!H$48</f>
        <v>7539.2211936530466</v>
      </c>
      <c r="I28" s="12">
        <f>'[15]pg-detail'!I$48</f>
        <v>8005.9464898877277</v>
      </c>
      <c r="J28" s="12">
        <f>'[15]pg-detail'!J$48</f>
        <v>8049.7793014000699</v>
      </c>
      <c r="K28" s="12">
        <f>'[15]pg-detail'!K$48</f>
        <v>8692.4965472993281</v>
      </c>
      <c r="L28" s="12">
        <f>'[15]pg-detail'!L$48</f>
        <v>9618.5258986593963</v>
      </c>
    </row>
    <row r="29" spans="1:12" x14ac:dyDescent="0.2">
      <c r="A29" s="9" t="s">
        <v>62</v>
      </c>
      <c r="B29" s="12">
        <f>'[16]pg-detail'!B$48</f>
        <v>11120.999999999998</v>
      </c>
      <c r="C29" s="12">
        <f>'[16]pg-detail'!C$48</f>
        <v>14415</v>
      </c>
      <c r="D29" s="12">
        <f>'[16]pg-detail'!D$48</f>
        <v>4994</v>
      </c>
      <c r="E29" s="12">
        <f>'[16]pg-detail'!E$48</f>
        <v>5066.0458733521564</v>
      </c>
      <c r="F29" s="12">
        <f>'[16]pg-detail'!F$48</f>
        <v>5902.362252460247</v>
      </c>
      <c r="G29" s="12">
        <f>'[16]pg-detail'!G$48</f>
        <v>8421.5091940398288</v>
      </c>
      <c r="H29" s="12">
        <f>'[16]pg-detail'!H$48</f>
        <v>14420.557473748346</v>
      </c>
      <c r="I29" s="12">
        <f>'[16]pg-detail'!I$48</f>
        <v>15140.929096970638</v>
      </c>
      <c r="J29" s="12">
        <f>'[16]pg-detail'!J$48</f>
        <v>15237.181224799537</v>
      </c>
      <c r="K29" s="12">
        <f>'[16]pg-detail'!K$48</f>
        <v>16091.334034455505</v>
      </c>
      <c r="L29" s="12">
        <f>'[16]pg-detail'!L$48</f>
        <v>17533.686071026084</v>
      </c>
    </row>
    <row r="30" spans="1:12" x14ac:dyDescent="0.2">
      <c r="A30" s="9" t="s">
        <v>63</v>
      </c>
      <c r="B30" s="12">
        <f>'[17]pg-detail'!B$48</f>
        <v>422</v>
      </c>
      <c r="C30" s="12">
        <f>'[17]pg-detail'!C$48</f>
        <v>3348</v>
      </c>
      <c r="D30" s="12">
        <f>'[17]pg-detail'!D$48</f>
        <v>3230</v>
      </c>
      <c r="E30" s="12">
        <f>'[17]pg-detail'!E$48</f>
        <v>2761.6048732865434</v>
      </c>
      <c r="F30" s="12">
        <f>'[17]pg-detail'!F$48</f>
        <v>3176.2356362855767</v>
      </c>
      <c r="G30" s="12">
        <f>'[17]pg-detail'!G$48</f>
        <v>3836.9729689851929</v>
      </c>
      <c r="H30" s="12">
        <f>'[17]pg-detail'!H$48</f>
        <v>4546.5062629671575</v>
      </c>
      <c r="I30" s="12">
        <f>'[17]pg-detail'!I$48</f>
        <v>6188.7238853106483</v>
      </c>
      <c r="J30" s="12">
        <f>'[17]pg-detail'!J$48</f>
        <v>7833.4208199735713</v>
      </c>
      <c r="K30" s="12">
        <f>'[17]pg-detail'!K$48</f>
        <v>9520.027350757875</v>
      </c>
      <c r="L30" s="12">
        <f>'[17]pg-detail'!L$48</f>
        <v>8859.9438839151535</v>
      </c>
    </row>
    <row r="31" spans="1:12" x14ac:dyDescent="0.2">
      <c r="A31" s="9" t="s">
        <v>64</v>
      </c>
      <c r="B31" s="12">
        <f>'[18]pg-detail'!B$48</f>
        <v>35191</v>
      </c>
      <c r="C31" s="12">
        <f>'[18]pg-detail'!C$48</f>
        <v>35756</v>
      </c>
      <c r="D31" s="12">
        <f>'[18]pg-detail'!D$48</f>
        <v>37371</v>
      </c>
      <c r="E31" s="12">
        <f>'[18]pg-detail'!E$48</f>
        <v>27859.168377662205</v>
      </c>
      <c r="F31" s="12">
        <f>'[18]pg-detail'!F$48</f>
        <v>33045.32458882004</v>
      </c>
      <c r="G31" s="12">
        <f>'[18]pg-detail'!G$48</f>
        <v>35947.749012025044</v>
      </c>
      <c r="H31" s="12">
        <f>'[18]pg-detail'!H$48</f>
        <v>41924.595825982789</v>
      </c>
      <c r="I31" s="12">
        <f>'[18]pg-detail'!I$48</f>
        <v>43186.4709456735</v>
      </c>
      <c r="J31" s="12">
        <f>'[18]pg-detail'!J$48</f>
        <v>45270.534563091758</v>
      </c>
      <c r="K31" s="12">
        <f>'[18]pg-detail'!K$48</f>
        <v>46770.424250182186</v>
      </c>
      <c r="L31" s="12">
        <f>'[18]pg-detail'!L$48</f>
        <v>48604.734784462678</v>
      </c>
    </row>
    <row r="32" spans="1:12" x14ac:dyDescent="0.2">
      <c r="A32" s="9" t="s">
        <v>65</v>
      </c>
      <c r="B32" s="12">
        <f>'[19]pg-detail'!B$48</f>
        <v>1917</v>
      </c>
      <c r="C32" s="12">
        <f>'[19]pg-detail'!C$48</f>
        <v>2240</v>
      </c>
      <c r="D32" s="12">
        <f>'[19]pg-detail'!D$48</f>
        <v>2115</v>
      </c>
      <c r="E32" s="12">
        <f>'[19]pg-detail'!E$48</f>
        <v>1401.8874413647459</v>
      </c>
      <c r="F32" s="12">
        <f>'[19]pg-detail'!F$48</f>
        <v>2459.8013927673346</v>
      </c>
      <c r="G32" s="12">
        <f>'[19]pg-detail'!G$48</f>
        <v>2656.626160275739</v>
      </c>
      <c r="H32" s="12">
        <f>'[19]pg-detail'!H$48</f>
        <v>2788.4427604094917</v>
      </c>
      <c r="I32" s="12">
        <f>'[19]pg-detail'!I$48</f>
        <v>2822.4430353829007</v>
      </c>
      <c r="J32" s="12">
        <f>'[19]pg-detail'!J$48</f>
        <v>2979.7985348253719</v>
      </c>
      <c r="K32" s="12">
        <f>'[19]pg-detail'!K$48</f>
        <v>3109.0851169349435</v>
      </c>
      <c r="L32" s="12">
        <f>'[19]pg-detail'!L$48</f>
        <v>3414.657879667333</v>
      </c>
    </row>
    <row r="33" spans="1:12" x14ac:dyDescent="0.2">
      <c r="A33" s="9" t="s">
        <v>66</v>
      </c>
      <c r="B33" s="12">
        <f>'[20]pg-detail'!B$48</f>
        <v>89631</v>
      </c>
      <c r="C33" s="12">
        <f>'[20]pg-detail'!C$48</f>
        <v>100219</v>
      </c>
      <c r="D33" s="12">
        <f>'[20]pg-detail'!D$48</f>
        <v>118139.99999999999</v>
      </c>
      <c r="E33" s="12">
        <f>'[20]pg-detail'!E$48</f>
        <v>107586.89659708168</v>
      </c>
      <c r="F33" s="12">
        <f>'[20]pg-detail'!F$48</f>
        <v>122529.3443168122</v>
      </c>
      <c r="G33" s="12">
        <f>'[20]pg-detail'!G$48</f>
        <v>135634.18389916161</v>
      </c>
      <c r="H33" s="12">
        <f>'[20]pg-detail'!H$48</f>
        <v>136740.5917464972</v>
      </c>
      <c r="I33" s="12">
        <f>'[20]pg-detail'!I$48</f>
        <v>141031.18666125037</v>
      </c>
      <c r="J33" s="12">
        <f>'[20]pg-detail'!J$48</f>
        <v>145854.90287843815</v>
      </c>
      <c r="K33" s="12">
        <f>'[20]pg-detail'!K$48</f>
        <v>150288.16220436897</v>
      </c>
      <c r="L33" s="12">
        <f>'[20]pg-detail'!L$48</f>
        <v>156295.11445139465</v>
      </c>
    </row>
    <row r="34" spans="1:12" x14ac:dyDescent="0.2">
      <c r="A34" s="9" t="s">
        <v>67</v>
      </c>
      <c r="B34" s="12">
        <f>'[21]pg-detail'!B$48</f>
        <v>59873.999980020009</v>
      </c>
      <c r="C34" s="12">
        <f>'[21]pg-detail'!C$48</f>
        <v>64065.999980020002</v>
      </c>
      <c r="D34" s="12">
        <f>'[21]pg-detail'!D$48</f>
        <v>67932.999999999985</v>
      </c>
      <c r="E34" s="12">
        <f>'[21]pg-detail'!E$48</f>
        <v>59617.646095812845</v>
      </c>
      <c r="F34" s="12">
        <f>'[21]pg-detail'!F$48</f>
        <v>71620.630572723079</v>
      </c>
      <c r="G34" s="12">
        <f>'[21]pg-detail'!G$48</f>
        <v>75843.922842815562</v>
      </c>
      <c r="H34" s="12">
        <f>'[21]pg-detail'!H$48</f>
        <v>79932.757305083593</v>
      </c>
      <c r="I34" s="12">
        <f>'[21]pg-detail'!I$48</f>
        <v>81673.692576675021</v>
      </c>
      <c r="J34" s="12">
        <f>'[21]pg-detail'!J$48</f>
        <v>85747.261273415788</v>
      </c>
      <c r="K34" s="12">
        <f>'[21]pg-detail'!K$48</f>
        <v>89063.562333388909</v>
      </c>
      <c r="L34" s="12">
        <f>'[21]pg-detail'!L$48</f>
        <v>90574.54817190356</v>
      </c>
    </row>
    <row r="35" spans="1:12" x14ac:dyDescent="0.2">
      <c r="A35" s="9" t="s">
        <v>68</v>
      </c>
      <c r="B35" s="12">
        <f>'[22]pg-detail'!B$48</f>
        <v>143174</v>
      </c>
      <c r="C35" s="12">
        <f>'[22]pg-detail'!C$48</f>
        <v>155359</v>
      </c>
      <c r="D35" s="12">
        <f>'[22]pg-detail'!D$48</f>
        <v>157089</v>
      </c>
      <c r="E35" s="12">
        <f>'[22]pg-detail'!E$48</f>
        <v>162367.30554173412</v>
      </c>
      <c r="F35" s="12">
        <f>'[22]pg-detail'!F$48</f>
        <v>176243.89140178877</v>
      </c>
      <c r="G35" s="12">
        <f>'[22]pg-detail'!G$48</f>
        <v>188413.09524503438</v>
      </c>
      <c r="H35" s="12">
        <f>'[22]pg-detail'!H$48</f>
        <v>203166.04686078933</v>
      </c>
      <c r="I35" s="12">
        <f>'[22]pg-detail'!I$48</f>
        <v>211552.27702964991</v>
      </c>
      <c r="J35" s="12">
        <f>'[22]pg-detail'!J$48</f>
        <v>219228.31508254778</v>
      </c>
      <c r="K35" s="12">
        <f>'[22]pg-detail'!K$48</f>
        <v>232175.49432081159</v>
      </c>
      <c r="L35" s="12">
        <f>'[22]pg-detail'!L$48</f>
        <v>245346.76466878297</v>
      </c>
    </row>
    <row r="36" spans="1:12" x14ac:dyDescent="0.2">
      <c r="A36" s="9" t="s">
        <v>69</v>
      </c>
      <c r="B36" s="12">
        <f>'[23]pg-detail'!B$48</f>
        <v>43371.999999999993</v>
      </c>
      <c r="C36" s="12">
        <f>'[23]pg-detail'!C$48</f>
        <v>46188</v>
      </c>
      <c r="D36" s="12">
        <f>'[23]pg-detail'!D$48</f>
        <v>53664.023820207134</v>
      </c>
      <c r="E36" s="12">
        <f>'[23]pg-detail'!E$48</f>
        <v>50199.21578390045</v>
      </c>
      <c r="F36" s="12">
        <f>'[23]pg-detail'!F$48</f>
        <v>48507.430783450152</v>
      </c>
      <c r="G36" s="12">
        <f>'[23]pg-detail'!G$48</f>
        <v>47988.282602723542</v>
      </c>
      <c r="H36" s="12">
        <f>'[23]pg-detail'!H$48</f>
        <v>48243.460760938033</v>
      </c>
      <c r="I36" s="12">
        <f>'[23]pg-detail'!I$48</f>
        <v>48075.776468239041</v>
      </c>
      <c r="J36" s="12">
        <f>'[23]pg-detail'!J$48</f>
        <v>49144.597350713688</v>
      </c>
      <c r="K36" s="12">
        <f>'[23]pg-detail'!K$48</f>
        <v>51139.958912382011</v>
      </c>
      <c r="L36" s="12">
        <f>'[23]pg-detail'!L$48</f>
        <v>52085.527025981057</v>
      </c>
    </row>
    <row r="37" spans="1:12" x14ac:dyDescent="0.2">
      <c r="A37" s="9" t="s">
        <v>70</v>
      </c>
      <c r="B37" s="12">
        <f>'[24]pg-detail'!B$48</f>
        <v>51560</v>
      </c>
      <c r="C37" s="12">
        <f>'[24]pg-detail'!C$48</f>
        <v>59413</v>
      </c>
      <c r="D37" s="12">
        <f>'[24]pg-detail'!D$48</f>
        <v>60618.916281476188</v>
      </c>
      <c r="E37" s="12">
        <f>'[24]pg-detail'!E$48</f>
        <v>67527.80779060944</v>
      </c>
      <c r="F37" s="12">
        <f>'[24]pg-detail'!F$48</f>
        <v>71417.378070917461</v>
      </c>
      <c r="G37" s="12">
        <f>'[24]pg-detail'!G$48</f>
        <v>75946.568192166989</v>
      </c>
      <c r="H37" s="12">
        <f>'[24]pg-detail'!H$48</f>
        <v>75464.247179390019</v>
      </c>
      <c r="I37" s="12">
        <f>'[24]pg-detail'!I$48</f>
        <v>76386.842210557981</v>
      </c>
      <c r="J37" s="12">
        <f>'[24]pg-detail'!J$48</f>
        <v>78698.54526339969</v>
      </c>
      <c r="K37" s="12">
        <f>'[24]pg-detail'!K$48</f>
        <v>81799.938928977281</v>
      </c>
      <c r="L37" s="12">
        <f>'[24]pg-detail'!L$48</f>
        <v>88115.313358171014</v>
      </c>
    </row>
    <row r="38" spans="1:12" x14ac:dyDescent="0.2">
      <c r="A38" s="9" t="s">
        <v>71</v>
      </c>
      <c r="B38" s="12">
        <f>'[25]pg-detail'!B$48</f>
        <v>13624</v>
      </c>
      <c r="C38" s="12">
        <f>'[25]pg-detail'!C$48</f>
        <v>15117</v>
      </c>
      <c r="D38" s="12">
        <f>'[25]pg-detail'!D$48</f>
        <v>16248</v>
      </c>
      <c r="E38" s="12">
        <f>'[25]pg-detail'!E$48</f>
        <v>15125.910362363205</v>
      </c>
      <c r="F38" s="12">
        <f>'[25]pg-detail'!F$48</f>
        <v>16444.107704054488</v>
      </c>
      <c r="G38" s="12">
        <f>'[25]pg-detail'!G$48</f>
        <v>17140.655989139657</v>
      </c>
      <c r="H38" s="12">
        <f>'[25]pg-detail'!H$48</f>
        <v>18786.717665225027</v>
      </c>
      <c r="I38" s="12">
        <f>'[25]pg-detail'!I$48</f>
        <v>19811.969254683947</v>
      </c>
      <c r="J38" s="12">
        <f>'[25]pg-detail'!J$48</f>
        <v>21223.166154743714</v>
      </c>
      <c r="K38" s="12">
        <f>'[25]pg-detail'!K$48</f>
        <v>21198.231030013205</v>
      </c>
      <c r="L38" s="12">
        <f>'[25]pg-detail'!L$48</f>
        <v>21627.061265642922</v>
      </c>
    </row>
    <row r="39" spans="1:12" x14ac:dyDescent="0.2">
      <c r="A39" s="9" t="s">
        <v>72</v>
      </c>
      <c r="B39" s="12">
        <f>'[26]pg-detail'!B$48</f>
        <v>30798</v>
      </c>
      <c r="C39" s="12">
        <f>'[26]pg-detail'!C$48</f>
        <v>31352</v>
      </c>
      <c r="D39" s="12">
        <f>'[26]pg-detail'!D$48</f>
        <v>27464</v>
      </c>
      <c r="E39" s="12">
        <f>'[26]pg-detail'!E$48</f>
        <v>27067.5254548185</v>
      </c>
      <c r="F39" s="12">
        <f>'[26]pg-detail'!F$48</f>
        <v>33933.988567870038</v>
      </c>
      <c r="G39" s="12">
        <f>'[26]pg-detail'!G$48</f>
        <v>36485.172245345777</v>
      </c>
      <c r="H39" s="12">
        <f>'[26]pg-detail'!H$48</f>
        <v>38295.833097965362</v>
      </c>
      <c r="I39" s="12">
        <f>'[26]pg-detail'!I$48</f>
        <v>39659.301642158331</v>
      </c>
      <c r="J39" s="12">
        <f>'[26]pg-detail'!J$48</f>
        <v>40877.188669777825</v>
      </c>
      <c r="K39" s="12">
        <f>'[26]pg-detail'!K$48</f>
        <v>40446.091311255812</v>
      </c>
      <c r="L39" s="12">
        <f>'[26]pg-detail'!L$48</f>
        <v>41814.348647091974</v>
      </c>
    </row>
    <row r="40" spans="1:12" x14ac:dyDescent="0.2">
      <c r="A40" s="9" t="s">
        <v>73</v>
      </c>
      <c r="B40" s="12">
        <f>'[27]pg-detail'!B$48</f>
        <v>69937</v>
      </c>
      <c r="C40" s="12">
        <f>'[27]pg-detail'!C$48</f>
        <v>70542</v>
      </c>
      <c r="D40" s="12">
        <f>'[27]pg-detail'!D$48</f>
        <v>80593</v>
      </c>
      <c r="E40" s="12">
        <f>'[27]pg-detail'!E$48</f>
        <v>71479.207607601071</v>
      </c>
      <c r="F40" s="12">
        <f>'[27]pg-detail'!F$48</f>
        <v>88841.391349583428</v>
      </c>
      <c r="G40" s="12">
        <f>'[27]pg-detail'!G$48</f>
        <v>97303.136019064332</v>
      </c>
      <c r="H40" s="12">
        <f>'[27]pg-detail'!H$48</f>
        <v>93419.184391160597</v>
      </c>
      <c r="I40" s="12">
        <f>'[27]pg-detail'!I$48</f>
        <v>91590.429633254287</v>
      </c>
      <c r="J40" s="12">
        <f>'[27]pg-detail'!J$48</f>
        <v>93070.258328137381</v>
      </c>
      <c r="K40" s="12">
        <f>'[27]pg-detail'!K$48</f>
        <v>96736.524431441387</v>
      </c>
      <c r="L40" s="12">
        <f>'[27]pg-detail'!L$48</f>
        <v>100605.56204492484</v>
      </c>
    </row>
    <row r="41" spans="1:12" x14ac:dyDescent="0.2">
      <c r="A41" s="9" t="s">
        <v>74</v>
      </c>
      <c r="B41" s="12">
        <f>'[28]pg-detail'!B$48</f>
        <v>145231</v>
      </c>
      <c r="C41" s="12">
        <f>'[28]pg-detail'!C$48</f>
        <v>158365</v>
      </c>
      <c r="D41" s="12">
        <f>'[28]pg-detail'!D$48</f>
        <v>148460</v>
      </c>
      <c r="E41" s="12">
        <f>'[28]pg-detail'!E$48</f>
        <v>160490.80472061515</v>
      </c>
      <c r="F41" s="12">
        <f>'[28]pg-detail'!F$48</f>
        <v>160210.58750288919</v>
      </c>
      <c r="G41" s="12">
        <f>'[28]pg-detail'!G$48</f>
        <v>166881.74743430893</v>
      </c>
      <c r="H41" s="12">
        <f>'[28]pg-detail'!H$48</f>
        <v>174735.12178838145</v>
      </c>
      <c r="I41" s="12">
        <f>'[28]pg-detail'!I$48</f>
        <v>182836.49769886755</v>
      </c>
      <c r="J41" s="12">
        <f>'[28]pg-detail'!J$48</f>
        <v>193548.00695329354</v>
      </c>
      <c r="K41" s="12">
        <f>'[28]pg-detail'!K$48</f>
        <v>202763.92929067419</v>
      </c>
      <c r="L41" s="12">
        <f>'[28]pg-detail'!L$48</f>
        <v>209728.46240971572</v>
      </c>
    </row>
    <row r="42" spans="1:12" x14ac:dyDescent="0.2">
      <c r="A42" s="9" t="s">
        <v>75</v>
      </c>
      <c r="B42" s="12">
        <f>'[29]pg-detail'!B$48</f>
        <v>374375</v>
      </c>
      <c r="C42" s="12">
        <f>'[29]pg-detail'!C$48</f>
        <v>395425</v>
      </c>
      <c r="D42" s="12">
        <f>'[29]pg-detail'!D$48</f>
        <v>378525</v>
      </c>
      <c r="E42" s="12">
        <f>'[29]pg-detail'!E$48</f>
        <v>357130.51535187894</v>
      </c>
      <c r="F42" s="12">
        <f>'[29]pg-detail'!F$48</f>
        <v>369460.00198366516</v>
      </c>
      <c r="G42" s="12">
        <f>'[29]pg-detail'!G$48</f>
        <v>378062.76881185308</v>
      </c>
      <c r="H42" s="12">
        <f>'[29]pg-detail'!H$48</f>
        <v>398021.23422321741</v>
      </c>
      <c r="I42" s="12">
        <f>'[29]pg-detail'!I$48</f>
        <v>418372.36908566195</v>
      </c>
      <c r="J42" s="12">
        <f>'[29]pg-detail'!J$48</f>
        <v>447538.79217774858</v>
      </c>
      <c r="K42" s="12">
        <f>'[29]pg-detail'!K$48</f>
        <v>477475.36502289498</v>
      </c>
      <c r="L42" s="12">
        <f>'[29]pg-detail'!L$48</f>
        <v>497924.08784678474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F20" sqref="F20"/>
    </sheetView>
  </sheetViews>
  <sheetFormatPr baseColWidth="10" defaultRowHeight="12.75" x14ac:dyDescent="0.2"/>
  <cols>
    <col min="1" max="1" width="30.28515625" style="16" customWidth="1"/>
    <col min="2" max="30" width="13.140625" style="16" customWidth="1"/>
    <col min="31" max="256" width="10.28515625" style="16" customWidth="1"/>
    <col min="257" max="257" width="30.28515625" style="16" customWidth="1"/>
    <col min="258" max="286" width="13.140625" style="16" customWidth="1"/>
    <col min="287" max="512" width="10.28515625" style="16" customWidth="1"/>
    <col min="513" max="513" width="30.28515625" style="16" customWidth="1"/>
    <col min="514" max="542" width="13.140625" style="16" customWidth="1"/>
    <col min="543" max="768" width="10.28515625" style="16" customWidth="1"/>
    <col min="769" max="769" width="30.28515625" style="16" customWidth="1"/>
    <col min="770" max="798" width="13.140625" style="16" customWidth="1"/>
    <col min="799" max="1024" width="10.28515625" style="16" customWidth="1"/>
    <col min="1025" max="1025" width="30.28515625" style="16" customWidth="1"/>
    <col min="1026" max="1054" width="13.140625" style="16" customWidth="1"/>
    <col min="1055" max="1280" width="10.28515625" style="16" customWidth="1"/>
    <col min="1281" max="1281" width="30.28515625" style="16" customWidth="1"/>
    <col min="1282" max="1310" width="13.140625" style="16" customWidth="1"/>
    <col min="1311" max="1536" width="10.28515625" style="16" customWidth="1"/>
    <col min="1537" max="1537" width="30.28515625" style="16" customWidth="1"/>
    <col min="1538" max="1566" width="13.140625" style="16" customWidth="1"/>
    <col min="1567" max="1792" width="10.28515625" style="16" customWidth="1"/>
    <col min="1793" max="1793" width="30.28515625" style="16" customWidth="1"/>
    <col min="1794" max="1822" width="13.140625" style="16" customWidth="1"/>
    <col min="1823" max="2048" width="10.28515625" style="16" customWidth="1"/>
    <col min="2049" max="2049" width="30.28515625" style="16" customWidth="1"/>
    <col min="2050" max="2078" width="13.140625" style="16" customWidth="1"/>
    <col min="2079" max="2304" width="10.28515625" style="16" customWidth="1"/>
    <col min="2305" max="2305" width="30.28515625" style="16" customWidth="1"/>
    <col min="2306" max="2334" width="13.140625" style="16" customWidth="1"/>
    <col min="2335" max="2560" width="10.28515625" style="16" customWidth="1"/>
    <col min="2561" max="2561" width="30.28515625" style="16" customWidth="1"/>
    <col min="2562" max="2590" width="13.140625" style="16" customWidth="1"/>
    <col min="2591" max="2816" width="10.28515625" style="16" customWidth="1"/>
    <col min="2817" max="2817" width="30.28515625" style="16" customWidth="1"/>
    <col min="2818" max="2846" width="13.140625" style="16" customWidth="1"/>
    <col min="2847" max="3072" width="10.28515625" style="16" customWidth="1"/>
    <col min="3073" max="3073" width="30.28515625" style="16" customWidth="1"/>
    <col min="3074" max="3102" width="13.140625" style="16" customWidth="1"/>
    <col min="3103" max="3328" width="10.28515625" style="16" customWidth="1"/>
    <col min="3329" max="3329" width="30.28515625" style="16" customWidth="1"/>
    <col min="3330" max="3358" width="13.140625" style="16" customWidth="1"/>
    <col min="3359" max="3584" width="10.28515625" style="16" customWidth="1"/>
    <col min="3585" max="3585" width="30.28515625" style="16" customWidth="1"/>
    <col min="3586" max="3614" width="13.140625" style="16" customWidth="1"/>
    <col min="3615" max="3840" width="10.28515625" style="16" customWidth="1"/>
    <col min="3841" max="3841" width="30.28515625" style="16" customWidth="1"/>
    <col min="3842" max="3870" width="13.140625" style="16" customWidth="1"/>
    <col min="3871" max="4096" width="10.28515625" style="16" customWidth="1"/>
    <col min="4097" max="4097" width="30.28515625" style="16" customWidth="1"/>
    <col min="4098" max="4126" width="13.140625" style="16" customWidth="1"/>
    <col min="4127" max="4352" width="10.28515625" style="16" customWidth="1"/>
    <col min="4353" max="4353" width="30.28515625" style="16" customWidth="1"/>
    <col min="4354" max="4382" width="13.140625" style="16" customWidth="1"/>
    <col min="4383" max="4608" width="10.28515625" style="16" customWidth="1"/>
    <col min="4609" max="4609" width="30.28515625" style="16" customWidth="1"/>
    <col min="4610" max="4638" width="13.140625" style="16" customWidth="1"/>
    <col min="4639" max="4864" width="10.28515625" style="16" customWidth="1"/>
    <col min="4865" max="4865" width="30.28515625" style="16" customWidth="1"/>
    <col min="4866" max="4894" width="13.140625" style="16" customWidth="1"/>
    <col min="4895" max="5120" width="10.28515625" style="16" customWidth="1"/>
    <col min="5121" max="5121" width="30.28515625" style="16" customWidth="1"/>
    <col min="5122" max="5150" width="13.140625" style="16" customWidth="1"/>
    <col min="5151" max="5376" width="10.28515625" style="16" customWidth="1"/>
    <col min="5377" max="5377" width="30.28515625" style="16" customWidth="1"/>
    <col min="5378" max="5406" width="13.140625" style="16" customWidth="1"/>
    <col min="5407" max="5632" width="10.28515625" style="16" customWidth="1"/>
    <col min="5633" max="5633" width="30.28515625" style="16" customWidth="1"/>
    <col min="5634" max="5662" width="13.140625" style="16" customWidth="1"/>
    <col min="5663" max="5888" width="10.28515625" style="16" customWidth="1"/>
    <col min="5889" max="5889" width="30.28515625" style="16" customWidth="1"/>
    <col min="5890" max="5918" width="13.140625" style="16" customWidth="1"/>
    <col min="5919" max="6144" width="10.28515625" style="16" customWidth="1"/>
    <col min="6145" max="6145" width="30.28515625" style="16" customWidth="1"/>
    <col min="6146" max="6174" width="13.140625" style="16" customWidth="1"/>
    <col min="6175" max="6400" width="10.28515625" style="16" customWidth="1"/>
    <col min="6401" max="6401" width="30.28515625" style="16" customWidth="1"/>
    <col min="6402" max="6430" width="13.140625" style="16" customWidth="1"/>
    <col min="6431" max="6656" width="10.28515625" style="16" customWidth="1"/>
    <col min="6657" max="6657" width="30.28515625" style="16" customWidth="1"/>
    <col min="6658" max="6686" width="13.140625" style="16" customWidth="1"/>
    <col min="6687" max="6912" width="10.28515625" style="16" customWidth="1"/>
    <col min="6913" max="6913" width="30.28515625" style="16" customWidth="1"/>
    <col min="6914" max="6942" width="13.140625" style="16" customWidth="1"/>
    <col min="6943" max="7168" width="10.28515625" style="16" customWidth="1"/>
    <col min="7169" max="7169" width="30.28515625" style="16" customWidth="1"/>
    <col min="7170" max="7198" width="13.140625" style="16" customWidth="1"/>
    <col min="7199" max="7424" width="10.28515625" style="16" customWidth="1"/>
    <col min="7425" max="7425" width="30.28515625" style="16" customWidth="1"/>
    <col min="7426" max="7454" width="13.140625" style="16" customWidth="1"/>
    <col min="7455" max="7680" width="10.28515625" style="16" customWidth="1"/>
    <col min="7681" max="7681" width="30.28515625" style="16" customWidth="1"/>
    <col min="7682" max="7710" width="13.140625" style="16" customWidth="1"/>
    <col min="7711" max="7936" width="10.28515625" style="16" customWidth="1"/>
    <col min="7937" max="7937" width="30.28515625" style="16" customWidth="1"/>
    <col min="7938" max="7966" width="13.140625" style="16" customWidth="1"/>
    <col min="7967" max="8192" width="10.28515625" style="16" customWidth="1"/>
    <col min="8193" max="8193" width="30.28515625" style="16" customWidth="1"/>
    <col min="8194" max="8222" width="13.140625" style="16" customWidth="1"/>
    <col min="8223" max="8448" width="10.28515625" style="16" customWidth="1"/>
    <col min="8449" max="8449" width="30.28515625" style="16" customWidth="1"/>
    <col min="8450" max="8478" width="13.140625" style="16" customWidth="1"/>
    <col min="8479" max="8704" width="10.28515625" style="16" customWidth="1"/>
    <col min="8705" max="8705" width="30.28515625" style="16" customWidth="1"/>
    <col min="8706" max="8734" width="13.140625" style="16" customWidth="1"/>
    <col min="8735" max="8960" width="10.28515625" style="16" customWidth="1"/>
    <col min="8961" max="8961" width="30.28515625" style="16" customWidth="1"/>
    <col min="8962" max="8990" width="13.140625" style="16" customWidth="1"/>
    <col min="8991" max="9216" width="10.28515625" style="16" customWidth="1"/>
    <col min="9217" max="9217" width="30.28515625" style="16" customWidth="1"/>
    <col min="9218" max="9246" width="13.140625" style="16" customWidth="1"/>
    <col min="9247" max="9472" width="10.28515625" style="16" customWidth="1"/>
    <col min="9473" max="9473" width="30.28515625" style="16" customWidth="1"/>
    <col min="9474" max="9502" width="13.140625" style="16" customWidth="1"/>
    <col min="9503" max="9728" width="10.28515625" style="16" customWidth="1"/>
    <col min="9729" max="9729" width="30.28515625" style="16" customWidth="1"/>
    <col min="9730" max="9758" width="13.140625" style="16" customWidth="1"/>
    <col min="9759" max="9984" width="10.28515625" style="16" customWidth="1"/>
    <col min="9985" max="9985" width="30.28515625" style="16" customWidth="1"/>
    <col min="9986" max="10014" width="13.140625" style="16" customWidth="1"/>
    <col min="10015" max="10240" width="10.28515625" style="16" customWidth="1"/>
    <col min="10241" max="10241" width="30.28515625" style="16" customWidth="1"/>
    <col min="10242" max="10270" width="13.140625" style="16" customWidth="1"/>
    <col min="10271" max="10496" width="10.28515625" style="16" customWidth="1"/>
    <col min="10497" max="10497" width="30.28515625" style="16" customWidth="1"/>
    <col min="10498" max="10526" width="13.140625" style="16" customWidth="1"/>
    <col min="10527" max="10752" width="10.28515625" style="16" customWidth="1"/>
    <col min="10753" max="10753" width="30.28515625" style="16" customWidth="1"/>
    <col min="10754" max="10782" width="13.140625" style="16" customWidth="1"/>
    <col min="10783" max="11008" width="10.28515625" style="16" customWidth="1"/>
    <col min="11009" max="11009" width="30.28515625" style="16" customWidth="1"/>
    <col min="11010" max="11038" width="13.140625" style="16" customWidth="1"/>
    <col min="11039" max="11264" width="10.28515625" style="16" customWidth="1"/>
    <col min="11265" max="11265" width="30.28515625" style="16" customWidth="1"/>
    <col min="11266" max="11294" width="13.140625" style="16" customWidth="1"/>
    <col min="11295" max="11520" width="10.28515625" style="16" customWidth="1"/>
    <col min="11521" max="11521" width="30.28515625" style="16" customWidth="1"/>
    <col min="11522" max="11550" width="13.140625" style="16" customWidth="1"/>
    <col min="11551" max="11776" width="10.28515625" style="16" customWidth="1"/>
    <col min="11777" max="11777" width="30.28515625" style="16" customWidth="1"/>
    <col min="11778" max="11806" width="13.140625" style="16" customWidth="1"/>
    <col min="11807" max="12032" width="10.28515625" style="16" customWidth="1"/>
    <col min="12033" max="12033" width="30.28515625" style="16" customWidth="1"/>
    <col min="12034" max="12062" width="13.140625" style="16" customWidth="1"/>
    <col min="12063" max="12288" width="10.28515625" style="16" customWidth="1"/>
    <col min="12289" max="12289" width="30.28515625" style="16" customWidth="1"/>
    <col min="12290" max="12318" width="13.140625" style="16" customWidth="1"/>
    <col min="12319" max="12544" width="10.28515625" style="16" customWidth="1"/>
    <col min="12545" max="12545" width="30.28515625" style="16" customWidth="1"/>
    <col min="12546" max="12574" width="13.140625" style="16" customWidth="1"/>
    <col min="12575" max="12800" width="10.28515625" style="16" customWidth="1"/>
    <col min="12801" max="12801" width="30.28515625" style="16" customWidth="1"/>
    <col min="12802" max="12830" width="13.140625" style="16" customWidth="1"/>
    <col min="12831" max="13056" width="10.28515625" style="16" customWidth="1"/>
    <col min="13057" max="13057" width="30.28515625" style="16" customWidth="1"/>
    <col min="13058" max="13086" width="13.140625" style="16" customWidth="1"/>
    <col min="13087" max="13312" width="10.28515625" style="16" customWidth="1"/>
    <col min="13313" max="13313" width="30.28515625" style="16" customWidth="1"/>
    <col min="13314" max="13342" width="13.140625" style="16" customWidth="1"/>
    <col min="13343" max="13568" width="10.28515625" style="16" customWidth="1"/>
    <col min="13569" max="13569" width="30.28515625" style="16" customWidth="1"/>
    <col min="13570" max="13598" width="13.140625" style="16" customWidth="1"/>
    <col min="13599" max="13824" width="10.28515625" style="16" customWidth="1"/>
    <col min="13825" max="13825" width="30.28515625" style="16" customWidth="1"/>
    <col min="13826" max="13854" width="13.140625" style="16" customWidth="1"/>
    <col min="13855" max="14080" width="10.28515625" style="16" customWidth="1"/>
    <col min="14081" max="14081" width="30.28515625" style="16" customWidth="1"/>
    <col min="14082" max="14110" width="13.140625" style="16" customWidth="1"/>
    <col min="14111" max="14336" width="10.28515625" style="16" customWidth="1"/>
    <col min="14337" max="14337" width="30.28515625" style="16" customWidth="1"/>
    <col min="14338" max="14366" width="13.140625" style="16" customWidth="1"/>
    <col min="14367" max="14592" width="10.28515625" style="16" customWidth="1"/>
    <col min="14593" max="14593" width="30.28515625" style="16" customWidth="1"/>
    <col min="14594" max="14622" width="13.140625" style="16" customWidth="1"/>
    <col min="14623" max="14848" width="10.28515625" style="16" customWidth="1"/>
    <col min="14849" max="14849" width="30.28515625" style="16" customWidth="1"/>
    <col min="14850" max="14878" width="13.140625" style="16" customWidth="1"/>
    <col min="14879" max="15104" width="10.28515625" style="16" customWidth="1"/>
    <col min="15105" max="15105" width="30.28515625" style="16" customWidth="1"/>
    <col min="15106" max="15134" width="13.140625" style="16" customWidth="1"/>
    <col min="15135" max="15360" width="10.28515625" style="16" customWidth="1"/>
    <col min="15361" max="15361" width="30.28515625" style="16" customWidth="1"/>
    <col min="15362" max="15390" width="13.140625" style="16" customWidth="1"/>
    <col min="15391" max="15616" width="10.28515625" style="16" customWidth="1"/>
    <col min="15617" max="15617" width="30.28515625" style="16" customWidth="1"/>
    <col min="15618" max="15646" width="13.140625" style="16" customWidth="1"/>
    <col min="15647" max="15872" width="10.28515625" style="16" customWidth="1"/>
    <col min="15873" max="15873" width="30.28515625" style="16" customWidth="1"/>
    <col min="15874" max="15902" width="13.140625" style="16" customWidth="1"/>
    <col min="15903" max="16128" width="10.28515625" style="16" customWidth="1"/>
    <col min="16129" max="16129" width="30.28515625" style="16" customWidth="1"/>
    <col min="16130" max="16158" width="13.140625" style="16" customWidth="1"/>
    <col min="16159" max="16384" width="10.28515625" style="16" customWidth="1"/>
  </cols>
  <sheetData>
    <row r="1" spans="1:20" x14ac:dyDescent="0.2">
      <c r="A1" s="16" t="s">
        <v>14</v>
      </c>
    </row>
    <row r="3" spans="1:20" x14ac:dyDescent="0.2">
      <c r="A3" s="16" t="s">
        <v>15</v>
      </c>
      <c r="B3" s="17">
        <v>43885.592511574076</v>
      </c>
    </row>
    <row r="4" spans="1:20" x14ac:dyDescent="0.2">
      <c r="A4" s="16" t="s">
        <v>16</v>
      </c>
      <c r="B4" s="17">
        <v>43913.472217164352</v>
      </c>
    </row>
    <row r="5" spans="1:20" x14ac:dyDescent="0.2">
      <c r="A5" s="16" t="s">
        <v>17</v>
      </c>
      <c r="B5" s="16" t="s">
        <v>18</v>
      </c>
    </row>
    <row r="7" spans="1:20" x14ac:dyDescent="0.2">
      <c r="A7" s="16" t="s">
        <v>19</v>
      </c>
      <c r="B7" s="16" t="s">
        <v>137</v>
      </c>
    </row>
    <row r="8" spans="1:20" x14ac:dyDescent="0.2">
      <c r="A8" s="16" t="s">
        <v>21</v>
      </c>
      <c r="B8" s="16" t="s">
        <v>22</v>
      </c>
    </row>
    <row r="9" spans="1:20" x14ac:dyDescent="0.2">
      <c r="A9" s="16" t="s">
        <v>23</v>
      </c>
      <c r="B9" s="16" t="s">
        <v>24</v>
      </c>
    </row>
    <row r="11" spans="1:20" x14ac:dyDescent="0.2">
      <c r="A11" s="18" t="s">
        <v>25</v>
      </c>
      <c r="B11" s="18" t="s">
        <v>26</v>
      </c>
      <c r="C11" s="18" t="s">
        <v>27</v>
      </c>
      <c r="D11" s="18" t="s">
        <v>28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8" t="s">
        <v>37</v>
      </c>
      <c r="N11" s="18" t="s">
        <v>38</v>
      </c>
      <c r="O11" s="18" t="s">
        <v>39</v>
      </c>
      <c r="P11" s="18" t="s">
        <v>40</v>
      </c>
      <c r="Q11" s="18" t="s">
        <v>41</v>
      </c>
      <c r="R11" s="18" t="s">
        <v>42</v>
      </c>
      <c r="S11" s="18" t="s">
        <v>43</v>
      </c>
      <c r="T11" s="18" t="s">
        <v>44</v>
      </c>
    </row>
    <row r="12" spans="1:20" x14ac:dyDescent="0.2">
      <c r="A12" s="18" t="s">
        <v>45</v>
      </c>
      <c r="B12" s="19">
        <v>2512624.355</v>
      </c>
      <c r="C12" s="19">
        <v>2587520.932</v>
      </c>
      <c r="D12" s="19">
        <v>2606126.5589999999</v>
      </c>
      <c r="E12" s="19">
        <v>2684546.68</v>
      </c>
      <c r="F12" s="19">
        <v>2756519.9939999999</v>
      </c>
      <c r="G12" s="19">
        <v>2773505.9240000001</v>
      </c>
      <c r="H12" s="19">
        <v>2817479.62</v>
      </c>
      <c r="I12" s="19">
        <v>2830219.4</v>
      </c>
      <c r="J12" s="19">
        <v>2844408.44</v>
      </c>
      <c r="K12" s="19">
        <v>2696721.5350000001</v>
      </c>
      <c r="L12" s="19">
        <v>2832416.4369999999</v>
      </c>
      <c r="M12" s="19">
        <v>2788699.824</v>
      </c>
      <c r="N12" s="19">
        <v>2786754.5260000001</v>
      </c>
      <c r="O12" s="19">
        <v>2774055.3</v>
      </c>
      <c r="P12" s="19">
        <v>2716612.0860000001</v>
      </c>
      <c r="Q12" s="19">
        <v>2761141.1039999998</v>
      </c>
      <c r="R12" s="19">
        <v>2783971.0359999998</v>
      </c>
      <c r="S12" s="19">
        <v>2815033.0359999998</v>
      </c>
      <c r="T12" s="19">
        <v>2805955.5079999999</v>
      </c>
    </row>
    <row r="13" spans="1:20" x14ac:dyDescent="0.2">
      <c r="A13" s="18" t="s">
        <v>46</v>
      </c>
      <c r="B13" s="19">
        <v>2873389.355</v>
      </c>
      <c r="C13" s="19">
        <v>2954912.932</v>
      </c>
      <c r="D13" s="19">
        <v>2976247.5589999999</v>
      </c>
      <c r="E13" s="19">
        <v>3064618.68</v>
      </c>
      <c r="F13" s="19">
        <v>3133423.9939999999</v>
      </c>
      <c r="G13" s="19">
        <v>3153988.9240000001</v>
      </c>
      <c r="H13" s="19">
        <v>3196258.62</v>
      </c>
      <c r="I13" s="19">
        <v>3209355.4</v>
      </c>
      <c r="J13" s="19">
        <v>3216959.44</v>
      </c>
      <c r="K13" s="19">
        <v>3056868.5350000001</v>
      </c>
      <c r="L13" s="19">
        <v>3198362.4369999999</v>
      </c>
      <c r="M13" s="19">
        <v>3140229.824</v>
      </c>
      <c r="N13" s="19">
        <v>3132643.5260000001</v>
      </c>
      <c r="O13" s="19">
        <v>3114489.3</v>
      </c>
      <c r="P13" s="19">
        <v>3038229.0860000001</v>
      </c>
      <c r="Q13" s="19">
        <v>3083364.5980000002</v>
      </c>
      <c r="R13" s="19">
        <v>3107782.0750000002</v>
      </c>
      <c r="S13" s="19">
        <v>3137733.3640000001</v>
      </c>
      <c r="T13" s="19">
        <v>3123422.548</v>
      </c>
    </row>
    <row r="14" spans="1:20" x14ac:dyDescent="0.2">
      <c r="A14" s="18" t="s">
        <v>47</v>
      </c>
      <c r="B14" s="19">
        <v>2007707.355</v>
      </c>
      <c r="C14" s="19">
        <v>2056155.932</v>
      </c>
      <c r="D14" s="19">
        <v>2088418.5589999999</v>
      </c>
      <c r="E14" s="19">
        <v>2159358.6800000002</v>
      </c>
      <c r="F14" s="19">
        <v>2215873.9939999999</v>
      </c>
      <c r="G14" s="19">
        <v>2222972.9240000001</v>
      </c>
      <c r="H14" s="19">
        <v>2262488.62</v>
      </c>
      <c r="I14" s="19">
        <v>2276310.4</v>
      </c>
      <c r="J14" s="19">
        <v>2294008.44</v>
      </c>
      <c r="K14" s="19">
        <v>2177133.5350000001</v>
      </c>
      <c r="L14" s="19">
        <v>2281335.4369999999</v>
      </c>
      <c r="M14" s="19">
        <v>2232547.0809999998</v>
      </c>
      <c r="N14" s="19">
        <v>2227467.1370000001</v>
      </c>
      <c r="O14" s="19">
        <v>2225879.176</v>
      </c>
      <c r="P14" s="19">
        <v>2167279.8369999998</v>
      </c>
      <c r="Q14" s="19">
        <v>2201426.9619999998</v>
      </c>
      <c r="R14" s="19">
        <v>2230648.9649999999</v>
      </c>
      <c r="S14" s="19">
        <v>2247167.193</v>
      </c>
      <c r="T14" s="19">
        <v>2234931.8539999998</v>
      </c>
    </row>
    <row r="15" spans="1:20" x14ac:dyDescent="0.2">
      <c r="A15" s="18" t="s">
        <v>48</v>
      </c>
      <c r="B15" s="19">
        <v>80266</v>
      </c>
      <c r="C15" s="19">
        <v>76216</v>
      </c>
      <c r="D15" s="19">
        <v>78147</v>
      </c>
      <c r="E15" s="19">
        <v>80858</v>
      </c>
      <c r="F15" s="19">
        <v>81730</v>
      </c>
      <c r="G15" s="19">
        <v>83396</v>
      </c>
      <c r="H15" s="19">
        <v>81977</v>
      </c>
      <c r="I15" s="19">
        <v>85098</v>
      </c>
      <c r="J15" s="19">
        <v>81384</v>
      </c>
      <c r="K15" s="19">
        <v>87523</v>
      </c>
      <c r="L15" s="19">
        <v>91486</v>
      </c>
      <c r="M15" s="19">
        <v>86659</v>
      </c>
      <c r="N15" s="19">
        <v>79783</v>
      </c>
      <c r="O15" s="19">
        <v>80280</v>
      </c>
      <c r="P15" s="19">
        <v>69817.600000000006</v>
      </c>
      <c r="Q15" s="19">
        <v>67379.3</v>
      </c>
      <c r="R15" s="19">
        <v>82456.800000000003</v>
      </c>
      <c r="S15" s="19">
        <v>83116.800000000003</v>
      </c>
      <c r="T15" s="19">
        <v>71980.7</v>
      </c>
    </row>
    <row r="16" spans="1:20" x14ac:dyDescent="0.2">
      <c r="A16" s="18" t="s">
        <v>49</v>
      </c>
      <c r="B16" s="19">
        <v>36884</v>
      </c>
      <c r="C16" s="19">
        <v>39617</v>
      </c>
      <c r="D16" s="19">
        <v>38598</v>
      </c>
      <c r="E16" s="19">
        <v>38474</v>
      </c>
      <c r="F16" s="19">
        <v>37544</v>
      </c>
      <c r="G16" s="19">
        <v>40281</v>
      </c>
      <c r="H16" s="19">
        <v>41601</v>
      </c>
      <c r="I16" s="19">
        <v>39067</v>
      </c>
      <c r="J16" s="19">
        <v>40695</v>
      </c>
      <c r="K16" s="19">
        <v>38743</v>
      </c>
      <c r="L16" s="19">
        <v>42218</v>
      </c>
      <c r="M16" s="19">
        <v>45844</v>
      </c>
      <c r="N16" s="19">
        <v>42859</v>
      </c>
      <c r="O16" s="19">
        <v>39818</v>
      </c>
      <c r="P16" s="19">
        <v>43231</v>
      </c>
      <c r="Q16" s="19">
        <v>44727</v>
      </c>
      <c r="R16" s="19">
        <v>41221</v>
      </c>
      <c r="S16" s="19">
        <v>41351.303</v>
      </c>
      <c r="T16" s="19">
        <v>42714.415000000001</v>
      </c>
    </row>
    <row r="17" spans="1:20" x14ac:dyDescent="0.2">
      <c r="A17" s="18" t="s">
        <v>50</v>
      </c>
      <c r="B17" s="19">
        <v>68014</v>
      </c>
      <c r="C17" s="19">
        <v>68780</v>
      </c>
      <c r="D17" s="19">
        <v>70393</v>
      </c>
      <c r="E17" s="19">
        <v>76659</v>
      </c>
      <c r="F17" s="19">
        <v>77919</v>
      </c>
      <c r="G17" s="19">
        <v>76192</v>
      </c>
      <c r="H17" s="19">
        <v>77884</v>
      </c>
      <c r="I17" s="19">
        <v>81412</v>
      </c>
      <c r="J17" s="19">
        <v>77085</v>
      </c>
      <c r="K17" s="19">
        <v>75990</v>
      </c>
      <c r="L17" s="19">
        <v>78302</v>
      </c>
      <c r="M17" s="19">
        <v>79908</v>
      </c>
      <c r="N17" s="19">
        <v>80309</v>
      </c>
      <c r="O17" s="19">
        <v>79777</v>
      </c>
      <c r="P17" s="19">
        <v>79116</v>
      </c>
      <c r="Q17" s="19">
        <v>76916</v>
      </c>
      <c r="R17" s="19">
        <v>76398</v>
      </c>
      <c r="S17" s="19">
        <v>79885.766000000003</v>
      </c>
      <c r="T17" s="19">
        <v>80861.141000000003</v>
      </c>
    </row>
    <row r="18" spans="1:20" x14ac:dyDescent="0.2">
      <c r="A18" s="18" t="s">
        <v>51</v>
      </c>
      <c r="B18" s="19">
        <v>34448</v>
      </c>
      <c r="C18" s="19">
        <v>36165</v>
      </c>
      <c r="D18" s="19">
        <v>37336</v>
      </c>
      <c r="E18" s="19">
        <v>43754</v>
      </c>
      <c r="F18" s="19">
        <v>38402</v>
      </c>
      <c r="G18" s="19">
        <v>34413</v>
      </c>
      <c r="H18" s="19">
        <v>43185</v>
      </c>
      <c r="I18" s="19">
        <v>37356</v>
      </c>
      <c r="J18" s="19">
        <v>34852</v>
      </c>
      <c r="K18" s="19">
        <v>34462</v>
      </c>
      <c r="L18" s="19">
        <v>36872</v>
      </c>
      <c r="M18" s="19">
        <v>33548.743000000002</v>
      </c>
      <c r="N18" s="19">
        <v>29200.388999999999</v>
      </c>
      <c r="O18" s="19">
        <v>33138.124000000003</v>
      </c>
      <c r="P18" s="19">
        <v>30815.249</v>
      </c>
      <c r="Q18" s="19">
        <v>27921.142</v>
      </c>
      <c r="R18" s="19">
        <v>29081.071</v>
      </c>
      <c r="S18" s="19">
        <v>29656.1</v>
      </c>
      <c r="T18" s="19">
        <v>29322.307000000001</v>
      </c>
    </row>
    <row r="19" spans="1:20" x14ac:dyDescent="0.2">
      <c r="A19" s="18" t="s">
        <v>52</v>
      </c>
      <c r="B19" s="19">
        <v>538489</v>
      </c>
      <c r="C19" s="19">
        <v>548166</v>
      </c>
      <c r="D19" s="19">
        <v>549288</v>
      </c>
      <c r="E19" s="19">
        <v>569883</v>
      </c>
      <c r="F19" s="19">
        <v>578910</v>
      </c>
      <c r="G19" s="19">
        <v>583236</v>
      </c>
      <c r="H19" s="19">
        <v>599412</v>
      </c>
      <c r="I19" s="19">
        <v>601217</v>
      </c>
      <c r="J19" s="19">
        <v>601697</v>
      </c>
      <c r="K19" s="19">
        <v>559304</v>
      </c>
      <c r="L19" s="19">
        <v>594941</v>
      </c>
      <c r="M19" s="19">
        <v>576247</v>
      </c>
      <c r="N19" s="19">
        <v>591431</v>
      </c>
      <c r="O19" s="19">
        <v>600926</v>
      </c>
      <c r="P19" s="19">
        <v>590874</v>
      </c>
      <c r="Q19" s="19">
        <v>610292</v>
      </c>
      <c r="R19" s="19">
        <v>614332</v>
      </c>
      <c r="S19" s="19">
        <v>619053</v>
      </c>
      <c r="T19" s="19">
        <v>609190</v>
      </c>
    </row>
    <row r="20" spans="1:20" x14ac:dyDescent="0.2">
      <c r="A20" s="18" t="s">
        <v>53</v>
      </c>
      <c r="B20" s="19">
        <v>7591</v>
      </c>
      <c r="C20" s="19">
        <v>7590</v>
      </c>
      <c r="D20" s="19">
        <v>7634</v>
      </c>
      <c r="E20" s="19">
        <v>9101</v>
      </c>
      <c r="F20" s="19">
        <v>9232</v>
      </c>
      <c r="G20" s="19">
        <v>9114</v>
      </c>
      <c r="H20" s="19">
        <v>8729</v>
      </c>
      <c r="I20" s="19">
        <v>10954</v>
      </c>
      <c r="J20" s="19">
        <v>9498</v>
      </c>
      <c r="K20" s="19">
        <v>7884</v>
      </c>
      <c r="L20" s="19">
        <v>11732</v>
      </c>
      <c r="M20" s="19">
        <v>11667</v>
      </c>
      <c r="N20" s="19">
        <v>10527</v>
      </c>
      <c r="O20" s="19">
        <v>11823</v>
      </c>
      <c r="P20" s="19">
        <v>11013</v>
      </c>
      <c r="Q20" s="19">
        <v>9062</v>
      </c>
      <c r="R20" s="19">
        <v>10433.677</v>
      </c>
      <c r="S20" s="19">
        <v>11248.492</v>
      </c>
      <c r="T20" s="19">
        <v>10932.802</v>
      </c>
    </row>
    <row r="21" spans="1:20" x14ac:dyDescent="0.2">
      <c r="A21" s="18" t="s">
        <v>54</v>
      </c>
      <c r="B21" s="19">
        <v>22685</v>
      </c>
      <c r="C21" s="19">
        <v>23679</v>
      </c>
      <c r="D21" s="19">
        <v>23926</v>
      </c>
      <c r="E21" s="19">
        <v>24065</v>
      </c>
      <c r="F21" s="19">
        <v>24412.784</v>
      </c>
      <c r="G21" s="19">
        <v>24791.038</v>
      </c>
      <c r="H21" s="19">
        <v>26121.599999999999</v>
      </c>
      <c r="I21" s="19">
        <v>26935.483</v>
      </c>
      <c r="J21" s="19">
        <v>28918.809000000001</v>
      </c>
      <c r="K21" s="19">
        <v>27125.495999999999</v>
      </c>
      <c r="L21" s="19">
        <v>27441.554</v>
      </c>
      <c r="M21" s="19">
        <v>26365.241999999998</v>
      </c>
      <c r="N21" s="19">
        <v>26479.063999999998</v>
      </c>
      <c r="O21" s="19">
        <v>25116.205000000002</v>
      </c>
      <c r="P21" s="19">
        <v>25312.627</v>
      </c>
      <c r="Q21" s="19">
        <v>27622.562000000002</v>
      </c>
      <c r="R21" s="19">
        <v>29691.595000000001</v>
      </c>
      <c r="S21" s="19">
        <v>30090.262999999999</v>
      </c>
      <c r="T21" s="19">
        <v>30352.291000000001</v>
      </c>
    </row>
    <row r="22" spans="1:20" x14ac:dyDescent="0.2">
      <c r="A22" s="18" t="s">
        <v>55</v>
      </c>
      <c r="B22" s="19">
        <v>49863</v>
      </c>
      <c r="C22" s="19">
        <v>49730</v>
      </c>
      <c r="D22" s="19">
        <v>50608</v>
      </c>
      <c r="E22" s="19">
        <v>54337</v>
      </c>
      <c r="F22" s="19">
        <v>54889</v>
      </c>
      <c r="G22" s="19">
        <v>55740</v>
      </c>
      <c r="H22" s="19">
        <v>56547</v>
      </c>
      <c r="I22" s="19">
        <v>59088</v>
      </c>
      <c r="J22" s="19">
        <v>59407</v>
      </c>
      <c r="K22" s="19">
        <v>56073</v>
      </c>
      <c r="L22" s="19">
        <v>53389</v>
      </c>
      <c r="M22" s="19">
        <v>53913</v>
      </c>
      <c r="N22" s="19">
        <v>53654</v>
      </c>
      <c r="O22" s="19">
        <v>52560</v>
      </c>
      <c r="P22" s="19">
        <v>46702</v>
      </c>
      <c r="Q22" s="19">
        <v>47806</v>
      </c>
      <c r="R22" s="19">
        <v>50227</v>
      </c>
      <c r="S22" s="19">
        <v>50589.214999999997</v>
      </c>
      <c r="T22" s="19">
        <v>50083.654000000002</v>
      </c>
    </row>
    <row r="23" spans="1:20" x14ac:dyDescent="0.2">
      <c r="A23" s="18" t="s">
        <v>56</v>
      </c>
      <c r="B23" s="19">
        <v>214437</v>
      </c>
      <c r="C23" s="19">
        <v>225952</v>
      </c>
      <c r="D23" s="19">
        <v>232728</v>
      </c>
      <c r="E23" s="19">
        <v>250187</v>
      </c>
      <c r="F23" s="19">
        <v>268709</v>
      </c>
      <c r="G23" s="19">
        <v>282139</v>
      </c>
      <c r="H23" s="19">
        <v>287713</v>
      </c>
      <c r="I23" s="19">
        <v>293230</v>
      </c>
      <c r="J23" s="19">
        <v>301545</v>
      </c>
      <c r="K23" s="19">
        <v>283447</v>
      </c>
      <c r="L23" s="19">
        <v>290951</v>
      </c>
      <c r="M23" s="19">
        <v>283278</v>
      </c>
      <c r="N23" s="19">
        <v>286574</v>
      </c>
      <c r="O23" s="19">
        <v>275399</v>
      </c>
      <c r="P23" s="19">
        <v>268380</v>
      </c>
      <c r="Q23" s="19">
        <v>269751</v>
      </c>
      <c r="R23" s="19">
        <v>264344</v>
      </c>
      <c r="S23" s="19">
        <v>264918</v>
      </c>
      <c r="T23" s="19">
        <v>263827</v>
      </c>
    </row>
    <row r="24" spans="1:20" x14ac:dyDescent="0.2">
      <c r="A24" s="18" t="s">
        <v>57</v>
      </c>
      <c r="B24" s="19">
        <v>516109</v>
      </c>
      <c r="C24" s="19">
        <v>525950.80900000001</v>
      </c>
      <c r="D24" s="19">
        <v>534837.31099999999</v>
      </c>
      <c r="E24" s="19">
        <v>542213.34699999995</v>
      </c>
      <c r="F24" s="19">
        <v>549322.04500000004</v>
      </c>
      <c r="G24" s="19">
        <v>550034.91700000002</v>
      </c>
      <c r="H24" s="19">
        <v>549179.478</v>
      </c>
      <c r="I24" s="19">
        <v>544361.60800000001</v>
      </c>
      <c r="J24" s="19">
        <v>548443.52399999998</v>
      </c>
      <c r="K24" s="19">
        <v>512284.73800000001</v>
      </c>
      <c r="L24" s="19">
        <v>544298.85</v>
      </c>
      <c r="M24" s="19">
        <v>548252.76399999997</v>
      </c>
      <c r="N24" s="19">
        <v>548012.83799999999</v>
      </c>
      <c r="O24" s="19">
        <v>557770.89800000004</v>
      </c>
      <c r="P24" s="19">
        <v>548505.96499999997</v>
      </c>
      <c r="Q24" s="19">
        <v>555126.78500000003</v>
      </c>
      <c r="R24" s="19">
        <v>540340.68000000005</v>
      </c>
      <c r="S24" s="19">
        <v>538092.92799999996</v>
      </c>
      <c r="T24" s="19">
        <v>558087.277</v>
      </c>
    </row>
    <row r="25" spans="1:20" x14ac:dyDescent="0.2">
      <c r="A25" s="18" t="s">
        <v>58</v>
      </c>
      <c r="B25" s="19">
        <v>10879</v>
      </c>
      <c r="C25" s="19">
        <v>12373</v>
      </c>
      <c r="D25" s="19">
        <v>12241</v>
      </c>
      <c r="E25" s="19">
        <v>12702</v>
      </c>
      <c r="F25" s="19">
        <v>13496</v>
      </c>
      <c r="G25" s="19">
        <v>12698</v>
      </c>
      <c r="H25" s="19">
        <v>12570</v>
      </c>
      <c r="I25" s="19">
        <v>12167</v>
      </c>
      <c r="J25" s="19">
        <v>12375</v>
      </c>
      <c r="K25" s="19">
        <v>13033</v>
      </c>
      <c r="L25" s="19">
        <v>14432</v>
      </c>
      <c r="M25" s="19">
        <v>10951</v>
      </c>
      <c r="N25" s="19">
        <v>10396</v>
      </c>
      <c r="O25" s="19">
        <v>13660</v>
      </c>
      <c r="P25" s="19">
        <v>13159</v>
      </c>
      <c r="Q25" s="19">
        <v>10983</v>
      </c>
      <c r="R25" s="19">
        <v>12284</v>
      </c>
      <c r="S25" s="19">
        <v>11522.9</v>
      </c>
      <c r="T25" s="19">
        <v>13181.6</v>
      </c>
    </row>
    <row r="26" spans="1:20" x14ac:dyDescent="0.2">
      <c r="A26" s="18" t="s">
        <v>59</v>
      </c>
      <c r="B26" s="19">
        <v>263305.21899999998</v>
      </c>
      <c r="C26" s="19">
        <v>265981.25799999997</v>
      </c>
      <c r="D26" s="19">
        <v>270798.51400000002</v>
      </c>
      <c r="E26" s="19">
        <v>280202.70500000002</v>
      </c>
      <c r="F26" s="19">
        <v>290046.73700000002</v>
      </c>
      <c r="G26" s="19">
        <v>290634.93400000001</v>
      </c>
      <c r="H26" s="19">
        <v>301258.69199999998</v>
      </c>
      <c r="I26" s="19">
        <v>301299.277</v>
      </c>
      <c r="J26" s="19">
        <v>307064.55200000003</v>
      </c>
      <c r="K26" s="19">
        <v>281106.26299999998</v>
      </c>
      <c r="L26" s="19">
        <v>290746.24099999998</v>
      </c>
      <c r="M26" s="19">
        <v>291442.08600000001</v>
      </c>
      <c r="N26" s="19">
        <v>287803.38299999997</v>
      </c>
      <c r="O26" s="19">
        <v>278833.39199999999</v>
      </c>
      <c r="P26" s="19">
        <v>269147.935</v>
      </c>
      <c r="Q26" s="19">
        <v>272428.42099999997</v>
      </c>
      <c r="R26" s="19">
        <v>279702.62199999997</v>
      </c>
      <c r="S26" s="19">
        <v>285265.64899999998</v>
      </c>
      <c r="T26" s="19">
        <v>279844.61900000001</v>
      </c>
    </row>
    <row r="27" spans="1:20" x14ac:dyDescent="0.2">
      <c r="A27" s="18" t="s">
        <v>60</v>
      </c>
      <c r="B27" s="19">
        <v>3205</v>
      </c>
      <c r="C27" s="19">
        <v>3364</v>
      </c>
      <c r="D27" s="19">
        <v>3574</v>
      </c>
      <c r="E27" s="19">
        <v>3830</v>
      </c>
      <c r="F27" s="19">
        <v>3975.8069999999998</v>
      </c>
      <c r="G27" s="19">
        <v>4130.9210000000003</v>
      </c>
      <c r="H27" s="19">
        <v>4397.357</v>
      </c>
      <c r="I27" s="19">
        <v>4606.098</v>
      </c>
      <c r="J27" s="19">
        <v>4805.91</v>
      </c>
      <c r="K27" s="19">
        <v>4949.1899999999996</v>
      </c>
      <c r="L27" s="19">
        <v>5101.1180000000004</v>
      </c>
      <c r="M27" s="19">
        <v>4698.6019999999999</v>
      </c>
      <c r="N27" s="19">
        <v>4543.0230000000001</v>
      </c>
      <c r="O27" s="19">
        <v>4119.1450000000004</v>
      </c>
      <c r="P27" s="19">
        <v>4145.4399999999996</v>
      </c>
      <c r="Q27" s="19">
        <v>4313.5159999999996</v>
      </c>
      <c r="R27" s="19">
        <v>4667.6379999999999</v>
      </c>
      <c r="S27" s="19">
        <v>4778.28</v>
      </c>
      <c r="T27" s="19">
        <v>4827.2809999999999</v>
      </c>
    </row>
    <row r="28" spans="1:20" x14ac:dyDescent="0.2">
      <c r="A28" s="18" t="s">
        <v>61</v>
      </c>
      <c r="B28" s="19">
        <v>3690</v>
      </c>
      <c r="C28" s="19">
        <v>3690</v>
      </c>
      <c r="D28" s="19">
        <v>3527</v>
      </c>
      <c r="E28" s="19">
        <v>3470</v>
      </c>
      <c r="F28" s="19">
        <v>4192</v>
      </c>
      <c r="G28" s="19">
        <v>4417</v>
      </c>
      <c r="H28" s="19">
        <v>4453</v>
      </c>
      <c r="I28" s="19">
        <v>4404</v>
      </c>
      <c r="J28" s="19">
        <v>4906</v>
      </c>
      <c r="K28" s="19">
        <v>5191</v>
      </c>
      <c r="L28" s="19">
        <v>6068.7</v>
      </c>
      <c r="M28" s="19">
        <v>5563.87</v>
      </c>
      <c r="N28" s="19">
        <v>5719.0950000000003</v>
      </c>
      <c r="O28" s="19">
        <v>5799.89</v>
      </c>
      <c r="P28" s="19">
        <v>4732</v>
      </c>
      <c r="Q28" s="19">
        <v>5092.57</v>
      </c>
      <c r="R28" s="19">
        <v>5926.5820000000003</v>
      </c>
      <c r="S28" s="19">
        <v>7024.8590000000004</v>
      </c>
      <c r="T28" s="19">
        <v>6203.2309999999998</v>
      </c>
    </row>
    <row r="29" spans="1:20" x14ac:dyDescent="0.2">
      <c r="A29" s="18" t="s">
        <v>62</v>
      </c>
      <c r="B29" s="19">
        <v>10039</v>
      </c>
      <c r="C29" s="19">
        <v>13218</v>
      </c>
      <c r="D29" s="19">
        <v>16078</v>
      </c>
      <c r="E29" s="19">
        <v>17878</v>
      </c>
      <c r="F29" s="19">
        <v>17706</v>
      </c>
      <c r="G29" s="19">
        <v>13584</v>
      </c>
      <c r="H29" s="19">
        <v>11393</v>
      </c>
      <c r="I29" s="19">
        <v>12878</v>
      </c>
      <c r="J29" s="19">
        <v>12781</v>
      </c>
      <c r="K29" s="19">
        <v>14147</v>
      </c>
      <c r="L29" s="19">
        <v>5347</v>
      </c>
      <c r="M29" s="19">
        <v>4445</v>
      </c>
      <c r="N29" s="19">
        <v>4689</v>
      </c>
      <c r="O29" s="19">
        <v>4451</v>
      </c>
      <c r="P29" s="19">
        <v>4144</v>
      </c>
      <c r="Q29" s="19">
        <v>4676</v>
      </c>
      <c r="R29" s="19">
        <v>4051</v>
      </c>
      <c r="S29" s="19">
        <v>3996.1</v>
      </c>
      <c r="T29" s="19">
        <v>3314.3</v>
      </c>
    </row>
    <row r="30" spans="1:20" x14ac:dyDescent="0.2">
      <c r="A30" s="18" t="s">
        <v>63</v>
      </c>
      <c r="B30" s="19">
        <v>1132.136</v>
      </c>
      <c r="C30" s="19">
        <v>1585.865</v>
      </c>
      <c r="D30" s="19">
        <v>3672.7339999999999</v>
      </c>
      <c r="E30" s="19">
        <v>3597.6280000000002</v>
      </c>
      <c r="F30" s="19">
        <v>4102.5709999999999</v>
      </c>
      <c r="G30" s="19">
        <v>4104.8969999999999</v>
      </c>
      <c r="H30" s="19">
        <v>4301.9309999999996</v>
      </c>
      <c r="I30" s="19">
        <v>3960.22</v>
      </c>
      <c r="J30" s="19">
        <v>3516.9670000000001</v>
      </c>
      <c r="K30" s="19">
        <v>3836.5219999999999</v>
      </c>
      <c r="L30" s="19">
        <v>4560.8519999999999</v>
      </c>
      <c r="M30" s="19">
        <v>3693.9679999999998</v>
      </c>
      <c r="N30" s="19">
        <v>3786.884</v>
      </c>
      <c r="O30" s="19">
        <v>2860.3690000000001</v>
      </c>
      <c r="P30" s="19">
        <v>2937.8130000000001</v>
      </c>
      <c r="Q30" s="19">
        <v>2737.7910000000002</v>
      </c>
      <c r="R30" s="19">
        <v>2167.69</v>
      </c>
      <c r="S30" s="19">
        <v>2204.8110000000001</v>
      </c>
      <c r="T30" s="19">
        <v>2171.402</v>
      </c>
    </row>
    <row r="31" spans="1:20" x14ac:dyDescent="0.2">
      <c r="A31" s="18" t="s">
        <v>64</v>
      </c>
      <c r="B31" s="19">
        <v>32259</v>
      </c>
      <c r="C31" s="19">
        <v>33704</v>
      </c>
      <c r="D31" s="19">
        <v>33475</v>
      </c>
      <c r="E31" s="19">
        <v>31378</v>
      </c>
      <c r="F31" s="19">
        <v>31262</v>
      </c>
      <c r="G31" s="19">
        <v>33219</v>
      </c>
      <c r="H31" s="19">
        <v>33345</v>
      </c>
      <c r="I31" s="19">
        <v>37220</v>
      </c>
      <c r="J31" s="19">
        <v>37383</v>
      </c>
      <c r="K31" s="19">
        <v>33344</v>
      </c>
      <c r="L31" s="19">
        <v>34613</v>
      </c>
      <c r="M31" s="19">
        <v>33533</v>
      </c>
      <c r="N31" s="19">
        <v>32351</v>
      </c>
      <c r="O31" s="19">
        <v>28031</v>
      </c>
      <c r="P31" s="19">
        <v>27141</v>
      </c>
      <c r="Q31" s="19">
        <v>28150</v>
      </c>
      <c r="R31" s="19">
        <v>29548</v>
      </c>
      <c r="S31" s="19">
        <v>30699</v>
      </c>
      <c r="T31" s="19">
        <v>29832</v>
      </c>
    </row>
    <row r="32" spans="1:20" x14ac:dyDescent="0.2">
      <c r="A32" s="18" t="s">
        <v>65</v>
      </c>
      <c r="B32" s="19">
        <v>1802</v>
      </c>
      <c r="C32" s="19">
        <v>1825</v>
      </c>
      <c r="D32" s="19">
        <v>1927</v>
      </c>
      <c r="E32" s="19">
        <v>2100</v>
      </c>
      <c r="F32" s="19">
        <v>2081</v>
      </c>
      <c r="G32" s="19">
        <v>2114</v>
      </c>
      <c r="H32" s="19">
        <v>2129</v>
      </c>
      <c r="I32" s="19">
        <v>2165</v>
      </c>
      <c r="J32" s="19">
        <v>2185</v>
      </c>
      <c r="K32" s="19">
        <v>2046</v>
      </c>
      <c r="L32" s="19">
        <v>1993</v>
      </c>
      <c r="M32" s="19">
        <v>2053</v>
      </c>
      <c r="N32" s="19">
        <v>2172</v>
      </c>
      <c r="O32" s="19">
        <v>2137</v>
      </c>
      <c r="P32" s="19">
        <v>2137</v>
      </c>
      <c r="Q32" s="19">
        <v>1239</v>
      </c>
      <c r="R32" s="19">
        <v>806.54200000000003</v>
      </c>
      <c r="S32" s="19">
        <v>1602.4829999999999</v>
      </c>
      <c r="T32" s="19">
        <v>1911.8610000000001</v>
      </c>
    </row>
    <row r="33" spans="1:20" x14ac:dyDescent="0.2">
      <c r="A33" s="18" t="s">
        <v>66</v>
      </c>
      <c r="B33" s="19">
        <v>85998</v>
      </c>
      <c r="C33" s="19">
        <v>89812</v>
      </c>
      <c r="D33" s="19">
        <v>92041</v>
      </c>
      <c r="E33" s="19">
        <v>92841</v>
      </c>
      <c r="F33" s="19">
        <v>97044</v>
      </c>
      <c r="G33" s="19">
        <v>95598</v>
      </c>
      <c r="H33" s="19">
        <v>94489</v>
      </c>
      <c r="I33" s="19">
        <v>100750</v>
      </c>
      <c r="J33" s="19">
        <v>103187</v>
      </c>
      <c r="K33" s="19">
        <v>108767</v>
      </c>
      <c r="L33" s="19">
        <v>114826</v>
      </c>
      <c r="M33" s="19">
        <v>109145</v>
      </c>
      <c r="N33" s="19">
        <v>99174.34</v>
      </c>
      <c r="O33" s="19">
        <v>97449.789000000004</v>
      </c>
      <c r="P33" s="19">
        <v>98714.695999999996</v>
      </c>
      <c r="Q33" s="19">
        <v>105902.36199999999</v>
      </c>
      <c r="R33" s="19">
        <v>111032.253</v>
      </c>
      <c r="S33" s="19">
        <v>113472.575</v>
      </c>
      <c r="T33" s="19">
        <v>111044.98</v>
      </c>
    </row>
    <row r="34" spans="1:20" x14ac:dyDescent="0.2">
      <c r="A34" s="18" t="s">
        <v>67</v>
      </c>
      <c r="B34" s="19">
        <v>59054</v>
      </c>
      <c r="C34" s="19">
        <v>60111</v>
      </c>
      <c r="D34" s="19">
        <v>59937</v>
      </c>
      <c r="E34" s="19">
        <v>57413</v>
      </c>
      <c r="F34" s="19">
        <v>61387</v>
      </c>
      <c r="G34" s="19">
        <v>63671.41</v>
      </c>
      <c r="H34" s="19">
        <v>61228.161</v>
      </c>
      <c r="I34" s="19">
        <v>61810.28</v>
      </c>
      <c r="J34" s="19">
        <v>63588.678999999996</v>
      </c>
      <c r="K34" s="19">
        <v>66031.887000000002</v>
      </c>
      <c r="L34" s="19">
        <v>67609.396999999997</v>
      </c>
      <c r="M34" s="19">
        <v>62491.737999999998</v>
      </c>
      <c r="N34" s="19">
        <v>69315.213000000003</v>
      </c>
      <c r="O34" s="19">
        <v>65299.697</v>
      </c>
      <c r="P34" s="19">
        <v>62237.595999999998</v>
      </c>
      <c r="Q34" s="19">
        <v>61957.724000000002</v>
      </c>
      <c r="R34" s="19">
        <v>64860.834000000003</v>
      </c>
      <c r="S34" s="19">
        <v>67912.884000000005</v>
      </c>
      <c r="T34" s="19">
        <v>65120.059000000001</v>
      </c>
    </row>
    <row r="35" spans="1:20" x14ac:dyDescent="0.2">
      <c r="A35" s="18" t="s">
        <v>68</v>
      </c>
      <c r="B35" s="19">
        <v>132214</v>
      </c>
      <c r="C35" s="19">
        <v>132666</v>
      </c>
      <c r="D35" s="19">
        <v>131374</v>
      </c>
      <c r="E35" s="19">
        <v>138367</v>
      </c>
      <c r="F35" s="19">
        <v>140789</v>
      </c>
      <c r="G35" s="19">
        <v>143615</v>
      </c>
      <c r="H35" s="19">
        <v>147685</v>
      </c>
      <c r="I35" s="19">
        <v>145393</v>
      </c>
      <c r="J35" s="19">
        <v>141498</v>
      </c>
      <c r="K35" s="19">
        <v>137908</v>
      </c>
      <c r="L35" s="19">
        <v>143457</v>
      </c>
      <c r="M35" s="19">
        <v>148913</v>
      </c>
      <c r="N35" s="19">
        <v>147649</v>
      </c>
      <c r="O35" s="19">
        <v>150079</v>
      </c>
      <c r="P35" s="19">
        <v>145214</v>
      </c>
      <c r="Q35" s="19">
        <v>150695</v>
      </c>
      <c r="R35" s="19">
        <v>152003</v>
      </c>
      <c r="S35" s="19">
        <v>154869.34400000001</v>
      </c>
      <c r="T35" s="19">
        <v>155259.671</v>
      </c>
    </row>
    <row r="36" spans="1:20" x14ac:dyDescent="0.2">
      <c r="A36" s="18" t="s">
        <v>69</v>
      </c>
      <c r="B36" s="19">
        <v>42215</v>
      </c>
      <c r="C36" s="19">
        <v>44844</v>
      </c>
      <c r="D36" s="19">
        <v>44390</v>
      </c>
      <c r="E36" s="19">
        <v>45375</v>
      </c>
      <c r="F36" s="19">
        <v>43482.05</v>
      </c>
      <c r="G36" s="19">
        <v>44983.807000000001</v>
      </c>
      <c r="H36" s="19">
        <v>47493.400999999998</v>
      </c>
      <c r="I36" s="19">
        <v>45908.434000000001</v>
      </c>
      <c r="J36" s="19">
        <v>44583.999000000003</v>
      </c>
      <c r="K36" s="19">
        <v>48718.438999999998</v>
      </c>
      <c r="L36" s="19">
        <v>52782.724999999999</v>
      </c>
      <c r="M36" s="19">
        <v>51127.811000000002</v>
      </c>
      <c r="N36" s="19">
        <v>45254.296999999999</v>
      </c>
      <c r="O36" s="19">
        <v>50411.790999999997</v>
      </c>
      <c r="P36" s="19">
        <v>51527.165000000001</v>
      </c>
      <c r="Q36" s="19">
        <v>50939.930999999997</v>
      </c>
      <c r="R36" s="19">
        <v>58862.052000000003</v>
      </c>
      <c r="S36" s="19">
        <v>57668.978000000003</v>
      </c>
      <c r="T36" s="19">
        <v>58197.214999999997</v>
      </c>
    </row>
    <row r="37" spans="1:20" x14ac:dyDescent="0.2">
      <c r="A37" s="18" t="s">
        <v>70</v>
      </c>
      <c r="B37" s="19">
        <v>48625</v>
      </c>
      <c r="C37" s="19">
        <v>50423</v>
      </c>
      <c r="D37" s="19">
        <v>51056</v>
      </c>
      <c r="E37" s="19">
        <v>51317</v>
      </c>
      <c r="F37" s="19">
        <v>52693</v>
      </c>
      <c r="G37" s="19">
        <v>55504</v>
      </c>
      <c r="H37" s="19">
        <v>58350</v>
      </c>
      <c r="I37" s="19">
        <v>56165</v>
      </c>
      <c r="J37" s="19">
        <v>60100</v>
      </c>
      <c r="K37" s="19">
        <v>52759</v>
      </c>
      <c r="L37" s="19">
        <v>55923</v>
      </c>
      <c r="M37" s="19">
        <v>56490</v>
      </c>
      <c r="N37" s="19">
        <v>53694</v>
      </c>
      <c r="O37" s="19">
        <v>54134</v>
      </c>
      <c r="P37" s="19">
        <v>60699</v>
      </c>
      <c r="Q37" s="19">
        <v>61277</v>
      </c>
      <c r="R37" s="19">
        <v>60256</v>
      </c>
      <c r="S37" s="19">
        <v>59355.43</v>
      </c>
      <c r="T37" s="19">
        <v>60175.519999999997</v>
      </c>
    </row>
    <row r="38" spans="1:20" x14ac:dyDescent="0.2">
      <c r="A38" s="18" t="s">
        <v>71</v>
      </c>
      <c r="B38" s="19">
        <v>12795</v>
      </c>
      <c r="C38" s="19">
        <v>13591</v>
      </c>
      <c r="D38" s="19">
        <v>13693</v>
      </c>
      <c r="E38" s="19">
        <v>12895</v>
      </c>
      <c r="F38" s="19">
        <v>14308</v>
      </c>
      <c r="G38" s="19">
        <v>14149</v>
      </c>
      <c r="H38" s="19">
        <v>14117</v>
      </c>
      <c r="I38" s="19">
        <v>14044</v>
      </c>
      <c r="J38" s="19">
        <v>15357</v>
      </c>
      <c r="K38" s="19">
        <v>15375</v>
      </c>
      <c r="L38" s="19">
        <v>15410</v>
      </c>
      <c r="M38" s="19">
        <v>15001</v>
      </c>
      <c r="N38" s="19">
        <v>14705</v>
      </c>
      <c r="O38" s="19">
        <v>15117</v>
      </c>
      <c r="P38" s="19">
        <v>16486</v>
      </c>
      <c r="Q38" s="19">
        <v>14187</v>
      </c>
      <c r="R38" s="19">
        <v>15546</v>
      </c>
      <c r="S38" s="19">
        <v>15396.876</v>
      </c>
      <c r="T38" s="19">
        <v>15447.182000000001</v>
      </c>
    </row>
    <row r="39" spans="1:20" x14ac:dyDescent="0.2">
      <c r="A39" s="18" t="s">
        <v>72</v>
      </c>
      <c r="B39" s="19">
        <v>27744</v>
      </c>
      <c r="C39" s="19">
        <v>29613</v>
      </c>
      <c r="D39" s="19">
        <v>29980</v>
      </c>
      <c r="E39" s="19">
        <v>28715</v>
      </c>
      <c r="F39" s="19">
        <v>28153</v>
      </c>
      <c r="G39" s="19">
        <v>29291</v>
      </c>
      <c r="H39" s="19">
        <v>28906</v>
      </c>
      <c r="I39" s="19">
        <v>25766</v>
      </c>
      <c r="J39" s="19">
        <v>26645</v>
      </c>
      <c r="K39" s="19">
        <v>24102</v>
      </c>
      <c r="L39" s="19">
        <v>25431</v>
      </c>
      <c r="M39" s="19">
        <v>26090</v>
      </c>
      <c r="N39" s="19">
        <v>26137</v>
      </c>
      <c r="O39" s="19">
        <v>27172</v>
      </c>
      <c r="P39" s="19">
        <v>25007</v>
      </c>
      <c r="Q39" s="19">
        <v>24758</v>
      </c>
      <c r="R39" s="19">
        <v>24997</v>
      </c>
      <c r="S39" s="19">
        <v>25692</v>
      </c>
      <c r="T39" s="19">
        <v>24863</v>
      </c>
    </row>
    <row r="40" spans="1:20" x14ac:dyDescent="0.2">
      <c r="A40" s="18" t="s">
        <v>73</v>
      </c>
      <c r="B40" s="19">
        <v>67288</v>
      </c>
      <c r="C40" s="19">
        <v>71237</v>
      </c>
      <c r="D40" s="19">
        <v>71632</v>
      </c>
      <c r="E40" s="19">
        <v>80397</v>
      </c>
      <c r="F40" s="19">
        <v>82191</v>
      </c>
      <c r="G40" s="19">
        <v>67843</v>
      </c>
      <c r="H40" s="19">
        <v>78643</v>
      </c>
      <c r="I40" s="19">
        <v>77835</v>
      </c>
      <c r="J40" s="19">
        <v>74494</v>
      </c>
      <c r="K40" s="19">
        <v>69222</v>
      </c>
      <c r="L40" s="19">
        <v>77220</v>
      </c>
      <c r="M40" s="19">
        <v>70413</v>
      </c>
      <c r="N40" s="19">
        <v>67707</v>
      </c>
      <c r="O40" s="19">
        <v>68353</v>
      </c>
      <c r="P40" s="19">
        <v>65458</v>
      </c>
      <c r="Q40" s="19">
        <v>66155</v>
      </c>
      <c r="R40" s="19">
        <v>66203</v>
      </c>
      <c r="S40" s="19">
        <v>65043</v>
      </c>
      <c r="T40" s="19">
        <v>67533</v>
      </c>
    </row>
    <row r="41" spans="1:20" x14ac:dyDescent="0.2">
      <c r="A41" s="18" t="s">
        <v>74</v>
      </c>
      <c r="B41" s="19">
        <v>141594</v>
      </c>
      <c r="C41" s="19">
        <v>157637</v>
      </c>
      <c r="D41" s="19">
        <v>143235</v>
      </c>
      <c r="E41" s="19">
        <v>132537</v>
      </c>
      <c r="F41" s="19">
        <v>148541</v>
      </c>
      <c r="G41" s="19">
        <v>154611</v>
      </c>
      <c r="H41" s="19">
        <v>140371</v>
      </c>
      <c r="I41" s="19">
        <v>145129</v>
      </c>
      <c r="J41" s="19">
        <v>146412</v>
      </c>
      <c r="K41" s="19">
        <v>133349</v>
      </c>
      <c r="L41" s="19">
        <v>145264</v>
      </c>
      <c r="M41" s="19">
        <v>146965</v>
      </c>
      <c r="N41" s="19">
        <v>162829</v>
      </c>
      <c r="O41" s="19">
        <v>149539</v>
      </c>
      <c r="P41" s="19">
        <v>149957</v>
      </c>
      <c r="Q41" s="19">
        <v>159045</v>
      </c>
      <c r="R41" s="19">
        <v>152531</v>
      </c>
      <c r="S41" s="19">
        <v>160526</v>
      </c>
      <c r="T41" s="19">
        <v>159677</v>
      </c>
    </row>
    <row r="42" spans="1:20" x14ac:dyDescent="0.2">
      <c r="A42" s="18" t="s">
        <v>75</v>
      </c>
      <c r="B42" s="19">
        <v>360765</v>
      </c>
      <c r="C42" s="19">
        <v>367392</v>
      </c>
      <c r="D42" s="19">
        <v>370121</v>
      </c>
      <c r="E42" s="19">
        <v>380072</v>
      </c>
      <c r="F42" s="19">
        <v>376904</v>
      </c>
      <c r="G42" s="19">
        <v>380483</v>
      </c>
      <c r="H42" s="19">
        <v>378779</v>
      </c>
      <c r="I42" s="19">
        <v>379136</v>
      </c>
      <c r="J42" s="19">
        <v>372551</v>
      </c>
      <c r="K42" s="19">
        <v>360147</v>
      </c>
      <c r="L42" s="19">
        <v>365946</v>
      </c>
      <c r="M42" s="19">
        <v>351530</v>
      </c>
      <c r="N42" s="19">
        <v>345889</v>
      </c>
      <c r="O42" s="19">
        <v>340434</v>
      </c>
      <c r="P42" s="19">
        <v>321617</v>
      </c>
      <c r="Q42" s="19">
        <v>322223.49400000001</v>
      </c>
      <c r="R42" s="19">
        <v>323811.03899999999</v>
      </c>
      <c r="S42" s="19">
        <v>322700.32799999998</v>
      </c>
      <c r="T42" s="19">
        <v>317467.03999999998</v>
      </c>
    </row>
    <row r="43" spans="1:20" x14ac:dyDescent="0.2">
      <c r="A43" s="18" t="s">
        <v>76</v>
      </c>
      <c r="B43" s="19">
        <v>7554</v>
      </c>
      <c r="C43" s="19">
        <v>7892</v>
      </c>
      <c r="D43" s="19">
        <v>8272</v>
      </c>
      <c r="E43" s="19">
        <v>8356</v>
      </c>
      <c r="F43" s="19">
        <v>8475</v>
      </c>
      <c r="G43" s="19">
        <v>8513</v>
      </c>
      <c r="H43" s="19">
        <v>9796</v>
      </c>
      <c r="I43" s="19">
        <v>11784</v>
      </c>
      <c r="J43" s="19">
        <v>16166</v>
      </c>
      <c r="K43" s="19">
        <v>16521</v>
      </c>
      <c r="L43" s="19">
        <v>16746</v>
      </c>
      <c r="M43" s="19">
        <v>16851</v>
      </c>
      <c r="N43" s="19">
        <v>17296</v>
      </c>
      <c r="O43" s="19">
        <v>18000</v>
      </c>
      <c r="P43" s="19">
        <v>17803</v>
      </c>
      <c r="Q43" s="19">
        <v>18558</v>
      </c>
      <c r="R43" s="19">
        <v>18172</v>
      </c>
      <c r="S43" s="19">
        <v>18846.294999999998</v>
      </c>
      <c r="T43" s="20" t="s">
        <v>77</v>
      </c>
    </row>
    <row r="44" spans="1:20" x14ac:dyDescent="0.2">
      <c r="A44" s="18" t="s">
        <v>78</v>
      </c>
      <c r="B44" s="20" t="s">
        <v>77</v>
      </c>
      <c r="C44" s="20" t="s">
        <v>77</v>
      </c>
      <c r="D44" s="20" t="s">
        <v>77</v>
      </c>
      <c r="E44" s="20" t="s">
        <v>77</v>
      </c>
      <c r="F44" s="20" t="s">
        <v>77</v>
      </c>
      <c r="G44" s="20" t="s">
        <v>77</v>
      </c>
      <c r="H44" s="20" t="s">
        <v>77</v>
      </c>
      <c r="I44" s="20" t="s">
        <v>77</v>
      </c>
      <c r="J44" s="20" t="s">
        <v>77</v>
      </c>
      <c r="K44" s="20" t="s">
        <v>77</v>
      </c>
      <c r="L44" s="20" t="s">
        <v>77</v>
      </c>
      <c r="M44" s="20" t="s">
        <v>77</v>
      </c>
      <c r="N44" s="20" t="s">
        <v>77</v>
      </c>
      <c r="O44" s="20" t="s">
        <v>77</v>
      </c>
      <c r="P44" s="20" t="s">
        <v>77</v>
      </c>
      <c r="Q44" s="20" t="s">
        <v>77</v>
      </c>
      <c r="R44" s="20" t="s">
        <v>77</v>
      </c>
      <c r="S44" s="19">
        <v>92</v>
      </c>
      <c r="T44" s="20" t="s">
        <v>77</v>
      </c>
    </row>
    <row r="45" spans="1:20" x14ac:dyDescent="0.2">
      <c r="A45" s="18" t="s">
        <v>79</v>
      </c>
      <c r="B45" s="19">
        <v>142317</v>
      </c>
      <c r="C45" s="19">
        <v>120970</v>
      </c>
      <c r="D45" s="19">
        <v>130103</v>
      </c>
      <c r="E45" s="19">
        <v>106784</v>
      </c>
      <c r="F45" s="19">
        <v>109848</v>
      </c>
      <c r="G45" s="19">
        <v>137374</v>
      </c>
      <c r="H45" s="19">
        <v>120995</v>
      </c>
      <c r="I45" s="19">
        <v>136636</v>
      </c>
      <c r="J45" s="19">
        <v>141497</v>
      </c>
      <c r="K45" s="19">
        <v>131165</v>
      </c>
      <c r="L45" s="19">
        <v>123172</v>
      </c>
      <c r="M45" s="19">
        <v>127152</v>
      </c>
      <c r="N45" s="19">
        <v>147293</v>
      </c>
      <c r="O45" s="19">
        <v>133487</v>
      </c>
      <c r="P45" s="19">
        <v>141342</v>
      </c>
      <c r="Q45" s="19">
        <v>143904</v>
      </c>
      <c r="R45" s="19">
        <v>149067</v>
      </c>
      <c r="S45" s="19">
        <v>148642</v>
      </c>
      <c r="T45" s="20" t="s">
        <v>77</v>
      </c>
    </row>
    <row r="46" spans="1:20" x14ac:dyDescent="0.2">
      <c r="A46" s="18" t="s">
        <v>80</v>
      </c>
      <c r="B46" s="20" t="s">
        <v>77</v>
      </c>
      <c r="C46" s="20" t="s">
        <v>77</v>
      </c>
      <c r="D46" s="20" t="s">
        <v>77</v>
      </c>
      <c r="E46" s="20" t="s">
        <v>77</v>
      </c>
      <c r="F46" s="20" t="s">
        <v>77</v>
      </c>
      <c r="G46" s="19">
        <v>2750</v>
      </c>
      <c r="H46" s="19">
        <v>2840</v>
      </c>
      <c r="I46" s="19">
        <v>2039</v>
      </c>
      <c r="J46" s="19">
        <v>2687</v>
      </c>
      <c r="K46" s="19">
        <v>2679</v>
      </c>
      <c r="L46" s="19">
        <v>3876</v>
      </c>
      <c r="M46" s="19">
        <v>2503</v>
      </c>
      <c r="N46" s="19">
        <v>2703</v>
      </c>
      <c r="O46" s="19">
        <v>3809</v>
      </c>
      <c r="P46" s="19">
        <v>3038</v>
      </c>
      <c r="Q46" s="19">
        <v>2872</v>
      </c>
      <c r="R46" s="19">
        <v>3023</v>
      </c>
      <c r="S46" s="19">
        <v>2363.8000000000002</v>
      </c>
      <c r="T46" s="20" t="s">
        <v>77</v>
      </c>
    </row>
    <row r="47" spans="1:20" x14ac:dyDescent="0.2">
      <c r="A47" s="18" t="s">
        <v>81</v>
      </c>
      <c r="B47" s="19">
        <v>6327</v>
      </c>
      <c r="C47" s="19">
        <v>5856</v>
      </c>
      <c r="D47" s="19">
        <v>5610</v>
      </c>
      <c r="E47" s="19">
        <v>6267</v>
      </c>
      <c r="F47" s="19">
        <v>6199</v>
      </c>
      <c r="G47" s="19">
        <v>6463</v>
      </c>
      <c r="H47" s="19">
        <v>6550</v>
      </c>
      <c r="I47" s="19">
        <v>5973</v>
      </c>
      <c r="J47" s="19">
        <v>5802</v>
      </c>
      <c r="K47" s="19">
        <v>6334</v>
      </c>
      <c r="L47" s="19">
        <v>6827</v>
      </c>
      <c r="M47" s="19">
        <v>6284</v>
      </c>
      <c r="N47" s="19">
        <v>5797</v>
      </c>
      <c r="O47" s="19">
        <v>5672</v>
      </c>
      <c r="P47" s="19">
        <v>4976</v>
      </c>
      <c r="Q47" s="19">
        <v>5278</v>
      </c>
      <c r="R47" s="19">
        <v>5284.2529999999997</v>
      </c>
      <c r="S47" s="19">
        <v>5226.8649999999998</v>
      </c>
      <c r="T47" s="20" t="s">
        <v>77</v>
      </c>
    </row>
    <row r="48" spans="1:20" x14ac:dyDescent="0.2">
      <c r="A48" s="18" t="s">
        <v>82</v>
      </c>
      <c r="B48" s="19">
        <v>4748</v>
      </c>
      <c r="C48" s="19">
        <v>3701</v>
      </c>
      <c r="D48" s="19">
        <v>3703</v>
      </c>
      <c r="E48" s="19">
        <v>4957</v>
      </c>
      <c r="F48" s="19">
        <v>5589</v>
      </c>
      <c r="G48" s="19">
        <v>5426</v>
      </c>
      <c r="H48" s="19">
        <v>5489</v>
      </c>
      <c r="I48" s="19">
        <v>2846</v>
      </c>
      <c r="J48" s="19">
        <v>3797</v>
      </c>
      <c r="K48" s="19">
        <v>5197</v>
      </c>
      <c r="L48" s="19">
        <v>7563</v>
      </c>
      <c r="M48" s="19">
        <v>4190</v>
      </c>
      <c r="N48" s="19">
        <v>4718</v>
      </c>
      <c r="O48" s="19">
        <v>6950</v>
      </c>
      <c r="P48" s="19">
        <v>4708</v>
      </c>
      <c r="Q48" s="19">
        <v>5866</v>
      </c>
      <c r="R48" s="19">
        <v>7136</v>
      </c>
      <c r="S48" s="19">
        <v>4497.8069999999998</v>
      </c>
      <c r="T48" s="20" t="s">
        <v>77</v>
      </c>
    </row>
    <row r="49" spans="1:20" x14ac:dyDescent="0.2">
      <c r="A49" s="18" t="s">
        <v>83</v>
      </c>
      <c r="B49" s="19">
        <v>31259</v>
      </c>
      <c r="C49" s="19">
        <v>32134</v>
      </c>
      <c r="D49" s="19">
        <v>32036</v>
      </c>
      <c r="E49" s="19">
        <v>32448</v>
      </c>
      <c r="F49" s="19">
        <v>36057</v>
      </c>
      <c r="G49" s="19">
        <v>34609</v>
      </c>
      <c r="H49" s="19">
        <v>33955</v>
      </c>
      <c r="I49" s="19">
        <v>34082</v>
      </c>
      <c r="J49" s="19">
        <v>34769</v>
      </c>
      <c r="K49" s="19">
        <v>35769</v>
      </c>
      <c r="L49" s="19">
        <v>35701</v>
      </c>
      <c r="M49" s="19">
        <v>35793</v>
      </c>
      <c r="N49" s="19">
        <v>34202</v>
      </c>
      <c r="O49" s="19">
        <v>37170</v>
      </c>
      <c r="P49" s="19">
        <v>31899</v>
      </c>
      <c r="Q49" s="19">
        <v>35639</v>
      </c>
      <c r="R49" s="19">
        <v>36628</v>
      </c>
      <c r="S49" s="19">
        <v>34298.552000000003</v>
      </c>
      <c r="T49" s="20" t="s">
        <v>77</v>
      </c>
    </row>
    <row r="50" spans="1:20" x14ac:dyDescent="0.2">
      <c r="A50" s="18" t="s">
        <v>84</v>
      </c>
      <c r="B50" s="19">
        <v>118698</v>
      </c>
      <c r="C50" s="19">
        <v>116251</v>
      </c>
      <c r="D50" s="19">
        <v>123727</v>
      </c>
      <c r="E50" s="19">
        <v>135248</v>
      </c>
      <c r="F50" s="19">
        <v>145066</v>
      </c>
      <c r="G50" s="19">
        <v>155469</v>
      </c>
      <c r="H50" s="19">
        <v>169543</v>
      </c>
      <c r="I50" s="19">
        <v>183340</v>
      </c>
      <c r="J50" s="19">
        <v>189763</v>
      </c>
      <c r="K50" s="19">
        <v>186619</v>
      </c>
      <c r="L50" s="19">
        <v>203046</v>
      </c>
      <c r="M50" s="19">
        <v>217558</v>
      </c>
      <c r="N50" s="19">
        <v>227707</v>
      </c>
      <c r="O50" s="19">
        <v>228977</v>
      </c>
      <c r="P50" s="19">
        <v>239449</v>
      </c>
      <c r="Q50" s="19">
        <v>249900</v>
      </c>
      <c r="R50" s="19">
        <v>261937</v>
      </c>
      <c r="S50" s="19">
        <v>284257.51899999997</v>
      </c>
      <c r="T50" s="20" t="s">
        <v>77</v>
      </c>
    </row>
    <row r="51" spans="1:20" x14ac:dyDescent="0.2">
      <c r="A51" s="18" t="s">
        <v>85</v>
      </c>
      <c r="B51" s="20" t="s">
        <v>77</v>
      </c>
      <c r="C51" s="20" t="s">
        <v>77</v>
      </c>
      <c r="D51" s="20" t="s">
        <v>77</v>
      </c>
      <c r="E51" s="20" t="s">
        <v>77</v>
      </c>
      <c r="F51" s="20" t="s">
        <v>77</v>
      </c>
      <c r="G51" s="20" t="s">
        <v>77</v>
      </c>
      <c r="H51" s="20" t="s">
        <v>77</v>
      </c>
      <c r="I51" s="20" t="s">
        <v>77</v>
      </c>
      <c r="J51" s="20" t="s">
        <v>77</v>
      </c>
      <c r="K51" s="20" t="s">
        <v>77</v>
      </c>
      <c r="L51" s="20" t="s">
        <v>77</v>
      </c>
      <c r="M51" s="20" t="s">
        <v>77</v>
      </c>
      <c r="N51" s="20" t="s">
        <v>77</v>
      </c>
      <c r="O51" s="20" t="s">
        <v>77</v>
      </c>
      <c r="P51" s="19">
        <v>16035</v>
      </c>
      <c r="Q51" s="19">
        <v>15453</v>
      </c>
      <c r="R51" s="19">
        <v>16609</v>
      </c>
      <c r="S51" s="19">
        <v>15239</v>
      </c>
      <c r="T51" s="20" t="s">
        <v>77</v>
      </c>
    </row>
    <row r="52" spans="1:20" x14ac:dyDescent="0.2">
      <c r="A52" s="18" t="s">
        <v>86</v>
      </c>
      <c r="B52" s="19">
        <v>2624</v>
      </c>
      <c r="C52" s="19">
        <v>3319</v>
      </c>
      <c r="D52" s="19">
        <v>3297</v>
      </c>
      <c r="E52" s="19">
        <v>3222</v>
      </c>
      <c r="F52" s="19">
        <v>3481</v>
      </c>
      <c r="G52" s="19">
        <v>3997</v>
      </c>
      <c r="H52" s="19">
        <v>3971</v>
      </c>
      <c r="I52" s="19">
        <v>4333</v>
      </c>
      <c r="J52" s="19">
        <v>4618</v>
      </c>
      <c r="K52" s="19">
        <v>4392</v>
      </c>
      <c r="L52" s="19">
        <v>4567</v>
      </c>
      <c r="M52" s="19">
        <v>5111</v>
      </c>
      <c r="N52" s="19">
        <v>5250</v>
      </c>
      <c r="O52" s="19">
        <v>5861</v>
      </c>
      <c r="P52" s="19">
        <v>5002</v>
      </c>
      <c r="Q52" s="19">
        <v>5501</v>
      </c>
      <c r="R52" s="19">
        <v>5551</v>
      </c>
      <c r="S52" s="19">
        <v>5301.2749999999996</v>
      </c>
      <c r="T52" s="20" t="s">
        <v>77</v>
      </c>
    </row>
    <row r="53" spans="1:20" x14ac:dyDescent="0.2">
      <c r="A53" s="18" t="s">
        <v>87</v>
      </c>
      <c r="B53" s="20" t="s">
        <v>77</v>
      </c>
      <c r="C53" s="20" t="s">
        <v>77</v>
      </c>
      <c r="D53" s="20" t="s">
        <v>77</v>
      </c>
      <c r="E53" s="20" t="s">
        <v>77</v>
      </c>
      <c r="F53" s="20" t="s">
        <v>77</v>
      </c>
      <c r="G53" s="20" t="s">
        <v>77</v>
      </c>
      <c r="H53" s="20" t="s">
        <v>77</v>
      </c>
      <c r="I53" s="20" t="s">
        <v>77</v>
      </c>
      <c r="J53" s="20" t="s">
        <v>77</v>
      </c>
      <c r="K53" s="20" t="s">
        <v>77</v>
      </c>
      <c r="L53" s="19">
        <v>921</v>
      </c>
      <c r="M53" s="19">
        <v>880</v>
      </c>
      <c r="N53" s="19">
        <v>803</v>
      </c>
      <c r="O53" s="19">
        <v>781</v>
      </c>
      <c r="P53" s="19">
        <v>837</v>
      </c>
      <c r="Q53" s="19">
        <v>805</v>
      </c>
      <c r="R53" s="19">
        <v>770</v>
      </c>
      <c r="S53" s="19">
        <v>761</v>
      </c>
      <c r="T53" s="20" t="s">
        <v>77</v>
      </c>
    </row>
    <row r="54" spans="1:20" x14ac:dyDescent="0.2">
      <c r="A54" s="18" t="s">
        <v>88</v>
      </c>
      <c r="B54" s="19">
        <v>159158</v>
      </c>
      <c r="C54" s="19">
        <v>159521</v>
      </c>
      <c r="D54" s="19">
        <v>160218</v>
      </c>
      <c r="E54" s="19">
        <v>166348</v>
      </c>
      <c r="F54" s="19">
        <v>167925</v>
      </c>
      <c r="G54" s="19">
        <v>171246</v>
      </c>
      <c r="H54" s="19">
        <v>178135</v>
      </c>
      <c r="I54" s="19">
        <v>181004</v>
      </c>
      <c r="J54" s="19">
        <v>177408</v>
      </c>
      <c r="K54" s="19">
        <v>159171</v>
      </c>
      <c r="L54" s="19">
        <v>173938</v>
      </c>
      <c r="M54" s="19">
        <v>179635</v>
      </c>
      <c r="N54" s="19">
        <v>183397</v>
      </c>
      <c r="O54" s="19">
        <v>179084</v>
      </c>
      <c r="P54" s="19">
        <v>168430</v>
      </c>
      <c r="Q54" s="19">
        <v>150650</v>
      </c>
      <c r="R54" s="19">
        <v>151889</v>
      </c>
      <c r="S54" s="19">
        <v>144905.79999999999</v>
      </c>
      <c r="T54" s="20" t="s">
        <v>77</v>
      </c>
    </row>
    <row r="55" spans="1:20" x14ac:dyDescent="0.2">
      <c r="A55" s="18" t="s">
        <v>89</v>
      </c>
      <c r="B55" s="20" t="s">
        <v>77</v>
      </c>
      <c r="C55" s="20" t="s">
        <v>77</v>
      </c>
      <c r="D55" s="20" t="s">
        <v>77</v>
      </c>
      <c r="E55" s="20" t="s">
        <v>77</v>
      </c>
      <c r="F55" s="20" t="s">
        <v>77</v>
      </c>
      <c r="G55" s="20" t="s">
        <v>77</v>
      </c>
      <c r="H55" s="20" t="s">
        <v>77</v>
      </c>
      <c r="I55" s="20" t="s">
        <v>77</v>
      </c>
      <c r="J55" s="20" t="s">
        <v>77</v>
      </c>
      <c r="K55" s="20" t="s">
        <v>77</v>
      </c>
      <c r="L55" s="20" t="s">
        <v>77</v>
      </c>
      <c r="M55" s="20" t="s">
        <v>77</v>
      </c>
      <c r="N55" s="20" t="s">
        <v>77</v>
      </c>
      <c r="O55" s="19">
        <v>9860</v>
      </c>
      <c r="P55" s="19">
        <v>10154</v>
      </c>
      <c r="Q55" s="19">
        <v>10592</v>
      </c>
      <c r="R55" s="19">
        <v>11365</v>
      </c>
      <c r="S55" s="19">
        <v>11315.8</v>
      </c>
      <c r="T55" s="20" t="s">
        <v>77</v>
      </c>
    </row>
    <row r="57" spans="1:20" x14ac:dyDescent="0.2">
      <c r="A57" s="16" t="s">
        <v>90</v>
      </c>
    </row>
    <row r="58" spans="1:20" x14ac:dyDescent="0.2">
      <c r="A58" s="16" t="s">
        <v>77</v>
      </c>
      <c r="B58" s="16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G19" sqref="G19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5" t="s">
        <v>137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2485908.4529769486</v>
      </c>
      <c r="C12" s="12">
        <f t="shared" ref="C12:L12" si="0">SUM(C15:C41)</f>
        <v>2741273.6936454196</v>
      </c>
      <c r="D12" s="12">
        <f t="shared" si="0"/>
        <v>2805982.520223984</v>
      </c>
      <c r="E12" s="12">
        <f t="shared" si="0"/>
        <v>2750674.1651821579</v>
      </c>
      <c r="F12" s="12">
        <f t="shared" si="0"/>
        <v>2849827.1912461561</v>
      </c>
      <c r="G12" s="12">
        <f t="shared" si="0"/>
        <v>2923799.1013554903</v>
      </c>
      <c r="H12" s="12">
        <f t="shared" si="0"/>
        <v>3008547.9580167471</v>
      </c>
      <c r="I12" s="12">
        <f t="shared" si="0"/>
        <v>3100326.6054565888</v>
      </c>
      <c r="J12" s="12">
        <f t="shared" si="0"/>
        <v>3207903.8166054492</v>
      </c>
      <c r="K12" s="12">
        <f t="shared" si="0"/>
        <v>3321275.1510429252</v>
      </c>
      <c r="L12" s="12">
        <f t="shared" si="0"/>
        <v>3441500.952127004</v>
      </c>
    </row>
    <row r="13" spans="1:12" x14ac:dyDescent="0.2">
      <c r="A13" s="9" t="s">
        <v>46</v>
      </c>
      <c r="B13" s="12">
        <f>SUM(B15:B42)</f>
        <v>2844020.3131311904</v>
      </c>
      <c r="C13" s="12">
        <f t="shared" ref="C13:L13" si="1">SUM(C15:C42)</f>
        <v>3118947.9684798568</v>
      </c>
      <c r="D13" s="12">
        <f t="shared" si="1"/>
        <v>3168449.9313582503</v>
      </c>
      <c r="E13" s="12">
        <f t="shared" si="1"/>
        <v>3089966.7521064011</v>
      </c>
      <c r="F13" s="12">
        <f t="shared" si="1"/>
        <v>3204926.041635796</v>
      </c>
      <c r="G13" s="12">
        <f t="shared" si="1"/>
        <v>3287714.19379465</v>
      </c>
      <c r="H13" s="12">
        <f t="shared" si="1"/>
        <v>3390872.2211605976</v>
      </c>
      <c r="I13" s="12">
        <f t="shared" si="1"/>
        <v>3502965.8770942818</v>
      </c>
      <c r="J13" s="12">
        <f t="shared" si="1"/>
        <v>3639792.7473526644</v>
      </c>
      <c r="K13" s="12">
        <f t="shared" si="1"/>
        <v>3783382.6596550317</v>
      </c>
      <c r="L13" s="12">
        <f t="shared" si="1"/>
        <v>3922912.0368760494</v>
      </c>
    </row>
    <row r="14" spans="1:12" x14ac:dyDescent="0.2">
      <c r="A14" s="9" t="s">
        <v>47</v>
      </c>
      <c r="B14" s="12">
        <f>SUM(B15,B19:B24,B26:B30,B32:B34,B36,B38:B40)</f>
        <v>1984434.1572803436</v>
      </c>
      <c r="C14" s="12">
        <f t="shared" ref="C14:L14" si="2">SUM(C15,C19:C24,C26:C30,C32:C34,C36,C38:C40)</f>
        <v>2194228.2787750214</v>
      </c>
      <c r="D14" s="12">
        <f t="shared" si="2"/>
        <v>2256869.8426565859</v>
      </c>
      <c r="E14" s="12">
        <f t="shared" si="2"/>
        <v>2199182.2652416932</v>
      </c>
      <c r="F14" s="12">
        <f t="shared" si="2"/>
        <v>2272287.4073472456</v>
      </c>
      <c r="G14" s="12">
        <f t="shared" si="2"/>
        <v>2312311.4747592839</v>
      </c>
      <c r="H14" s="12">
        <f t="shared" si="2"/>
        <v>2362101.1966523863</v>
      </c>
      <c r="I14" s="12">
        <f t="shared" si="2"/>
        <v>2423130.4670666093</v>
      </c>
      <c r="J14" s="12">
        <f t="shared" si="2"/>
        <v>2502368.7311544647</v>
      </c>
      <c r="K14" s="12">
        <f t="shared" si="2"/>
        <v>2587955.9085010784</v>
      </c>
      <c r="L14" s="12">
        <f t="shared" si="2"/>
        <v>2676591.4014956299</v>
      </c>
    </row>
    <row r="15" spans="1:12" x14ac:dyDescent="0.2">
      <c r="A15" s="9" t="s">
        <v>48</v>
      </c>
      <c r="B15" s="12">
        <f>'[2]pg-detail'!B$69</f>
        <v>79032.834020011767</v>
      </c>
      <c r="C15" s="12">
        <f>'[2]pg-detail'!C$69</f>
        <v>82091.486284289276</v>
      </c>
      <c r="D15" s="12">
        <f>'[2]pg-detail'!D$69</f>
        <v>90097.884892086324</v>
      </c>
      <c r="E15" s="12">
        <f>'[2]pg-detail'!E$69</f>
        <v>66833.624215667165</v>
      </c>
      <c r="F15" s="12">
        <f>'[2]pg-detail'!F$69</f>
        <v>71103.795169106903</v>
      </c>
      <c r="G15" s="12">
        <f>'[2]pg-detail'!G$69</f>
        <v>67591.747513342008</v>
      </c>
      <c r="H15" s="12">
        <f>'[2]pg-detail'!H$69</f>
        <v>70941.980740566403</v>
      </c>
      <c r="I15" s="12">
        <f>'[2]pg-detail'!I$69</f>
        <v>74619.912056347835</v>
      </c>
      <c r="J15" s="12">
        <f>'[2]pg-detail'!J$69</f>
        <v>84617.542011331447</v>
      </c>
      <c r="K15" s="12">
        <f>'[2]pg-detail'!K$69</f>
        <v>90860.801635135867</v>
      </c>
      <c r="L15" s="12">
        <f>'[2]pg-detail'!L$69</f>
        <v>96476.127396932803</v>
      </c>
    </row>
    <row r="16" spans="1:12" x14ac:dyDescent="0.2">
      <c r="A16" s="9" t="s">
        <v>49</v>
      </c>
      <c r="B16" s="12">
        <f>'[3]pg-detail'!B$69</f>
        <v>36616.645205015251</v>
      </c>
      <c r="C16" s="12">
        <f>'[3]pg-detail'!C$69</f>
        <v>39891.323467230446</v>
      </c>
      <c r="D16" s="12">
        <f>'[3]pg-detail'!D$69</f>
        <v>41588.479536272614</v>
      </c>
      <c r="E16" s="12">
        <f>'[3]pg-detail'!E$69</f>
        <v>44359.057232244653</v>
      </c>
      <c r="F16" s="12">
        <f>'[3]pg-detail'!F$69</f>
        <v>44820.948559630939</v>
      </c>
      <c r="G16" s="12">
        <f>'[3]pg-detail'!G$69</f>
        <v>46675.532978911469</v>
      </c>
      <c r="H16" s="12">
        <f>'[3]pg-detail'!H$69</f>
        <v>47338.199315859063</v>
      </c>
      <c r="I16" s="12">
        <f>'[3]pg-detail'!I$69</f>
        <v>51389.001156877122</v>
      </c>
      <c r="J16" s="12">
        <f>'[3]pg-detail'!J$69</f>
        <v>50839.215763232591</v>
      </c>
      <c r="K16" s="12">
        <f>'[3]pg-detail'!K$69</f>
        <v>50876.322042235326</v>
      </c>
      <c r="L16" s="12">
        <f>'[3]pg-detail'!L$69</f>
        <v>52681.907730966457</v>
      </c>
    </row>
    <row r="17" spans="1:12" x14ac:dyDescent="0.2">
      <c r="A17" s="9" t="s">
        <v>50</v>
      </c>
      <c r="B17" s="12">
        <f>'[4]pg-detail'!B$69</f>
        <v>67460.639429312578</v>
      </c>
      <c r="C17" s="12">
        <f>'[4]pg-detail'!C$69</f>
        <v>75547.778658738025</v>
      </c>
      <c r="D17" s="12">
        <f>'[4]pg-detail'!D$69</f>
        <v>78879.447928994079</v>
      </c>
      <c r="E17" s="12">
        <f>'[4]pg-detail'!E$69</f>
        <v>76307.604361448568</v>
      </c>
      <c r="F17" s="12">
        <f>'[4]pg-detail'!F$69</f>
        <v>74074.252324915258</v>
      </c>
      <c r="G17" s="12">
        <f>'[4]pg-detail'!G$69</f>
        <v>77515.241076591454</v>
      </c>
      <c r="H17" s="12">
        <f>'[4]pg-detail'!H$69</f>
        <v>80068.29246247097</v>
      </c>
      <c r="I17" s="12">
        <f>'[4]pg-detail'!I$69</f>
        <v>83657.834328721685</v>
      </c>
      <c r="J17" s="12">
        <f>'[4]pg-detail'!J$69</f>
        <v>85720.12920342818</v>
      </c>
      <c r="K17" s="12">
        <f>'[4]pg-detail'!K$69</f>
        <v>89627.419382132794</v>
      </c>
      <c r="L17" s="12">
        <f>'[4]pg-detail'!L$69</f>
        <v>93113.583277640035</v>
      </c>
    </row>
    <row r="18" spans="1:12" x14ac:dyDescent="0.2">
      <c r="A18" s="9" t="s">
        <v>51</v>
      </c>
      <c r="B18" s="12">
        <f>'[5]pg-detail'!B$69</f>
        <v>34448</v>
      </c>
      <c r="C18" s="12">
        <f>'[5]pg-detail'!C$69</f>
        <v>34413</v>
      </c>
      <c r="D18" s="12">
        <f>'[5]pg-detail'!D$69</f>
        <v>36873</v>
      </c>
      <c r="E18" s="12">
        <f>'[5]pg-detail'!E$69</f>
        <v>26115.772094202326</v>
      </c>
      <c r="F18" s="12">
        <f>'[5]pg-detail'!F$69</f>
        <v>29519.691878225891</v>
      </c>
      <c r="G18" s="12">
        <f>'[5]pg-detail'!G$69</f>
        <v>30120.523190896864</v>
      </c>
      <c r="H18" s="12">
        <f>'[5]pg-detail'!H$69</f>
        <v>34194.040394382624</v>
      </c>
      <c r="I18" s="12">
        <f>'[5]pg-detail'!I$69</f>
        <v>35391.284904821514</v>
      </c>
      <c r="J18" s="12">
        <f>'[5]pg-detail'!J$69</f>
        <v>37952.333787824849</v>
      </c>
      <c r="K18" s="12">
        <f>'[5]pg-detail'!K$69</f>
        <v>39779.979568663213</v>
      </c>
      <c r="L18" s="12">
        <f>'[5]pg-detail'!L$69</f>
        <v>42806.52236634992</v>
      </c>
    </row>
    <row r="19" spans="1:12" x14ac:dyDescent="0.2">
      <c r="A19" s="9" t="s">
        <v>129</v>
      </c>
      <c r="B19" s="12">
        <f>'[6]pg-detail'!B$69</f>
        <v>534317.16616593488</v>
      </c>
      <c r="C19" s="12">
        <f>'[6]pg-detail'!C$69</f>
        <v>576068.37093538255</v>
      </c>
      <c r="D19" s="12">
        <f>'[6]pg-detail'!D$69</f>
        <v>588529.63291046687</v>
      </c>
      <c r="E19" s="12">
        <f>'[6]pg-detail'!E$69</f>
        <v>609022.64542370813</v>
      </c>
      <c r="F19" s="12">
        <f>'[6]pg-detail'!F$69</f>
        <v>566511.64028543129</v>
      </c>
      <c r="G19" s="12">
        <f>'[6]pg-detail'!G$69</f>
        <v>572212.61064221861</v>
      </c>
      <c r="H19" s="12">
        <f>'[6]pg-detail'!H$69</f>
        <v>582594.89579200989</v>
      </c>
      <c r="I19" s="12">
        <f>'[6]pg-detail'!I$69</f>
        <v>586827.57187077496</v>
      </c>
      <c r="J19" s="12">
        <f>'[6]pg-detail'!J$69</f>
        <v>594415.73134339042</v>
      </c>
      <c r="K19" s="12">
        <f>'[6]pg-detail'!K$69</f>
        <v>603963.72331883817</v>
      </c>
      <c r="L19" s="12">
        <f>'[6]pg-detail'!L$69</f>
        <v>614051.1735850398</v>
      </c>
    </row>
    <row r="20" spans="1:12" x14ac:dyDescent="0.2">
      <c r="A20" s="9" t="s">
        <v>53</v>
      </c>
      <c r="B20" s="12">
        <f>'[7]pg-detail'!B$69</f>
        <v>7591</v>
      </c>
      <c r="C20" s="12">
        <f>'[7]pg-detail'!C$69</f>
        <v>9114</v>
      </c>
      <c r="D20" s="12">
        <f>'[7]pg-detail'!D$69</f>
        <v>11732</v>
      </c>
      <c r="E20" s="12">
        <f>'[7]pg-detail'!E$69</f>
        <v>9634.7628271610447</v>
      </c>
      <c r="F20" s="12">
        <f>'[7]pg-detail'!F$69</f>
        <v>10179.469818447322</v>
      </c>
      <c r="G20" s="12">
        <f>'[7]pg-detail'!G$69</f>
        <v>10198.765510836438</v>
      </c>
      <c r="H20" s="12">
        <f>'[7]pg-detail'!H$69</f>
        <v>8590.1277378741543</v>
      </c>
      <c r="I20" s="12">
        <f>'[7]pg-detail'!I$69</f>
        <v>9105.8878267887503</v>
      </c>
      <c r="J20" s="12">
        <f>'[7]pg-detail'!J$69</f>
        <v>9008.1458127264141</v>
      </c>
      <c r="K20" s="12">
        <f>'[7]pg-detail'!K$69</f>
        <v>9629.5793520784282</v>
      </c>
      <c r="L20" s="12">
        <f>'[7]pg-detail'!L$69</f>
        <v>10198.932295264689</v>
      </c>
    </row>
    <row r="21" spans="1:12" x14ac:dyDescent="0.2">
      <c r="A21" s="9" t="s">
        <v>54</v>
      </c>
      <c r="B21" s="12">
        <f>'[8]pg-detail'!B$69</f>
        <v>22383.700869565218</v>
      </c>
      <c r="C21" s="12">
        <f>'[8]pg-detail'!C$69</f>
        <v>24449.822564102567</v>
      </c>
      <c r="D21" s="12">
        <f>'[8]pg-detail'!D$69</f>
        <v>27264.82474226804</v>
      </c>
      <c r="E21" s="12">
        <f>'[8]pg-detail'!E$69</f>
        <v>25781.256941787793</v>
      </c>
      <c r="F21" s="12">
        <f>'[8]pg-detail'!F$69</f>
        <v>30148.606613274824</v>
      </c>
      <c r="G21" s="12">
        <f>'[8]pg-detail'!G$69</f>
        <v>31367.099284512671</v>
      </c>
      <c r="H21" s="12">
        <f>'[8]pg-detail'!H$69</f>
        <v>31443.830177556971</v>
      </c>
      <c r="I21" s="12">
        <f>'[8]pg-detail'!I$69</f>
        <v>31943.762011188592</v>
      </c>
      <c r="J21" s="12">
        <f>'[8]pg-detail'!J$69</f>
        <v>33010.041858448101</v>
      </c>
      <c r="K21" s="12">
        <f>'[8]pg-detail'!K$69</f>
        <v>33874.146656138793</v>
      </c>
      <c r="L21" s="12">
        <f>'[8]pg-detail'!L$69</f>
        <v>35647.038423841805</v>
      </c>
    </row>
    <row r="22" spans="1:12" x14ac:dyDescent="0.2">
      <c r="A22" s="9" t="s">
        <v>55</v>
      </c>
      <c r="B22" s="12">
        <f>'[9]pg-detail'!B$69</f>
        <v>49447.440282169788</v>
      </c>
      <c r="C22" s="12">
        <f>'[9]pg-detail'!C$69</f>
        <v>55149.959714795012</v>
      </c>
      <c r="D22" s="12">
        <f>'[9]pg-detail'!D$69</f>
        <v>53364.096860387443</v>
      </c>
      <c r="E22" s="12">
        <f>'[9]pg-detail'!E$69</f>
        <v>49808.528504443631</v>
      </c>
      <c r="F22" s="12">
        <f>'[9]pg-detail'!F$69</f>
        <v>54242.514699757266</v>
      </c>
      <c r="G22" s="12">
        <f>'[9]pg-detail'!G$69</f>
        <v>54496.9345422763</v>
      </c>
      <c r="H22" s="12">
        <f>'[9]pg-detail'!H$69</f>
        <v>53104.584227779873</v>
      </c>
      <c r="I22" s="12">
        <f>'[9]pg-detail'!I$69</f>
        <v>56153.725798720137</v>
      </c>
      <c r="J22" s="12">
        <f>'[9]pg-detail'!J$69</f>
        <v>55737.032740982555</v>
      </c>
      <c r="K22" s="12">
        <f>'[9]pg-detail'!K$69</f>
        <v>56411.084150516435</v>
      </c>
      <c r="L22" s="12">
        <f>'[9]pg-detail'!L$69</f>
        <v>58219.786956926007</v>
      </c>
    </row>
    <row r="23" spans="1:12" x14ac:dyDescent="0.2">
      <c r="A23" s="9" t="s">
        <v>56</v>
      </c>
      <c r="B23" s="12">
        <f>'[10]pg-detail'!B$69</f>
        <v>210929.07473197725</v>
      </c>
      <c r="C23" s="12">
        <f>'[10]pg-detail'!C$69</f>
        <v>277557.13302931597</v>
      </c>
      <c r="D23" s="12">
        <f>'[10]pg-detail'!D$69</f>
        <v>287868.17525433411</v>
      </c>
      <c r="E23" s="12">
        <f>'[10]pg-detail'!E$69</f>
        <v>264486.8916951181</v>
      </c>
      <c r="F23" s="12">
        <f>'[10]pg-detail'!F$69</f>
        <v>272398.93095017131</v>
      </c>
      <c r="G23" s="12">
        <f>'[10]pg-detail'!G$69</f>
        <v>272009.47697590425</v>
      </c>
      <c r="H23" s="12">
        <f>'[10]pg-detail'!H$69</f>
        <v>280700.7925138438</v>
      </c>
      <c r="I23" s="12">
        <f>'[10]pg-detail'!I$69</f>
        <v>295610.37429765984</v>
      </c>
      <c r="J23" s="12">
        <f>'[10]pg-detail'!J$69</f>
        <v>302985.87166204012</v>
      </c>
      <c r="K23" s="12">
        <f>'[10]pg-detail'!K$69</f>
        <v>312239.35830632009</v>
      </c>
      <c r="L23" s="12">
        <f>'[10]pg-detail'!L$69</f>
        <v>325886.6725819963</v>
      </c>
    </row>
    <row r="24" spans="1:12" x14ac:dyDescent="0.2">
      <c r="A24" s="9" t="s">
        <v>57</v>
      </c>
      <c r="B24" s="12">
        <f>'[11]pg-detail'!B$69</f>
        <v>512174.70846187288</v>
      </c>
      <c r="C24" s="12">
        <f>'[11]pg-detail'!C$69</f>
        <v>545393.83297829248</v>
      </c>
      <c r="D24" s="12">
        <f>'[11]pg-detail'!D$69</f>
        <v>539232.03485835448</v>
      </c>
      <c r="E24" s="12">
        <f>'[11]pg-detail'!E$69</f>
        <v>560402.6221932004</v>
      </c>
      <c r="F24" s="12">
        <f>'[11]pg-detail'!F$69</f>
        <v>574358.60544032988</v>
      </c>
      <c r="G24" s="12">
        <f>'[11]pg-detail'!G$69</f>
        <v>578659.50599673111</v>
      </c>
      <c r="H24" s="12">
        <f>'[11]pg-detail'!H$69</f>
        <v>587938.92941012466</v>
      </c>
      <c r="I24" s="12">
        <f>'[11]pg-detail'!I$69</f>
        <v>583568.30090214417</v>
      </c>
      <c r="J24" s="12">
        <f>'[11]pg-detail'!J$69</f>
        <v>591441.61483415158</v>
      </c>
      <c r="K24" s="12">
        <f>'[11]pg-detail'!K$69</f>
        <v>611175.63578520762</v>
      </c>
      <c r="L24" s="12">
        <f>'[11]pg-detail'!L$69</f>
        <v>631368.36809942243</v>
      </c>
    </row>
    <row r="25" spans="1:12" x14ac:dyDescent="0.2">
      <c r="A25" s="9" t="s">
        <v>58</v>
      </c>
      <c r="B25" s="12">
        <f>'[12]pg-detail'!B$69</f>
        <v>10282.140529531571</v>
      </c>
      <c r="C25" s="12">
        <f>'[12]pg-detail'!C$69</f>
        <v>11890.55452003728</v>
      </c>
      <c r="D25" s="12">
        <f>'[12]pg-detail'!D$69</f>
        <v>13530.382335506816</v>
      </c>
      <c r="E25" s="12">
        <f>'[12]pg-detail'!E$69</f>
        <v>11695.134574666579</v>
      </c>
      <c r="F25" s="12">
        <f>'[12]pg-detail'!F$69</f>
        <v>13736.8424799445</v>
      </c>
      <c r="G25" s="12">
        <f>'[12]pg-detail'!G$69</f>
        <v>14331.363967075771</v>
      </c>
      <c r="H25" s="12">
        <f>'[12]pg-detail'!H$69</f>
        <v>13883.786456190794</v>
      </c>
      <c r="I25" s="12">
        <f>'[12]pg-detail'!I$69</f>
        <v>15494.853575252635</v>
      </c>
      <c r="J25" s="12">
        <f>'[12]pg-detail'!J$69</f>
        <v>16527.296904541836</v>
      </c>
      <c r="K25" s="12">
        <f>'[12]pg-detail'!K$69</f>
        <v>16472.628578007854</v>
      </c>
      <c r="L25" s="12">
        <f>'[12]pg-detail'!L$69</f>
        <v>18249.607072521259</v>
      </c>
    </row>
    <row r="26" spans="1:12" x14ac:dyDescent="0.2">
      <c r="A26" s="9" t="s">
        <v>59</v>
      </c>
      <c r="B26" s="12">
        <f>'[13]pg-detail'!B$69</f>
        <v>256693.19426707795</v>
      </c>
      <c r="C26" s="12">
        <f>'[13]pg-detail'!C$69</f>
        <v>283866.08952407574</v>
      </c>
      <c r="D26" s="12">
        <f>'[13]pg-detail'!D$69</f>
        <v>287525.88747564604</v>
      </c>
      <c r="E26" s="12">
        <f>'[13]pg-detail'!E$69</f>
        <v>277395.57533130993</v>
      </c>
      <c r="F26" s="12">
        <f>'[13]pg-detail'!F$69</f>
        <v>303727.04015336151</v>
      </c>
      <c r="G26" s="12">
        <f>'[13]pg-detail'!G$69</f>
        <v>303214.03490603872</v>
      </c>
      <c r="H26" s="12">
        <f>'[13]pg-detail'!H$69</f>
        <v>312548.81522455998</v>
      </c>
      <c r="I26" s="12">
        <f>'[13]pg-detail'!I$69</f>
        <v>340899.22688594769</v>
      </c>
      <c r="J26" s="12">
        <f>'[13]pg-detail'!J$69</f>
        <v>370235.60925470159</v>
      </c>
      <c r="K26" s="12">
        <f>'[13]pg-detail'!K$69</f>
        <v>392138.46415311715</v>
      </c>
      <c r="L26" s="12">
        <f>'[13]pg-detail'!L$69</f>
        <v>410863.51021236618</v>
      </c>
    </row>
    <row r="27" spans="1:12" x14ac:dyDescent="0.2">
      <c r="A27" s="9" t="s">
        <v>60</v>
      </c>
      <c r="B27" s="12">
        <f>'[14]pg-detail'!B$69</f>
        <v>3205</v>
      </c>
      <c r="C27" s="12">
        <f>'[14]pg-detail'!C$69</f>
        <v>4130</v>
      </c>
      <c r="D27" s="12">
        <f>'[14]pg-detail'!D$69</f>
        <v>5101</v>
      </c>
      <c r="E27" s="12">
        <f>'[14]pg-detail'!E$69</f>
        <v>4380.4495904833257</v>
      </c>
      <c r="F27" s="12">
        <f>'[14]pg-detail'!F$69</f>
        <v>4743.7144847389709</v>
      </c>
      <c r="G27" s="12">
        <f>'[14]pg-detail'!G$69</f>
        <v>5176.56908208614</v>
      </c>
      <c r="H27" s="12">
        <f>'[14]pg-detail'!H$69</f>
        <v>5395.929828609228</v>
      </c>
      <c r="I27" s="12">
        <f>'[14]pg-detail'!I$69</f>
        <v>5765.0761412240208</v>
      </c>
      <c r="J27" s="12">
        <f>'[14]pg-detail'!J$69</f>
        <v>6144.8069279805695</v>
      </c>
      <c r="K27" s="12">
        <f>'[14]pg-detail'!K$69</f>
        <v>6750.5085707440021</v>
      </c>
      <c r="L27" s="12">
        <f>'[14]pg-detail'!L$69</f>
        <v>7173.6499070299269</v>
      </c>
    </row>
    <row r="28" spans="1:12" x14ac:dyDescent="0.2">
      <c r="A28" s="9" t="s">
        <v>61</v>
      </c>
      <c r="B28" s="12">
        <f>'[15]pg-detail'!B$69</f>
        <v>3690</v>
      </c>
      <c r="C28" s="12">
        <f>'[15]pg-detail'!C$69</f>
        <v>4417</v>
      </c>
      <c r="D28" s="12">
        <f>'[15]pg-detail'!D$69</f>
        <v>6069</v>
      </c>
      <c r="E28" s="12">
        <f>'[15]pg-detail'!E$69</f>
        <v>5201.3425908785703</v>
      </c>
      <c r="F28" s="12">
        <f>'[15]pg-detail'!F$69</f>
        <v>6214.175514550876</v>
      </c>
      <c r="G28" s="12">
        <f>'[15]pg-detail'!G$69</f>
        <v>7587.6067372530124</v>
      </c>
      <c r="H28" s="12">
        <f>'[15]pg-detail'!H$69</f>
        <v>7114.7247192678051</v>
      </c>
      <c r="I28" s="12">
        <f>'[15]pg-detail'!I$69</f>
        <v>7483.6965956121949</v>
      </c>
      <c r="J28" s="12">
        <f>'[15]pg-detail'!J$69</f>
        <v>7703.134726383274</v>
      </c>
      <c r="K28" s="12">
        <f>'[15]pg-detail'!K$69</f>
        <v>8426.45987484125</v>
      </c>
      <c r="L28" s="12">
        <f>'[15]pg-detail'!L$69</f>
        <v>9361.5854091560741</v>
      </c>
    </row>
    <row r="29" spans="1:12" x14ac:dyDescent="0.2">
      <c r="A29" s="9" t="s">
        <v>62</v>
      </c>
      <c r="B29" s="12">
        <f>'[16]pg-detail'!B$69</f>
        <v>9745.3850931677007</v>
      </c>
      <c r="C29" s="12">
        <f>'[16]pg-detail'!C$69</f>
        <v>13223.55</v>
      </c>
      <c r="D29" s="12">
        <f>'[16]pg-detail'!D$69</f>
        <v>4603.6602316602311</v>
      </c>
      <c r="E29" s="12">
        <f>'[16]pg-detail'!E$69</f>
        <v>4518.6596219851872</v>
      </c>
      <c r="F29" s="12">
        <f>'[16]pg-detail'!F$69</f>
        <v>5521.7314793060159</v>
      </c>
      <c r="G29" s="12">
        <f>'[16]pg-detail'!G$69</f>
        <v>7875.9683323869431</v>
      </c>
      <c r="H29" s="12">
        <f>'[16]pg-detail'!H$69</f>
        <v>13662.129495674086</v>
      </c>
      <c r="I29" s="12">
        <f>'[16]pg-detail'!I$69</f>
        <v>14349.694914786263</v>
      </c>
      <c r="J29" s="12">
        <f>'[16]pg-detail'!J$69</f>
        <v>14443.407454824568</v>
      </c>
      <c r="K29" s="12">
        <f>'[16]pg-detail'!K$69</f>
        <v>15311.813761589628</v>
      </c>
      <c r="L29" s="12">
        <f>'[16]pg-detail'!L$69</f>
        <v>16747.494184413317</v>
      </c>
    </row>
    <row r="30" spans="1:12" x14ac:dyDescent="0.2">
      <c r="A30" s="9" t="s">
        <v>63</v>
      </c>
      <c r="B30" s="12">
        <f>'[17]pg-detail'!B$69</f>
        <v>399.57979334098729</v>
      </c>
      <c r="C30" s="12">
        <f>'[17]pg-detail'!C$69</f>
        <v>3331.9293849658316</v>
      </c>
      <c r="D30" s="12">
        <f>'[17]pg-detail'!D$69</f>
        <v>3209.1907356948232</v>
      </c>
      <c r="E30" s="12">
        <f>'[17]pg-detail'!E$69</f>
        <v>2715.5265840092688</v>
      </c>
      <c r="F30" s="12">
        <f>'[17]pg-detail'!F$69</f>
        <v>3131.0244420479326</v>
      </c>
      <c r="G30" s="12">
        <f>'[17]pg-detail'!G$69</f>
        <v>3781.1395340690183</v>
      </c>
      <c r="H30" s="12">
        <f>'[17]pg-detail'!H$69</f>
        <v>4471.4596104864522</v>
      </c>
      <c r="I30" s="12">
        <f>'[17]pg-detail'!I$69</f>
        <v>6077.6048239078773</v>
      </c>
      <c r="J30" s="12">
        <f>'[17]pg-detail'!J$69</f>
        <v>7693.2100867898462</v>
      </c>
      <c r="K30" s="12">
        <f>'[17]pg-detail'!K$69</f>
        <v>9344.3952661822768</v>
      </c>
      <c r="L30" s="12">
        <f>'[17]pg-detail'!L$69</f>
        <v>8693.5551834460239</v>
      </c>
    </row>
    <row r="31" spans="1:12" x14ac:dyDescent="0.2">
      <c r="A31" s="9" t="s">
        <v>64</v>
      </c>
      <c r="B31" s="12">
        <f>'[18]pg-detail'!B$69</f>
        <v>32259</v>
      </c>
      <c r="C31" s="12">
        <f>'[18]pg-detail'!C$69</f>
        <v>33219</v>
      </c>
      <c r="D31" s="12">
        <f>'[18]pg-detail'!D$69</f>
        <v>34613</v>
      </c>
      <c r="E31" s="12">
        <f>'[18]pg-detail'!E$69</f>
        <v>25786.542970160754</v>
      </c>
      <c r="F31" s="12">
        <f>'[18]pg-detail'!F$69</f>
        <v>31182.790938458835</v>
      </c>
      <c r="G31" s="12">
        <f>'[18]pg-detail'!G$69</f>
        <v>34006.944861360491</v>
      </c>
      <c r="H31" s="12">
        <f>'[18]pg-detail'!H$69</f>
        <v>39630.418037279618</v>
      </c>
      <c r="I31" s="12">
        <f>'[18]pg-detail'!I$69</f>
        <v>41340.60243037693</v>
      </c>
      <c r="J31" s="12">
        <f>'[18]pg-detail'!J$69</f>
        <v>43281.596509863404</v>
      </c>
      <c r="K31" s="12">
        <f>'[18]pg-detail'!K$69</f>
        <v>44765.724193023285</v>
      </c>
      <c r="L31" s="12">
        <f>'[18]pg-detail'!L$69</f>
        <v>46549.821542453807</v>
      </c>
    </row>
    <row r="32" spans="1:12" x14ac:dyDescent="0.2">
      <c r="A32" s="9" t="s">
        <v>65</v>
      </c>
      <c r="B32" s="12">
        <f>'[19]pg-detail'!B$69</f>
        <v>1802</v>
      </c>
      <c r="C32" s="12">
        <f>'[19]pg-detail'!C$69</f>
        <v>2214</v>
      </c>
      <c r="D32" s="12">
        <f>'[19]pg-detail'!D$69</f>
        <v>1994</v>
      </c>
      <c r="E32" s="12">
        <f>'[19]pg-detail'!E$69</f>
        <v>1335.0406150611411</v>
      </c>
      <c r="F32" s="12">
        <f>'[19]pg-detail'!F$69</f>
        <v>2402.430878995955</v>
      </c>
      <c r="G32" s="12">
        <f>'[19]pg-detail'!G$69</f>
        <v>2608.1680008508633</v>
      </c>
      <c r="H32" s="12">
        <f>'[19]pg-detail'!H$69</f>
        <v>2740.7063511538518</v>
      </c>
      <c r="I32" s="12">
        <f>'[19]pg-detail'!I$69</f>
        <v>2775.6777395431241</v>
      </c>
      <c r="J32" s="12">
        <f>'[19]pg-detail'!J$69</f>
        <v>2934.450454826359</v>
      </c>
      <c r="K32" s="12">
        <f>'[19]pg-detail'!K$69</f>
        <v>3059.6892087676902</v>
      </c>
      <c r="L32" s="12">
        <f>'[19]pg-detail'!L$69</f>
        <v>3358.2710699032295</v>
      </c>
    </row>
    <row r="33" spans="1:12" x14ac:dyDescent="0.2">
      <c r="A33" s="9" t="s">
        <v>66</v>
      </c>
      <c r="B33" s="12">
        <f>'[20]pg-detail'!B$69</f>
        <v>86029</v>
      </c>
      <c r="C33" s="12">
        <f>'[20]pg-detail'!C$69</f>
        <v>96171</v>
      </c>
      <c r="D33" s="12">
        <f>'[20]pg-detail'!D$69</f>
        <v>114344.99999999999</v>
      </c>
      <c r="E33" s="12">
        <f>'[20]pg-detail'!E$69</f>
        <v>103489.12347093665</v>
      </c>
      <c r="F33" s="12">
        <f>'[20]pg-detail'!F$69</f>
        <v>118407.70003805539</v>
      </c>
      <c r="G33" s="12">
        <f>'[20]pg-detail'!G$69</f>
        <v>130802.4784935487</v>
      </c>
      <c r="H33" s="12">
        <f>'[20]pg-detail'!H$69</f>
        <v>132018.7709419594</v>
      </c>
      <c r="I33" s="12">
        <f>'[20]pg-detail'!I$69</f>
        <v>136518.60752765677</v>
      </c>
      <c r="J33" s="12">
        <f>'[20]pg-detail'!J$69</f>
        <v>141653.32130978088</v>
      </c>
      <c r="K33" s="12">
        <f>'[20]pg-detail'!K$69</f>
        <v>146141.82263702404</v>
      </c>
      <c r="L33" s="12">
        <f>'[20]pg-detail'!L$69</f>
        <v>152449.0132501013</v>
      </c>
    </row>
    <row r="34" spans="1:12" x14ac:dyDescent="0.2">
      <c r="A34" s="9" t="s">
        <v>67</v>
      </c>
      <c r="B34" s="12">
        <f>'[21]pg-detail'!B$69</f>
        <v>57718.615724565592</v>
      </c>
      <c r="C34" s="12">
        <f>'[21]pg-detail'!C$69</f>
        <v>61306.438698103535</v>
      </c>
      <c r="D34" s="12">
        <f>'[21]pg-detail'!D$69</f>
        <v>66151.953510756051</v>
      </c>
      <c r="E34" s="12">
        <f>'[21]pg-detail'!E$69</f>
        <v>57104.442432265663</v>
      </c>
      <c r="F34" s="12">
        <f>'[21]pg-detail'!F$69</f>
        <v>68889.731886323803</v>
      </c>
      <c r="G34" s="12">
        <f>'[21]pg-detail'!G$69</f>
        <v>73244.699567918622</v>
      </c>
      <c r="H34" s="12">
        <f>'[21]pg-detail'!H$69</f>
        <v>77310.825260236641</v>
      </c>
      <c r="I34" s="12">
        <f>'[21]pg-detail'!I$69</f>
        <v>79435.413748948966</v>
      </c>
      <c r="J34" s="12">
        <f>'[21]pg-detail'!J$69</f>
        <v>83387.974754771174</v>
      </c>
      <c r="K34" s="12">
        <f>'[21]pg-detail'!K$69</f>
        <v>86683.73825579691</v>
      </c>
      <c r="L34" s="12">
        <f>'[21]pg-detail'!L$69</f>
        <v>88275.273203120072</v>
      </c>
    </row>
    <row r="35" spans="1:12" x14ac:dyDescent="0.2">
      <c r="A35" s="9" t="s">
        <v>68</v>
      </c>
      <c r="B35" s="12">
        <f>'[22]pg-detail'!B$69</f>
        <v>130223.5335276968</v>
      </c>
      <c r="C35" s="12">
        <f>'[22]pg-detail'!C$69</f>
        <v>142038.19216516675</v>
      </c>
      <c r="D35" s="12">
        <f>'[22]pg-detail'!D$69</f>
        <v>142884.55963302753</v>
      </c>
      <c r="E35" s="12">
        <f>'[22]pg-detail'!E$69</f>
        <v>148392.44102667106</v>
      </c>
      <c r="F35" s="12">
        <f>'[22]pg-detail'!F$69</f>
        <v>161903.19407205138</v>
      </c>
      <c r="G35" s="12">
        <f>'[22]pg-detail'!G$69</f>
        <v>174645.67871181885</v>
      </c>
      <c r="H35" s="12">
        <f>'[22]pg-detail'!H$69</f>
        <v>189214.53801908149</v>
      </c>
      <c r="I35" s="12">
        <f>'[22]pg-detail'!I$69</f>
        <v>198252.62763147667</v>
      </c>
      <c r="J35" s="12">
        <f>'[22]pg-detail'!J$69</f>
        <v>207099.46932159757</v>
      </c>
      <c r="K35" s="12">
        <f>'[22]pg-detail'!K$69</f>
        <v>215831.35882135795</v>
      </c>
      <c r="L35" s="12">
        <f>'[22]pg-detail'!L$69</f>
        <v>225109.7439642286</v>
      </c>
    </row>
    <row r="36" spans="1:12" x14ac:dyDescent="0.2">
      <c r="A36" s="9" t="s">
        <v>69</v>
      </c>
      <c r="B36" s="12">
        <f>'[23]pg-detail'!B$69</f>
        <v>41827.617669654283</v>
      </c>
      <c r="C36" s="12">
        <f>'[23]pg-detail'!C$69</f>
        <v>44603.427315357563</v>
      </c>
      <c r="D36" s="12">
        <f>'[23]pg-detail'!D$69</f>
        <v>52387.870852722546</v>
      </c>
      <c r="E36" s="12">
        <f>'[23]pg-detail'!E$69</f>
        <v>48587.622764470099</v>
      </c>
      <c r="F36" s="12">
        <f>'[23]pg-detail'!F$69</f>
        <v>47640.752983331826</v>
      </c>
      <c r="G36" s="12">
        <f>'[23]pg-detail'!G$69</f>
        <v>47287.234161926521</v>
      </c>
      <c r="H36" s="12">
        <f>'[23]pg-detail'!H$69</f>
        <v>47751.888788565877</v>
      </c>
      <c r="I36" s="12">
        <f>'[23]pg-detail'!I$69</f>
        <v>47592.820753027794</v>
      </c>
      <c r="J36" s="12">
        <f>'[23]pg-detail'!J$69</f>
        <v>48688.219146687123</v>
      </c>
      <c r="K36" s="12">
        <f>'[23]pg-detail'!K$69</f>
        <v>50602.847758612392</v>
      </c>
      <c r="L36" s="12">
        <f>'[23]pg-detail'!L$69</f>
        <v>51587.933995595544</v>
      </c>
    </row>
    <row r="37" spans="1:12" x14ac:dyDescent="0.2">
      <c r="A37" s="9" t="s">
        <v>70</v>
      </c>
      <c r="B37" s="12">
        <f>'[24]pg-detail'!B$69</f>
        <v>48625</v>
      </c>
      <c r="C37" s="12">
        <f>'[24]pg-detail'!C$69</f>
        <v>55504</v>
      </c>
      <c r="D37" s="12">
        <f>'[24]pg-detail'!D$69</f>
        <v>55567.623820579945</v>
      </c>
      <c r="E37" s="12">
        <f>'[24]pg-detail'!E$69</f>
        <v>62221.687679340401</v>
      </c>
      <c r="F37" s="12">
        <f>'[24]pg-detail'!F$69</f>
        <v>66023.423657705222</v>
      </c>
      <c r="G37" s="12">
        <f>'[24]pg-detail'!G$69</f>
        <v>71154.247864959689</v>
      </c>
      <c r="H37" s="12">
        <f>'[24]pg-detail'!H$69</f>
        <v>71997.135888130477</v>
      </c>
      <c r="I37" s="12">
        <f>'[24]pg-detail'!I$69</f>
        <v>73618.823064834869</v>
      </c>
      <c r="J37" s="12">
        <f>'[24]pg-detail'!J$69</f>
        <v>76176.959577328977</v>
      </c>
      <c r="K37" s="12">
        <f>'[24]pg-detail'!K$69</f>
        <v>79448.321203853091</v>
      </c>
      <c r="L37" s="12">
        <f>'[24]pg-detail'!L$69</f>
        <v>82973.602537464802</v>
      </c>
    </row>
    <row r="38" spans="1:12" x14ac:dyDescent="0.2">
      <c r="A38" s="9" t="s">
        <v>71</v>
      </c>
      <c r="B38" s="12">
        <f>'[25]pg-detail'!B$69</f>
        <v>12795</v>
      </c>
      <c r="C38" s="12">
        <f>'[25]pg-detail'!C$69</f>
        <v>14149</v>
      </c>
      <c r="D38" s="12">
        <f>'[25]pg-detail'!D$69</f>
        <v>15220.678305301255</v>
      </c>
      <c r="E38" s="12">
        <f>'[25]pg-detail'!E$69</f>
        <v>14169.65985457014</v>
      </c>
      <c r="F38" s="12">
        <f>'[25]pg-detail'!F$69</f>
        <v>15441.900979212307</v>
      </c>
      <c r="G38" s="12">
        <f>'[25]pg-detail'!G$69</f>
        <v>16310.877583841821</v>
      </c>
      <c r="H38" s="12">
        <f>'[25]pg-detail'!H$69</f>
        <v>17962.69823088187</v>
      </c>
      <c r="I38" s="12">
        <f>'[25]pg-detail'!I$69</f>
        <v>19026.817784609746</v>
      </c>
      <c r="J38" s="12">
        <f>'[25]pg-detail'!J$69</f>
        <v>20497.993492372432</v>
      </c>
      <c r="K38" s="12">
        <f>'[25]pg-detail'!K$69</f>
        <v>20456.580231117929</v>
      </c>
      <c r="L38" s="12">
        <f>'[25]pg-detail'!L$69</f>
        <v>20887.512382818612</v>
      </c>
    </row>
    <row r="39" spans="1:12" x14ac:dyDescent="0.2">
      <c r="A39" s="9" t="s">
        <v>72</v>
      </c>
      <c r="B39" s="12">
        <f>'[26]pg-detail'!B$69</f>
        <v>27404.840201005027</v>
      </c>
      <c r="C39" s="12">
        <f>'[26]pg-detail'!C$69</f>
        <v>29189.238346340437</v>
      </c>
      <c r="D39" s="12">
        <f>'[26]pg-detail'!D$69</f>
        <v>25041.952026907416</v>
      </c>
      <c r="E39" s="12">
        <f>'[26]pg-detail'!E$69</f>
        <v>25502.446675021038</v>
      </c>
      <c r="F39" s="12">
        <f>'[26]pg-detail'!F$69</f>
        <v>31976.78621767306</v>
      </c>
      <c r="G39" s="12">
        <f>'[26]pg-detail'!G$69</f>
        <v>34531.13875267862</v>
      </c>
      <c r="H39" s="12">
        <f>'[26]pg-detail'!H$69</f>
        <v>36416.196121674016</v>
      </c>
      <c r="I39" s="12">
        <f>'[26]pg-detail'!I$69</f>
        <v>37727.517349928879</v>
      </c>
      <c r="J39" s="12">
        <f>'[26]pg-detail'!J$69</f>
        <v>38970.039508663234</v>
      </c>
      <c r="K39" s="12">
        <f>'[26]pg-detail'!K$69</f>
        <v>38715.14602581456</v>
      </c>
      <c r="L39" s="12">
        <f>'[26]pg-detail'!L$69</f>
        <v>39419.815201833073</v>
      </c>
    </row>
    <row r="40" spans="1:12" x14ac:dyDescent="0.2">
      <c r="A40" s="9" t="s">
        <v>73</v>
      </c>
      <c r="B40" s="12">
        <f>'[27]pg-detail'!B$69</f>
        <v>67248</v>
      </c>
      <c r="C40" s="12">
        <f>'[27]pg-detail'!C$69</f>
        <v>67802</v>
      </c>
      <c r="D40" s="12">
        <f>'[27]pg-detail'!D$69</f>
        <v>77131</v>
      </c>
      <c r="E40" s="12">
        <f>'[27]pg-detail'!E$69</f>
        <v>68812.043909616405</v>
      </c>
      <c r="F40" s="12">
        <f>'[27]pg-detail'!F$69</f>
        <v>85246.855313129199</v>
      </c>
      <c r="G40" s="12">
        <f>'[27]pg-detail'!G$69</f>
        <v>93355.419140863538</v>
      </c>
      <c r="H40" s="12">
        <f>'[27]pg-detail'!H$69</f>
        <v>89391.911479561153</v>
      </c>
      <c r="I40" s="12">
        <f>'[27]pg-detail'!I$69</f>
        <v>87648.778037792013</v>
      </c>
      <c r="J40" s="12">
        <f>'[27]pg-detail'!J$69</f>
        <v>88800.583773613107</v>
      </c>
      <c r="K40" s="12">
        <f>'[27]pg-detail'!K$69</f>
        <v>92170.113553234507</v>
      </c>
      <c r="L40" s="12">
        <f>'[27]pg-detail'!L$69</f>
        <v>95925.688156422926</v>
      </c>
    </row>
    <row r="41" spans="1:12" x14ac:dyDescent="0.2">
      <c r="A41" s="9" t="s">
        <v>74</v>
      </c>
      <c r="B41" s="12">
        <f>'[28]pg-detail'!B$69</f>
        <v>141559.33700504969</v>
      </c>
      <c r="C41" s="12">
        <f>'[28]pg-detail'!C$69</f>
        <v>154541.56605922553</v>
      </c>
      <c r="D41" s="12">
        <f>'[28]pg-detail'!D$69</f>
        <v>145176.18431301785</v>
      </c>
      <c r="E41" s="12">
        <f>'[28]pg-detail'!E$69</f>
        <v>156613.66000173069</v>
      </c>
      <c r="F41" s="12">
        <f>'[28]pg-detail'!F$69</f>
        <v>156278.63998797789</v>
      </c>
      <c r="G41" s="12">
        <f>'[28]pg-detail'!G$69</f>
        <v>163038.09394459138</v>
      </c>
      <c r="H41" s="12">
        <f>'[28]pg-detail'!H$69</f>
        <v>170120.35079096569</v>
      </c>
      <c r="I41" s="12">
        <f>'[28]pg-detail'!I$69</f>
        <v>178051.11129761819</v>
      </c>
      <c r="J41" s="12">
        <f>'[28]pg-detail'!J$69</f>
        <v>187938.08438316712</v>
      </c>
      <c r="K41" s="12">
        <f>'[28]pg-detail'!K$69</f>
        <v>196517.48875257373</v>
      </c>
      <c r="L41" s="12">
        <f>'[28]pg-detail'!L$69</f>
        <v>203424.76213974855</v>
      </c>
    </row>
    <row r="42" spans="1:12" x14ac:dyDescent="0.2">
      <c r="A42" s="9" t="s">
        <v>75</v>
      </c>
      <c r="B42" s="12">
        <f>'[29]pg-detail'!B$69</f>
        <v>358111.86015424167</v>
      </c>
      <c r="C42" s="12">
        <f>'[29]pg-detail'!C$69</f>
        <v>377674.27483443706</v>
      </c>
      <c r="D42" s="12">
        <f>'[29]pg-detail'!D$69</f>
        <v>362467.41113426618</v>
      </c>
      <c r="E42" s="12">
        <f>'[29]pg-detail'!E$69</f>
        <v>339292.58692424337</v>
      </c>
      <c r="F42" s="12">
        <f>'[29]pg-detail'!F$69</f>
        <v>355098.85038963973</v>
      </c>
      <c r="G42" s="12">
        <f>'[29]pg-detail'!G$69</f>
        <v>363915.09243915958</v>
      </c>
      <c r="H42" s="12">
        <f>'[29]pg-detail'!H$69</f>
        <v>382324.26314385043</v>
      </c>
      <c r="I42" s="12">
        <f>'[29]pg-detail'!I$69</f>
        <v>402639.27163769287</v>
      </c>
      <c r="J42" s="12">
        <f>'[29]pg-detail'!J$69</f>
        <v>431888.93074721511</v>
      </c>
      <c r="K42" s="12">
        <f>'[29]pg-detail'!K$69</f>
        <v>462107.50861210655</v>
      </c>
      <c r="L42" s="12">
        <f>'[29]pg-detail'!L$69</f>
        <v>481411.08474904537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A20" sqref="A20"/>
    </sheetView>
  </sheetViews>
  <sheetFormatPr baseColWidth="10" defaultRowHeight="12.75" x14ac:dyDescent="0.2"/>
  <cols>
    <col min="1" max="1" width="32.140625" style="8" customWidth="1"/>
    <col min="2" max="30" width="12.85546875" style="8" customWidth="1"/>
    <col min="31" max="257" width="10.28515625" style="8" customWidth="1"/>
    <col min="258" max="286" width="12.85546875" style="8" customWidth="1"/>
    <col min="287" max="513" width="10.28515625" style="8" customWidth="1"/>
    <col min="514" max="542" width="12.85546875" style="8" customWidth="1"/>
    <col min="543" max="769" width="10.28515625" style="8" customWidth="1"/>
    <col min="770" max="798" width="12.85546875" style="8" customWidth="1"/>
    <col min="799" max="1025" width="10.28515625" style="8" customWidth="1"/>
    <col min="1026" max="1054" width="12.85546875" style="8" customWidth="1"/>
    <col min="1055" max="1281" width="10.28515625" style="8" customWidth="1"/>
    <col min="1282" max="1310" width="12.85546875" style="8" customWidth="1"/>
    <col min="1311" max="1537" width="10.28515625" style="8" customWidth="1"/>
    <col min="1538" max="1566" width="12.85546875" style="8" customWidth="1"/>
    <col min="1567" max="1793" width="10.28515625" style="8" customWidth="1"/>
    <col min="1794" max="1822" width="12.85546875" style="8" customWidth="1"/>
    <col min="1823" max="2049" width="10.28515625" style="8" customWidth="1"/>
    <col min="2050" max="2078" width="12.85546875" style="8" customWidth="1"/>
    <col min="2079" max="2305" width="10.28515625" style="8" customWidth="1"/>
    <col min="2306" max="2334" width="12.85546875" style="8" customWidth="1"/>
    <col min="2335" max="2561" width="10.28515625" style="8" customWidth="1"/>
    <col min="2562" max="2590" width="12.85546875" style="8" customWidth="1"/>
    <col min="2591" max="2817" width="10.28515625" style="8" customWidth="1"/>
    <col min="2818" max="2846" width="12.85546875" style="8" customWidth="1"/>
    <col min="2847" max="3073" width="10.28515625" style="8" customWidth="1"/>
    <col min="3074" max="3102" width="12.85546875" style="8" customWidth="1"/>
    <col min="3103" max="3329" width="10.28515625" style="8" customWidth="1"/>
    <col min="3330" max="3358" width="12.85546875" style="8" customWidth="1"/>
    <col min="3359" max="3585" width="10.28515625" style="8" customWidth="1"/>
    <col min="3586" max="3614" width="12.85546875" style="8" customWidth="1"/>
    <col min="3615" max="3841" width="10.28515625" style="8" customWidth="1"/>
    <col min="3842" max="3870" width="12.85546875" style="8" customWidth="1"/>
    <col min="3871" max="4097" width="10.28515625" style="8" customWidth="1"/>
    <col min="4098" max="4126" width="12.85546875" style="8" customWidth="1"/>
    <col min="4127" max="4353" width="10.28515625" style="8" customWidth="1"/>
    <col min="4354" max="4382" width="12.85546875" style="8" customWidth="1"/>
    <col min="4383" max="4609" width="10.28515625" style="8" customWidth="1"/>
    <col min="4610" max="4638" width="12.85546875" style="8" customWidth="1"/>
    <col min="4639" max="4865" width="10.28515625" style="8" customWidth="1"/>
    <col min="4866" max="4894" width="12.85546875" style="8" customWidth="1"/>
    <col min="4895" max="5121" width="10.28515625" style="8" customWidth="1"/>
    <col min="5122" max="5150" width="12.85546875" style="8" customWidth="1"/>
    <col min="5151" max="5377" width="10.28515625" style="8" customWidth="1"/>
    <col min="5378" max="5406" width="12.85546875" style="8" customWidth="1"/>
    <col min="5407" max="5633" width="10.28515625" style="8" customWidth="1"/>
    <col min="5634" max="5662" width="12.85546875" style="8" customWidth="1"/>
    <col min="5663" max="5889" width="10.28515625" style="8" customWidth="1"/>
    <col min="5890" max="5918" width="12.85546875" style="8" customWidth="1"/>
    <col min="5919" max="6145" width="10.28515625" style="8" customWidth="1"/>
    <col min="6146" max="6174" width="12.85546875" style="8" customWidth="1"/>
    <col min="6175" max="6401" width="10.28515625" style="8" customWidth="1"/>
    <col min="6402" max="6430" width="12.85546875" style="8" customWidth="1"/>
    <col min="6431" max="6657" width="10.28515625" style="8" customWidth="1"/>
    <col min="6658" max="6686" width="12.85546875" style="8" customWidth="1"/>
    <col min="6687" max="6913" width="10.28515625" style="8" customWidth="1"/>
    <col min="6914" max="6942" width="12.85546875" style="8" customWidth="1"/>
    <col min="6943" max="7169" width="10.28515625" style="8" customWidth="1"/>
    <col min="7170" max="7198" width="12.85546875" style="8" customWidth="1"/>
    <col min="7199" max="7425" width="10.28515625" style="8" customWidth="1"/>
    <col min="7426" max="7454" width="12.85546875" style="8" customWidth="1"/>
    <col min="7455" max="7681" width="10.28515625" style="8" customWidth="1"/>
    <col min="7682" max="7710" width="12.85546875" style="8" customWidth="1"/>
    <col min="7711" max="7937" width="10.28515625" style="8" customWidth="1"/>
    <col min="7938" max="7966" width="12.85546875" style="8" customWidth="1"/>
    <col min="7967" max="8193" width="10.28515625" style="8" customWidth="1"/>
    <col min="8194" max="8222" width="12.85546875" style="8" customWidth="1"/>
    <col min="8223" max="8449" width="10.28515625" style="8" customWidth="1"/>
    <col min="8450" max="8478" width="12.85546875" style="8" customWidth="1"/>
    <col min="8479" max="8705" width="10.28515625" style="8" customWidth="1"/>
    <col min="8706" max="8734" width="12.85546875" style="8" customWidth="1"/>
    <col min="8735" max="8961" width="10.28515625" style="8" customWidth="1"/>
    <col min="8962" max="8990" width="12.85546875" style="8" customWidth="1"/>
    <col min="8991" max="9217" width="10.28515625" style="8" customWidth="1"/>
    <col min="9218" max="9246" width="12.85546875" style="8" customWidth="1"/>
    <col min="9247" max="9473" width="10.28515625" style="8" customWidth="1"/>
    <col min="9474" max="9502" width="12.85546875" style="8" customWidth="1"/>
    <col min="9503" max="9729" width="10.28515625" style="8" customWidth="1"/>
    <col min="9730" max="9758" width="12.85546875" style="8" customWidth="1"/>
    <col min="9759" max="9985" width="10.28515625" style="8" customWidth="1"/>
    <col min="9986" max="10014" width="12.85546875" style="8" customWidth="1"/>
    <col min="10015" max="10241" width="10.28515625" style="8" customWidth="1"/>
    <col min="10242" max="10270" width="12.85546875" style="8" customWidth="1"/>
    <col min="10271" max="10497" width="10.28515625" style="8" customWidth="1"/>
    <col min="10498" max="10526" width="12.85546875" style="8" customWidth="1"/>
    <col min="10527" max="10753" width="10.28515625" style="8" customWidth="1"/>
    <col min="10754" max="10782" width="12.85546875" style="8" customWidth="1"/>
    <col min="10783" max="11009" width="10.28515625" style="8" customWidth="1"/>
    <col min="11010" max="11038" width="12.85546875" style="8" customWidth="1"/>
    <col min="11039" max="11265" width="10.28515625" style="8" customWidth="1"/>
    <col min="11266" max="11294" width="12.85546875" style="8" customWidth="1"/>
    <col min="11295" max="11521" width="10.28515625" style="8" customWidth="1"/>
    <col min="11522" max="11550" width="12.85546875" style="8" customWidth="1"/>
    <col min="11551" max="11777" width="10.28515625" style="8" customWidth="1"/>
    <col min="11778" max="11806" width="12.85546875" style="8" customWidth="1"/>
    <col min="11807" max="12033" width="10.28515625" style="8" customWidth="1"/>
    <col min="12034" max="12062" width="12.85546875" style="8" customWidth="1"/>
    <col min="12063" max="12289" width="10.28515625" style="8" customWidth="1"/>
    <col min="12290" max="12318" width="12.85546875" style="8" customWidth="1"/>
    <col min="12319" max="12545" width="10.28515625" style="8" customWidth="1"/>
    <col min="12546" max="12574" width="12.85546875" style="8" customWidth="1"/>
    <col min="12575" max="12801" width="10.28515625" style="8" customWidth="1"/>
    <col min="12802" max="12830" width="12.85546875" style="8" customWidth="1"/>
    <col min="12831" max="13057" width="10.28515625" style="8" customWidth="1"/>
    <col min="13058" max="13086" width="12.85546875" style="8" customWidth="1"/>
    <col min="13087" max="13313" width="10.28515625" style="8" customWidth="1"/>
    <col min="13314" max="13342" width="12.85546875" style="8" customWidth="1"/>
    <col min="13343" max="13569" width="10.28515625" style="8" customWidth="1"/>
    <col min="13570" max="13598" width="12.85546875" style="8" customWidth="1"/>
    <col min="13599" max="13825" width="10.28515625" style="8" customWidth="1"/>
    <col min="13826" max="13854" width="12.85546875" style="8" customWidth="1"/>
    <col min="13855" max="14081" width="10.28515625" style="8" customWidth="1"/>
    <col min="14082" max="14110" width="12.85546875" style="8" customWidth="1"/>
    <col min="14111" max="14337" width="10.28515625" style="8" customWidth="1"/>
    <col min="14338" max="14366" width="12.85546875" style="8" customWidth="1"/>
    <col min="14367" max="14593" width="10.28515625" style="8" customWidth="1"/>
    <col min="14594" max="14622" width="12.85546875" style="8" customWidth="1"/>
    <col min="14623" max="14849" width="10.28515625" style="8" customWidth="1"/>
    <col min="14850" max="14878" width="12.85546875" style="8" customWidth="1"/>
    <col min="14879" max="15105" width="10.28515625" style="8" customWidth="1"/>
    <col min="15106" max="15134" width="12.85546875" style="8" customWidth="1"/>
    <col min="15135" max="15361" width="10.28515625" style="8" customWidth="1"/>
    <col min="15362" max="15390" width="12.85546875" style="8" customWidth="1"/>
    <col min="15391" max="15617" width="10.28515625" style="8" customWidth="1"/>
    <col min="15618" max="15646" width="12.85546875" style="8" customWidth="1"/>
    <col min="15647" max="15873" width="10.28515625" style="8" customWidth="1"/>
    <col min="15874" max="15902" width="12.85546875" style="8" customWidth="1"/>
    <col min="15903" max="16129" width="10.28515625" style="8" customWidth="1"/>
    <col min="16130" max="16158" width="12.85546875" style="8" customWidth="1"/>
    <col min="16159" max="16384" width="10.28515625" style="8" customWidth="1"/>
  </cols>
  <sheetData>
    <row r="1" spans="1:20" x14ac:dyDescent="0.2">
      <c r="A1" s="15" t="s">
        <v>142</v>
      </c>
    </row>
    <row r="3" spans="1:20" x14ac:dyDescent="0.2">
      <c r="A3" s="15" t="s">
        <v>15</v>
      </c>
      <c r="B3" s="41">
        <v>43885.592511574076</v>
      </c>
    </row>
    <row r="4" spans="1:20" x14ac:dyDescent="0.2">
      <c r="A4" s="15" t="s">
        <v>16</v>
      </c>
      <c r="B4" s="41">
        <v>43915.469172743055</v>
      </c>
    </row>
    <row r="5" spans="1:20" x14ac:dyDescent="0.2">
      <c r="A5" s="15" t="s">
        <v>17</v>
      </c>
      <c r="B5" s="15" t="s">
        <v>18</v>
      </c>
    </row>
    <row r="7" spans="1:20" x14ac:dyDescent="0.2">
      <c r="A7" s="15" t="s">
        <v>19</v>
      </c>
      <c r="B7" s="15" t="s">
        <v>143</v>
      </c>
    </row>
    <row r="8" spans="1:20" x14ac:dyDescent="0.2">
      <c r="A8" s="15" t="s">
        <v>21</v>
      </c>
      <c r="B8" s="15" t="s">
        <v>144</v>
      </c>
    </row>
    <row r="9" spans="1:20" x14ac:dyDescent="0.2">
      <c r="A9" s="15" t="s">
        <v>23</v>
      </c>
      <c r="B9" s="15" t="s">
        <v>145</v>
      </c>
    </row>
    <row r="11" spans="1:20" x14ac:dyDescent="0.2">
      <c r="A11" s="42" t="s">
        <v>25</v>
      </c>
      <c r="B11" s="42" t="s">
        <v>26</v>
      </c>
      <c r="C11" s="42" t="s">
        <v>27</v>
      </c>
      <c r="D11" s="42" t="s">
        <v>28</v>
      </c>
      <c r="E11" s="42" t="s">
        <v>29</v>
      </c>
      <c r="F11" s="42" t="s">
        <v>30</v>
      </c>
      <c r="G11" s="42" t="s">
        <v>31</v>
      </c>
      <c r="H11" s="42" t="s">
        <v>32</v>
      </c>
      <c r="I11" s="42" t="s">
        <v>33</v>
      </c>
      <c r="J11" s="42" t="s">
        <v>34</v>
      </c>
      <c r="K11" s="42" t="s">
        <v>35</v>
      </c>
      <c r="L11" s="42" t="s">
        <v>36</v>
      </c>
      <c r="M11" s="42" t="s">
        <v>37</v>
      </c>
      <c r="N11" s="42" t="s">
        <v>38</v>
      </c>
      <c r="O11" s="42" t="s">
        <v>39</v>
      </c>
      <c r="P11" s="42" t="s">
        <v>40</v>
      </c>
      <c r="Q11" s="42" t="s">
        <v>41</v>
      </c>
      <c r="R11" s="42" t="s">
        <v>42</v>
      </c>
      <c r="S11" s="42" t="s">
        <v>43</v>
      </c>
      <c r="T11" s="42" t="s">
        <v>44</v>
      </c>
    </row>
    <row r="12" spans="1:20" x14ac:dyDescent="0.2">
      <c r="A12" s="42" t="s">
        <v>45</v>
      </c>
      <c r="B12" s="14">
        <f>[30]Data3!L12/3.6</f>
        <v>568771.85611111112</v>
      </c>
      <c r="C12" s="14">
        <f>[30]Data3!M12/3.6</f>
        <v>605706.07027777785</v>
      </c>
      <c r="D12" s="14">
        <f>[30]Data3!N12/3.6</f>
        <v>594082.8936111111</v>
      </c>
      <c r="E12" s="14">
        <f>[30]Data3!O12/3.6</f>
        <v>648759.95166666666</v>
      </c>
      <c r="F12" s="14">
        <f>[30]Data3!P12/3.6</f>
        <v>694865.17194444442</v>
      </c>
      <c r="G12" s="14">
        <f>[30]Data3!Q12/3.6</f>
        <v>691573.40638888883</v>
      </c>
      <c r="H12" s="14">
        <f>[30]Data3!R12/3.6</f>
        <v>684728.53</v>
      </c>
      <c r="I12" s="14">
        <f>[30]Data3!S12/3.6</f>
        <v>659498.83305555559</v>
      </c>
      <c r="J12" s="14">
        <f>[30]Data3!T12/3.6</f>
        <v>660978.06222222222</v>
      </c>
      <c r="K12" s="14">
        <f>[30]Data3!U12/3.6</f>
        <v>649316.72111111111</v>
      </c>
      <c r="L12" s="14">
        <f>[30]Data3!V12/3.6</f>
        <v>709660.65333333332</v>
      </c>
      <c r="M12" s="14">
        <f>[30]Data3!W12/3.6</f>
        <v>652770.90361111111</v>
      </c>
      <c r="N12" s="14">
        <f>[30]Data3!X12/3.6</f>
        <v>663796.98111111112</v>
      </c>
      <c r="O12" s="14">
        <f>[30]Data3!Y12/3.6</f>
        <v>660538.43833333335</v>
      </c>
      <c r="P12" s="14">
        <f>[30]Data3!Z12/3.6</f>
        <v>611339.67055555549</v>
      </c>
      <c r="Q12" s="14">
        <f>[30]Data3!AA12/3.6</f>
        <v>618974.53</v>
      </c>
      <c r="R12" s="14">
        <f>[30]Data3!AB12/3.6</f>
        <v>645549.71555555554</v>
      </c>
      <c r="S12" s="14">
        <f>[30]Data3!AC12/3.6</f>
        <v>648574.74055555556</v>
      </c>
      <c r="T12" s="14">
        <f>[30]Data3!AD12/3.6</f>
        <v>634302.94111111108</v>
      </c>
    </row>
    <row r="13" spans="1:20" x14ac:dyDescent="0.2">
      <c r="A13" s="42" t="s">
        <v>46</v>
      </c>
      <c r="B13" s="14">
        <f>[30]Data3!L13/3.6</f>
        <v>597135.745</v>
      </c>
      <c r="C13" s="14">
        <f>[30]Data3!M13/3.6</f>
        <v>632194.95916666673</v>
      </c>
      <c r="D13" s="14">
        <f>[30]Data3!N13/3.6</f>
        <v>618388.17138888885</v>
      </c>
      <c r="E13" s="14">
        <f>[30]Data3!O13/3.6</f>
        <v>669841.89611111104</v>
      </c>
      <c r="F13" s="14">
        <f>[30]Data3!P13/3.6</f>
        <v>709674.89416666667</v>
      </c>
      <c r="G13" s="14">
        <f>[30]Data3!Q13/3.6</f>
        <v>707457.85083333321</v>
      </c>
      <c r="H13" s="14">
        <f>[30]Data3!R13/3.6</f>
        <v>699902.4188888889</v>
      </c>
      <c r="I13" s="14">
        <f>[30]Data3!S13/3.6</f>
        <v>675845.49972222222</v>
      </c>
      <c r="J13" s="14">
        <f>[30]Data3!T13/3.6</f>
        <v>678854.17333333334</v>
      </c>
      <c r="K13" s="14">
        <f>[30]Data3!U13/3.6</f>
        <v>664444.77666666661</v>
      </c>
      <c r="L13" s="14">
        <f>[30]Data3!V13/3.6</f>
        <v>725483.43111111107</v>
      </c>
      <c r="M13" s="14">
        <f>[30]Data3!W13/3.6</f>
        <v>668912.29249999998</v>
      </c>
      <c r="N13" s="14">
        <f>[30]Data3!X13/3.6</f>
        <v>679998.37</v>
      </c>
      <c r="O13" s="14">
        <f>[30]Data3!Y13/3.6</f>
        <v>676261.77166666661</v>
      </c>
      <c r="P13" s="14">
        <f>[30]Data3!Z13/3.6</f>
        <v>628088.00388888887</v>
      </c>
      <c r="Q13" s="14">
        <f>[30]Data3!AA13/3.6</f>
        <v>637449.39805555553</v>
      </c>
      <c r="R13" s="14">
        <f>[30]Data3!AB13/3.6</f>
        <v>663641.00444444444</v>
      </c>
      <c r="S13" s="14">
        <f>[30]Data3!AC13/3.6</f>
        <v>667064.82305555546</v>
      </c>
      <c r="T13" s="14">
        <f>[30]Data3!AD13/3.6</f>
        <v>652731.33972222218</v>
      </c>
    </row>
    <row r="14" spans="1:20" x14ac:dyDescent="0.2">
      <c r="A14" s="42" t="s">
        <v>47</v>
      </c>
      <c r="B14" s="14">
        <f>[30]Data3!L14/3.6</f>
        <v>275456.02277777781</v>
      </c>
      <c r="C14" s="14">
        <f>[30]Data3!M14/3.6</f>
        <v>293937.18138888886</v>
      </c>
      <c r="D14" s="14">
        <f>[30]Data3!N14/3.6</f>
        <v>300494.83805555553</v>
      </c>
      <c r="E14" s="14">
        <f>[30]Data3!O14/3.6</f>
        <v>346679.9516666666</v>
      </c>
      <c r="F14" s="14">
        <f>[30]Data3!P14/3.6</f>
        <v>408106.28305555554</v>
      </c>
      <c r="G14" s="14">
        <f>[30]Data3!Q14/3.6</f>
        <v>408008.12861111108</v>
      </c>
      <c r="H14" s="14">
        <f>[30]Data3!R14/3.6</f>
        <v>407125.75222222222</v>
      </c>
      <c r="I14" s="14">
        <f>[30]Data3!S14/3.6</f>
        <v>394051.61083333334</v>
      </c>
      <c r="J14" s="14">
        <f>[30]Data3!T14/3.6</f>
        <v>395400.00666666665</v>
      </c>
      <c r="K14" s="14">
        <f>[30]Data3!U14/3.6</f>
        <v>386350.8877777778</v>
      </c>
      <c r="L14" s="14">
        <f>[30]Data3!V14/3.6</f>
        <v>422630.54555555549</v>
      </c>
      <c r="M14" s="14">
        <f>[30]Data3!W14/3.6</f>
        <v>398728.7627777778</v>
      </c>
      <c r="N14" s="14">
        <f>[30]Data3!X14/3.6</f>
        <v>403170.8666666667</v>
      </c>
      <c r="O14" s="14">
        <f>[30]Data3!Y14/3.6</f>
        <v>406136.74916666665</v>
      </c>
      <c r="P14" s="14">
        <f>[30]Data3!Z14/3.6</f>
        <v>377929.29527777777</v>
      </c>
      <c r="Q14" s="14">
        <f>[30]Data3!AA14/3.6</f>
        <v>380870.98916666664</v>
      </c>
      <c r="R14" s="14">
        <f>[30]Data3!AB14/3.6</f>
        <v>397789.35055555555</v>
      </c>
      <c r="S14" s="14">
        <f>[30]Data3!AC14/3.6</f>
        <v>402182.65777777776</v>
      </c>
      <c r="T14" s="14">
        <f>[30]Data3!AD14/3.6</f>
        <v>395298.92972222227</v>
      </c>
    </row>
    <row r="15" spans="1:20" x14ac:dyDescent="0.2">
      <c r="A15" s="42" t="s">
        <v>48</v>
      </c>
      <c r="B15" s="14">
        <f>[30]Data3!L15/3.6</f>
        <v>6436.3888888888887</v>
      </c>
      <c r="C15" s="14">
        <f>[30]Data3!M15/3.6</f>
        <v>6571.9444444444443</v>
      </c>
      <c r="D15" s="14">
        <f>[30]Data3!N15/3.6</f>
        <v>6348.0555555555557</v>
      </c>
      <c r="E15" s="14">
        <f>[30]Data3!O15/3.6</f>
        <v>6406.9444444444443</v>
      </c>
      <c r="F15" s="14">
        <f>[30]Data3!P15/3.6</f>
        <v>6504.1666666666661</v>
      </c>
      <c r="G15" s="14">
        <f>[30]Data3!Q15/3.6</f>
        <v>5406.666666666667</v>
      </c>
      <c r="H15" s="14">
        <f>[30]Data3!R15/3.6</f>
        <v>8765.8333333333339</v>
      </c>
      <c r="I15" s="14">
        <f>[30]Data3!S15/3.6</f>
        <v>7376.1111111111113</v>
      </c>
      <c r="J15" s="14">
        <f>[30]Data3!T15/3.6</f>
        <v>7954.1666666666661</v>
      </c>
      <c r="K15" s="14">
        <f>[30]Data3!U15/3.6</f>
        <v>8636.9444444444434</v>
      </c>
      <c r="L15" s="14">
        <f>[30]Data3!V15/3.6</f>
        <v>9874</v>
      </c>
      <c r="M15" s="14">
        <f>[30]Data3!W15/3.6</f>
        <v>9760.0833333333339</v>
      </c>
      <c r="N15" s="14">
        <f>[30]Data3!X15/3.6</f>
        <v>8934.8055555555547</v>
      </c>
      <c r="O15" s="14">
        <f>[30]Data3!Y15/3.6</f>
        <v>8006.4722222222217</v>
      </c>
      <c r="P15" s="14">
        <f>[30]Data3!Z15/3.6</f>
        <v>7305.1666666666661</v>
      </c>
      <c r="Q15" s="14">
        <f>[30]Data3!AA15/3.6</f>
        <v>7386.0833333333339</v>
      </c>
      <c r="R15" s="14">
        <f>[30]Data3!AB15/3.6</f>
        <v>7052.1666666666661</v>
      </c>
      <c r="S15" s="14">
        <f>[30]Data3!AC15/3.6</f>
        <v>6155.6111111111113</v>
      </c>
      <c r="T15" s="14">
        <f>[30]Data3!AD15/3.6</f>
        <v>6189.1666666666661</v>
      </c>
    </row>
    <row r="16" spans="1:20" x14ac:dyDescent="0.2">
      <c r="A16" s="42" t="s">
        <v>49</v>
      </c>
      <c r="B16" s="14">
        <f>[30]Data3!L16/3.6</f>
        <v>13140.277777777777</v>
      </c>
      <c r="C16" s="14">
        <f>[30]Data3!M16/3.6</f>
        <v>13484.166666666666</v>
      </c>
      <c r="D16" s="14">
        <f>[30]Data3!N16/3.6</f>
        <v>12815.555555555555</v>
      </c>
      <c r="E16" s="14">
        <f>[30]Data3!O16/3.6</f>
        <v>13916.944444444443</v>
      </c>
      <c r="F16" s="14">
        <f>[30]Data3!P16/3.6</f>
        <v>12765</v>
      </c>
      <c r="G16" s="14">
        <f>[30]Data3!Q16/3.6</f>
        <v>13202.222222222223</v>
      </c>
      <c r="H16" s="14">
        <f>[30]Data3!R16/3.6</f>
        <v>12615</v>
      </c>
      <c r="I16" s="14">
        <f>[30]Data3!S16/3.6</f>
        <v>12981.388888888889</v>
      </c>
      <c r="J16" s="14">
        <f>[30]Data3!T16/3.6</f>
        <v>15221.111111111111</v>
      </c>
      <c r="K16" s="14">
        <f>[30]Data3!U16/3.6</f>
        <v>14727.222222222223</v>
      </c>
      <c r="L16" s="14">
        <f>[30]Data3!V16/3.6</f>
        <v>14890.833333333332</v>
      </c>
      <c r="M16" s="14">
        <f>[30]Data3!W16/3.6</f>
        <v>15019.722222222223</v>
      </c>
      <c r="N16" s="14">
        <f>[30]Data3!X16/3.6</f>
        <v>14854.722222222223</v>
      </c>
      <c r="O16" s="14">
        <f>[30]Data3!Y16/3.6</f>
        <v>13785.833333333332</v>
      </c>
      <c r="P16" s="14">
        <f>[30]Data3!Z16/3.6</f>
        <v>13921.388888888889</v>
      </c>
      <c r="Q16" s="14">
        <f>[30]Data3!AA16/3.6</f>
        <v>12776.111111111111</v>
      </c>
      <c r="R16" s="14">
        <f>[30]Data3!AB16/3.6</f>
        <v>12475.833333333332</v>
      </c>
      <c r="S16" s="14">
        <f>[30]Data3!AC16/3.6</f>
        <v>11331.393611111111</v>
      </c>
      <c r="T16" s="14">
        <f>[30]Data3!AD16/3.6</f>
        <v>9736.6358333333337</v>
      </c>
    </row>
    <row r="17" spans="1:20" x14ac:dyDescent="0.2">
      <c r="A17" s="42" t="s">
        <v>50</v>
      </c>
      <c r="B17" s="14">
        <f>[30]Data3!L17/3.6</f>
        <v>38632.5</v>
      </c>
      <c r="C17" s="14">
        <f>[30]Data3!M17/3.6</f>
        <v>41412.777777777774</v>
      </c>
      <c r="D17" s="14">
        <f>[30]Data3!N17/3.6</f>
        <v>39526.111111111109</v>
      </c>
      <c r="E17" s="14">
        <f>[30]Data3!O17/3.6</f>
        <v>40872.777777777774</v>
      </c>
      <c r="F17" s="14">
        <f>[30]Data3!P17/3.6</f>
        <v>40071.944444444445</v>
      </c>
      <c r="G17" s="14">
        <f>[30]Data3!Q17/3.6</f>
        <v>38578.333333333336</v>
      </c>
      <c r="H17" s="14">
        <f>[30]Data3!R17/3.6</f>
        <v>36383.611111111109</v>
      </c>
      <c r="I17" s="14">
        <f>[30]Data3!S17/3.6</f>
        <v>35742.5</v>
      </c>
      <c r="J17" s="14">
        <f>[30]Data3!T17/3.6</f>
        <v>35996.388888888891</v>
      </c>
      <c r="K17" s="14">
        <f>[30]Data3!U17/3.6</f>
        <v>33728.888888888891</v>
      </c>
      <c r="L17" s="14">
        <f>[30]Data3!V17/3.6</f>
        <v>33357.416666666664</v>
      </c>
      <c r="M17" s="14">
        <f>[30]Data3!W17/3.6</f>
        <v>30076.305555555555</v>
      </c>
      <c r="N17" s="14">
        <f>[30]Data3!X17/3.6</f>
        <v>30547.944444444445</v>
      </c>
      <c r="O17" s="14">
        <f>[30]Data3!Y17/3.6</f>
        <v>30694.916666666664</v>
      </c>
      <c r="P17" s="14">
        <f>[30]Data3!Z17/3.6</f>
        <v>26812.444444444445</v>
      </c>
      <c r="Q17" s="14">
        <f>[30]Data3!AA17/3.6</f>
        <v>27402.986111111109</v>
      </c>
      <c r="R17" s="14">
        <f>[30]Data3!AB17/3.6</f>
        <v>29106.305555555555</v>
      </c>
      <c r="S17" s="14">
        <f>[30]Data3!AC17/3.6</f>
        <v>28386.41</v>
      </c>
      <c r="T17" s="14">
        <f>[30]Data3!AD17/3.6</f>
        <v>27175.319722222222</v>
      </c>
    </row>
    <row r="18" spans="1:20" x14ac:dyDescent="0.2">
      <c r="A18" s="42" t="s">
        <v>51</v>
      </c>
      <c r="B18" s="14">
        <f>[30]Data3!L18/3.6</f>
        <v>32880.277777777774</v>
      </c>
      <c r="C18" s="14">
        <f>[30]Data3!M18/3.6</f>
        <v>35495.277777777774</v>
      </c>
      <c r="D18" s="14">
        <f>[30]Data3!N18/3.6</f>
        <v>35069.444444444445</v>
      </c>
      <c r="E18" s="14">
        <f>[30]Data3!O18/3.6</f>
        <v>36040.277777777774</v>
      </c>
      <c r="F18" s="14">
        <f>[30]Data3!P18/3.6</f>
        <v>35863.055555555555</v>
      </c>
      <c r="G18" s="14">
        <f>[30]Data3!Q18/3.6</f>
        <v>35416.111111111109</v>
      </c>
      <c r="H18" s="14">
        <f>[30]Data3!R18/3.6</f>
        <v>35166.111111111109</v>
      </c>
      <c r="I18" s="14">
        <f>[30]Data3!S18/3.6</f>
        <v>34304.166666666664</v>
      </c>
      <c r="J18" s="14">
        <f>[30]Data3!T18/3.6</f>
        <v>35049.166666666664</v>
      </c>
      <c r="K18" s="14">
        <f>[30]Data3!U18/3.6</f>
        <v>35836.944444444445</v>
      </c>
      <c r="L18" s="14">
        <f>[30]Data3!V18/3.6</f>
        <v>41490.191111111111</v>
      </c>
      <c r="M18" s="14">
        <f>[30]Data3!W18/3.6</f>
        <v>36637.501944444448</v>
      </c>
      <c r="N18" s="14">
        <f>[30]Data3!X18/3.6</f>
        <v>37606.22555555556</v>
      </c>
      <c r="O18" s="14">
        <f>[30]Data3!Y18/3.6</f>
        <v>37241.494722222218</v>
      </c>
      <c r="P18" s="14">
        <f>[30]Data3!Z18/3.6</f>
        <v>33856.541944444449</v>
      </c>
      <c r="Q18" s="14">
        <f>[30]Data3!AA18/3.6</f>
        <v>35987.776944444442</v>
      </c>
      <c r="R18" s="14">
        <f>[30]Data3!AB18/3.6</f>
        <v>37316.281666666669</v>
      </c>
      <c r="S18" s="14">
        <f>[30]Data3!AC18/3.6</f>
        <v>37532.334722222222</v>
      </c>
      <c r="T18" s="14">
        <f>[30]Data3!AD18/3.6</f>
        <v>37281.363055555557</v>
      </c>
    </row>
    <row r="19" spans="1:20" x14ac:dyDescent="0.2">
      <c r="A19" s="42" t="s">
        <v>129</v>
      </c>
      <c r="B19" s="14">
        <f>[30]Data3!L19/3.6</f>
        <v>87715.555555555547</v>
      </c>
      <c r="C19" s="14">
        <f>[30]Data3!M19/3.6</f>
        <v>89130.555555555547</v>
      </c>
      <c r="D19" s="14">
        <f>[30]Data3!N19/3.6</f>
        <v>87797.222222222219</v>
      </c>
      <c r="E19" s="14">
        <f>[30]Data3!O19/3.6</f>
        <v>129474.72222222222</v>
      </c>
      <c r="F19" s="14">
        <f>[30]Data3!P19/3.6</f>
        <v>136488.88888888888</v>
      </c>
      <c r="G19" s="14">
        <f>[30]Data3!Q19/3.6</f>
        <v>136003.88888888888</v>
      </c>
      <c r="H19" s="14">
        <f>[30]Data3!R19/3.6</f>
        <v>135925.55555555556</v>
      </c>
      <c r="I19" s="14">
        <f>[30]Data3!S19/3.6</f>
        <v>129942.22222222222</v>
      </c>
      <c r="J19" s="14">
        <f>[30]Data3!T19/3.6</f>
        <v>132888.61111111109</v>
      </c>
      <c r="K19" s="14">
        <f>[30]Data3!U19/3.6</f>
        <v>130345.55555555555</v>
      </c>
      <c r="L19" s="14">
        <f>[30]Data3!V19/3.6</f>
        <v>143027.5</v>
      </c>
      <c r="M19" s="14">
        <f>[30]Data3!W19/3.6</f>
        <v>129722.22222222222</v>
      </c>
      <c r="N19" s="14">
        <f>[30]Data3!X19/3.6</f>
        <v>133490.27777777778</v>
      </c>
      <c r="O19" s="14">
        <f>[30]Data3!Y19/3.6</f>
        <v>135601.94444444444</v>
      </c>
      <c r="P19" s="14">
        <f>[30]Data3!Z19/3.6</f>
        <v>121713.05555555555</v>
      </c>
      <c r="Q19" s="14">
        <f>[30]Data3!AA19/3.6</f>
        <v>127060</v>
      </c>
      <c r="R19" s="14">
        <f>[30]Data3!AB19/3.6</f>
        <v>130305</v>
      </c>
      <c r="S19" s="14">
        <f>[30]Data3!AC19/3.6</f>
        <v>130457.5</v>
      </c>
      <c r="T19" s="14">
        <f>[30]Data3!AD19/3.6</f>
        <v>129900.83333333333</v>
      </c>
    </row>
    <row r="20" spans="1:20" x14ac:dyDescent="0.2">
      <c r="A20" s="42" t="s">
        <v>53</v>
      </c>
      <c r="B20" s="14">
        <f>[30]Data3!L20/3.6</f>
        <v>7488.6111111111113</v>
      </c>
      <c r="C20" s="14">
        <f>[30]Data3!M20/3.6</f>
        <v>7515</v>
      </c>
      <c r="D20" s="14">
        <f>[30]Data3!N20/3.6</f>
        <v>7528.0555555555557</v>
      </c>
      <c r="E20" s="14">
        <f>[30]Data3!O20/3.6</f>
        <v>7191.3888888888887</v>
      </c>
      <c r="F20" s="14">
        <f>[30]Data3!P20/3.6</f>
        <v>7490.833333333333</v>
      </c>
      <c r="G20" s="14">
        <f>[30]Data3!Q20/3.6</f>
        <v>7438.0555555555557</v>
      </c>
      <c r="H20" s="14">
        <f>[30]Data3!R20/3.6</f>
        <v>7496.9444444444443</v>
      </c>
      <c r="I20" s="14">
        <f>[30]Data3!S20/3.6</f>
        <v>7233.8888888888887</v>
      </c>
      <c r="J20" s="14">
        <f>[30]Data3!T20/3.6</f>
        <v>6985</v>
      </c>
      <c r="K20" s="14">
        <f>[30]Data3!U20/3.6</f>
        <v>6868.333333333333</v>
      </c>
      <c r="L20" s="14">
        <f>[30]Data3!V20/3.6</f>
        <v>7096.6666666666661</v>
      </c>
      <c r="M20" s="14">
        <f>[30]Data3!W20/3.6</f>
        <v>6357.5</v>
      </c>
      <c r="N20" s="14">
        <f>[30]Data3!X20/3.6</f>
        <v>6798.0555555555557</v>
      </c>
      <c r="O20" s="14">
        <f>[30]Data3!Y20/3.6</f>
        <v>6396.6666666666661</v>
      </c>
      <c r="P20" s="14">
        <f>[30]Data3!Z20/3.6</f>
        <v>6058.8888888888887</v>
      </c>
      <c r="Q20" s="14">
        <f>[30]Data3!AA20/3.6</f>
        <v>5890</v>
      </c>
      <c r="R20" s="14">
        <f>[30]Data3!AB20/3.6</f>
        <v>6650</v>
      </c>
      <c r="S20" s="14">
        <f>[30]Data3!AC20/3.6</f>
        <v>6739.2094444444438</v>
      </c>
      <c r="T20" s="14">
        <f>[30]Data3!AD20/3.6</f>
        <v>6738.8888888888887</v>
      </c>
    </row>
    <row r="21" spans="1:20" x14ac:dyDescent="0.2">
      <c r="A21" s="42" t="s">
        <v>55</v>
      </c>
      <c r="B21" s="14">
        <f>[30]Data3!L21/3.6</f>
        <v>326.11111111111109</v>
      </c>
      <c r="C21" s="14">
        <f>[30]Data3!M21/3.6</f>
        <v>326.66666666666669</v>
      </c>
      <c r="D21" s="14">
        <f>[30]Data3!N21/3.6</f>
        <v>320.27777777777777</v>
      </c>
      <c r="E21" s="14">
        <f>[30]Data3!O21/3.6</f>
        <v>536.11111111111109</v>
      </c>
      <c r="F21" s="14">
        <f>[30]Data3!P21/3.6</f>
        <v>504.72222222222223</v>
      </c>
      <c r="G21" s="14">
        <f>[30]Data3!Q21/3.6</f>
        <v>569.16666666666663</v>
      </c>
      <c r="H21" s="14">
        <f>[30]Data3!R21/3.6</f>
        <v>652.5</v>
      </c>
      <c r="I21" s="14">
        <f>[30]Data3!S21/3.6</f>
        <v>482.5</v>
      </c>
      <c r="J21" s="14">
        <f>[30]Data3!T21/3.6</f>
        <v>510.27777777777777</v>
      </c>
      <c r="K21" s="14">
        <f>[30]Data3!U21/3.6</f>
        <v>569.44444444444446</v>
      </c>
      <c r="L21" s="14">
        <f>[30]Data3!V21/3.6</f>
        <v>539.16666666666663</v>
      </c>
      <c r="M21" s="14">
        <f>[30]Data3!W21/3.6</f>
        <v>626.66666666666663</v>
      </c>
      <c r="N21" s="14">
        <f>[30]Data3!X21/3.6</f>
        <v>524.72222222222217</v>
      </c>
      <c r="O21" s="14">
        <f>[30]Data3!Y21/3.6</f>
        <v>482.77777777777777</v>
      </c>
      <c r="P21" s="14">
        <f>[30]Data3!Z21/3.6</f>
        <v>575.83333333333337</v>
      </c>
      <c r="Q21" s="14">
        <f>[30]Data3!AA21/3.6</f>
        <v>581.38888888888891</v>
      </c>
      <c r="R21" s="14">
        <f>[30]Data3!AB21/3.6</f>
        <v>592.77777777777771</v>
      </c>
      <c r="S21" s="14">
        <f>[30]Data3!AC21/3.6</f>
        <v>593.74444444444441</v>
      </c>
      <c r="T21" s="14">
        <f>[30]Data3!AD21/3.6</f>
        <v>601.98750000000007</v>
      </c>
    </row>
    <row r="22" spans="1:20" x14ac:dyDescent="0.2">
      <c r="A22" s="42" t="s">
        <v>56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x14ac:dyDescent="0.2">
      <c r="A23" s="42" t="s">
        <v>57</v>
      </c>
      <c r="B23" s="14">
        <f>[30]Data3!L23/3.6</f>
        <v>37630.555555555555</v>
      </c>
      <c r="C23" s="14">
        <f>[30]Data3!M23/3.6</f>
        <v>45606.944444444445</v>
      </c>
      <c r="D23" s="14">
        <f>[30]Data3!N23/3.6</f>
        <v>47502.5</v>
      </c>
      <c r="E23" s="14">
        <f>[30]Data3!O23/3.6</f>
        <v>46070.277777777774</v>
      </c>
      <c r="F23" s="14">
        <f>[30]Data3!P23/3.6</f>
        <v>46722.222222222219</v>
      </c>
      <c r="G23" s="14">
        <f>[30]Data3!Q23/3.6</f>
        <v>49522.222222222219</v>
      </c>
      <c r="H23" s="14">
        <f>[30]Data3!R23/3.6</f>
        <v>46011.388888888891</v>
      </c>
      <c r="I23" s="14">
        <f>[30]Data3!S23/3.6</f>
        <v>46162.471944444442</v>
      </c>
      <c r="J23" s="14">
        <f>[30]Data3!T23/3.6</f>
        <v>46355.472777777773</v>
      </c>
      <c r="K23" s="14">
        <f>[30]Data3!U23/3.6</f>
        <v>41997.004999999997</v>
      </c>
      <c r="L23" s="14">
        <f>[30]Data3!V23/3.6</f>
        <v>42573.757222222222</v>
      </c>
      <c r="M23" s="14">
        <f>[30]Data3!W23/3.6</f>
        <v>40057.271944444445</v>
      </c>
      <c r="N23" s="14">
        <f>[30]Data3!X23/3.6</f>
        <v>41263.211388888885</v>
      </c>
      <c r="O23" s="14">
        <f>[30]Data3!Y23/3.6</f>
        <v>43497.754444444443</v>
      </c>
      <c r="P23" s="14">
        <f>[30]Data3!Z23/3.6</f>
        <v>40034.848333333335</v>
      </c>
      <c r="Q23" s="14">
        <f>[30]Data3!AA23/3.6</f>
        <v>43035.94222222222</v>
      </c>
      <c r="R23" s="14">
        <f>[30]Data3!AB23/3.6</f>
        <v>48293.523888888885</v>
      </c>
      <c r="S23" s="14">
        <f>[30]Data3!AC23/3.6</f>
        <v>48523.006666666661</v>
      </c>
      <c r="T23" s="14">
        <f>[30]Data3!AD23/3.6</f>
        <v>48592.291944444441</v>
      </c>
    </row>
    <row r="24" spans="1:20" x14ac:dyDescent="0.2">
      <c r="A24" s="42" t="s">
        <v>58</v>
      </c>
      <c r="B24" s="14">
        <f>[30]Data3!L24/3.6</f>
        <v>2906.6666666666665</v>
      </c>
      <c r="C24" s="14">
        <f>[30]Data3!M24/3.6</f>
        <v>3276.6666666666665</v>
      </c>
      <c r="D24" s="14">
        <f>[30]Data3!N24/3.6</f>
        <v>3135.833333333333</v>
      </c>
      <c r="E24" s="14">
        <f>[30]Data3!O24/3.6</f>
        <v>3400</v>
      </c>
      <c r="F24" s="14">
        <f>[30]Data3!P24/3.6</f>
        <v>3326.1111111111109</v>
      </c>
      <c r="G24" s="14">
        <f>[30]Data3!Q24/3.6</f>
        <v>3459.4444444444443</v>
      </c>
      <c r="H24" s="14">
        <f>[30]Data3!R24/3.6</f>
        <v>3083.8888888888887</v>
      </c>
      <c r="I24" s="14">
        <f>[30]Data3!S24/3.6</f>
        <v>3018.3333333333335</v>
      </c>
      <c r="J24" s="14">
        <f>[30]Data3!T24/3.6</f>
        <v>3080.833333333333</v>
      </c>
      <c r="K24" s="14">
        <f>[30]Data3!U24/3.6</f>
        <v>3002.7777777777778</v>
      </c>
      <c r="L24" s="14">
        <f>[30]Data3!V24/3.6</f>
        <v>3284.4444444444443</v>
      </c>
      <c r="M24" s="14">
        <f>[30]Data3!W24/3.6</f>
        <v>3191.6666666666665</v>
      </c>
      <c r="N24" s="14">
        <f>[30]Data3!X24/3.6</f>
        <v>3052.7777777777778</v>
      </c>
      <c r="O24" s="14">
        <f>[30]Data3!Y24/3.6</f>
        <v>3075.833333333333</v>
      </c>
      <c r="P24" s="14">
        <f>[30]Data3!Z24/3.6</f>
        <v>2653.6111111111109</v>
      </c>
      <c r="Q24" s="14">
        <f>[30]Data3!AA24/3.6</f>
        <v>2934.1666666666665</v>
      </c>
      <c r="R24" s="14">
        <f>[30]Data3!AB24/3.6</f>
        <v>3038.3333333333335</v>
      </c>
      <c r="S24" s="14">
        <f>[30]Data3!AC24/3.6</f>
        <v>3140.8888888888891</v>
      </c>
      <c r="T24" s="14">
        <f>[30]Data3!AD24/3.6</f>
        <v>3095.25</v>
      </c>
    </row>
    <row r="25" spans="1:20" x14ac:dyDescent="0.2">
      <c r="A25" s="42" t="s">
        <v>59</v>
      </c>
      <c r="B25" s="14"/>
      <c r="C25" s="14"/>
      <c r="D25" s="14"/>
      <c r="E25" s="14"/>
      <c r="F25" s="14">
        <f>[30]Data3!P25/3.6</f>
        <v>52660</v>
      </c>
      <c r="G25" s="14">
        <f>[30]Data3!Q25/3.6</f>
        <v>53628.888888888891</v>
      </c>
      <c r="H25" s="14">
        <f>[30]Data3!R25/3.6</f>
        <v>58027.5</v>
      </c>
      <c r="I25" s="14">
        <f>[30]Data3!S25/3.6</f>
        <v>56780.833333333328</v>
      </c>
      <c r="J25" s="14">
        <f>[30]Data3!T25/3.6</f>
        <v>55103.611111111109</v>
      </c>
      <c r="K25" s="14">
        <f>[30]Data3!U25/3.6</f>
        <v>50227.777777777774</v>
      </c>
      <c r="L25" s="14">
        <f>[30]Data3!V25/3.6</f>
        <v>57039.166666666664</v>
      </c>
      <c r="M25" s="14">
        <f>[30]Data3!W25/3.6</f>
        <v>60854.444444444445</v>
      </c>
      <c r="N25" s="14">
        <f>[30]Data3!X25/3.6</f>
        <v>57484.444444444445</v>
      </c>
      <c r="O25" s="14">
        <f>[30]Data3!Y25/3.6</f>
        <v>60100.833333333328</v>
      </c>
      <c r="P25" s="14">
        <f>[30]Data3!Z25/3.6</f>
        <v>57190.555555555555</v>
      </c>
      <c r="Q25" s="14">
        <f>[30]Data3!AA25/3.6</f>
        <v>60259.444444444445</v>
      </c>
      <c r="R25" s="14">
        <f>[30]Data3!AB25/3.6</f>
        <v>62177.222222222219</v>
      </c>
      <c r="S25" s="14">
        <f>[30]Data3!AC25/3.6</f>
        <v>64837.246666666659</v>
      </c>
      <c r="T25" s="14">
        <f>[30]Data3!AD25/3.6</f>
        <v>63744.84166666666</v>
      </c>
    </row>
    <row r="26" spans="1:20" x14ac:dyDescent="0.2">
      <c r="A26" s="42" t="s">
        <v>60</v>
      </c>
      <c r="B26" s="14"/>
      <c r="C26" s="14"/>
      <c r="D26" s="14"/>
      <c r="E26" s="14"/>
      <c r="F26" s="14"/>
      <c r="G26" s="14"/>
      <c r="H26" s="14"/>
      <c r="I26" s="14"/>
      <c r="J26" s="14"/>
      <c r="K26" s="14">
        <f>[30]Data3!U26/3.6</f>
        <v>1.1111111111111112</v>
      </c>
      <c r="L26" s="14">
        <f>[30]Data3!V26/3.6</f>
        <v>1.3888888888888888</v>
      </c>
      <c r="M26" s="14">
        <f>[30]Data3!W26/3.6</f>
        <v>8.6111111111111107</v>
      </c>
      <c r="N26" s="14">
        <f>[30]Data3!X26/3.6</f>
        <v>8.6111111111111107</v>
      </c>
      <c r="O26" s="14">
        <f>[30]Data3!Y26/3.6</f>
        <v>11.666666666666666</v>
      </c>
      <c r="P26" s="14">
        <f>[30]Data3!Z26/3.6</f>
        <v>12.5</v>
      </c>
      <c r="Q26" s="14">
        <f>[30]Data3!AA26/3.6</f>
        <v>14.166666666666666</v>
      </c>
      <c r="R26" s="14">
        <f>[30]Data3!AB26/3.6</f>
        <v>13.888888888888889</v>
      </c>
      <c r="S26" s="14">
        <f>[30]Data3!AC26/3.6</f>
        <v>14.969444444444445</v>
      </c>
      <c r="T26" s="14">
        <f>[30]Data3!AD26/3.6</f>
        <v>14.958333333333334</v>
      </c>
    </row>
    <row r="27" spans="1:20" x14ac:dyDescent="0.2">
      <c r="A27" s="42" t="s">
        <v>61</v>
      </c>
      <c r="B27" s="14">
        <f>[30]Data3!L27/3.6</f>
        <v>8610.8333333333339</v>
      </c>
      <c r="C27" s="14">
        <f>[30]Data3!M27/3.6</f>
        <v>9195</v>
      </c>
      <c r="D27" s="14">
        <f>[30]Data3!N27/3.6</f>
        <v>8991.1111111111113</v>
      </c>
      <c r="E27" s="14">
        <f>[30]Data3!O27/3.6</f>
        <v>9123.8888888888887</v>
      </c>
      <c r="F27" s="14">
        <f>[30]Data3!P27/3.6</f>
        <v>8398.8888888888887</v>
      </c>
      <c r="G27" s="14">
        <f>[30]Data3!Q27/3.6</f>
        <v>8414.1666666666661</v>
      </c>
      <c r="H27" s="14">
        <f>[30]Data3!R27/3.6</f>
        <v>8136.9444444444443</v>
      </c>
      <c r="I27" s="14">
        <f>[30]Data3!S27/3.6</f>
        <v>7835</v>
      </c>
      <c r="J27" s="14">
        <f>[30]Data3!T27/3.6</f>
        <v>7243.8888888888887</v>
      </c>
      <c r="K27" s="14">
        <f>[30]Data3!U27/3.6</f>
        <v>7211.1111111111113</v>
      </c>
      <c r="L27" s="14">
        <f>[30]Data3!V27/3.6</f>
        <v>7810.5555555555557</v>
      </c>
      <c r="M27" s="14">
        <f>[30]Data3!W27/3.6</f>
        <v>6797.5</v>
      </c>
      <c r="N27" s="14">
        <f>[30]Data3!X27/3.6</f>
        <v>7271.3888888888887</v>
      </c>
      <c r="O27" s="14">
        <f>[30]Data3!Y27/3.6</f>
        <v>7030.2777777777774</v>
      </c>
      <c r="P27" s="14">
        <f>[30]Data3!Z27/3.6</f>
        <v>6808.0555555555557</v>
      </c>
      <c r="Q27" s="14">
        <f>[30]Data3!AA27/3.6</f>
        <v>6762.7777777777774</v>
      </c>
      <c r="R27" s="14">
        <f>[30]Data3!AB27/3.6</f>
        <v>7714.7222222222217</v>
      </c>
      <c r="S27" s="14">
        <f>[30]Data3!AC27/3.6</f>
        <v>8026.9519444444441</v>
      </c>
      <c r="T27" s="14">
        <f>[30]Data3!AD27/3.6</f>
        <v>7968.1374999999989</v>
      </c>
    </row>
    <row r="28" spans="1:20" x14ac:dyDescent="0.2">
      <c r="A28" s="42" t="s">
        <v>62</v>
      </c>
      <c r="B28" s="14">
        <f>[30]Data3!L28/3.6</f>
        <v>12763.055555555555</v>
      </c>
      <c r="C28" s="14">
        <f>[30]Data3!M28/3.6</f>
        <v>12782.222222222223</v>
      </c>
      <c r="D28" s="14">
        <f>[30]Data3!N28/3.6</f>
        <v>13160.555555555555</v>
      </c>
      <c r="E28" s="14">
        <f>[30]Data3!O28/3.6</f>
        <v>13459.166666666666</v>
      </c>
      <c r="F28" s="14">
        <f>[30]Data3!P28/3.6</f>
        <v>12976.666666666666</v>
      </c>
      <c r="G28" s="14">
        <f>[30]Data3!Q28/3.6</f>
        <v>12991.666666666666</v>
      </c>
      <c r="H28" s="14">
        <f>[30]Data3!R28/3.6</f>
        <v>13626.944444444443</v>
      </c>
      <c r="I28" s="14">
        <f>[30]Data3!S28/3.6</f>
        <v>12551.388888888889</v>
      </c>
      <c r="J28" s="14">
        <f>[30]Data3!T28/3.6</f>
        <v>11719.444444444443</v>
      </c>
      <c r="K28" s="14">
        <f>[30]Data3!U28/3.6</f>
        <v>11904.722222222223</v>
      </c>
      <c r="L28" s="14">
        <f>[30]Data3!V28/3.6</f>
        <v>12679.444444444443</v>
      </c>
      <c r="M28" s="14">
        <f>[30]Data3!W28/3.6</f>
        <v>11859.444444444443</v>
      </c>
      <c r="N28" s="14">
        <f>[30]Data3!X28/3.6</f>
        <v>12110.555555555555</v>
      </c>
      <c r="O28" s="14">
        <f>[30]Data3!Y28/3.6</f>
        <v>11339.166666666666</v>
      </c>
      <c r="P28" s="14">
        <f>[30]Data3!Z28/3.6</f>
        <v>11214.166666666666</v>
      </c>
      <c r="Q28" s="14">
        <f>[30]Data3!AA28/3.6</f>
        <v>10663.888888888889</v>
      </c>
      <c r="R28" s="14">
        <f>[30]Data3!AB28/3.6</f>
        <v>11094.166666666666</v>
      </c>
      <c r="S28" s="14">
        <f>[30]Data3!AC28/3.6</f>
        <v>12101.666666666666</v>
      </c>
      <c r="T28" s="14">
        <f>[30]Data3!AD28/3.6</f>
        <v>11931.944444444443</v>
      </c>
    </row>
    <row r="29" spans="1:20" x14ac:dyDescent="0.2">
      <c r="A29" s="42" t="s">
        <v>63</v>
      </c>
      <c r="B29" s="14">
        <f>[30]Data3!L29/3.6</f>
        <v>149.35611111111112</v>
      </c>
      <c r="C29" s="14">
        <f>[30]Data3!M29/3.6</f>
        <v>184.95916666666665</v>
      </c>
      <c r="D29" s="14">
        <f>[30]Data3!N29/3.6</f>
        <v>317.61583333333328</v>
      </c>
      <c r="E29" s="14">
        <f>[30]Data3!O29/3.6</f>
        <v>804.67388888888888</v>
      </c>
      <c r="F29" s="14">
        <f>[30]Data3!P29/3.6</f>
        <v>871.00527777777779</v>
      </c>
      <c r="G29" s="14">
        <f>[30]Data3!Q29/3.6</f>
        <v>876.48333333333335</v>
      </c>
      <c r="H29" s="14">
        <f>[30]Data3!R29/3.6</f>
        <v>919.71222222222218</v>
      </c>
      <c r="I29" s="14">
        <f>[30]Data3!S29/3.6</f>
        <v>740.21499999999992</v>
      </c>
      <c r="J29" s="14">
        <f>[30]Data3!T29/3.6</f>
        <v>836.27527777777777</v>
      </c>
      <c r="K29" s="14">
        <f>[30]Data3!U29/3.6</f>
        <v>709.83361111111105</v>
      </c>
      <c r="L29" s="14">
        <f>[30]Data3!V29/3.6</f>
        <v>863.61083333333329</v>
      </c>
      <c r="M29" s="14">
        <f>[30]Data3!W29/3.6</f>
        <v>877.85611111111109</v>
      </c>
      <c r="N29" s="14">
        <f>[30]Data3!X29/3.6</f>
        <v>859.04499999999996</v>
      </c>
      <c r="O29" s="14">
        <f>[30]Data3!Y29/3.6</f>
        <v>904.52</v>
      </c>
      <c r="P29" s="14">
        <f>[30]Data3!Z29/3.6</f>
        <v>701.29555555555555</v>
      </c>
      <c r="Q29" s="14">
        <f>[30]Data3!AA29/3.6</f>
        <v>656.29333333333329</v>
      </c>
      <c r="R29" s="14">
        <f>[30]Data3!AB29/3.6</f>
        <v>675.42000000000007</v>
      </c>
      <c r="S29" s="14">
        <f>[30]Data3!AC29/3.6</f>
        <v>766.49055555555549</v>
      </c>
      <c r="T29" s="14">
        <f>[30]Data3!AD29/3.6</f>
        <v>868.13194444444446</v>
      </c>
    </row>
    <row r="30" spans="1:20" x14ac:dyDescent="0.2">
      <c r="A30" s="42" t="s">
        <v>64</v>
      </c>
      <c r="B30" s="14">
        <f>[30]Data3!L30/3.6</f>
        <v>19210.277777777777</v>
      </c>
      <c r="C30" s="14">
        <f>[30]Data3!M30/3.6</f>
        <v>19852.777777777777</v>
      </c>
      <c r="D30" s="14">
        <f>[30]Data3!N30/3.6</f>
        <v>17217.222222222223</v>
      </c>
      <c r="E30" s="14">
        <f>[30]Data3!O30/3.6</f>
        <v>17771.111111111109</v>
      </c>
      <c r="F30" s="14">
        <f>[30]Data3!P30/3.6</f>
        <v>17367.222222222223</v>
      </c>
      <c r="G30" s="14">
        <f>[30]Data3!Q30/3.6</f>
        <v>17665.833333333332</v>
      </c>
      <c r="H30" s="14">
        <f>[30]Data3!R30/3.6</f>
        <v>17064.722222222223</v>
      </c>
      <c r="I30" s="14">
        <f>[30]Data3!S30/3.6</f>
        <v>15825.555555555555</v>
      </c>
      <c r="J30" s="14">
        <f>[30]Data3!T30/3.6</f>
        <v>15582.222222222223</v>
      </c>
      <c r="K30" s="14">
        <f>[30]Data3!U30/3.6</f>
        <v>14752.5</v>
      </c>
      <c r="L30" s="14">
        <f>[30]Data3!V30/3.6</f>
        <v>14717.777777777777</v>
      </c>
      <c r="M30" s="14">
        <f>[30]Data3!W30/3.6</f>
        <v>13671.111111111111</v>
      </c>
      <c r="N30" s="14">
        <f>[30]Data3!X30/3.6</f>
        <v>13750.555555555555</v>
      </c>
      <c r="O30" s="14">
        <f>[30]Data3!Y30/3.6</f>
        <v>13654.722222222223</v>
      </c>
      <c r="P30" s="14">
        <f>[30]Data3!Z30/3.6</f>
        <v>11989.722222222223</v>
      </c>
      <c r="Q30" s="14">
        <f>[30]Data3!AA30/3.6</f>
        <v>12932.222222222223</v>
      </c>
      <c r="R30" s="14">
        <f>[30]Data3!AB30/3.6</f>
        <v>13537.777777777777</v>
      </c>
      <c r="S30" s="14">
        <f>[30]Data3!AC30/3.6</f>
        <v>13282.222222222223</v>
      </c>
      <c r="T30" s="14">
        <f>[30]Data3!AD30/3.6</f>
        <v>12522.222222222223</v>
      </c>
    </row>
    <row r="31" spans="1:20" x14ac:dyDescent="0.2">
      <c r="A31" s="42" t="s">
        <v>65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>
        <f>[30]Data3!W31/3.6</f>
        <v>1.3888888888888888</v>
      </c>
      <c r="N31" s="14">
        <f>[30]Data3!X31/3.6</f>
        <v>2.2222222222222223</v>
      </c>
      <c r="O31" s="14">
        <f>[30]Data3!Y31/3.6</f>
        <v>0.27777777777777779</v>
      </c>
      <c r="P31" s="14">
        <f>[30]Data3!Z31/3.6</f>
        <v>0.27777777777777779</v>
      </c>
      <c r="Q31" s="14">
        <f>[30]Data3!AA31/3.6</f>
        <v>1.6666666666666665</v>
      </c>
      <c r="R31" s="14">
        <f>[30]Data3!AB31/3.6</f>
        <v>0.83333333333333326</v>
      </c>
      <c r="S31" s="14"/>
      <c r="T31" s="14"/>
    </row>
    <row r="32" spans="1:20" x14ac:dyDescent="0.2">
      <c r="A32" s="42" t="s">
        <v>66</v>
      </c>
      <c r="B32" s="14">
        <f>[30]Data3!L32/3.6</f>
        <v>45291.666666666664</v>
      </c>
      <c r="C32" s="14">
        <f>[30]Data3!M32/3.6</f>
        <v>45477.222222222219</v>
      </c>
      <c r="D32" s="14">
        <f>[30]Data3!N32/3.6</f>
        <v>47209.722222222219</v>
      </c>
      <c r="E32" s="14">
        <f>[30]Data3!O32/3.6</f>
        <v>47480.555555555555</v>
      </c>
      <c r="F32" s="14">
        <f>[30]Data3!P32/3.6</f>
        <v>49213.888888888891</v>
      </c>
      <c r="G32" s="14">
        <f>[30]Data3!Q32/3.6</f>
        <v>47306.666666666664</v>
      </c>
      <c r="H32" s="14">
        <f>[30]Data3!R32/3.6</f>
        <v>39602.777777777774</v>
      </c>
      <c r="I32" s="14">
        <f>[30]Data3!S32/3.6</f>
        <v>39317.5</v>
      </c>
      <c r="J32" s="14">
        <f>[30]Data3!T32/3.6</f>
        <v>38790.555555555555</v>
      </c>
      <c r="K32" s="14">
        <f>[30]Data3!U32/3.6</f>
        <v>38574.722222222219</v>
      </c>
      <c r="L32" s="14">
        <f>[30]Data3!V32/3.6</f>
        <v>40525.277777777774</v>
      </c>
      <c r="M32" s="14">
        <f>[30]Data3!W32/3.6</f>
        <v>38575.833333333336</v>
      </c>
      <c r="N32" s="14">
        <f>[30]Data3!X32/3.6</f>
        <v>36524.166666666664</v>
      </c>
      <c r="O32" s="14">
        <f>[30]Data3!Y32/3.6</f>
        <v>36743.611111111109</v>
      </c>
      <c r="P32" s="14">
        <f>[30]Data3!Z32/3.6</f>
        <v>36140.555555555555</v>
      </c>
      <c r="Q32" s="14">
        <f>[30]Data3!AA32/3.6</f>
        <v>29433.766111111112</v>
      </c>
      <c r="R32" s="14">
        <f>[30]Data3!AB32/3.6</f>
        <v>28193.936666666668</v>
      </c>
      <c r="S32" s="14">
        <f>[30]Data3!AC32/3.6</f>
        <v>28758.761111111107</v>
      </c>
      <c r="T32" s="14">
        <f>[30]Data3!AD32/3.6</f>
        <v>27592.650555555556</v>
      </c>
    </row>
    <row r="33" spans="1:20" x14ac:dyDescent="0.2">
      <c r="A33" s="42" t="s">
        <v>67</v>
      </c>
      <c r="B33" s="14">
        <f>[30]Data3!L33/3.6</f>
        <v>13248.055555555555</v>
      </c>
      <c r="C33" s="14">
        <f>[30]Data3!M33/3.6</f>
        <v>13396.111111111111</v>
      </c>
      <c r="D33" s="14">
        <f>[30]Data3!N33/3.6</f>
        <v>13364.166666666666</v>
      </c>
      <c r="E33" s="14">
        <f>[30]Data3!O33/3.6</f>
        <v>14607.777777777777</v>
      </c>
      <c r="F33" s="14">
        <f>[30]Data3!P33/3.6</f>
        <v>15616.944444444443</v>
      </c>
      <c r="G33" s="14">
        <f>[30]Data3!Q33/3.6</f>
        <v>16412.200833333332</v>
      </c>
      <c r="H33" s="14">
        <f>[30]Data3!R33/3.6</f>
        <v>16756.317777777778</v>
      </c>
      <c r="I33" s="14">
        <f>[30]Data3!S33/3.6</f>
        <v>16815.312777777777</v>
      </c>
      <c r="J33" s="14">
        <f>[30]Data3!T33/3.6</f>
        <v>18496.869722222222</v>
      </c>
      <c r="K33" s="14">
        <f>[30]Data3!U33/3.6</f>
        <v>19470.160277777777</v>
      </c>
      <c r="L33" s="14">
        <f>[30]Data3!V33/3.6</f>
        <v>21834.733055555556</v>
      </c>
      <c r="M33" s="14">
        <f>[30]Data3!W33/3.6</f>
        <v>21893.273611111112</v>
      </c>
      <c r="N33" s="14">
        <f>[30]Data3!X33/3.6</f>
        <v>23322.971388888887</v>
      </c>
      <c r="O33" s="14">
        <f>[30]Data3!Y33/3.6</f>
        <v>23784.113611111108</v>
      </c>
      <c r="P33" s="14">
        <f>[30]Data3!Z33/3.6</f>
        <v>22159.37361111111</v>
      </c>
      <c r="Q33" s="14">
        <f>[30]Data3!AA33/3.6</f>
        <v>22963.904166666664</v>
      </c>
      <c r="R33" s="14">
        <f>[30]Data3!AB33/3.6</f>
        <v>23667.636666666665</v>
      </c>
      <c r="S33" s="14">
        <f>[30]Data3!AC33/3.6</f>
        <v>24602.807777777776</v>
      </c>
      <c r="T33" s="14">
        <f>[30]Data3!AD33/3.6</f>
        <v>23058.475555555557</v>
      </c>
    </row>
    <row r="34" spans="1:20" x14ac:dyDescent="0.2">
      <c r="A34" s="42" t="s">
        <v>68</v>
      </c>
      <c r="B34" s="14">
        <f>[30]Data3!L34/3.6</f>
        <v>92830.833333333328</v>
      </c>
      <c r="C34" s="14">
        <f>[30]Data3!M34/3.6</f>
        <v>100976.11111111111</v>
      </c>
      <c r="D34" s="14">
        <f>[30]Data3!N34/3.6</f>
        <v>95992.222222222219</v>
      </c>
      <c r="E34" s="14">
        <f>[30]Data3!O34/3.6</f>
        <v>100701.94444444444</v>
      </c>
      <c r="F34" s="14">
        <f>[30]Data3!P34/3.6</f>
        <v>92268.333333333328</v>
      </c>
      <c r="G34" s="14">
        <f>[30]Data3!Q34/3.6</f>
        <v>91119.166666666672</v>
      </c>
      <c r="H34" s="14">
        <f>[30]Data3!R34/3.6</f>
        <v>91253.611111111109</v>
      </c>
      <c r="I34" s="14">
        <f>[30]Data3!S34/3.6</f>
        <v>86023.611111111109</v>
      </c>
      <c r="J34" s="14">
        <f>[30]Data3!T34/3.6</f>
        <v>84353.888888888891</v>
      </c>
      <c r="K34" s="14">
        <f>[30]Data3!U34/3.6</f>
        <v>83737.5</v>
      </c>
      <c r="L34" s="14">
        <f>[30]Data3!V34/3.6</f>
        <v>91270</v>
      </c>
      <c r="M34" s="14">
        <f>[30]Data3!W34/3.6</f>
        <v>80610.277777777781</v>
      </c>
      <c r="N34" s="14">
        <f>[30]Data3!X34/3.6</f>
        <v>83355</v>
      </c>
      <c r="O34" s="14">
        <f>[30]Data3!Y34/3.6</f>
        <v>81283.888888888891</v>
      </c>
      <c r="P34" s="14">
        <f>[30]Data3!Z34/3.6</f>
        <v>74142.777777777781</v>
      </c>
      <c r="Q34" s="14">
        <f>[30]Data3!AA34/3.6</f>
        <v>75412.5</v>
      </c>
      <c r="R34" s="14">
        <f>[30]Data3!AB34/3.6</f>
        <v>78799.722222222219</v>
      </c>
      <c r="S34" s="14">
        <f>[30]Data3!AC34/3.6</f>
        <v>80791.516111111108</v>
      </c>
      <c r="T34" s="14">
        <f>[30]Data3!AD34/3.6</f>
        <v>77912.654999999999</v>
      </c>
    </row>
    <row r="35" spans="1:20" x14ac:dyDescent="0.2">
      <c r="A35" s="42" t="s">
        <v>69</v>
      </c>
      <c r="B35" s="14">
        <f>[30]Data3!L35/3.6</f>
        <v>1562.7777777777778</v>
      </c>
      <c r="C35" s="14">
        <f>[30]Data3!M35/3.6</f>
        <v>1879.1666666666665</v>
      </c>
      <c r="D35" s="14">
        <f>[30]Data3!N35/3.6</f>
        <v>2327.7777777777778</v>
      </c>
      <c r="E35" s="14">
        <f>[30]Data3!O35/3.6</f>
        <v>2624.4444444444443</v>
      </c>
      <c r="F35" s="14">
        <f>[30]Data3!P35/3.6</f>
        <v>2996.9444444444443</v>
      </c>
      <c r="G35" s="14">
        <f>[30]Data3!Q35/3.6</f>
        <v>3808.8888888888887</v>
      </c>
      <c r="H35" s="14">
        <f>[30]Data3!R35/3.6</f>
        <v>3844.4444444444443</v>
      </c>
      <c r="I35" s="14">
        <f>[30]Data3!S35/3.6</f>
        <v>3925.5555555555557</v>
      </c>
      <c r="J35" s="14">
        <f>[30]Data3!T35/3.6</f>
        <v>3680.833333333333</v>
      </c>
      <c r="K35" s="14">
        <f>[30]Data3!U35/3.6</f>
        <v>4459.7222222222217</v>
      </c>
      <c r="L35" s="14">
        <f>[30]Data3!V35/3.6</f>
        <v>5855</v>
      </c>
      <c r="M35" s="14">
        <f>[30]Data3!W35/3.6</f>
        <v>5722.2222222222217</v>
      </c>
      <c r="N35" s="14">
        <f>[30]Data3!X35/3.6</f>
        <v>5949.7222222222217</v>
      </c>
      <c r="O35" s="14">
        <f>[30]Data3!Y35/3.6</f>
        <v>7089.7222222222217</v>
      </c>
      <c r="P35" s="14">
        <f>[30]Data3!Z35/3.6</f>
        <v>5935.2777777777774</v>
      </c>
      <c r="Q35" s="14">
        <f>[30]Data3!AA35/3.6</f>
        <v>5424.166666666667</v>
      </c>
      <c r="R35" s="14">
        <f>[30]Data3!AB35/3.6</f>
        <v>5235</v>
      </c>
      <c r="S35" s="14">
        <f>[30]Data3!AC35/3.6</f>
        <v>5305.7088888888884</v>
      </c>
      <c r="T35" s="14">
        <f>[30]Data3!AD35/3.6</f>
        <v>5605.5116666666663</v>
      </c>
    </row>
    <row r="36" spans="1:20" x14ac:dyDescent="0.2">
      <c r="A36" s="42" t="s">
        <v>70</v>
      </c>
      <c r="B36" s="14">
        <f>[30]Data3!L36/3.6</f>
        <v>49848.611111111109</v>
      </c>
      <c r="C36" s="14">
        <f>[30]Data3!M36/3.6</f>
        <v>48926.944444444445</v>
      </c>
      <c r="D36" s="14">
        <f>[30]Data3!N36/3.6</f>
        <v>41615.833333333336</v>
      </c>
      <c r="E36" s="14">
        <f>[30]Data3!O36/3.6</f>
        <v>40541.666666666664</v>
      </c>
      <c r="F36" s="14">
        <f>[30]Data3!P36/3.6</f>
        <v>35768.333333333336</v>
      </c>
      <c r="G36" s="14">
        <f>[30]Data3!Q36/3.6</f>
        <v>33828.055555555555</v>
      </c>
      <c r="H36" s="14">
        <f>[30]Data3!R36/3.6</f>
        <v>31641.111111111109</v>
      </c>
      <c r="I36" s="14">
        <f>[30]Data3!S36/3.6</f>
        <v>28255.555555555555</v>
      </c>
      <c r="J36" s="14">
        <f>[30]Data3!T36/3.6</f>
        <v>26952.222222222223</v>
      </c>
      <c r="K36" s="14">
        <f>[30]Data3!U36/3.6</f>
        <v>25192.777777777777</v>
      </c>
      <c r="L36" s="14">
        <f>[30]Data3!V36/3.6</f>
        <v>25733.333333333332</v>
      </c>
      <c r="M36" s="14">
        <f>[30]Data3!W36/3.6</f>
        <v>25263.333333333332</v>
      </c>
      <c r="N36" s="14">
        <f>[30]Data3!X36/3.6</f>
        <v>22891.111111111109</v>
      </c>
      <c r="O36" s="14">
        <f>[30]Data3!Y36/3.6</f>
        <v>21846.111111111109</v>
      </c>
      <c r="P36" s="14">
        <f>[30]Data3!Z36/3.6</f>
        <v>20062.777777777777</v>
      </c>
      <c r="Q36" s="14">
        <f>[30]Data3!AA36/3.6</f>
        <v>19698.055555555555</v>
      </c>
      <c r="R36" s="14">
        <f>[30]Data3!AB36/3.6</f>
        <v>19755.833333333332</v>
      </c>
      <c r="S36" s="14">
        <f>[30]Data3!AC36/3.6</f>
        <v>19175.372777777779</v>
      </c>
      <c r="T36" s="14">
        <f>[30]Data3!AD36/3.6</f>
        <v>18583.621111111108</v>
      </c>
    </row>
    <row r="37" spans="1:20" x14ac:dyDescent="0.2">
      <c r="A37" s="42" t="s">
        <v>71</v>
      </c>
      <c r="B37" s="14">
        <f>[30]Data3!L37/3.6</f>
        <v>2547.7777777777778</v>
      </c>
      <c r="C37" s="14">
        <f>[30]Data3!M37/3.6</f>
        <v>2542.7777777777778</v>
      </c>
      <c r="D37" s="14">
        <f>[30]Data3!N37/3.6</f>
        <v>2413.8888888888887</v>
      </c>
      <c r="E37" s="14">
        <f>[30]Data3!O37/3.6</f>
        <v>2600.8333333333335</v>
      </c>
      <c r="F37" s="14">
        <f>[30]Data3!P37/3.6</f>
        <v>2647.2222222222222</v>
      </c>
      <c r="G37" s="14">
        <f>[30]Data3!Q37/3.6</f>
        <v>2758.6111111111109</v>
      </c>
      <c r="H37" s="14">
        <f>[30]Data3!R37/3.6</f>
        <v>2625.2777777777778</v>
      </c>
      <c r="I37" s="14">
        <f>[30]Data3!S37/3.6</f>
        <v>2408.3333333333335</v>
      </c>
      <c r="J37" s="14">
        <f>[30]Data3!T37/3.6</f>
        <v>2533.3333333333335</v>
      </c>
      <c r="K37" s="14">
        <f>[30]Data3!U37/3.6</f>
        <v>2464.1666666666665</v>
      </c>
      <c r="L37" s="14">
        <f>[30]Data3!V37/3.6</f>
        <v>2659.4444444444443</v>
      </c>
      <c r="M37" s="14">
        <f>[30]Data3!W37/3.6</f>
        <v>2638.3333333333335</v>
      </c>
      <c r="N37" s="14">
        <f>[30]Data3!X37/3.6</f>
        <v>2538.6111111111109</v>
      </c>
      <c r="O37" s="14">
        <f>[30]Data3!Y37/3.6</f>
        <v>2520.5555555555557</v>
      </c>
      <c r="P37" s="14">
        <f>[30]Data3!Z37/3.6</f>
        <v>2163.3333333333335</v>
      </c>
      <c r="Q37" s="14">
        <f>[30]Data3!AA37/3.6</f>
        <v>2321.6666666666665</v>
      </c>
      <c r="R37" s="14">
        <f>[30]Data3!AB37/3.6</f>
        <v>2398.8888888888887</v>
      </c>
      <c r="S37" s="14">
        <f>[30]Data3!AC37/3.6</f>
        <v>2501.4830555555554</v>
      </c>
      <c r="T37" s="14">
        <f>[30]Data3!AD37/3.6</f>
        <v>2404.1652777777781</v>
      </c>
    </row>
    <row r="38" spans="1:20" x14ac:dyDescent="0.2">
      <c r="A38" s="42" t="s">
        <v>72</v>
      </c>
      <c r="B38" s="14">
        <f>[30]Data3!L38/3.6</f>
        <v>10228.888888888889</v>
      </c>
      <c r="C38" s="14">
        <f>[30]Data3!M38/3.6</f>
        <v>14792.777777777777</v>
      </c>
      <c r="D38" s="14">
        <f>[30]Data3!N38/3.6</f>
        <v>13420.555555555555</v>
      </c>
      <c r="E38" s="14">
        <f>[30]Data3!O38/3.6</f>
        <v>14449.722222222223</v>
      </c>
      <c r="F38" s="14">
        <f>[30]Data3!P38/3.6</f>
        <v>13979.722222222223</v>
      </c>
      <c r="G38" s="14">
        <f>[30]Data3!Q38/3.6</f>
        <v>13567.222222222223</v>
      </c>
      <c r="H38" s="14">
        <f>[30]Data3!R38/3.6</f>
        <v>12020</v>
      </c>
      <c r="I38" s="14">
        <f>[30]Data3!S38/3.6</f>
        <v>10844.444444444443</v>
      </c>
      <c r="J38" s="14">
        <f>[30]Data3!T38/3.6</f>
        <v>10475</v>
      </c>
      <c r="K38" s="14">
        <f>[30]Data3!U38/3.6</f>
        <v>11001.388888888889</v>
      </c>
      <c r="L38" s="14">
        <f>[30]Data3!V38/3.6</f>
        <v>12155.833333333334</v>
      </c>
      <c r="M38" s="14">
        <f>[30]Data3!W38/3.6</f>
        <v>11222.777777777777</v>
      </c>
      <c r="N38" s="14">
        <f>[30]Data3!X38/3.6</f>
        <v>11198.611111111111</v>
      </c>
      <c r="O38" s="14">
        <f>[30]Data3!Y38/3.6</f>
        <v>10850</v>
      </c>
      <c r="P38" s="14">
        <f>[30]Data3!Z38/3.6</f>
        <v>9203.0555555555547</v>
      </c>
      <c r="Q38" s="14">
        <f>[30]Data3!AA38/3.6</f>
        <v>9625</v>
      </c>
      <c r="R38" s="14">
        <f>[30]Data3!AB38/3.6</f>
        <v>9854.7222222222226</v>
      </c>
      <c r="S38" s="14">
        <f>[30]Data3!AC38/3.6</f>
        <v>9731.3888888888887</v>
      </c>
      <c r="T38" s="14">
        <f>[30]Data3!AD38/3.6</f>
        <v>7939.1666666666661</v>
      </c>
    </row>
    <row r="39" spans="1:20" x14ac:dyDescent="0.2">
      <c r="A39" s="42" t="s">
        <v>73</v>
      </c>
      <c r="B39" s="14">
        <f>[30]Data3!L39/3.6</f>
        <v>41456.388888888891</v>
      </c>
      <c r="C39" s="14">
        <f>[30]Data3!M39/3.6</f>
        <v>44535.833333333336</v>
      </c>
      <c r="D39" s="14">
        <f>[30]Data3!N39/3.6</f>
        <v>49793.333333333328</v>
      </c>
      <c r="E39" s="14">
        <f>[30]Data3!O39/3.6</f>
        <v>51849.444444444445</v>
      </c>
      <c r="F39" s="14">
        <f>[30]Data3!P39/3.6</f>
        <v>51034.166666666664</v>
      </c>
      <c r="G39" s="14">
        <f>[30]Data3!Q39/3.6</f>
        <v>49303.333333333328</v>
      </c>
      <c r="H39" s="14">
        <f>[30]Data3!R39/3.6</f>
        <v>52713.611111111109</v>
      </c>
      <c r="I39" s="14">
        <f>[30]Data3!S39/3.6</f>
        <v>51635.833333333328</v>
      </c>
      <c r="J39" s="14">
        <f>[30]Data3!T39/3.6</f>
        <v>51826.666666666664</v>
      </c>
      <c r="K39" s="14">
        <f>[30]Data3!U39/3.6</f>
        <v>51908.888888888891</v>
      </c>
      <c r="L39" s="14">
        <f>[30]Data3!V39/3.6</f>
        <v>58095</v>
      </c>
      <c r="M39" s="14">
        <f>[30]Data3!W39/3.6</f>
        <v>51753.333333333328</v>
      </c>
      <c r="N39" s="14">
        <f>[30]Data3!X39/3.6</f>
        <v>54889.444444444445</v>
      </c>
      <c r="O39" s="14">
        <f>[30]Data3!Y39/3.6</f>
        <v>51776.388888888891</v>
      </c>
      <c r="P39" s="14">
        <f>[30]Data3!Z39/3.6</f>
        <v>50713.055555555555</v>
      </c>
      <c r="Q39" s="14">
        <f>[30]Data3!AA39/3.6</f>
        <v>48790.833333333336</v>
      </c>
      <c r="R39" s="14">
        <f>[30]Data3!AB39/3.6</f>
        <v>53869.444444444445</v>
      </c>
      <c r="S39" s="14">
        <f>[30]Data3!AC39/3.6</f>
        <v>53066.111111111109</v>
      </c>
      <c r="T39" s="14">
        <f>[30]Data3!AD39/3.6</f>
        <v>52147.777777777774</v>
      </c>
    </row>
    <row r="40" spans="1:20" x14ac:dyDescent="0.2">
      <c r="A40" s="42" t="s">
        <v>74</v>
      </c>
      <c r="B40" s="14">
        <f>[30]Data3!L40/3.6</f>
        <v>43866.388888888891</v>
      </c>
      <c r="C40" s="14">
        <f>[30]Data3!M40/3.6</f>
        <v>48344.166666666664</v>
      </c>
      <c r="D40" s="14">
        <f>[30]Data3!N40/3.6</f>
        <v>48215.833333333336</v>
      </c>
      <c r="E40" s="14">
        <f>[30]Data3!O40/3.6</f>
        <v>48835.277777777774</v>
      </c>
      <c r="F40" s="14">
        <f>[30]Data3!P40/3.6</f>
        <v>49328.888888888891</v>
      </c>
      <c r="G40" s="14">
        <f>[30]Data3!Q40/3.6</f>
        <v>50296.111111111109</v>
      </c>
      <c r="H40" s="14">
        <f>[30]Data3!R40/3.6</f>
        <v>50394.722222222219</v>
      </c>
      <c r="I40" s="14">
        <f>[30]Data3!S40/3.6</f>
        <v>49296.111111111109</v>
      </c>
      <c r="J40" s="14">
        <f>[30]Data3!T40/3.6</f>
        <v>49342.222222222219</v>
      </c>
      <c r="K40" s="14">
        <f>[30]Data3!U40/3.6</f>
        <v>51987.222222222219</v>
      </c>
      <c r="L40" s="14">
        <f>[30]Data3!V40/3.6</f>
        <v>62286.111111111109</v>
      </c>
      <c r="M40" s="14">
        <f>[30]Data3!W40/3.6</f>
        <v>49572.222222222219</v>
      </c>
      <c r="N40" s="14">
        <f>[30]Data3!X40/3.6</f>
        <v>54567.777777777774</v>
      </c>
      <c r="O40" s="14">
        <f>[30]Data3!Y40/3.6</f>
        <v>52818.888888888891</v>
      </c>
      <c r="P40" s="14">
        <f>[30]Data3!Z40/3.6</f>
        <v>49971.111111111109</v>
      </c>
      <c r="Q40" s="14">
        <f>[30]Data3!AA40/3.6</f>
        <v>50959.722222222219</v>
      </c>
      <c r="R40" s="14">
        <f>[30]Data3!AB40/3.6</f>
        <v>53730.277777777774</v>
      </c>
      <c r="S40" s="14">
        <f>[30]Data3!AC40/3.6</f>
        <v>52751.944444444445</v>
      </c>
      <c r="T40" s="14">
        <f>[30]Data3!AD40/3.6</f>
        <v>52696.944444444445</v>
      </c>
    </row>
    <row r="41" spans="1:20" x14ac:dyDescent="0.2">
      <c r="A41" s="42" t="s">
        <v>75</v>
      </c>
      <c r="B41" s="14">
        <f>[30]Data3!L41/3.6</f>
        <v>28363.888888888887</v>
      </c>
      <c r="C41" s="14">
        <f>[30]Data3!M41/3.6</f>
        <v>26488.888888888887</v>
      </c>
      <c r="D41" s="14">
        <f>[30]Data3!N41/3.6</f>
        <v>24305.277777777777</v>
      </c>
      <c r="E41" s="14">
        <f>[30]Data3!O41/3.6</f>
        <v>21081.944444444445</v>
      </c>
      <c r="F41" s="14">
        <f>[30]Data3!P41/3.6</f>
        <v>14809.722222222223</v>
      </c>
      <c r="G41" s="14">
        <f>[30]Data3!Q41/3.6</f>
        <v>15884.444444444443</v>
      </c>
      <c r="H41" s="14">
        <f>[30]Data3!R41/3.6</f>
        <v>15173.888888888889</v>
      </c>
      <c r="I41" s="14">
        <f>[30]Data3!S41/3.6</f>
        <v>16346.666666666666</v>
      </c>
      <c r="J41" s="14">
        <f>[30]Data3!T41/3.6</f>
        <v>17876.111111111109</v>
      </c>
      <c r="K41" s="14">
        <f>[30]Data3!U41/3.6</f>
        <v>15128.055555555555</v>
      </c>
      <c r="L41" s="14">
        <f>[30]Data3!V41/3.6</f>
        <v>15822.777777777777</v>
      </c>
      <c r="M41" s="14">
        <f>[30]Data3!W41/3.6</f>
        <v>16141.388888888889</v>
      </c>
      <c r="N41" s="14">
        <f>[30]Data3!X41/3.6</f>
        <v>16201.388888888889</v>
      </c>
      <c r="O41" s="14">
        <f>[30]Data3!Y41/3.6</f>
        <v>15723.333333333332</v>
      </c>
      <c r="P41" s="14">
        <f>[30]Data3!Z41/3.6</f>
        <v>16748.333333333332</v>
      </c>
      <c r="Q41" s="14">
        <f>[30]Data3!AA41/3.6</f>
        <v>18474.868055555555</v>
      </c>
      <c r="R41" s="14">
        <f>[30]Data3!AB41/3.6</f>
        <v>18091.288888888888</v>
      </c>
      <c r="S41" s="14">
        <f>[30]Data3!AC41/3.6</f>
        <v>18490.0825</v>
      </c>
      <c r="T41" s="14">
        <f>[30]Data3!AD41/3.6</f>
        <v>18428.398611111112</v>
      </c>
    </row>
    <row r="42" spans="1:20" x14ac:dyDescent="0.2">
      <c r="A42" s="42" t="s">
        <v>76</v>
      </c>
      <c r="B42" s="14">
        <f>[30]Data3!L42/3.6</f>
        <v>5065.5555555555557</v>
      </c>
      <c r="C42" s="14">
        <f>[30]Data3!M42/3.6</f>
        <v>5161.1111111111113</v>
      </c>
      <c r="D42" s="14">
        <f>[30]Data3!N42/3.6</f>
        <v>5279.4444444444443</v>
      </c>
      <c r="E42" s="14">
        <f>[30]Data3!O42/3.6</f>
        <v>5273.6111111111113</v>
      </c>
      <c r="F42" s="14">
        <f>[30]Data3!P42/3.6</f>
        <v>5379.4444444444443</v>
      </c>
      <c r="G42" s="14">
        <f>[30]Data3!Q42/3.6</f>
        <v>5484.4444444444443</v>
      </c>
      <c r="H42" s="14">
        <f>[30]Data3!R42/3.6</f>
        <v>5543.6111111111113</v>
      </c>
      <c r="I42" s="14">
        <f>[30]Data3!S42/3.6</f>
        <v>5815.5555555555557</v>
      </c>
      <c r="J42" s="14">
        <f>[30]Data3!T42/3.6</f>
        <v>6033.333333333333</v>
      </c>
      <c r="K42" s="14">
        <f>[30]Data3!U42/3.6</f>
        <v>6020.5555555555557</v>
      </c>
      <c r="L42" s="14">
        <f>[30]Data3!V42/3.6</f>
        <v>5985.833333333333</v>
      </c>
      <c r="M42" s="14">
        <f>[30]Data3!W42/3.6</f>
        <v>5979.7222222222217</v>
      </c>
      <c r="N42" s="14">
        <f>[30]Data3!X42/3.6</f>
        <v>6370.2777777777774</v>
      </c>
      <c r="O42" s="14">
        <f>[30]Data3!Y42/3.6</f>
        <v>6319.1666666666661</v>
      </c>
      <c r="P42" s="14">
        <f>[30]Data3!Z42/3.6</f>
        <v>6440.2777777777774</v>
      </c>
      <c r="Q42" s="14">
        <f>[30]Data3!AA42/3.6</f>
        <v>7390.5555555555557</v>
      </c>
      <c r="R42" s="14">
        <f>[30]Data3!AB42/3.6</f>
        <v>9534.7222222222226</v>
      </c>
      <c r="S42" s="14">
        <f>[30]Data3!AC42/3.6</f>
        <v>8332.1963888888877</v>
      </c>
      <c r="T42" s="14"/>
    </row>
    <row r="43" spans="1:20" x14ac:dyDescent="0.2">
      <c r="A43" s="42" t="s">
        <v>79</v>
      </c>
      <c r="B43" s="14">
        <f>[30]Data3!L43/3.6</f>
        <v>1808.3333333333333</v>
      </c>
      <c r="C43" s="14">
        <f>[30]Data3!M43/3.6</f>
        <v>2067.2222222222222</v>
      </c>
      <c r="D43" s="14">
        <f>[30]Data3!N43/3.6</f>
        <v>2250.5555555555557</v>
      </c>
      <c r="E43" s="14">
        <f>[30]Data3!O43/3.6</f>
        <v>2709.7222222222222</v>
      </c>
      <c r="F43" s="14">
        <f>[30]Data3!P43/3.6</f>
        <v>2746.1111111111109</v>
      </c>
      <c r="G43" s="14">
        <f>[30]Data3!Q43/3.6</f>
        <v>2855.5555555555557</v>
      </c>
      <c r="H43" s="14">
        <f>[30]Data3!R43/3.6</f>
        <v>3029.1666666666665</v>
      </c>
      <c r="I43" s="14">
        <f>[30]Data3!S43/3.6</f>
        <v>3226.9444444444443</v>
      </c>
      <c r="J43" s="14">
        <f>[30]Data3!T43/3.6</f>
        <v>3355</v>
      </c>
      <c r="K43" s="14">
        <f>[30]Data3!U43/3.6</f>
        <v>4003.6111111111109</v>
      </c>
      <c r="L43" s="14">
        <f>[30]Data3!V43/3.6</f>
        <v>5021.1111111111113</v>
      </c>
      <c r="M43" s="14">
        <f>[30]Data3!W43/3.6</f>
        <v>4453.8888888888887</v>
      </c>
      <c r="N43" s="14">
        <f>[30]Data3!X43/3.6</f>
        <v>4925</v>
      </c>
      <c r="O43" s="14">
        <f>[30]Data3!Y43/3.6</f>
        <v>5519.4444444444443</v>
      </c>
      <c r="P43" s="14">
        <f>[30]Data3!Z43/3.6</f>
        <v>5287.5</v>
      </c>
      <c r="Q43" s="14">
        <f>[30]Data3!AA43/3.6</f>
        <v>5697.5</v>
      </c>
      <c r="R43" s="14">
        <f>[30]Data3!AB43/3.6</f>
        <v>6166.1111111111113</v>
      </c>
      <c r="S43" s="14">
        <f>[30]Data3!AC43/3.6</f>
        <v>6401.1111111111113</v>
      </c>
      <c r="T43" s="14"/>
    </row>
    <row r="44" spans="1:20" x14ac:dyDescent="0.2">
      <c r="A44" s="42" t="s">
        <v>81</v>
      </c>
      <c r="B44" s="14">
        <f>[30]Data3!L44/3.6</f>
        <v>2039.7222222222222</v>
      </c>
      <c r="C44" s="14">
        <f>[30]Data3!M44/3.6</f>
        <v>1831.6666666666665</v>
      </c>
      <c r="D44" s="14">
        <f>[30]Data3!N44/3.6</f>
        <v>1821.3888888888889</v>
      </c>
      <c r="E44" s="14">
        <f>[30]Data3!O44/3.6</f>
        <v>1705.8333333333333</v>
      </c>
      <c r="F44" s="14">
        <f>[30]Data3!P44/3.6</f>
        <v>1613.6111111111111</v>
      </c>
      <c r="G44" s="14">
        <f>[30]Data3!Q44/3.6</f>
        <v>930.83333333333326</v>
      </c>
      <c r="H44" s="14">
        <f>[30]Data3!R44/3.6</f>
        <v>863.88888888888891</v>
      </c>
      <c r="I44" s="14">
        <f>[30]Data3!S44/3.6</f>
        <v>806.66666666666663</v>
      </c>
      <c r="J44" s="14">
        <f>[30]Data3!T44/3.6</f>
        <v>773.88888888888891</v>
      </c>
      <c r="K44" s="14">
        <f>[30]Data3!U44/3.6</f>
        <v>797.5</v>
      </c>
      <c r="L44" s="14">
        <f>[30]Data3!V44/3.6</f>
        <v>735.55555555555554</v>
      </c>
      <c r="M44" s="14">
        <f>[30]Data3!W44/3.6</f>
        <v>738.61111111111109</v>
      </c>
      <c r="N44" s="14">
        <f>[30]Data3!X44/3.6</f>
        <v>681.66666666666663</v>
      </c>
      <c r="O44" s="14">
        <f>[30]Data3!Y44/3.6</f>
        <v>589.16666666666663</v>
      </c>
      <c r="P44" s="14">
        <f>[30]Data3!Z44/3.6</f>
        <v>541.94444444444446</v>
      </c>
      <c r="Q44" s="14">
        <f>[30]Data3!AA44/3.6</f>
        <v>607.77777777777771</v>
      </c>
      <c r="R44" s="14">
        <f>[30]Data3!AB44/3.6</f>
        <v>619.9563888888888</v>
      </c>
      <c r="S44" s="14">
        <f>[30]Data3!AC44/3.6</f>
        <v>667.79222222222222</v>
      </c>
      <c r="T44" s="14"/>
    </row>
    <row r="45" spans="1:20" x14ac:dyDescent="0.2">
      <c r="A45" s="42" t="s">
        <v>82</v>
      </c>
      <c r="B45" s="14">
        <f>[30]Data3!L45/3.6</f>
        <v>52.222222222222221</v>
      </c>
      <c r="C45" s="14">
        <f>[30]Data3!M45/3.6</f>
        <v>57.777777777777779</v>
      </c>
      <c r="D45" s="14">
        <f>[30]Data3!N45/3.6</f>
        <v>56.111111111111107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x14ac:dyDescent="0.2">
      <c r="A46" s="42" t="s">
        <v>83</v>
      </c>
      <c r="B46" s="14">
        <f>[30]Data3!L46/3.6</f>
        <v>4888.8888888888887</v>
      </c>
      <c r="C46" s="14">
        <f>[30]Data3!M46/3.6</f>
        <v>5500</v>
      </c>
      <c r="D46" s="14">
        <f>[30]Data3!N46/3.6</f>
        <v>5861.1111111111113</v>
      </c>
      <c r="E46" s="14">
        <f>[30]Data3!O46/3.6</f>
        <v>5912.2222222222217</v>
      </c>
      <c r="F46" s="14">
        <f>[30]Data3!P46/3.6</f>
        <v>7307.2222222222217</v>
      </c>
      <c r="G46" s="14">
        <f>[30]Data3!Q46/3.6</f>
        <v>13272.5</v>
      </c>
      <c r="H46" s="14">
        <f>[30]Data3!R46/3.6</f>
        <v>12252.5</v>
      </c>
      <c r="I46" s="14">
        <f>[30]Data3!S46/3.6</f>
        <v>11833.888888888889</v>
      </c>
      <c r="J46" s="14">
        <f>[30]Data3!T46/3.6</f>
        <v>9394.1666666666661</v>
      </c>
      <c r="K46" s="14">
        <f>[30]Data3!U46/3.6</f>
        <v>9403.0555555555547</v>
      </c>
      <c r="L46" s="14">
        <f>[30]Data3!V46/3.6</f>
        <v>10320.277777777777</v>
      </c>
      <c r="M46" s="14">
        <f>[30]Data3!W46/3.6</f>
        <v>11242.222222222223</v>
      </c>
      <c r="N46" s="14">
        <f>[30]Data3!X46/3.6</f>
        <v>9300</v>
      </c>
      <c r="O46" s="14">
        <f>[30]Data3!Y46/3.6</f>
        <v>9191.6666666666661</v>
      </c>
      <c r="P46" s="14">
        <f>[30]Data3!Z46/3.6</f>
        <v>8161.3888888888887</v>
      </c>
      <c r="Q46" s="14">
        <f>[30]Data3!AA46/3.6</f>
        <v>9372.5</v>
      </c>
      <c r="R46" s="14">
        <f>[30]Data3!AB46/3.6</f>
        <v>9595.5555555555547</v>
      </c>
      <c r="S46" s="14">
        <f>[30]Data3!AC46/3.6</f>
        <v>9869.09</v>
      </c>
      <c r="T46" s="14"/>
    </row>
    <row r="47" spans="1:20" x14ac:dyDescent="0.2">
      <c r="A47" s="42" t="s">
        <v>84</v>
      </c>
      <c r="B47" s="14">
        <f>[30]Data3!L47/3.6</f>
        <v>4495.2777777777774</v>
      </c>
      <c r="C47" s="14">
        <f>[30]Data3!M47/3.6</f>
        <v>3497.7777777777778</v>
      </c>
      <c r="D47" s="14">
        <f>[30]Data3!N47/3.6</f>
        <v>4826.1111111111113</v>
      </c>
      <c r="E47" s="14">
        <f>[30]Data3!O47/3.6</f>
        <v>4268.6111111111113</v>
      </c>
      <c r="F47" s="14">
        <f>[30]Data3!P47/3.6</f>
        <v>5230.833333333333</v>
      </c>
      <c r="G47" s="14">
        <f>[30]Data3!Q47/3.6</f>
        <v>9888.0555555555547</v>
      </c>
      <c r="H47" s="14">
        <f>[30]Data3!R47/3.6</f>
        <v>11152.5</v>
      </c>
      <c r="I47" s="14">
        <f>[30]Data3!S47/3.6</f>
        <v>12020.555555555555</v>
      </c>
      <c r="J47" s="14">
        <f>[30]Data3!T47/3.6</f>
        <v>11856.944444444443</v>
      </c>
      <c r="K47" s="14">
        <f>[30]Data3!U47/3.6</f>
        <v>12328.611111111111</v>
      </c>
      <c r="L47" s="14">
        <f>[30]Data3!V47/3.6</f>
        <v>14258.333333333332</v>
      </c>
      <c r="M47" s="14">
        <f>[30]Data3!W47/3.6</f>
        <v>14143.611111111111</v>
      </c>
      <c r="N47" s="14">
        <f>[30]Data3!X47/3.6</f>
        <v>14254.722222222223</v>
      </c>
      <c r="O47" s="14">
        <f>[30]Data3!Y47/3.6</f>
        <v>14101.666666666666</v>
      </c>
      <c r="P47" s="14">
        <f>[30]Data3!Z47/3.6</f>
        <v>13447.222222222223</v>
      </c>
      <c r="Q47" s="14">
        <f>[30]Data3!AA47/3.6</f>
        <v>11526.666666666666</v>
      </c>
      <c r="R47" s="14">
        <f>[30]Data3!AB47/3.6</f>
        <v>10788.611111111111</v>
      </c>
      <c r="S47" s="14">
        <f>[30]Data3!AC47/3.6</f>
        <v>12027.976388888888</v>
      </c>
      <c r="T47" s="14"/>
    </row>
    <row r="48" spans="1:20" x14ac:dyDescent="0.2">
      <c r="A48" s="42" t="s">
        <v>85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>
        <f>[30]Data3!Z48/3.6</f>
        <v>1565.8333333333333</v>
      </c>
      <c r="Q48" s="14">
        <f>[30]Data3!AA48/3.6</f>
        <v>1815</v>
      </c>
      <c r="R48" s="14">
        <f>[30]Data3!AB48/3.6</f>
        <v>1565.5555555555554</v>
      </c>
      <c r="S48" s="14">
        <f>[30]Data3!AC48/3.6</f>
        <v>1601.6666666666665</v>
      </c>
      <c r="T48" s="14"/>
    </row>
    <row r="49" spans="1:20" x14ac:dyDescent="0.2">
      <c r="A49" s="42" t="s">
        <v>86</v>
      </c>
      <c r="B49" s="14">
        <f>[30]Data3!L49/3.6</f>
        <v>80.833333333333329</v>
      </c>
      <c r="C49" s="14">
        <f>[30]Data3!M49/3.6</f>
        <v>102.5</v>
      </c>
      <c r="D49" s="14">
        <f>[30]Data3!N49/3.6</f>
        <v>101.66666666666666</v>
      </c>
      <c r="E49" s="14">
        <f>[30]Data3!O49/3.6</f>
        <v>107.22222222222221</v>
      </c>
      <c r="F49" s="14">
        <f>[30]Data3!P49/3.6</f>
        <v>110</v>
      </c>
      <c r="G49" s="14">
        <f>[30]Data3!Q49/3.6</f>
        <v>114.16666666666666</v>
      </c>
      <c r="H49" s="14">
        <f>[30]Data3!R49/3.6</f>
        <v>121.11111111111111</v>
      </c>
      <c r="I49" s="14">
        <f>[30]Data3!S49/3.6</f>
        <v>128.61111111111111</v>
      </c>
      <c r="J49" s="14">
        <f>[30]Data3!T49/3.6</f>
        <v>137.5</v>
      </c>
      <c r="K49" s="14">
        <f>[30]Data3!U49/3.6</f>
        <v>137.5</v>
      </c>
      <c r="L49" s="14">
        <f>[30]Data3!V49/3.6</f>
        <v>64.166666666666671</v>
      </c>
      <c r="M49" s="14">
        <f>[30]Data3!W49/3.6</f>
        <v>52.777777777777779</v>
      </c>
      <c r="N49" s="14">
        <f>[30]Data3!X49/3.6</f>
        <v>54.166666666666664</v>
      </c>
      <c r="O49" s="14">
        <f>[30]Data3!Y49/3.6</f>
        <v>58.611111111111107</v>
      </c>
      <c r="P49" s="14">
        <f>[30]Data3!Z49/3.6</f>
        <v>69.166666666666671</v>
      </c>
      <c r="Q49" s="14">
        <f>[30]Data3!AA49/3.6</f>
        <v>160.83333333333334</v>
      </c>
      <c r="R49" s="14">
        <f>[30]Data3!AB49/3.6</f>
        <v>220.83333333333331</v>
      </c>
      <c r="S49" s="14">
        <f>[30]Data3!AC49/3.6</f>
        <v>227.02194444444444</v>
      </c>
      <c r="T49" s="14"/>
    </row>
    <row r="50" spans="1:20" x14ac:dyDescent="0.2">
      <c r="A50" s="42" t="s">
        <v>87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>
        <f>[30]Data3!V50/3.6</f>
        <v>3344.1666666666665</v>
      </c>
      <c r="M50" s="14">
        <f>[30]Data3!W50/3.6</f>
        <v>3167.2222222222222</v>
      </c>
      <c r="N50" s="14">
        <f>[30]Data3!X50/3.6</f>
        <v>3021.1111111111109</v>
      </c>
      <c r="O50" s="14">
        <f>[30]Data3!Y50/3.6</f>
        <v>2955.5555555555557</v>
      </c>
      <c r="P50" s="14">
        <f>[30]Data3!Z50/3.6</f>
        <v>2907.2222222222222</v>
      </c>
      <c r="Q50" s="14">
        <f>[30]Data3!AA50/3.6</f>
        <v>2789.4444444444443</v>
      </c>
      <c r="R50" s="14">
        <f>[30]Data3!AB50/3.6</f>
        <v>2946.1111111111109</v>
      </c>
      <c r="S50" s="14">
        <f>[30]Data3!AC50/3.6</f>
        <v>2847.5</v>
      </c>
      <c r="T50" s="14"/>
    </row>
    <row r="51" spans="1:20" x14ac:dyDescent="0.2">
      <c r="A51" s="42" t="s">
        <v>88</v>
      </c>
      <c r="B51" s="14">
        <f>[30]Data3!L51/3.6</f>
        <v>206198.61111111109</v>
      </c>
      <c r="C51" s="14">
        <f>[30]Data3!M51/3.6</f>
        <v>210322.5</v>
      </c>
      <c r="D51" s="14">
        <f>[30]Data3!N51/3.6</f>
        <v>214529.16666666666</v>
      </c>
      <c r="E51" s="14">
        <f>[30]Data3!O51/3.6</f>
        <v>199032.77777777778</v>
      </c>
      <c r="F51" s="14">
        <f>[30]Data3!P51/3.6</f>
        <v>193892.77777777778</v>
      </c>
      <c r="G51" s="14">
        <f>[30]Data3!Q51/3.6</f>
        <v>195272.22222222222</v>
      </c>
      <c r="H51" s="14">
        <f>[30]Data3!R51/3.6</f>
        <v>174787.5</v>
      </c>
      <c r="I51" s="14">
        <f>[30]Data3!S51/3.6</f>
        <v>175116.38888888888</v>
      </c>
      <c r="J51" s="14">
        <f>[30]Data3!T51/3.6</f>
        <v>170911.66666666666</v>
      </c>
      <c r="K51" s="14">
        <f>[30]Data3!U51/3.6</f>
        <v>157010.27777777778</v>
      </c>
      <c r="L51" s="14">
        <f>[30]Data3!V51/3.6</f>
        <v>171807.5</v>
      </c>
      <c r="M51" s="14">
        <f>[30]Data3!W51/3.6</f>
        <v>168073.61111111109</v>
      </c>
      <c r="N51" s="14">
        <f>[30]Data3!X51/3.6</f>
        <v>165531.94444444444</v>
      </c>
      <c r="O51" s="14">
        <f>[30]Data3!Y51/3.6</f>
        <v>161826.66666666666</v>
      </c>
      <c r="P51" s="14">
        <f>[30]Data3!Z51/3.6</f>
        <v>122160</v>
      </c>
      <c r="Q51" s="14">
        <f>[30]Data3!AA51/3.6</f>
        <v>102012.22222222222</v>
      </c>
      <c r="R51" s="14">
        <f>[30]Data3!AB51/3.6</f>
        <v>115550.55555555555</v>
      </c>
      <c r="S51" s="14">
        <f>[30]Data3!AC51/3.6</f>
        <v>104382.5</v>
      </c>
      <c r="T51" s="14"/>
    </row>
    <row r="53" spans="1:20" x14ac:dyDescent="0.2">
      <c r="A53" s="15" t="s">
        <v>90</v>
      </c>
    </row>
    <row r="54" spans="1:20" x14ac:dyDescent="0.2">
      <c r="A54" s="15" t="s">
        <v>77</v>
      </c>
      <c r="B54" s="15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D25" sqref="D25"/>
    </sheetView>
  </sheetViews>
  <sheetFormatPr baseColWidth="10" defaultRowHeight="12.75" x14ac:dyDescent="0.2"/>
  <cols>
    <col min="1" max="1" width="32.140625" style="8" customWidth="1"/>
    <col min="2" max="30" width="12.85546875" style="8" customWidth="1"/>
    <col min="31" max="257" width="10.28515625" style="8" customWidth="1"/>
    <col min="258" max="286" width="12.85546875" style="8" customWidth="1"/>
    <col min="287" max="513" width="10.28515625" style="8" customWidth="1"/>
    <col min="514" max="542" width="12.85546875" style="8" customWidth="1"/>
    <col min="543" max="769" width="10.28515625" style="8" customWidth="1"/>
    <col min="770" max="798" width="12.85546875" style="8" customWidth="1"/>
    <col min="799" max="1025" width="10.28515625" style="8" customWidth="1"/>
    <col min="1026" max="1054" width="12.85546875" style="8" customWidth="1"/>
    <col min="1055" max="1281" width="10.28515625" style="8" customWidth="1"/>
    <col min="1282" max="1310" width="12.85546875" style="8" customWidth="1"/>
    <col min="1311" max="1537" width="10.28515625" style="8" customWidth="1"/>
    <col min="1538" max="1566" width="12.85546875" style="8" customWidth="1"/>
    <col min="1567" max="1793" width="10.28515625" style="8" customWidth="1"/>
    <col min="1794" max="1822" width="12.85546875" style="8" customWidth="1"/>
    <col min="1823" max="2049" width="10.28515625" style="8" customWidth="1"/>
    <col min="2050" max="2078" width="12.85546875" style="8" customWidth="1"/>
    <col min="2079" max="2305" width="10.28515625" style="8" customWidth="1"/>
    <col min="2306" max="2334" width="12.85546875" style="8" customWidth="1"/>
    <col min="2335" max="2561" width="10.28515625" style="8" customWidth="1"/>
    <col min="2562" max="2590" width="12.85546875" style="8" customWidth="1"/>
    <col min="2591" max="2817" width="10.28515625" style="8" customWidth="1"/>
    <col min="2818" max="2846" width="12.85546875" style="8" customWidth="1"/>
    <col min="2847" max="3073" width="10.28515625" style="8" customWidth="1"/>
    <col min="3074" max="3102" width="12.85546875" style="8" customWidth="1"/>
    <col min="3103" max="3329" width="10.28515625" style="8" customWidth="1"/>
    <col min="3330" max="3358" width="12.85546875" style="8" customWidth="1"/>
    <col min="3359" max="3585" width="10.28515625" style="8" customWidth="1"/>
    <col min="3586" max="3614" width="12.85546875" style="8" customWidth="1"/>
    <col min="3615" max="3841" width="10.28515625" style="8" customWidth="1"/>
    <col min="3842" max="3870" width="12.85546875" style="8" customWidth="1"/>
    <col min="3871" max="4097" width="10.28515625" style="8" customWidth="1"/>
    <col min="4098" max="4126" width="12.85546875" style="8" customWidth="1"/>
    <col min="4127" max="4353" width="10.28515625" style="8" customWidth="1"/>
    <col min="4354" max="4382" width="12.85546875" style="8" customWidth="1"/>
    <col min="4383" max="4609" width="10.28515625" style="8" customWidth="1"/>
    <col min="4610" max="4638" width="12.85546875" style="8" customWidth="1"/>
    <col min="4639" max="4865" width="10.28515625" style="8" customWidth="1"/>
    <col min="4866" max="4894" width="12.85546875" style="8" customWidth="1"/>
    <col min="4895" max="5121" width="10.28515625" style="8" customWidth="1"/>
    <col min="5122" max="5150" width="12.85546875" style="8" customWidth="1"/>
    <col min="5151" max="5377" width="10.28515625" style="8" customWidth="1"/>
    <col min="5378" max="5406" width="12.85546875" style="8" customWidth="1"/>
    <col min="5407" max="5633" width="10.28515625" style="8" customWidth="1"/>
    <col min="5634" max="5662" width="12.85546875" style="8" customWidth="1"/>
    <col min="5663" max="5889" width="10.28515625" style="8" customWidth="1"/>
    <col min="5890" max="5918" width="12.85546875" style="8" customWidth="1"/>
    <col min="5919" max="6145" width="10.28515625" style="8" customWidth="1"/>
    <col min="6146" max="6174" width="12.85546875" style="8" customWidth="1"/>
    <col min="6175" max="6401" width="10.28515625" style="8" customWidth="1"/>
    <col min="6402" max="6430" width="12.85546875" style="8" customWidth="1"/>
    <col min="6431" max="6657" width="10.28515625" style="8" customWidth="1"/>
    <col min="6658" max="6686" width="12.85546875" style="8" customWidth="1"/>
    <col min="6687" max="6913" width="10.28515625" style="8" customWidth="1"/>
    <col min="6914" max="6942" width="12.85546875" style="8" customWidth="1"/>
    <col min="6943" max="7169" width="10.28515625" style="8" customWidth="1"/>
    <col min="7170" max="7198" width="12.85546875" style="8" customWidth="1"/>
    <col min="7199" max="7425" width="10.28515625" style="8" customWidth="1"/>
    <col min="7426" max="7454" width="12.85546875" style="8" customWidth="1"/>
    <col min="7455" max="7681" width="10.28515625" style="8" customWidth="1"/>
    <col min="7682" max="7710" width="12.85546875" style="8" customWidth="1"/>
    <col min="7711" max="7937" width="10.28515625" style="8" customWidth="1"/>
    <col min="7938" max="7966" width="12.85546875" style="8" customWidth="1"/>
    <col min="7967" max="8193" width="10.28515625" style="8" customWidth="1"/>
    <col min="8194" max="8222" width="12.85546875" style="8" customWidth="1"/>
    <col min="8223" max="8449" width="10.28515625" style="8" customWidth="1"/>
    <col min="8450" max="8478" width="12.85546875" style="8" customWidth="1"/>
    <col min="8479" max="8705" width="10.28515625" style="8" customWidth="1"/>
    <col min="8706" max="8734" width="12.85546875" style="8" customWidth="1"/>
    <col min="8735" max="8961" width="10.28515625" style="8" customWidth="1"/>
    <col min="8962" max="8990" width="12.85546875" style="8" customWidth="1"/>
    <col min="8991" max="9217" width="10.28515625" style="8" customWidth="1"/>
    <col min="9218" max="9246" width="12.85546875" style="8" customWidth="1"/>
    <col min="9247" max="9473" width="10.28515625" style="8" customWidth="1"/>
    <col min="9474" max="9502" width="12.85546875" style="8" customWidth="1"/>
    <col min="9503" max="9729" width="10.28515625" style="8" customWidth="1"/>
    <col min="9730" max="9758" width="12.85546875" style="8" customWidth="1"/>
    <col min="9759" max="9985" width="10.28515625" style="8" customWidth="1"/>
    <col min="9986" max="10014" width="12.85546875" style="8" customWidth="1"/>
    <col min="10015" max="10241" width="10.28515625" style="8" customWidth="1"/>
    <col min="10242" max="10270" width="12.85546875" style="8" customWidth="1"/>
    <col min="10271" max="10497" width="10.28515625" style="8" customWidth="1"/>
    <col min="10498" max="10526" width="12.85546875" style="8" customWidth="1"/>
    <col min="10527" max="10753" width="10.28515625" style="8" customWidth="1"/>
    <col min="10754" max="10782" width="12.85546875" style="8" customWidth="1"/>
    <col min="10783" max="11009" width="10.28515625" style="8" customWidth="1"/>
    <col min="11010" max="11038" width="12.85546875" style="8" customWidth="1"/>
    <col min="11039" max="11265" width="10.28515625" style="8" customWidth="1"/>
    <col min="11266" max="11294" width="12.85546875" style="8" customWidth="1"/>
    <col min="11295" max="11521" width="10.28515625" style="8" customWidth="1"/>
    <col min="11522" max="11550" width="12.85546875" style="8" customWidth="1"/>
    <col min="11551" max="11777" width="10.28515625" style="8" customWidth="1"/>
    <col min="11778" max="11806" width="12.85546875" style="8" customWidth="1"/>
    <col min="11807" max="12033" width="10.28515625" style="8" customWidth="1"/>
    <col min="12034" max="12062" width="12.85546875" style="8" customWidth="1"/>
    <col min="12063" max="12289" width="10.28515625" style="8" customWidth="1"/>
    <col min="12290" max="12318" width="12.85546875" style="8" customWidth="1"/>
    <col min="12319" max="12545" width="10.28515625" style="8" customWidth="1"/>
    <col min="12546" max="12574" width="12.85546875" style="8" customWidth="1"/>
    <col min="12575" max="12801" width="10.28515625" style="8" customWidth="1"/>
    <col min="12802" max="12830" width="12.85546875" style="8" customWidth="1"/>
    <col min="12831" max="13057" width="10.28515625" style="8" customWidth="1"/>
    <col min="13058" max="13086" width="12.85546875" style="8" customWidth="1"/>
    <col min="13087" max="13313" width="10.28515625" style="8" customWidth="1"/>
    <col min="13314" max="13342" width="12.85546875" style="8" customWidth="1"/>
    <col min="13343" max="13569" width="10.28515625" style="8" customWidth="1"/>
    <col min="13570" max="13598" width="12.85546875" style="8" customWidth="1"/>
    <col min="13599" max="13825" width="10.28515625" style="8" customWidth="1"/>
    <col min="13826" max="13854" width="12.85546875" style="8" customWidth="1"/>
    <col min="13855" max="14081" width="10.28515625" style="8" customWidth="1"/>
    <col min="14082" max="14110" width="12.85546875" style="8" customWidth="1"/>
    <col min="14111" max="14337" width="10.28515625" style="8" customWidth="1"/>
    <col min="14338" max="14366" width="12.85546875" style="8" customWidth="1"/>
    <col min="14367" max="14593" width="10.28515625" style="8" customWidth="1"/>
    <col min="14594" max="14622" width="12.85546875" style="8" customWidth="1"/>
    <col min="14623" max="14849" width="10.28515625" style="8" customWidth="1"/>
    <col min="14850" max="14878" width="12.85546875" style="8" customWidth="1"/>
    <col min="14879" max="15105" width="10.28515625" style="8" customWidth="1"/>
    <col min="15106" max="15134" width="12.85546875" style="8" customWidth="1"/>
    <col min="15135" max="15361" width="10.28515625" style="8" customWidth="1"/>
    <col min="15362" max="15390" width="12.85546875" style="8" customWidth="1"/>
    <col min="15391" max="15617" width="10.28515625" style="8" customWidth="1"/>
    <col min="15618" max="15646" width="12.85546875" style="8" customWidth="1"/>
    <col min="15647" max="15873" width="10.28515625" style="8" customWidth="1"/>
    <col min="15874" max="15902" width="12.85546875" style="8" customWidth="1"/>
    <col min="15903" max="16129" width="10.28515625" style="8" customWidth="1"/>
    <col min="16130" max="16158" width="12.85546875" style="8" customWidth="1"/>
    <col min="16159" max="16384" width="10.28515625" style="8" customWidth="1"/>
  </cols>
  <sheetData>
    <row r="1" spans="1:12" x14ac:dyDescent="0.2">
      <c r="A1" s="15" t="s">
        <v>142</v>
      </c>
    </row>
    <row r="3" spans="1:12" x14ac:dyDescent="0.2">
      <c r="A3" s="15" t="s">
        <v>15</v>
      </c>
      <c r="B3" s="41"/>
    </row>
    <row r="4" spans="1:12" x14ac:dyDescent="0.2">
      <c r="A4" s="15" t="s">
        <v>16</v>
      </c>
      <c r="B4" s="41"/>
    </row>
    <row r="5" spans="1:12" x14ac:dyDescent="0.2">
      <c r="A5" s="15" t="s">
        <v>17</v>
      </c>
      <c r="B5" s="10" t="s">
        <v>92</v>
      </c>
    </row>
    <row r="7" spans="1:12" x14ac:dyDescent="0.2">
      <c r="A7" s="15" t="s">
        <v>19</v>
      </c>
      <c r="B7" s="15" t="s">
        <v>143</v>
      </c>
    </row>
    <row r="8" spans="1:12" x14ac:dyDescent="0.2">
      <c r="A8" s="15" t="s">
        <v>21</v>
      </c>
      <c r="B8" s="15" t="s">
        <v>144</v>
      </c>
    </row>
    <row r="9" spans="1:12" x14ac:dyDescent="0.2">
      <c r="A9" s="15" t="s">
        <v>23</v>
      </c>
      <c r="B9" s="15" t="s">
        <v>145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586258.83206082135</v>
      </c>
      <c r="C12" s="12">
        <f t="shared" ref="C12:L12" si="0">SUM(C15:C41)</f>
        <v>692915.1162790698</v>
      </c>
      <c r="D12" s="12">
        <f t="shared" si="0"/>
        <v>707663.95348837215</v>
      </c>
      <c r="E12" s="12">
        <f t="shared" si="0"/>
        <v>652690.24039287737</v>
      </c>
      <c r="F12" s="12">
        <f t="shared" si="0"/>
        <v>670731.19000467437</v>
      </c>
      <c r="G12" s="12">
        <f t="shared" si="0"/>
        <v>683788.13954253041</v>
      </c>
      <c r="H12" s="12">
        <f t="shared" si="0"/>
        <v>705512.44800330582</v>
      </c>
      <c r="I12" s="12">
        <f t="shared" si="0"/>
        <v>708270.30129616125</v>
      </c>
      <c r="J12" s="12">
        <f t="shared" si="0"/>
        <v>731854.07165844645</v>
      </c>
      <c r="K12" s="12">
        <f t="shared" si="0"/>
        <v>730178.67937903409</v>
      </c>
      <c r="L12" s="12">
        <f t="shared" si="0"/>
        <v>730623.04920012574</v>
      </c>
    </row>
    <row r="13" spans="1:12" x14ac:dyDescent="0.2">
      <c r="A13" s="9" t="s">
        <v>46</v>
      </c>
      <c r="B13" s="12">
        <f>SUM(B15:B42)</f>
        <v>614786.83196872834</v>
      </c>
      <c r="C13" s="12">
        <f t="shared" ref="C13:L13" si="1">SUM(C15:C42)</f>
        <v>708961.50686883728</v>
      </c>
      <c r="D13" s="12">
        <f t="shared" si="1"/>
        <v>723681.81603939366</v>
      </c>
      <c r="E13" s="12">
        <f t="shared" si="1"/>
        <v>670106.10623511754</v>
      </c>
      <c r="F13" s="12">
        <f t="shared" si="1"/>
        <v>689503.09662676218</v>
      </c>
      <c r="G13" s="12">
        <f t="shared" si="1"/>
        <v>704174.32420101343</v>
      </c>
      <c r="H13" s="12">
        <f t="shared" si="1"/>
        <v>727961.26284413028</v>
      </c>
      <c r="I13" s="12">
        <f t="shared" si="1"/>
        <v>732290.53927750466</v>
      </c>
      <c r="J13" s="12">
        <f t="shared" si="1"/>
        <v>753093.34783058229</v>
      </c>
      <c r="K13" s="12">
        <f t="shared" si="1"/>
        <v>750366.39756153862</v>
      </c>
      <c r="L13" s="12">
        <f t="shared" si="1"/>
        <v>751783.68258813536</v>
      </c>
    </row>
    <row r="14" spans="1:12" x14ac:dyDescent="0.2">
      <c r="A14" s="9" t="s">
        <v>47</v>
      </c>
      <c r="B14" s="12">
        <f>SUM(B15,B19:B24,B26:B30,B32:B34,B36,B38:B40)</f>
        <v>292851.85531663522</v>
      </c>
      <c r="C14" s="12">
        <f t="shared" ref="C14:L14" si="2">SUM(C15,C19:C24,C26:C30,C32:C34,C36,C38:C40)</f>
        <v>405508.13953488367</v>
      </c>
      <c r="D14" s="12">
        <f t="shared" si="2"/>
        <v>418312.79069767438</v>
      </c>
      <c r="E14" s="12">
        <f t="shared" si="2"/>
        <v>400293.70497540454</v>
      </c>
      <c r="F14" s="12">
        <f t="shared" si="2"/>
        <v>404673.34306543018</v>
      </c>
      <c r="G14" s="12">
        <f t="shared" si="2"/>
        <v>416622.08085990656</v>
      </c>
      <c r="H14" s="12">
        <f t="shared" si="2"/>
        <v>423706.79731815518</v>
      </c>
      <c r="I14" s="12">
        <f t="shared" si="2"/>
        <v>419190.15020740079</v>
      </c>
      <c r="J14" s="12">
        <f t="shared" si="2"/>
        <v>431900.27407687355</v>
      </c>
      <c r="K14" s="12">
        <f t="shared" si="2"/>
        <v>429836.33264031808</v>
      </c>
      <c r="L14" s="12">
        <f t="shared" si="2"/>
        <v>424527.06276288873</v>
      </c>
    </row>
    <row r="15" spans="1:12" x14ac:dyDescent="0.2">
      <c r="A15" s="9" t="s">
        <v>48</v>
      </c>
      <c r="B15" s="12">
        <f>[1]BE!E$184</f>
        <v>6434.8837209302319</v>
      </c>
      <c r="C15" s="12">
        <f>[1]BE!F$184</f>
        <v>5404.6511627907012</v>
      </c>
      <c r="D15" s="12">
        <f>[1]BE!G$184</f>
        <v>10108.139534883716</v>
      </c>
      <c r="E15" s="12">
        <f>[1]BE!H$184</f>
        <v>8498.7097629914952</v>
      </c>
      <c r="F15" s="12">
        <f>[1]BE!I$184</f>
        <v>8991.7172346394727</v>
      </c>
      <c r="G15" s="12">
        <f>[1]BE!J$184</f>
        <v>9883.1947728399391</v>
      </c>
      <c r="H15" s="12">
        <f>[1]BE!K$184</f>
        <v>10837.271463032934</v>
      </c>
      <c r="I15" s="12">
        <f>[1]BE!L$184</f>
        <v>11524.112499669003</v>
      </c>
      <c r="J15" s="12">
        <f>[1]BE!M$184</f>
        <v>12528.446523654688</v>
      </c>
      <c r="K15" s="12">
        <f>[1]BE!N$184</f>
        <v>12945.40611613052</v>
      </c>
      <c r="L15" s="12">
        <f>[1]BE!O$184</f>
        <v>13352.021736260085</v>
      </c>
    </row>
    <row r="16" spans="1:12" x14ac:dyDescent="0.2">
      <c r="A16" s="9" t="s">
        <v>49</v>
      </c>
      <c r="B16" s="12">
        <f>[1]BG!E$184</f>
        <v>13291.860465116284</v>
      </c>
      <c r="C16" s="12">
        <f>[1]BG!F$184</f>
        <v>13201.162790697681</v>
      </c>
      <c r="D16" s="12">
        <f>[1]BG!G$184</f>
        <v>14831.39534883721</v>
      </c>
      <c r="E16" s="12">
        <f>[1]BG!H$184</f>
        <v>11963.974805960959</v>
      </c>
      <c r="F16" s="12">
        <f>[1]BG!I$184</f>
        <v>12504.393263737562</v>
      </c>
      <c r="G16" s="12">
        <f>[1]BG!J$184</f>
        <v>13038.841554537186</v>
      </c>
      <c r="H16" s="12">
        <f>[1]BG!K$184</f>
        <v>13426.644757087786</v>
      </c>
      <c r="I16" s="12">
        <f>[1]BG!L$184</f>
        <v>12711.721470929255</v>
      </c>
      <c r="J16" s="12">
        <f>[1]BG!M$184</f>
        <v>12784.749891486052</v>
      </c>
      <c r="K16" s="12">
        <f>[1]BG!N$184</f>
        <v>12180.496732130869</v>
      </c>
      <c r="L16" s="12">
        <f>[1]BG!O$184</f>
        <v>12503.92542273344</v>
      </c>
    </row>
    <row r="17" spans="1:12" x14ac:dyDescent="0.2">
      <c r="A17" s="9" t="s">
        <v>50</v>
      </c>
      <c r="B17" s="12">
        <f>[1]CZ!E$184</f>
        <v>38666.27906976745</v>
      </c>
      <c r="C17" s="12">
        <f>[1]CZ!F$184</f>
        <v>38605.813953488367</v>
      </c>
      <c r="D17" s="12">
        <f>[1]CZ!G$184</f>
        <v>36183.720930232565</v>
      </c>
      <c r="E17" s="12">
        <f>[1]CZ!H$184</f>
        <v>32644.470795403715</v>
      </c>
      <c r="F17" s="12">
        <f>[1]CZ!I$184</f>
        <v>34669.456368803825</v>
      </c>
      <c r="G17" s="12">
        <f>[1]CZ!J$184</f>
        <v>35911.811232959313</v>
      </c>
      <c r="H17" s="12">
        <f>[1]CZ!K$184</f>
        <v>35692.114353204845</v>
      </c>
      <c r="I17" s="12">
        <f>[1]CZ!L$184</f>
        <v>35430.328961539868</v>
      </c>
      <c r="J17" s="12">
        <f>[1]CZ!M$184</f>
        <v>34537.800035297572</v>
      </c>
      <c r="K17" s="12">
        <f>[1]CZ!N$184</f>
        <v>33815.276181797628</v>
      </c>
      <c r="L17" s="12">
        <f>[1]CZ!O$184</f>
        <v>34048.344917266768</v>
      </c>
    </row>
    <row r="18" spans="1:12" x14ac:dyDescent="0.2">
      <c r="A18" s="9" t="s">
        <v>51</v>
      </c>
      <c r="B18" s="12">
        <f>[1]DK!E$184</f>
        <v>32826.744186046519</v>
      </c>
      <c r="C18" s="12">
        <f>[1]DK!F$184</f>
        <v>35315.116279069771</v>
      </c>
      <c r="D18" s="12">
        <f>[1]DK!G$184</f>
        <v>41432.5581395349</v>
      </c>
      <c r="E18" s="12">
        <f>[1]DK!H$184</f>
        <v>35873.020814619718</v>
      </c>
      <c r="F18" s="12">
        <f>[1]DK!I$184</f>
        <v>34435.708017770761</v>
      </c>
      <c r="G18" s="12">
        <f>[1]DK!J$184</f>
        <v>33764.667197839182</v>
      </c>
      <c r="H18" s="12">
        <f>[1]DK!K$184</f>
        <v>34128.637628702949</v>
      </c>
      <c r="I18" s="12">
        <f>[1]DK!L$184</f>
        <v>33388.842515068012</v>
      </c>
      <c r="J18" s="12">
        <f>[1]DK!M$184</f>
        <v>32577.1525796354</v>
      </c>
      <c r="K18" s="12">
        <f>[1]DK!N$184</f>
        <v>31620.597205408751</v>
      </c>
      <c r="L18" s="12">
        <f>[1]DK!O$184</f>
        <v>31825.309897683761</v>
      </c>
    </row>
    <row r="19" spans="1:12" x14ac:dyDescent="0.2">
      <c r="A19" s="9" t="s">
        <v>129</v>
      </c>
      <c r="B19" s="12">
        <f>[1]DE!E$184</f>
        <v>87740.697674418625</v>
      </c>
      <c r="C19" s="12">
        <f>[1]DE!F$184</f>
        <v>137197.67441860467</v>
      </c>
      <c r="D19" s="12">
        <f>[1]DE!G$184</f>
        <v>143075.58139534883</v>
      </c>
      <c r="E19" s="12">
        <f>[1]DE!H$184</f>
        <v>129398.10824510254</v>
      </c>
      <c r="F19" s="12">
        <f>[1]DE!I$184</f>
        <v>127359.29984869757</v>
      </c>
      <c r="G19" s="12">
        <f>[1]DE!J$184</f>
        <v>132201.33965629447</v>
      </c>
      <c r="H19" s="12">
        <f>[1]DE!K$184</f>
        <v>133101.22061658872</v>
      </c>
      <c r="I19" s="12">
        <f>[1]DE!L$184</f>
        <v>126720.14406150529</v>
      </c>
      <c r="J19" s="12">
        <f>[1]DE!M$184</f>
        <v>130170.2746344662</v>
      </c>
      <c r="K19" s="12">
        <f>[1]DE!N$184</f>
        <v>129962.71889475448</v>
      </c>
      <c r="L19" s="12">
        <f>[1]DE!O$184</f>
        <v>125139.9265878062</v>
      </c>
    </row>
    <row r="20" spans="1:12" x14ac:dyDescent="0.2">
      <c r="A20" s="9" t="s">
        <v>53</v>
      </c>
      <c r="B20" s="12">
        <f>[1]EE!E$184</f>
        <v>7375.5813953488396</v>
      </c>
      <c r="C20" s="12">
        <f>[1]EE!F$184</f>
        <v>7434.8837209302328</v>
      </c>
      <c r="D20" s="12">
        <f>[1]EE!G$184</f>
        <v>7094.1860465116279</v>
      </c>
      <c r="E20" s="12">
        <f>[1]EE!H$184</f>
        <v>6452.8382901320019</v>
      </c>
      <c r="F20" s="12">
        <f>[1]EE!I$184</f>
        <v>6825.919608483433</v>
      </c>
      <c r="G20" s="12">
        <f>[1]EE!J$184</f>
        <v>6747.6154898104405</v>
      </c>
      <c r="H20" s="12">
        <f>[1]EE!K$184</f>
        <v>6798.3707080580734</v>
      </c>
      <c r="I20" s="12">
        <f>[1]EE!L$184</f>
        <v>6782.1968513587908</v>
      </c>
      <c r="J20" s="12">
        <f>[1]EE!M$184</f>
        <v>6694.0742142902482</v>
      </c>
      <c r="K20" s="12">
        <f>[1]EE!N$184</f>
        <v>6635.8213016897262</v>
      </c>
      <c r="L20" s="12">
        <f>[1]EE!O$184</f>
        <v>6572.7140986712266</v>
      </c>
    </row>
    <row r="21" spans="1:12" x14ac:dyDescent="0.2">
      <c r="A21" s="9" t="s">
        <v>54</v>
      </c>
      <c r="B21" s="12">
        <f>[1]IE!E$184</f>
        <v>-1.0658141036401503E-14</v>
      </c>
      <c r="C21" s="12">
        <f>[1]IE!F$184</f>
        <v>4.6185277824406512E-14</v>
      </c>
      <c r="D21" s="12">
        <f>[1]IE!G$184</f>
        <v>-7.815970093361102E-14</v>
      </c>
      <c r="E21" s="12">
        <f>[1]IE!H$184</f>
        <v>7.6101004827440271</v>
      </c>
      <c r="F21" s="12">
        <f>[1]IE!I$184</f>
        <v>168.04986946692918</v>
      </c>
      <c r="G21" s="12">
        <f>[1]IE!J$184</f>
        <v>426.28425135424982</v>
      </c>
      <c r="H21" s="12">
        <f>[1]IE!K$184</f>
        <v>749.77337893885999</v>
      </c>
      <c r="I21" s="12">
        <f>[1]IE!L$184</f>
        <v>997.35972317346511</v>
      </c>
      <c r="J21" s="12">
        <f>[1]IE!M$184</f>
        <v>1271.1090473667105</v>
      </c>
      <c r="K21" s="12">
        <f>[1]IE!N$184</f>
        <v>1257.6314428839132</v>
      </c>
      <c r="L21" s="12">
        <f>[1]IE!O$184</f>
        <v>1293.6740569100878</v>
      </c>
    </row>
    <row r="22" spans="1:12" x14ac:dyDescent="0.2">
      <c r="A22" s="9" t="s">
        <v>55</v>
      </c>
      <c r="B22" s="12">
        <f>[1]GR!E$184</f>
        <v>325.58139534883702</v>
      </c>
      <c r="C22" s="12">
        <f>[1]GR!F$184</f>
        <v>568.60465116279124</v>
      </c>
      <c r="D22" s="12">
        <f>[1]GR!G$184</f>
        <v>539.53488372092954</v>
      </c>
      <c r="E22" s="12">
        <f>[1]GR!H$184</f>
        <v>510.39174596362636</v>
      </c>
      <c r="F22" s="12">
        <f>[1]GR!I$184</f>
        <v>647.50325547075147</v>
      </c>
      <c r="G22" s="12">
        <f>[1]GR!J$184</f>
        <v>835.5678290144823</v>
      </c>
      <c r="H22" s="12">
        <f>[1]GR!K$184</f>
        <v>1107.0200996752465</v>
      </c>
      <c r="I22" s="12">
        <f>[1]GR!L$184</f>
        <v>1457.7907597350695</v>
      </c>
      <c r="J22" s="12">
        <f>[1]GR!M$184</f>
        <v>1710.2654345258811</v>
      </c>
      <c r="K22" s="12">
        <f>[1]GR!N$184</f>
        <v>1680.3566652513257</v>
      </c>
      <c r="L22" s="12">
        <f>[1]GR!O$184</f>
        <v>1697.5867436657118</v>
      </c>
    </row>
    <row r="23" spans="1:12" x14ac:dyDescent="0.2">
      <c r="A23" s="9" t="s">
        <v>56</v>
      </c>
      <c r="B23" s="12">
        <f>[1]ES!E$184</f>
        <v>9.0949470177292824E-13</v>
      </c>
      <c r="C23" s="12">
        <f>[1]ES!F$184</f>
        <v>-2.7284841053187847E-12</v>
      </c>
      <c r="D23" s="12">
        <f>[1]ES!G$184</f>
        <v>-3.637978807091713E-12</v>
      </c>
      <c r="E23" s="12">
        <f>[1]ES!H$184</f>
        <v>257.16416823781037</v>
      </c>
      <c r="F23" s="12">
        <f>[1]ES!I$184</f>
        <v>1639.5865946865379</v>
      </c>
      <c r="G23" s="12">
        <f>[1]ES!J$184</f>
        <v>4152.3852724511235</v>
      </c>
      <c r="H23" s="12">
        <f>[1]ES!K$184</f>
        <v>8122.0190756876918</v>
      </c>
      <c r="I23" s="12">
        <f>[1]ES!L$184</f>
        <v>10480.638751010654</v>
      </c>
      <c r="J23" s="12">
        <f>[1]ES!M$184</f>
        <v>12798.276341358574</v>
      </c>
      <c r="K23" s="12">
        <f>[1]ES!N$184</f>
        <v>11410.633735895039</v>
      </c>
      <c r="L23" s="12">
        <f>[1]ES!O$184</f>
        <v>11058.709387977748</v>
      </c>
    </row>
    <row r="24" spans="1:12" x14ac:dyDescent="0.2">
      <c r="A24" s="9" t="s">
        <v>57</v>
      </c>
      <c r="B24" s="12">
        <f>[1]FR!E$184</f>
        <v>37623.255813953481</v>
      </c>
      <c r="C24" s="12">
        <f>[1]FR!F$184</f>
        <v>48409.302325581382</v>
      </c>
      <c r="D24" s="12">
        <f>[1]FR!G$184</f>
        <v>40983.720930232579</v>
      </c>
      <c r="E24" s="12">
        <f>[1]FR!H$184</f>
        <v>44492.512384966787</v>
      </c>
      <c r="F24" s="12">
        <f>[1]FR!I$184</f>
        <v>41703.225693187967</v>
      </c>
      <c r="G24" s="12">
        <f>[1]FR!J$184</f>
        <v>43090.672010514005</v>
      </c>
      <c r="H24" s="12">
        <f>[1]FR!K$184</f>
        <v>43799.495744220541</v>
      </c>
      <c r="I24" s="12">
        <f>[1]FR!L$184</f>
        <v>47144.573946746175</v>
      </c>
      <c r="J24" s="12">
        <f>[1]FR!M$184</f>
        <v>49128.345558585446</v>
      </c>
      <c r="K24" s="12">
        <f>[1]FR!N$184</f>
        <v>49653.727744094205</v>
      </c>
      <c r="L24" s="12">
        <f>[1]FR!O$184</f>
        <v>50138.533998104082</v>
      </c>
    </row>
    <row r="25" spans="1:12" x14ac:dyDescent="0.2">
      <c r="A25" s="9" t="s">
        <v>58</v>
      </c>
      <c r="B25" s="12">
        <f>[1]HR!E$184</f>
        <v>2905.8139534883726</v>
      </c>
      <c r="C25" s="12">
        <f>[1]HR!F$184</f>
        <v>3460.4651162790706</v>
      </c>
      <c r="D25" s="12">
        <f>[1]HR!G$184</f>
        <v>3283.7209302325573</v>
      </c>
      <c r="E25" s="12">
        <f>[1]HR!H$184</f>
        <v>3052.3405975299484</v>
      </c>
      <c r="F25" s="12">
        <f>[1]HR!I$184</f>
        <v>3215.8112655484902</v>
      </c>
      <c r="G25" s="12">
        <f>[1]HR!J$184</f>
        <v>3537.779108001042</v>
      </c>
      <c r="H25" s="12">
        <f>[1]HR!K$184</f>
        <v>3839.4191986625424</v>
      </c>
      <c r="I25" s="12">
        <f>[1]HR!L$184</f>
        <v>4100.7649050029595</v>
      </c>
      <c r="J25" s="12">
        <f>[1]HR!M$184</f>
        <v>4463.2305550141264</v>
      </c>
      <c r="K25" s="12">
        <f>[1]HR!N$184</f>
        <v>4486.4812101342595</v>
      </c>
      <c r="L25" s="12">
        <f>[1]HR!O$184</f>
        <v>4513.7408759628988</v>
      </c>
    </row>
    <row r="26" spans="1:12" x14ac:dyDescent="0.2">
      <c r="A26" s="9" t="s">
        <v>59</v>
      </c>
      <c r="B26" s="12">
        <f>[1]IT!E$184</f>
        <v>22637.901828263144</v>
      </c>
      <c r="C26" s="12">
        <f>[1]IT!F$184</f>
        <v>53618.604651162786</v>
      </c>
      <c r="D26" s="12">
        <f>[1]IT!G$184</f>
        <v>57029.06976744187</v>
      </c>
      <c r="E26" s="12">
        <f>[1]IT!H$184</f>
        <v>61051.327549248737</v>
      </c>
      <c r="F26" s="12">
        <f>[1]IT!I$184</f>
        <v>63004.621379803284</v>
      </c>
      <c r="G26" s="12">
        <f>[1]IT!J$184</f>
        <v>63161.997420640037</v>
      </c>
      <c r="H26" s="12">
        <f>[1]IT!K$184</f>
        <v>62821.754903464891</v>
      </c>
      <c r="I26" s="12">
        <f>[1]IT!L$184</f>
        <v>60749.836191993389</v>
      </c>
      <c r="J26" s="12">
        <f>[1]IT!M$184</f>
        <v>62046.43869039014</v>
      </c>
      <c r="K26" s="12">
        <f>[1]IT!N$184</f>
        <v>60953.363456188272</v>
      </c>
      <c r="L26" s="12">
        <f>[1]IT!O$184</f>
        <v>61090.305374240081</v>
      </c>
    </row>
    <row r="27" spans="1:12" x14ac:dyDescent="0.2">
      <c r="A27" s="9" t="s">
        <v>60</v>
      </c>
      <c r="B27" s="12">
        <f>[1]CY!E$184</f>
        <v>0</v>
      </c>
      <c r="C27" s="12">
        <f>[1]CY!F$184</f>
        <v>0</v>
      </c>
      <c r="D27" s="12">
        <f>[1]CY!G$184</f>
        <v>1.1627906976744187</v>
      </c>
      <c r="E27" s="12">
        <f>[1]CY!H$184</f>
        <v>11.722353786065636</v>
      </c>
      <c r="F27" s="12">
        <f>[1]CY!I$184</f>
        <v>11.417021065975856</v>
      </c>
      <c r="G27" s="12">
        <f>[1]CY!J$184</f>
        <v>10.469228131725936</v>
      </c>
      <c r="H27" s="12">
        <f>[1]CY!K$184</f>
        <v>10.409047136727505</v>
      </c>
      <c r="I27" s="12">
        <f>[1]CY!L$184</f>
        <v>10.115721464149656</v>
      </c>
      <c r="J27" s="12">
        <f>[1]CY!M$184</f>
        <v>10.073354405403995</v>
      </c>
      <c r="K27" s="12">
        <f>[1]CY!N$184</f>
        <v>10.044402927765342</v>
      </c>
      <c r="L27" s="12">
        <f>[1]CY!O$184</f>
        <v>10.291788085554373</v>
      </c>
    </row>
    <row r="28" spans="1:12" x14ac:dyDescent="0.2">
      <c r="A28" s="9" t="s">
        <v>61</v>
      </c>
      <c r="B28" s="12">
        <f>[1]LA!E$184</f>
        <v>8608.1395348837214</v>
      </c>
      <c r="C28" s="12">
        <f>[1]LA!F$184</f>
        <v>8411.6279069767443</v>
      </c>
      <c r="D28" s="12">
        <f>[1]LA!G$184</f>
        <v>7808.1395348837223</v>
      </c>
      <c r="E28" s="12">
        <f>[1]LA!H$184</f>
        <v>6928.7152451701286</v>
      </c>
      <c r="F28" s="12">
        <f>[1]LA!I$184</f>
        <v>7502.6864888681748</v>
      </c>
      <c r="G28" s="12">
        <f>[1]LA!J$184</f>
        <v>7465.7810655248368</v>
      </c>
      <c r="H28" s="12">
        <f>[1]LA!K$184</f>
        <v>7362.1365708824569</v>
      </c>
      <c r="I28" s="12">
        <f>[1]LA!L$184</f>
        <v>7220.2173542270511</v>
      </c>
      <c r="J28" s="12">
        <f>[1]LA!M$184</f>
        <v>7128.673489458497</v>
      </c>
      <c r="K28" s="12">
        <f>[1]LA!N$184</f>
        <v>7302.329518106234</v>
      </c>
      <c r="L28" s="12">
        <f>[1]LA!O$184</f>
        <v>7195.2864715425858</v>
      </c>
    </row>
    <row r="29" spans="1:12" x14ac:dyDescent="0.2">
      <c r="A29" s="9" t="s">
        <v>62</v>
      </c>
      <c r="B29" s="12">
        <f>[1]LT!E$184</f>
        <v>12760.465116279074</v>
      </c>
      <c r="C29" s="12">
        <f>[1]LT!F$184</f>
        <v>12989.534883720929</v>
      </c>
      <c r="D29" s="12">
        <f>[1]LT!G$184</f>
        <v>12677.906976744185</v>
      </c>
      <c r="E29" s="12">
        <f>[1]LT!H$184</f>
        <v>11384.238454443937</v>
      </c>
      <c r="F29" s="12">
        <f>[1]LT!I$184</f>
        <v>11841.888600516788</v>
      </c>
      <c r="G29" s="12">
        <f>[1]LT!J$184</f>
        <v>11904.027615669165</v>
      </c>
      <c r="H29" s="12">
        <f>[1]LT!K$184</f>
        <v>10730.626043261465</v>
      </c>
      <c r="I29" s="12">
        <f>[1]LT!L$184</f>
        <v>9887.6245672337554</v>
      </c>
      <c r="J29" s="12">
        <f>[1]LT!M$184</f>
        <v>9806.4221613943555</v>
      </c>
      <c r="K29" s="12">
        <f>[1]LT!N$184</f>
        <v>9788.7859315443202</v>
      </c>
      <c r="L29" s="12">
        <f>[1]LT!O$184</f>
        <v>9546.7548450104769</v>
      </c>
    </row>
    <row r="30" spans="1:12" x14ac:dyDescent="0.2">
      <c r="A30" s="9" t="s">
        <v>63</v>
      </c>
      <c r="B30" s="12">
        <f>[1]LU!E$184</f>
        <v>148.83720930232559</v>
      </c>
      <c r="C30" s="12">
        <f>[1]LU!F$184</f>
        <v>875.58139534883708</v>
      </c>
      <c r="D30" s="12">
        <f>[1]LU!G$184</f>
        <v>861.62790697674416</v>
      </c>
      <c r="E30" s="12">
        <f>[1]LU!H$184</f>
        <v>932.27124816899186</v>
      </c>
      <c r="F30" s="12">
        <f>[1]LU!I$184</f>
        <v>880.74214167235743</v>
      </c>
      <c r="G30" s="12">
        <f>[1]LU!J$184</f>
        <v>925.68931958520193</v>
      </c>
      <c r="H30" s="12">
        <f>[1]LU!K$184</f>
        <v>924.89402108767024</v>
      </c>
      <c r="I30" s="12">
        <f>[1]LU!L$184</f>
        <v>920.93670950809678</v>
      </c>
      <c r="J30" s="12">
        <f>[1]LU!M$184</f>
        <v>937.94568894357997</v>
      </c>
      <c r="K30" s="12">
        <f>[1]LU!N$184</f>
        <v>957.59936377651002</v>
      </c>
      <c r="L30" s="12">
        <f>[1]LU!O$184</f>
        <v>967.33452249610809</v>
      </c>
    </row>
    <row r="31" spans="1:12" x14ac:dyDescent="0.2">
      <c r="A31" s="9" t="s">
        <v>64</v>
      </c>
      <c r="B31" s="12">
        <f>[1]HU!E$184</f>
        <v>19204.651162790702</v>
      </c>
      <c r="C31" s="12">
        <f>[1]HU!F$184</f>
        <v>17663.953488372099</v>
      </c>
      <c r="D31" s="12">
        <f>[1]HU!G$184</f>
        <v>14727.906976744189</v>
      </c>
      <c r="E31" s="12">
        <f>[1]HU!H$184</f>
        <v>13152.344248681216</v>
      </c>
      <c r="F31" s="12">
        <f>[1]HU!I$184</f>
        <v>13417.35706710675</v>
      </c>
      <c r="G31" s="12">
        <f>[1]HU!J$184</f>
        <v>12329.8636438095</v>
      </c>
      <c r="H31" s="12">
        <f>[1]HU!K$184</f>
        <v>13449.663787997755</v>
      </c>
      <c r="I31" s="12">
        <f>[1]HU!L$184</f>
        <v>12661.229708292934</v>
      </c>
      <c r="J31" s="12">
        <f>[1]HU!M$184</f>
        <v>12849.313103536926</v>
      </c>
      <c r="K31" s="12">
        <f>[1]HU!N$184</f>
        <v>13487.345170173894</v>
      </c>
      <c r="L31" s="12">
        <f>[1]HU!O$184</f>
        <v>13694.798392493143</v>
      </c>
    </row>
    <row r="32" spans="1:12" x14ac:dyDescent="0.2">
      <c r="A32" s="9" t="s">
        <v>65</v>
      </c>
      <c r="B32" s="12">
        <f>[1]MT!E$184</f>
        <v>0</v>
      </c>
      <c r="C32" s="12">
        <f>[1]MT!F$184</f>
        <v>0</v>
      </c>
      <c r="D32" s="12">
        <f>[1]MT!G$184</f>
        <v>0</v>
      </c>
      <c r="E32" s="12">
        <f>[1]MT!H$184</f>
        <v>4.7827576144300972</v>
      </c>
      <c r="F32" s="12">
        <f>[1]MT!I$184</f>
        <v>5.3073343725302307</v>
      </c>
      <c r="G32" s="12">
        <f>[1]MT!J$184</f>
        <v>5.5954887762253618</v>
      </c>
      <c r="H32" s="12">
        <f>[1]MT!K$184</f>
        <v>5.4470540683327755</v>
      </c>
      <c r="I32" s="12">
        <f>[1]MT!L$184</f>
        <v>5.4549978147124971</v>
      </c>
      <c r="J32" s="12">
        <f>[1]MT!M$184</f>
        <v>5.3308897466779497</v>
      </c>
      <c r="K32" s="12">
        <f>[1]MT!N$184</f>
        <v>5.0105713677291552</v>
      </c>
      <c r="L32" s="12">
        <f>[1]MT!O$184</f>
        <v>4.6695119110037782</v>
      </c>
    </row>
    <row r="33" spans="1:12" x14ac:dyDescent="0.2">
      <c r="A33" s="9" t="s">
        <v>66</v>
      </c>
      <c r="B33" s="12">
        <f>[1]NL!E$184</f>
        <v>41361.627906976733</v>
      </c>
      <c r="C33" s="12">
        <f>[1]NL!F$184</f>
        <v>44175.58139534884</v>
      </c>
      <c r="D33" s="12">
        <f>[1]NL!G$184</f>
        <v>36231.395348837214</v>
      </c>
      <c r="E33" s="12">
        <f>[1]NL!H$184</f>
        <v>34096.056325478159</v>
      </c>
      <c r="F33" s="12">
        <f>[1]NL!I$184</f>
        <v>35192.02549458632</v>
      </c>
      <c r="G33" s="12">
        <f>[1]NL!J$184</f>
        <v>37003.407873532793</v>
      </c>
      <c r="H33" s="12">
        <f>[1]NL!K$184</f>
        <v>39293.130004077735</v>
      </c>
      <c r="I33" s="12">
        <f>[1]NL!L$184</f>
        <v>39090.705263927281</v>
      </c>
      <c r="J33" s="12">
        <f>[1]NL!M$184</f>
        <v>40744.809559169596</v>
      </c>
      <c r="K33" s="12">
        <f>[1]NL!N$184</f>
        <v>40759.592759148494</v>
      </c>
      <c r="L33" s="12">
        <f>[1]NL!O$184</f>
        <v>40298.138157884256</v>
      </c>
    </row>
    <row r="34" spans="1:12" x14ac:dyDescent="0.2">
      <c r="A34" s="9" t="s">
        <v>67</v>
      </c>
      <c r="B34" s="12">
        <f>[1]AT!E$184</f>
        <v>13250</v>
      </c>
      <c r="C34" s="12">
        <f>[1]AT!F$184</f>
        <v>17096.511627906981</v>
      </c>
      <c r="D34" s="12">
        <f>[1]AT!G$184</f>
        <v>23193.023255813961</v>
      </c>
      <c r="E34" s="12">
        <f>[1]AT!H$184</f>
        <v>25202.162425514871</v>
      </c>
      <c r="F34" s="12">
        <f>[1]AT!I$184</f>
        <v>23880.995342194092</v>
      </c>
      <c r="G34" s="12">
        <f>[1]AT!J$184</f>
        <v>25475.189067192201</v>
      </c>
      <c r="H34" s="12">
        <f>[1]AT!K$184</f>
        <v>26564.485961430819</v>
      </c>
      <c r="I34" s="12">
        <f>[1]AT!L$184</f>
        <v>26952.637718896611</v>
      </c>
      <c r="J34" s="12">
        <f>[1]AT!M$184</f>
        <v>27456.175132522778</v>
      </c>
      <c r="K34" s="12">
        <f>[1]AT!N$184</f>
        <v>27345.487327665458</v>
      </c>
      <c r="L34" s="12">
        <f>[1]AT!O$184</f>
        <v>26632.159523381022</v>
      </c>
    </row>
    <row r="35" spans="1:12" x14ac:dyDescent="0.2">
      <c r="A35" s="9" t="s">
        <v>68</v>
      </c>
      <c r="B35" s="12">
        <f>[1]PL!E$184</f>
        <v>92812.790697674456</v>
      </c>
      <c r="C35" s="12">
        <f>[1]PL!F$184</f>
        <v>95051.162790697679</v>
      </c>
      <c r="D35" s="12">
        <f>[1]PL!G$184</f>
        <v>91253.488372093037</v>
      </c>
      <c r="E35" s="12">
        <f>[1]PL!H$184</f>
        <v>80255.950164962152</v>
      </c>
      <c r="F35" s="12">
        <f>[1]PL!I$184</f>
        <v>90847.429774811942</v>
      </c>
      <c r="G35" s="12">
        <f>[1]PL!J$184</f>
        <v>89031.87135995373</v>
      </c>
      <c r="H35" s="12">
        <f>[1]PL!K$184</f>
        <v>102106.29311263596</v>
      </c>
      <c r="I35" s="12">
        <f>[1]PL!L$184</f>
        <v>108676.88243145752</v>
      </c>
      <c r="J35" s="12">
        <f>[1]PL!M$184</f>
        <v>117966.94640510301</v>
      </c>
      <c r="K35" s="12">
        <f>[1]PL!N$184</f>
        <v>116106.09253378988</v>
      </c>
      <c r="L35" s="12">
        <f>[1]PL!O$184</f>
        <v>117359.94125139996</v>
      </c>
    </row>
    <row r="36" spans="1:12" x14ac:dyDescent="0.2">
      <c r="A36" s="9" t="s">
        <v>69</v>
      </c>
      <c r="B36" s="12">
        <f>[1]PT!E$184</f>
        <v>1561.627906976747</v>
      </c>
      <c r="C36" s="12">
        <f>[1]PT!F$184</f>
        <v>3809.302325581396</v>
      </c>
      <c r="D36" s="12">
        <f>[1]PT!G$184</f>
        <v>5854.6511627906966</v>
      </c>
      <c r="E36" s="12">
        <f>[1]PT!H$184</f>
        <v>5726.4333080929373</v>
      </c>
      <c r="F36" s="12">
        <f>[1]PT!I$184</f>
        <v>6241.4956752298076</v>
      </c>
      <c r="G36" s="12">
        <f>[1]PT!J$184</f>
        <v>5882.2870500967356</v>
      </c>
      <c r="H36" s="12">
        <f>[1]PT!K$184</f>
        <v>7362.5621856707876</v>
      </c>
      <c r="I36" s="12">
        <f>[1]PT!L$184</f>
        <v>6538.5801308677746</v>
      </c>
      <c r="J36" s="12">
        <f>[1]PT!M$184</f>
        <v>6829.8242919986315</v>
      </c>
      <c r="K36" s="12">
        <f>[1]PT!N$184</f>
        <v>6692.9368530029406</v>
      </c>
      <c r="L36" s="12">
        <f>[1]PT!O$184</f>
        <v>6513.0973743015911</v>
      </c>
    </row>
    <row r="37" spans="1:12" x14ac:dyDescent="0.2">
      <c r="A37" s="9" t="s">
        <v>70</v>
      </c>
      <c r="B37" s="12">
        <f>[1]RO!E$184</f>
        <v>49839.534883720931</v>
      </c>
      <c r="C37" s="12">
        <f>[1]RO!F$184</f>
        <v>33822.093023255824</v>
      </c>
      <c r="D37" s="12">
        <f>[1]RO!G$184</f>
        <v>25363.953488372095</v>
      </c>
      <c r="E37" s="12">
        <f>[1]RO!H$184</f>
        <v>22120.154417437909</v>
      </c>
      <c r="F37" s="12">
        <f>[1]RO!I$184</f>
        <v>23709.484896813705</v>
      </c>
      <c r="G37" s="12">
        <f>[1]RO!J$184</f>
        <v>24621.755438449851</v>
      </c>
      <c r="H37" s="12">
        <f>[1]RO!K$184</f>
        <v>25670.8501784685</v>
      </c>
      <c r="I37" s="12">
        <f>[1]RO!L$184</f>
        <v>26608.133679959545</v>
      </c>
      <c r="J37" s="12">
        <f>[1]RO!M$184</f>
        <v>27394.490189062784</v>
      </c>
      <c r="K37" s="12">
        <f>[1]RO!N$184</f>
        <v>28301.62617619889</v>
      </c>
      <c r="L37" s="12">
        <f>[1]RO!O$184</f>
        <v>29154.33667486364</v>
      </c>
    </row>
    <row r="38" spans="1:12" x14ac:dyDescent="0.2">
      <c r="A38" s="9" t="s">
        <v>71</v>
      </c>
      <c r="B38" s="12">
        <f>[1]SI!E$184</f>
        <v>2547.6744186046508</v>
      </c>
      <c r="C38" s="12">
        <f>[1]SI!F$184</f>
        <v>2758.1395348837214</v>
      </c>
      <c r="D38" s="12">
        <f>[1]SI!G$184</f>
        <v>2659.3023255813955</v>
      </c>
      <c r="E38" s="12">
        <f>[1]SI!H$184</f>
        <v>2640.7597033507113</v>
      </c>
      <c r="F38" s="12">
        <f>[1]SI!I$184</f>
        <v>2730.0921616056839</v>
      </c>
      <c r="G38" s="12">
        <f>[1]SI!J$184</f>
        <v>2756.9773760025778</v>
      </c>
      <c r="H38" s="12">
        <f>[1]SI!K$184</f>
        <v>2713.7101589335725</v>
      </c>
      <c r="I38" s="12">
        <f>[1]SI!L$184</f>
        <v>2695.317691747126</v>
      </c>
      <c r="J38" s="12">
        <f>[1]SI!M$184</f>
        <v>2752.8755221354904</v>
      </c>
      <c r="K38" s="12">
        <f>[1]SI!N$184</f>
        <v>2710.7102635706383</v>
      </c>
      <c r="L38" s="12">
        <f>[1]SI!O$184</f>
        <v>2646.6164226028836</v>
      </c>
    </row>
    <row r="39" spans="1:12" x14ac:dyDescent="0.2">
      <c r="A39" s="9" t="s">
        <v>72</v>
      </c>
      <c r="B39" s="12">
        <f>[1]SK!E$184</f>
        <v>9225.5813953488396</v>
      </c>
      <c r="C39" s="12">
        <f>[1]SK!F$184</f>
        <v>13563.953488372095</v>
      </c>
      <c r="D39" s="12">
        <f>[1]SK!G$184</f>
        <v>12152.325581395351</v>
      </c>
      <c r="E39" s="12">
        <f>[1]SK!H$184</f>
        <v>10509.576322583653</v>
      </c>
      <c r="F39" s="12">
        <f>[1]SK!I$184</f>
        <v>11708.420057172811</v>
      </c>
      <c r="G39" s="12">
        <f>[1]SK!J$184</f>
        <v>11681.668314939376</v>
      </c>
      <c r="H39" s="12">
        <f>[1]SK!K$184</f>
        <v>11420.006933765113</v>
      </c>
      <c r="I39" s="12">
        <f>[1]SK!L$184</f>
        <v>11230.363618714389</v>
      </c>
      <c r="J39" s="12">
        <f>[1]SK!M$184</f>
        <v>10987.118440138411</v>
      </c>
      <c r="K39" s="12">
        <f>[1]SK!N$184</f>
        <v>10616.57178553594</v>
      </c>
      <c r="L39" s="12">
        <f>[1]SK!O$184</f>
        <v>10373.119991981699</v>
      </c>
    </row>
    <row r="40" spans="1:12" x14ac:dyDescent="0.2">
      <c r="A40" s="9" t="s">
        <v>73</v>
      </c>
      <c r="B40" s="12">
        <f>[1]FI!E$184</f>
        <v>41250</v>
      </c>
      <c r="C40" s="12">
        <f>[1]FI!F$184</f>
        <v>49194.186046511648</v>
      </c>
      <c r="D40" s="12">
        <f>[1]FI!G$184</f>
        <v>58043.02325581394</v>
      </c>
      <c r="E40" s="12">
        <f>[1]FI!H$184</f>
        <v>52188.324584074886</v>
      </c>
      <c r="F40" s="12">
        <f>[1]FI!I$184</f>
        <v>54338.349263709657</v>
      </c>
      <c r="G40" s="12">
        <f>[1]FI!J$184</f>
        <v>53011.931757537001</v>
      </c>
      <c r="H40" s="12">
        <f>[1]FI!K$184</f>
        <v>49982.463348173507</v>
      </c>
      <c r="I40" s="12">
        <f>[1]FI!L$184</f>
        <v>48781.543647807957</v>
      </c>
      <c r="J40" s="12">
        <f>[1]FI!M$184</f>
        <v>48893.79510232227</v>
      </c>
      <c r="K40" s="12">
        <f>[1]FI!N$184</f>
        <v>49147.604506784533</v>
      </c>
      <c r="L40" s="12">
        <f>[1]FI!O$184</f>
        <v>49996.122170056333</v>
      </c>
    </row>
    <row r="41" spans="1:12" x14ac:dyDescent="0.2">
      <c r="A41" s="9" t="s">
        <v>74</v>
      </c>
      <c r="B41" s="12">
        <f>[1]SE!E$184</f>
        <v>43859.302325581397</v>
      </c>
      <c r="C41" s="12">
        <f>[1]SE!F$184</f>
        <v>50287.209302325587</v>
      </c>
      <c r="D41" s="12">
        <f>[1]SE!G$184</f>
        <v>62274.418604651153</v>
      </c>
      <c r="E41" s="12">
        <f>[1]SE!H$184</f>
        <v>53334.27957287724</v>
      </c>
      <c r="F41" s="12">
        <f>[1]SE!I$184</f>
        <v>53258.206284651234</v>
      </c>
      <c r="G41" s="12">
        <f>[1]SE!J$184</f>
        <v>54929.469147073934</v>
      </c>
      <c r="H41" s="12">
        <f>[1]SE!K$184</f>
        <v>53492.027668390278</v>
      </c>
      <c r="I41" s="12">
        <f>[1]SE!L$184</f>
        <v>55502.247416510494</v>
      </c>
      <c r="J41" s="12">
        <f>[1]SE!M$184</f>
        <v>57380.114822437041</v>
      </c>
      <c r="K41" s="12">
        <f>[1]SE!N$184</f>
        <v>60344.431529081696</v>
      </c>
      <c r="L41" s="12">
        <f>[1]SE!O$184</f>
        <v>62995.589004833309</v>
      </c>
    </row>
    <row r="42" spans="1:12" x14ac:dyDescent="0.2">
      <c r="A42" s="9" t="s">
        <v>75</v>
      </c>
      <c r="B42" s="12">
        <f>[1]UK!E$184</f>
        <v>28527.999907906986</v>
      </c>
      <c r="C42" s="12">
        <f>[1]UK!F$184</f>
        <v>16046.390589767447</v>
      </c>
      <c r="D42" s="12">
        <f>[1]UK!G$184</f>
        <v>16017.862551021526</v>
      </c>
      <c r="E42" s="12">
        <f>[1]UK!H$184</f>
        <v>17415.865842240109</v>
      </c>
      <c r="F42" s="12">
        <f>[1]UK!I$184</f>
        <v>18771.90662208783</v>
      </c>
      <c r="G42" s="12">
        <f>[1]UK!J$184</f>
        <v>20386.184658483027</v>
      </c>
      <c r="H42" s="12">
        <f>[1]UK!K$184</f>
        <v>22448.814840824511</v>
      </c>
      <c r="I42" s="12">
        <f>[1]UK!L$184</f>
        <v>24020.237981343384</v>
      </c>
      <c r="J42" s="12">
        <f>[1]UK!M$184</f>
        <v>21239.276172135877</v>
      </c>
      <c r="K42" s="12">
        <f>[1]UK!N$184</f>
        <v>20187.718182504479</v>
      </c>
      <c r="L42" s="12">
        <f>[1]UK!O$184</f>
        <v>21160.633388009599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121"/>
  <sheetViews>
    <sheetView zoomScaleNormal="100"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A125" sqref="A125"/>
    </sheetView>
  </sheetViews>
  <sheetFormatPr baseColWidth="10" defaultRowHeight="15" x14ac:dyDescent="0.25"/>
  <cols>
    <col min="1" max="1" width="44" style="21" bestFit="1" customWidth="1"/>
    <col min="3" max="3" width="13" bestFit="1" customWidth="1"/>
  </cols>
  <sheetData>
    <row r="1" spans="1:51" ht="15.75" x14ac:dyDescent="0.25">
      <c r="A1" s="22" t="s">
        <v>94</v>
      </c>
      <c r="B1" s="22" t="s">
        <v>95</v>
      </c>
      <c r="C1" s="22" t="s">
        <v>130</v>
      </c>
      <c r="D1" s="22" t="s">
        <v>96</v>
      </c>
      <c r="E1" s="22" t="s">
        <v>97</v>
      </c>
      <c r="F1" s="23">
        <v>2005</v>
      </c>
      <c r="G1" s="23">
        <v>2006</v>
      </c>
      <c r="H1" s="23">
        <v>2007</v>
      </c>
      <c r="I1" s="23">
        <v>2008</v>
      </c>
      <c r="J1" s="23">
        <v>2009</v>
      </c>
      <c r="K1" s="23">
        <v>2010</v>
      </c>
      <c r="L1" s="23">
        <v>2011</v>
      </c>
      <c r="M1" s="23">
        <v>2012</v>
      </c>
      <c r="N1" s="23">
        <v>2013</v>
      </c>
      <c r="O1" s="23">
        <v>2014</v>
      </c>
      <c r="P1" s="23">
        <v>2015</v>
      </c>
      <c r="Q1" s="23">
        <v>2016</v>
      </c>
      <c r="R1" s="23">
        <v>2017</v>
      </c>
      <c r="S1" s="23">
        <v>2018</v>
      </c>
      <c r="T1" s="23">
        <v>2019</v>
      </c>
      <c r="U1" s="23">
        <v>2020</v>
      </c>
      <c r="V1" s="23">
        <v>2021</v>
      </c>
      <c r="W1" s="23">
        <v>2022</v>
      </c>
      <c r="X1" s="23">
        <v>2023</v>
      </c>
      <c r="Y1" s="23">
        <v>2024</v>
      </c>
      <c r="Z1" s="23">
        <v>2025</v>
      </c>
      <c r="AA1" s="23">
        <v>2026</v>
      </c>
      <c r="AB1" s="23">
        <v>2027</v>
      </c>
      <c r="AC1" s="23">
        <v>2028</v>
      </c>
      <c r="AD1" s="23">
        <v>2029</v>
      </c>
      <c r="AE1" s="23">
        <v>2030</v>
      </c>
      <c r="AF1" s="23">
        <v>2031</v>
      </c>
      <c r="AG1" s="23">
        <v>2032</v>
      </c>
      <c r="AH1" s="23">
        <v>2033</v>
      </c>
      <c r="AI1" s="23">
        <v>2034</v>
      </c>
      <c r="AJ1" s="23">
        <v>2035</v>
      </c>
      <c r="AK1" s="23">
        <v>2036</v>
      </c>
      <c r="AL1" s="23">
        <v>2037</v>
      </c>
      <c r="AM1" s="23">
        <v>2038</v>
      </c>
      <c r="AN1" s="23">
        <v>2039</v>
      </c>
      <c r="AO1" s="23">
        <v>2040</v>
      </c>
      <c r="AP1" s="23">
        <v>2041</v>
      </c>
      <c r="AQ1" s="23">
        <v>2042</v>
      </c>
      <c r="AR1" s="23">
        <v>2043</v>
      </c>
      <c r="AS1" s="23">
        <v>2044</v>
      </c>
      <c r="AT1" s="23">
        <v>2045</v>
      </c>
      <c r="AU1" s="23">
        <v>2046</v>
      </c>
      <c r="AV1" s="23">
        <v>2047</v>
      </c>
      <c r="AW1" s="23">
        <v>2048</v>
      </c>
      <c r="AX1" s="23">
        <v>2049</v>
      </c>
      <c r="AY1" s="23">
        <v>2050</v>
      </c>
    </row>
    <row r="2" spans="1:51" hidden="1" x14ac:dyDescent="0.25">
      <c r="A2" s="30" t="s">
        <v>93</v>
      </c>
      <c r="B2" s="24" t="s">
        <v>48</v>
      </c>
      <c r="C2" s="24" t="s">
        <v>98</v>
      </c>
      <c r="D2" s="24" t="s">
        <v>131</v>
      </c>
      <c r="E2" s="24" t="s">
        <v>132</v>
      </c>
      <c r="F2" s="25">
        <f>SUMIFS('Estat distr'!G$15:G$55,'Estat distr'!$A$15:$A$55,overview!$B2)</f>
        <v>4156</v>
      </c>
      <c r="G2" s="25">
        <f>SUMIFS('Estat distr'!H$15:H$55,'Estat distr'!$A$15:$A$55,overview!$B2)</f>
        <v>4179</v>
      </c>
      <c r="H2" s="25">
        <f>SUMIFS('Estat distr'!I$15:I$55,'Estat distr'!$A$15:$A$55,overview!$B2)</f>
        <v>4064</v>
      </c>
      <c r="I2" s="25">
        <f>SUMIFS('Estat distr'!J$15:J$55,'Estat distr'!$A$15:$A$55,overview!$B2)</f>
        <v>4262</v>
      </c>
      <c r="J2" s="25">
        <f>SUMIFS('Estat distr'!K$15:K$55,'Estat distr'!$A$15:$A$55,overview!$B2)</f>
        <v>4065</v>
      </c>
      <c r="K2" s="25">
        <f>SUMIFS('Estat distr'!L$15:L$55,'Estat distr'!$A$15:$A$55,overview!$B2)</f>
        <v>4283</v>
      </c>
      <c r="L2" s="25">
        <f>SUMIFS('Estat distr'!M$15:M$55,'Estat distr'!$A$15:$A$55,overview!$B2)</f>
        <v>4154</v>
      </c>
      <c r="M2" s="25">
        <f>SUMIFS('Estat distr'!N$15:N$55,'Estat distr'!$A$15:$A$55,overview!$B2)</f>
        <v>4131</v>
      </c>
      <c r="N2" s="25">
        <f>SUMIFS('Estat distr'!O$15:O$55,'Estat distr'!$A$15:$A$55,overview!$B2)</f>
        <v>4007</v>
      </c>
      <c r="O2" s="25">
        <f>SUMIFS('Estat distr'!P$15:P$55,'Estat distr'!$A$15:$A$55,overview!$B2)</f>
        <v>3784.9</v>
      </c>
      <c r="P2" s="25">
        <f>SUMIFS('Estat distr'!Q$15:Q$55,'Estat distr'!$A$15:$A$55,overview!$B2)</f>
        <v>3815.6</v>
      </c>
      <c r="Q2" s="25">
        <f>SUMIFS('Estat distr'!R$15:R$55,'Estat distr'!$A$15:$A$55,overview!$B2)</f>
        <v>3880.7</v>
      </c>
      <c r="R2" s="25">
        <f>SUMIFS('Estat distr'!S$15:S$55,'Estat distr'!$A$15:$A$55,overview!$B2)</f>
        <v>3849.2</v>
      </c>
      <c r="S2" s="25">
        <f>SUMIFS('Estat distr'!T$15:T$55,'Estat distr'!$A$15:$A$55,overview!$B2)</f>
        <v>3798.1</v>
      </c>
      <c r="T2" s="36">
        <f t="shared" ref="T2:T29" si="0">S2+($Z2-$S2)/7</f>
        <v>3835.0892952283652</v>
      </c>
      <c r="U2" s="36">
        <f t="shared" ref="U2:U29" si="1">T2+($Z2-$S2)/7</f>
        <v>3872.0785904567306</v>
      </c>
      <c r="V2" s="36">
        <f t="shared" ref="V2:V29" si="2">U2+($Z2-$S2)/7</f>
        <v>3909.0678856850959</v>
      </c>
      <c r="W2" s="36">
        <f t="shared" ref="W2:W29" si="3">V2+($Z2-$S2)/7</f>
        <v>3946.0571809134613</v>
      </c>
      <c r="X2" s="36">
        <f t="shared" ref="X2:X29" si="4">W2+($Z2-$S2)/7</f>
        <v>3983.0464761418266</v>
      </c>
      <c r="Y2" s="36">
        <f>X2+($Z2-$S2)/7</f>
        <v>4020.0357713701919</v>
      </c>
      <c r="Z2" s="26">
        <f>SUMIFS('NTUA distr'!G$15:G$55,'NTUA distr'!$A$15:$A$55,overview!$B2)</f>
        <v>4057.0250665985577</v>
      </c>
      <c r="AA2" s="36">
        <f>Z2+(AE2-Z2)/5</f>
        <v>4102.3778296125938</v>
      </c>
      <c r="AB2" s="36">
        <f>AA2+(AE2-Z2)/5</f>
        <v>4147.7305926266299</v>
      </c>
      <c r="AC2" s="36">
        <f>AB2+(AE2-Z2)/5</f>
        <v>4193.083355640666</v>
      </c>
      <c r="AD2" s="36">
        <f>AC2+(AE2-Z2)/5</f>
        <v>4238.4361186547021</v>
      </c>
      <c r="AE2" s="26">
        <f>SUMIFS('NTUA distr'!H$15:H$55,'NTUA distr'!$A$15:$A$55,overview!$B2)</f>
        <v>4283.7888816687364</v>
      </c>
      <c r="AF2" s="36">
        <f>AE2+(AJ2-AE2)/5</f>
        <v>4321.8349489815328</v>
      </c>
      <c r="AG2" s="36">
        <f>AF2+(AJ2-AE2)/5</f>
        <v>4359.8810162943291</v>
      </c>
      <c r="AH2" s="36">
        <f>AG2+(AJ2-AE2)/5</f>
        <v>4397.9270836071255</v>
      </c>
      <c r="AI2" s="36">
        <f>AH2+(AJ2-AE2)/5</f>
        <v>4435.9731509199219</v>
      </c>
      <c r="AJ2" s="26">
        <f>SUMIFS('NTUA distr'!I$15:I$55,'NTUA distr'!$A$15:$A$55,overview!$B2)</f>
        <v>4474.0192182327164</v>
      </c>
      <c r="AK2" s="36">
        <f>AJ2+(AO2-AJ2)/5</f>
        <v>4530.7369092210765</v>
      </c>
      <c r="AL2" s="36">
        <f>AK2+(AO2-AJ2)/5</f>
        <v>4587.4546002094366</v>
      </c>
      <c r="AM2" s="36">
        <f>AL2+(AO2-AJ2)/5</f>
        <v>4644.1722911977968</v>
      </c>
      <c r="AN2" s="36">
        <f>AM2+(AO2-AJ2)/5</f>
        <v>4700.8899821861569</v>
      </c>
      <c r="AO2" s="26">
        <f>SUMIFS('NTUA distr'!J$15:J$55,'NTUA distr'!$A$15:$A$55,overview!$B2)</f>
        <v>4757.6076731745152</v>
      </c>
      <c r="AP2" s="36">
        <f>AO2+(AT2-AO2)/5</f>
        <v>4813.2861436333942</v>
      </c>
      <c r="AQ2" s="36">
        <f>AP2+(AT2-AO2)/5</f>
        <v>4868.9646140922732</v>
      </c>
      <c r="AR2" s="36">
        <f>AQ2+(AT2-AO2)/5</f>
        <v>4924.6430845511522</v>
      </c>
      <c r="AS2" s="36">
        <f>AR2+(AT2-AO2)/5</f>
        <v>4980.3215550100313</v>
      </c>
      <c r="AT2" s="26">
        <f>SUMIFS('NTUA distr'!K$15:K$55,'NTUA distr'!$A$15:$A$55,overview!$B2)</f>
        <v>5036.0000254689103</v>
      </c>
      <c r="AU2" s="36">
        <f>AT2+(AY2-AT2)/5</f>
        <v>5086.1176536584471</v>
      </c>
      <c r="AV2" s="36">
        <f>AU2+(AY2-AT2)/5</f>
        <v>5136.235281847984</v>
      </c>
      <c r="AW2" s="36">
        <f>AV2+(AY2-AT2)/5</f>
        <v>5186.3529100375208</v>
      </c>
      <c r="AX2" s="36">
        <f>AW2+(AY2-AT2)/5</f>
        <v>5236.4705382270577</v>
      </c>
      <c r="AY2" s="26">
        <f>SUMIFS('NTUA distr'!L$15:L$55,'NTUA distr'!$A$15:$A$55,overview!$B2)</f>
        <v>5286.5881664165945</v>
      </c>
    </row>
    <row r="3" spans="1:51" hidden="1" x14ac:dyDescent="0.25">
      <c r="A3" s="31"/>
      <c r="B3" s="27" t="s">
        <v>49</v>
      </c>
      <c r="C3" s="27" t="s">
        <v>112</v>
      </c>
      <c r="D3" s="27" t="s">
        <v>131</v>
      </c>
      <c r="E3" s="27" t="s">
        <v>132</v>
      </c>
      <c r="F3" s="28">
        <f>SUMIFS('Estat distr'!G$15:G$55,'Estat distr'!$A$15:$A$55,overview!$B3)</f>
        <v>4883</v>
      </c>
      <c r="G3" s="28">
        <f>SUMIFS('Estat distr'!H$15:H$55,'Estat distr'!$A$15:$A$55,overview!$B3)</f>
        <v>4907</v>
      </c>
      <c r="H3" s="28">
        <f>SUMIFS('Estat distr'!I$15:I$55,'Estat distr'!$A$15:$A$55,overview!$B3)</f>
        <v>4692</v>
      </c>
      <c r="I3" s="28">
        <f>SUMIFS('Estat distr'!J$15:J$55,'Estat distr'!$A$15:$A$55,overview!$B3)</f>
        <v>4669</v>
      </c>
      <c r="J3" s="28">
        <f>SUMIFS('Estat distr'!K$15:K$55,'Estat distr'!$A$15:$A$55,overview!$B3)</f>
        <v>4512</v>
      </c>
      <c r="K3" s="28">
        <f>SUMIFS('Estat distr'!L$15:L$55,'Estat distr'!$A$15:$A$55,overview!$B3)</f>
        <v>4480</v>
      </c>
      <c r="L3" s="28">
        <f>SUMIFS('Estat distr'!M$15:M$55,'Estat distr'!$A$15:$A$55,overview!$B3)</f>
        <v>4396</v>
      </c>
      <c r="M3" s="28">
        <f>SUMIFS('Estat distr'!N$15:N$55,'Estat distr'!$A$15:$A$55,overview!$B3)</f>
        <v>4231</v>
      </c>
      <c r="N3" s="28">
        <f>SUMIFS('Estat distr'!O$15:O$55,'Estat distr'!$A$15:$A$55,overview!$B3)</f>
        <v>3895</v>
      </c>
      <c r="O3" s="28">
        <f>SUMIFS('Estat distr'!P$15:P$55,'Estat distr'!$A$15:$A$55,overview!$B3)</f>
        <v>4013</v>
      </c>
      <c r="P3" s="28">
        <f>SUMIFS('Estat distr'!Q$15:Q$55,'Estat distr'!$A$15:$A$55,overview!$B3)</f>
        <v>3785</v>
      </c>
      <c r="Q3" s="28">
        <f>SUMIFS('Estat distr'!R$15:R$55,'Estat distr'!$A$15:$A$55,overview!$B3)</f>
        <v>3577</v>
      </c>
      <c r="R3" s="28">
        <f>SUMIFS('Estat distr'!S$15:S$55,'Estat distr'!$A$15:$A$55,overview!$B3)</f>
        <v>3475.9389999999999</v>
      </c>
      <c r="S3" s="28">
        <f>SUMIFS('Estat distr'!T$15:T$55,'Estat distr'!$A$15:$A$55,overview!$B3)</f>
        <v>3101.884</v>
      </c>
      <c r="T3" s="37">
        <f t="shared" si="0"/>
        <v>3179.8000454457533</v>
      </c>
      <c r="U3" s="37">
        <f t="shared" si="1"/>
        <v>3257.7160908915066</v>
      </c>
      <c r="V3" s="37">
        <f t="shared" si="2"/>
        <v>3335.6321363372599</v>
      </c>
      <c r="W3" s="37">
        <f t="shared" si="3"/>
        <v>3413.5481817830132</v>
      </c>
      <c r="X3" s="37">
        <f t="shared" si="4"/>
        <v>3491.4642272287665</v>
      </c>
      <c r="Y3" s="37">
        <f t="shared" ref="Y3:Y29" si="5">X3+($Z3-$S3)/7</f>
        <v>3569.3802726745198</v>
      </c>
      <c r="Z3" s="29">
        <f>SUMIFS('NTUA distr'!G$15:G$55,'NTUA distr'!$A$15:$A$55,overview!$B3)</f>
        <v>3647.296318120274</v>
      </c>
      <c r="AA3" s="37">
        <f t="shared" ref="AA3:AA29" si="6">Z3+(AE3-Z3)/5</f>
        <v>3619.5179522913973</v>
      </c>
      <c r="AB3" s="37">
        <f t="shared" ref="AB3:AB29" si="7">AA3+(AE3-Z3)/5</f>
        <v>3591.7395864625205</v>
      </c>
      <c r="AC3" s="37">
        <f t="shared" ref="AC3:AC29" si="8">AB3+(AE3-Z3)/5</f>
        <v>3563.9612206336437</v>
      </c>
      <c r="AD3" s="37">
        <f t="shared" ref="AD3:AD29" si="9">AC3+(AE3-Z3)/5</f>
        <v>3536.182854804767</v>
      </c>
      <c r="AE3" s="29">
        <f>SUMIFS('NTUA distr'!H$15:H$55,'NTUA distr'!$A$15:$A$55,overview!$B3)</f>
        <v>3508.4044889758893</v>
      </c>
      <c r="AF3" s="37">
        <f t="shared" ref="AF3:AF29" si="10">AE3+(AJ3-AE3)/5</f>
        <v>3478.5325276231642</v>
      </c>
      <c r="AG3" s="37">
        <f t="shared" ref="AG3:AG29" si="11">AF3+(AJ3-AE3)/5</f>
        <v>3448.6605662704392</v>
      </c>
      <c r="AH3" s="37">
        <f t="shared" ref="AH3:AH29" si="12">AG3+(AJ3-AE3)/5</f>
        <v>3418.7886049177141</v>
      </c>
      <c r="AI3" s="37">
        <f t="shared" ref="AI3:AI29" si="13">AH3+(AJ3-AE3)/5</f>
        <v>3388.916643564989</v>
      </c>
      <c r="AJ3" s="29">
        <f>SUMIFS('NTUA distr'!I$15:I$55,'NTUA distr'!$A$15:$A$55,overview!$B3)</f>
        <v>3359.0446822122644</v>
      </c>
      <c r="AK3" s="37">
        <f t="shared" ref="AK3:AK29" si="14">AJ3+(AO3-AJ3)/5</f>
        <v>3334.6849669910844</v>
      </c>
      <c r="AL3" s="37">
        <f t="shared" ref="AL3:AL29" si="15">AK3+(AO3-AJ3)/5</f>
        <v>3310.3252517699043</v>
      </c>
      <c r="AM3" s="37">
        <f t="shared" ref="AM3:AM29" si="16">AL3+(AO3-AJ3)/5</f>
        <v>3285.9655365487242</v>
      </c>
      <c r="AN3" s="37">
        <f t="shared" ref="AN3:AN29" si="17">AM3+(AO3-AJ3)/5</f>
        <v>3261.6058213275442</v>
      </c>
      <c r="AO3" s="29">
        <f>SUMIFS('NTUA distr'!J$15:J$55,'NTUA distr'!$A$15:$A$55,overview!$B3)</f>
        <v>3237.2461061063646</v>
      </c>
      <c r="AP3" s="37">
        <f t="shared" ref="AP3:AP29" si="18">AO3+(AT3-AO3)/5</f>
        <v>3216.6207485676837</v>
      </c>
      <c r="AQ3" s="37">
        <f t="shared" ref="AQ3:AQ29" si="19">AP3+(AT3-AO3)/5</f>
        <v>3195.9953910290028</v>
      </c>
      <c r="AR3" s="37">
        <f t="shared" ref="AR3:AR29" si="20">AQ3+(AT3-AO3)/5</f>
        <v>3175.3700334903219</v>
      </c>
      <c r="AS3" s="37">
        <f t="shared" ref="AS3:AS29" si="21">AR3+(AT3-AO3)/5</f>
        <v>3154.7446759516411</v>
      </c>
      <c r="AT3" s="29">
        <f>SUMIFS('NTUA distr'!K$15:K$55,'NTUA distr'!$A$15:$A$55,overview!$B3)</f>
        <v>3134.1193184129606</v>
      </c>
      <c r="AU3" s="37">
        <f t="shared" ref="AU3:AU29" si="22">AT3+(AY3-AT3)/5</f>
        <v>3126.151733879422</v>
      </c>
      <c r="AV3" s="37">
        <f t="shared" ref="AV3:AV29" si="23">AU3+(AY3-AT3)/5</f>
        <v>3118.1841493458833</v>
      </c>
      <c r="AW3" s="37">
        <f t="shared" ref="AW3:AW29" si="24">AV3+(AY3-AT3)/5</f>
        <v>3110.2165648123446</v>
      </c>
      <c r="AX3" s="37">
        <f t="shared" ref="AX3:AX29" si="25">AW3+(AY3-AT3)/5</f>
        <v>3102.2489802788059</v>
      </c>
      <c r="AY3" s="29">
        <f>SUMIFS('NTUA distr'!L$15:L$55,'NTUA distr'!$A$15:$A$55,overview!$B3)</f>
        <v>3094.2813957452668</v>
      </c>
    </row>
    <row r="4" spans="1:51" hidden="1" x14ac:dyDescent="0.25">
      <c r="A4" s="30"/>
      <c r="B4" s="24" t="s">
        <v>50</v>
      </c>
      <c r="C4" s="24" t="s">
        <v>99</v>
      </c>
      <c r="D4" s="24" t="s">
        <v>131</v>
      </c>
      <c r="E4" s="24" t="s">
        <v>132</v>
      </c>
      <c r="F4" s="25">
        <f>SUMIFS('Estat distr'!G$15:G$55,'Estat distr'!$A$15:$A$55,overview!$B4)</f>
        <v>5027</v>
      </c>
      <c r="G4" s="25">
        <f>SUMIFS('Estat distr'!H$15:H$55,'Estat distr'!$A$15:$A$55,overview!$B4)</f>
        <v>4885</v>
      </c>
      <c r="H4" s="25">
        <f>SUMIFS('Estat distr'!I$15:I$55,'Estat distr'!$A$15:$A$55,overview!$B4)</f>
        <v>4915</v>
      </c>
      <c r="I4" s="25">
        <f>SUMIFS('Estat distr'!J$15:J$55,'Estat distr'!$A$15:$A$55,overview!$B4)</f>
        <v>4662</v>
      </c>
      <c r="J4" s="25">
        <f>SUMIFS('Estat distr'!K$15:K$55,'Estat distr'!$A$15:$A$55,overview!$B4)</f>
        <v>4487</v>
      </c>
      <c r="K4" s="25">
        <f>SUMIFS('Estat distr'!L$15:L$55,'Estat distr'!$A$15:$A$55,overview!$B4)</f>
        <v>4466</v>
      </c>
      <c r="L4" s="25">
        <f>SUMIFS('Estat distr'!M$15:M$55,'Estat distr'!$A$15:$A$55,overview!$B4)</f>
        <v>4405</v>
      </c>
      <c r="M4" s="25">
        <f>SUMIFS('Estat distr'!N$15:N$55,'Estat distr'!$A$15:$A$55,overview!$B4)</f>
        <v>4187</v>
      </c>
      <c r="N4" s="25">
        <f>SUMIFS('Estat distr'!O$15:O$55,'Estat distr'!$A$15:$A$55,overview!$B4)</f>
        <v>4098</v>
      </c>
      <c r="O4" s="25">
        <f>SUMIFS('Estat distr'!P$15:P$55,'Estat distr'!$A$15:$A$55,overview!$B4)</f>
        <v>3847</v>
      </c>
      <c r="P4" s="25">
        <f>SUMIFS('Estat distr'!Q$15:Q$55,'Estat distr'!$A$15:$A$55,overview!$B4)</f>
        <v>4067</v>
      </c>
      <c r="Q4" s="25">
        <f>SUMIFS('Estat distr'!R$15:R$55,'Estat distr'!$A$15:$A$55,overview!$B4)</f>
        <v>4080</v>
      </c>
      <c r="R4" s="25">
        <f>SUMIFS('Estat distr'!S$15:S$55,'Estat distr'!$A$15:$A$55,overview!$B4)</f>
        <v>4374.7449999999999</v>
      </c>
      <c r="S4" s="25">
        <f>SUMIFS('Estat distr'!T$15:T$55,'Estat distr'!$A$15:$A$55,overview!$B4)</f>
        <v>4269.3829999999998</v>
      </c>
      <c r="T4" s="36">
        <f t="shared" si="0"/>
        <v>4251.5754808688735</v>
      </c>
      <c r="U4" s="36">
        <f t="shared" si="1"/>
        <v>4233.7679617377471</v>
      </c>
      <c r="V4" s="36">
        <f t="shared" si="2"/>
        <v>4215.9604426066207</v>
      </c>
      <c r="W4" s="36">
        <f t="shared" si="3"/>
        <v>4198.1529234754944</v>
      </c>
      <c r="X4" s="36">
        <f t="shared" si="4"/>
        <v>4180.345404344368</v>
      </c>
      <c r="Y4" s="36">
        <f t="shared" si="5"/>
        <v>4162.5378852132417</v>
      </c>
      <c r="Z4" s="26">
        <f>SUMIFS('NTUA distr'!G$15:G$55,'NTUA distr'!$A$15:$A$55,overview!$B4)</f>
        <v>4144.7303660821181</v>
      </c>
      <c r="AA4" s="36">
        <f t="shared" si="6"/>
        <v>4133.7124528632376</v>
      </c>
      <c r="AB4" s="36">
        <f t="shared" si="7"/>
        <v>4122.6945396443571</v>
      </c>
      <c r="AC4" s="36">
        <f t="shared" si="8"/>
        <v>4111.6766264254766</v>
      </c>
      <c r="AD4" s="36">
        <f t="shared" si="9"/>
        <v>4100.6587132065961</v>
      </c>
      <c r="AE4" s="26">
        <f>SUMIFS('NTUA distr'!H$15:H$55,'NTUA distr'!$A$15:$A$55,overview!$B4)</f>
        <v>4089.6407999877147</v>
      </c>
      <c r="AF4" s="36">
        <f t="shared" si="10"/>
        <v>4095.1575622110495</v>
      </c>
      <c r="AG4" s="36">
        <f t="shared" si="11"/>
        <v>4100.6743244343843</v>
      </c>
      <c r="AH4" s="36">
        <f t="shared" si="12"/>
        <v>4106.1910866577191</v>
      </c>
      <c r="AI4" s="36">
        <f t="shared" si="13"/>
        <v>4111.7078488810539</v>
      </c>
      <c r="AJ4" s="26">
        <f>SUMIFS('NTUA distr'!I$15:I$55,'NTUA distr'!$A$15:$A$55,overview!$B4)</f>
        <v>4117.2246111043878</v>
      </c>
      <c r="AK4" s="36">
        <f t="shared" si="14"/>
        <v>4116.5726160300965</v>
      </c>
      <c r="AL4" s="36">
        <f t="shared" si="15"/>
        <v>4115.9206209558051</v>
      </c>
      <c r="AM4" s="36">
        <f t="shared" si="16"/>
        <v>4115.2686258815138</v>
      </c>
      <c r="AN4" s="36">
        <f t="shared" si="17"/>
        <v>4114.6166308072225</v>
      </c>
      <c r="AO4" s="26">
        <f>SUMIFS('NTUA distr'!J$15:J$55,'NTUA distr'!$A$15:$A$55,overview!$B4)</f>
        <v>4113.9646357329311</v>
      </c>
      <c r="AP4" s="36">
        <f t="shared" si="18"/>
        <v>4122.6601183708362</v>
      </c>
      <c r="AQ4" s="36">
        <f t="shared" si="19"/>
        <v>4131.3556010087414</v>
      </c>
      <c r="AR4" s="36">
        <f t="shared" si="20"/>
        <v>4140.0510836466465</v>
      </c>
      <c r="AS4" s="36">
        <f t="shared" si="21"/>
        <v>4148.7465662845516</v>
      </c>
      <c r="AT4" s="26">
        <f>SUMIFS('NTUA distr'!K$15:K$55,'NTUA distr'!$A$15:$A$55,overview!$B4)</f>
        <v>4157.4420489224567</v>
      </c>
      <c r="AU4" s="36">
        <f t="shared" si="22"/>
        <v>4159.9921998225591</v>
      </c>
      <c r="AV4" s="36">
        <f t="shared" si="23"/>
        <v>4162.5423507226615</v>
      </c>
      <c r="AW4" s="36">
        <f t="shared" si="24"/>
        <v>4165.0925016227638</v>
      </c>
      <c r="AX4" s="36">
        <f t="shared" si="25"/>
        <v>4167.6426525228662</v>
      </c>
      <c r="AY4" s="26">
        <f>SUMIFS('NTUA distr'!L$15:L$55,'NTUA distr'!$A$15:$A$55,overview!$B4)</f>
        <v>4170.1928034229704</v>
      </c>
    </row>
    <row r="5" spans="1:51" hidden="1" x14ac:dyDescent="0.25">
      <c r="A5" s="31"/>
      <c r="B5" s="27" t="s">
        <v>51</v>
      </c>
      <c r="C5" s="27" t="s">
        <v>116</v>
      </c>
      <c r="D5" s="27" t="s">
        <v>131</v>
      </c>
      <c r="E5" s="27" t="s">
        <v>132</v>
      </c>
      <c r="F5" s="28">
        <f>SUMIFS('Estat distr'!G$15:G$55,'Estat distr'!$A$15:$A$55,overview!$B5)</f>
        <v>1527</v>
      </c>
      <c r="G5" s="28">
        <f>SUMIFS('Estat distr'!H$15:H$55,'Estat distr'!$A$15:$A$55,overview!$B5)</f>
        <v>1568</v>
      </c>
      <c r="H5" s="28">
        <f>SUMIFS('Estat distr'!I$15:I$55,'Estat distr'!$A$15:$A$55,overview!$B5)</f>
        <v>1947</v>
      </c>
      <c r="I5" s="28">
        <f>SUMIFS('Estat distr'!J$15:J$55,'Estat distr'!$A$15:$A$55,overview!$B5)</f>
        <v>2175</v>
      </c>
      <c r="J5" s="28">
        <f>SUMIFS('Estat distr'!K$15:K$55,'Estat distr'!$A$15:$A$55,overview!$B5)</f>
        <v>2365</v>
      </c>
      <c r="K5" s="28">
        <f>SUMIFS('Estat distr'!L$15:L$55,'Estat distr'!$A$15:$A$55,overview!$B5)</f>
        <v>2624</v>
      </c>
      <c r="L5" s="28">
        <f>SUMIFS('Estat distr'!M$15:M$55,'Estat distr'!$A$15:$A$55,overview!$B5)</f>
        <v>2201</v>
      </c>
      <c r="M5" s="28">
        <f>SUMIFS('Estat distr'!N$15:N$55,'Estat distr'!$A$15:$A$55,overview!$B5)</f>
        <v>2150</v>
      </c>
      <c r="N5" s="28">
        <f>SUMIFS('Estat distr'!O$15:O$55,'Estat distr'!$A$15:$A$55,overview!$B5)</f>
        <v>1914</v>
      </c>
      <c r="O5" s="28">
        <f>SUMIFS('Estat distr'!P$15:P$55,'Estat distr'!$A$15:$A$55,overview!$B5)</f>
        <v>1974</v>
      </c>
      <c r="P5" s="28">
        <f>SUMIFS('Estat distr'!Q$15:Q$55,'Estat distr'!$A$15:$A$55,overview!$B5)</f>
        <v>1765.4069999999999</v>
      </c>
      <c r="Q5" s="28">
        <f>SUMIFS('Estat distr'!R$15:R$55,'Estat distr'!$A$15:$A$55,overview!$B5)</f>
        <v>1872.68</v>
      </c>
      <c r="R5" s="28">
        <f>SUMIFS('Estat distr'!S$15:S$55,'Estat distr'!$A$15:$A$55,overview!$B5)</f>
        <v>1677.8869999999999</v>
      </c>
      <c r="S5" s="28">
        <f>SUMIFS('Estat distr'!T$15:T$55,'Estat distr'!$A$15:$A$55,overview!$B5)</f>
        <v>2203.029</v>
      </c>
      <c r="T5" s="37">
        <f t="shared" si="0"/>
        <v>2170.3232493540263</v>
      </c>
      <c r="U5" s="37">
        <f t="shared" si="1"/>
        <v>2137.6174987080526</v>
      </c>
      <c r="V5" s="37">
        <f t="shared" si="2"/>
        <v>2104.9117480620789</v>
      </c>
      <c r="W5" s="37">
        <f t="shared" si="3"/>
        <v>2072.2059974161052</v>
      </c>
      <c r="X5" s="37">
        <f t="shared" si="4"/>
        <v>2039.5002467701313</v>
      </c>
      <c r="Y5" s="37">
        <f t="shared" si="5"/>
        <v>2006.7944961241574</v>
      </c>
      <c r="Z5" s="29">
        <f>SUMIFS('NTUA distr'!G$15:G$55,'NTUA distr'!$A$15:$A$55,overview!$B5)</f>
        <v>1974.0887454781832</v>
      </c>
      <c r="AA5" s="37">
        <f t="shared" si="6"/>
        <v>1982.052226229503</v>
      </c>
      <c r="AB5" s="37">
        <f t="shared" si="7"/>
        <v>1990.0157069808229</v>
      </c>
      <c r="AC5" s="37">
        <f t="shared" si="8"/>
        <v>1997.9791877321427</v>
      </c>
      <c r="AD5" s="37">
        <f t="shared" si="9"/>
        <v>2005.9426684834625</v>
      </c>
      <c r="AE5" s="29">
        <f>SUMIFS('NTUA distr'!H$15:H$55,'NTUA distr'!$A$15:$A$55,overview!$B5)</f>
        <v>2013.9061492347821</v>
      </c>
      <c r="AF5" s="37">
        <f t="shared" si="10"/>
        <v>2031.3209378932409</v>
      </c>
      <c r="AG5" s="37">
        <f t="shared" si="11"/>
        <v>2048.7357265516994</v>
      </c>
      <c r="AH5" s="37">
        <f t="shared" si="12"/>
        <v>2066.1505152101581</v>
      </c>
      <c r="AI5" s="37">
        <f t="shared" si="13"/>
        <v>2083.5653038686169</v>
      </c>
      <c r="AJ5" s="29">
        <f>SUMIFS('NTUA distr'!I$15:I$55,'NTUA distr'!$A$15:$A$55,overview!$B5)</f>
        <v>2100.9800925270756</v>
      </c>
      <c r="AK5" s="37">
        <f t="shared" si="14"/>
        <v>2116.2504318540136</v>
      </c>
      <c r="AL5" s="37">
        <f t="shared" si="15"/>
        <v>2131.5207711809517</v>
      </c>
      <c r="AM5" s="37">
        <f t="shared" si="16"/>
        <v>2146.7911105078897</v>
      </c>
      <c r="AN5" s="37">
        <f t="shared" si="17"/>
        <v>2162.0614498348277</v>
      </c>
      <c r="AO5" s="29">
        <f>SUMIFS('NTUA distr'!J$15:J$55,'NTUA distr'!$A$15:$A$55,overview!$B5)</f>
        <v>2177.3317891617648</v>
      </c>
      <c r="AP5" s="37">
        <f t="shared" si="18"/>
        <v>2197.0717391388162</v>
      </c>
      <c r="AQ5" s="37">
        <f t="shared" si="19"/>
        <v>2216.8116891158675</v>
      </c>
      <c r="AR5" s="37">
        <f t="shared" si="20"/>
        <v>2236.5516390929188</v>
      </c>
      <c r="AS5" s="37">
        <f t="shared" si="21"/>
        <v>2256.2915890699701</v>
      </c>
      <c r="AT5" s="29">
        <f>SUMIFS('NTUA distr'!K$15:K$55,'NTUA distr'!$A$15:$A$55,overview!$B5)</f>
        <v>2276.0315390470214</v>
      </c>
      <c r="AU5" s="37">
        <f t="shared" si="22"/>
        <v>2294.6995543967323</v>
      </c>
      <c r="AV5" s="37">
        <f t="shared" si="23"/>
        <v>2313.3675697464432</v>
      </c>
      <c r="AW5" s="37">
        <f t="shared" si="24"/>
        <v>2332.0355850961541</v>
      </c>
      <c r="AX5" s="37">
        <f t="shared" si="25"/>
        <v>2350.703600445865</v>
      </c>
      <c r="AY5" s="29">
        <f>SUMIFS('NTUA distr'!L$15:L$55,'NTUA distr'!$A$15:$A$55,overview!$B5)</f>
        <v>2369.371615795576</v>
      </c>
    </row>
    <row r="6" spans="1:51" hidden="1" x14ac:dyDescent="0.25">
      <c r="A6" s="30"/>
      <c r="B6" s="24" t="s">
        <v>129</v>
      </c>
      <c r="C6" s="24" t="s">
        <v>100</v>
      </c>
      <c r="D6" s="24" t="s">
        <v>131</v>
      </c>
      <c r="E6" s="24" t="s">
        <v>132</v>
      </c>
      <c r="F6" s="25">
        <f>SUMIFS('Estat distr'!G$15:G$55,'Estat distr'!$A$15:$A$55,overview!$B6)</f>
        <v>29328</v>
      </c>
      <c r="G6" s="25">
        <f>SUMIFS('Estat distr'!H$15:H$55,'Estat distr'!$A$15:$A$55,overview!$B6)</f>
        <v>28380</v>
      </c>
      <c r="H6" s="25">
        <f>SUMIFS('Estat distr'!I$15:I$55,'Estat distr'!$A$15:$A$55,overview!$B6)</f>
        <v>29312</v>
      </c>
      <c r="I6" s="25">
        <f>SUMIFS('Estat distr'!J$15:J$55,'Estat distr'!$A$15:$A$55,overview!$B6)</f>
        <v>30118</v>
      </c>
      <c r="J6" s="25">
        <f>SUMIFS('Estat distr'!K$15:K$55,'Estat distr'!$A$15:$A$55,overview!$B6)</f>
        <v>25003</v>
      </c>
      <c r="K6" s="25">
        <f>SUMIFS('Estat distr'!L$15:L$55,'Estat distr'!$A$15:$A$55,overview!$B6)</f>
        <v>23974</v>
      </c>
      <c r="L6" s="25">
        <f>SUMIFS('Estat distr'!M$15:M$55,'Estat distr'!$A$15:$A$55,overview!$B6)</f>
        <v>24799</v>
      </c>
      <c r="M6" s="25">
        <f>SUMIFS('Estat distr'!N$15:N$55,'Estat distr'!$A$15:$A$55,overview!$B6)</f>
        <v>24562</v>
      </c>
      <c r="N6" s="25">
        <f>SUMIFS('Estat distr'!O$15:O$55,'Estat distr'!$A$15:$A$55,overview!$B6)</f>
        <v>24474</v>
      </c>
      <c r="O6" s="25">
        <f>SUMIFS('Estat distr'!P$15:P$55,'Estat distr'!$A$15:$A$55,overview!$B6)</f>
        <v>24159</v>
      </c>
      <c r="P6" s="25">
        <f>SUMIFS('Estat distr'!Q$15:Q$55,'Estat distr'!$A$15:$A$55,overview!$B6)</f>
        <v>25605</v>
      </c>
      <c r="Q6" s="25">
        <f>SUMIFS('Estat distr'!R$15:R$55,'Estat distr'!$A$15:$A$55,overview!$B6)</f>
        <v>25759</v>
      </c>
      <c r="R6" s="25">
        <f>SUMIFS('Estat distr'!S$15:S$55,'Estat distr'!$A$15:$A$55,overview!$B6)</f>
        <v>27024</v>
      </c>
      <c r="S6" s="25">
        <f>SUMIFS('Estat distr'!T$15:T$55,'Estat distr'!$A$15:$A$55,overview!$B6)</f>
        <v>26661</v>
      </c>
      <c r="T6" s="36">
        <f t="shared" si="0"/>
        <v>26427.893495363711</v>
      </c>
      <c r="U6" s="36">
        <f t="shared" si="1"/>
        <v>26194.786990727422</v>
      </c>
      <c r="V6" s="36">
        <f t="shared" si="2"/>
        <v>25961.680486091132</v>
      </c>
      <c r="W6" s="36">
        <f t="shared" si="3"/>
        <v>25728.573981454843</v>
      </c>
      <c r="X6" s="36">
        <f t="shared" si="4"/>
        <v>25495.467476818554</v>
      </c>
      <c r="Y6" s="36">
        <f t="shared" si="5"/>
        <v>25262.360972182265</v>
      </c>
      <c r="Z6" s="26">
        <f>SUMIFS('NTUA distr'!G$15:G$55,'NTUA distr'!$A$15:$A$55,overview!$B6)</f>
        <v>25029.254467545987</v>
      </c>
      <c r="AA6" s="36">
        <f t="shared" si="6"/>
        <v>25239.204588593449</v>
      </c>
      <c r="AB6" s="36">
        <f t="shared" si="7"/>
        <v>25449.154709640912</v>
      </c>
      <c r="AC6" s="36">
        <f t="shared" si="8"/>
        <v>25659.104830688375</v>
      </c>
      <c r="AD6" s="36">
        <f t="shared" si="9"/>
        <v>25869.054951735838</v>
      </c>
      <c r="AE6" s="26">
        <f>SUMIFS('NTUA distr'!H$15:H$55,'NTUA distr'!$A$15:$A$55,overview!$B6)</f>
        <v>26079.005072783293</v>
      </c>
      <c r="AF6" s="36">
        <f t="shared" si="10"/>
        <v>26178.061908330295</v>
      </c>
      <c r="AG6" s="36">
        <f t="shared" si="11"/>
        <v>26277.118743877298</v>
      </c>
      <c r="AH6" s="36">
        <f t="shared" si="12"/>
        <v>26376.1755794243</v>
      </c>
      <c r="AI6" s="36">
        <f t="shared" si="13"/>
        <v>26475.232414971302</v>
      </c>
      <c r="AJ6" s="26">
        <f>SUMIFS('NTUA distr'!I$15:I$55,'NTUA distr'!$A$15:$A$55,overview!$B6)</f>
        <v>26574.289250518297</v>
      </c>
      <c r="AK6" s="36">
        <f t="shared" si="14"/>
        <v>26668.070767523212</v>
      </c>
      <c r="AL6" s="36">
        <f t="shared" si="15"/>
        <v>26761.852284528126</v>
      </c>
      <c r="AM6" s="36">
        <f t="shared" si="16"/>
        <v>26855.63380153304</v>
      </c>
      <c r="AN6" s="36">
        <f t="shared" si="17"/>
        <v>26949.415318537955</v>
      </c>
      <c r="AO6" s="26">
        <f>SUMIFS('NTUA distr'!J$15:J$55,'NTUA distr'!$A$15:$A$55,overview!$B6)</f>
        <v>27043.196835542862</v>
      </c>
      <c r="AP6" s="36">
        <f t="shared" si="18"/>
        <v>27138.993728222555</v>
      </c>
      <c r="AQ6" s="36">
        <f t="shared" si="19"/>
        <v>27234.790620902248</v>
      </c>
      <c r="AR6" s="36">
        <f t="shared" si="20"/>
        <v>27330.587513581941</v>
      </c>
      <c r="AS6" s="36">
        <f t="shared" si="21"/>
        <v>27426.384406261634</v>
      </c>
      <c r="AT6" s="26">
        <f>SUMIFS('NTUA distr'!K$15:K$55,'NTUA distr'!$A$15:$A$55,overview!$B6)</f>
        <v>27522.181298941323</v>
      </c>
      <c r="AU6" s="36">
        <f t="shared" si="22"/>
        <v>27559.071779166556</v>
      </c>
      <c r="AV6" s="36">
        <f t="shared" si="23"/>
        <v>27595.962259391788</v>
      </c>
      <c r="AW6" s="36">
        <f t="shared" si="24"/>
        <v>27632.852739617021</v>
      </c>
      <c r="AX6" s="36">
        <f t="shared" si="25"/>
        <v>27669.743219842254</v>
      </c>
      <c r="AY6" s="26">
        <f>SUMIFS('NTUA distr'!L$15:L$55,'NTUA distr'!$A$15:$A$55,overview!$B6)</f>
        <v>27706.63370006749</v>
      </c>
    </row>
    <row r="7" spans="1:51" hidden="1" x14ac:dyDescent="0.25">
      <c r="A7" s="31"/>
      <c r="B7" s="27" t="s">
        <v>53</v>
      </c>
      <c r="C7" s="27" t="s">
        <v>117</v>
      </c>
      <c r="D7" s="27" t="s">
        <v>131</v>
      </c>
      <c r="E7" s="27" t="s">
        <v>132</v>
      </c>
      <c r="F7" s="28">
        <f>SUMIFS('Estat distr'!G$15:G$55,'Estat distr'!$A$15:$A$55,overview!$B7)</f>
        <v>1103</v>
      </c>
      <c r="G7" s="28">
        <f>SUMIFS('Estat distr'!H$15:H$55,'Estat distr'!$A$15:$A$55,overview!$B7)</f>
        <v>1077</v>
      </c>
      <c r="H7" s="28">
        <f>SUMIFS('Estat distr'!I$15:I$55,'Estat distr'!$A$15:$A$55,overview!$B7)</f>
        <v>1354</v>
      </c>
      <c r="I7" s="28">
        <f>SUMIFS('Estat distr'!J$15:J$55,'Estat distr'!$A$15:$A$55,overview!$B7)</f>
        <v>1130</v>
      </c>
      <c r="J7" s="28">
        <f>SUMIFS('Estat distr'!K$15:K$55,'Estat distr'!$A$15:$A$55,overview!$B7)</f>
        <v>886</v>
      </c>
      <c r="K7" s="28">
        <f>SUMIFS('Estat distr'!L$15:L$55,'Estat distr'!$A$15:$A$55,overview!$B7)</f>
        <v>1047</v>
      </c>
      <c r="L7" s="28">
        <f>SUMIFS('Estat distr'!M$15:M$55,'Estat distr'!$A$15:$A$55,overview!$B7)</f>
        <v>949</v>
      </c>
      <c r="M7" s="28">
        <f>SUMIFS('Estat distr'!N$15:N$55,'Estat distr'!$A$15:$A$55,overview!$B7)</f>
        <v>879</v>
      </c>
      <c r="N7" s="28">
        <f>SUMIFS('Estat distr'!O$15:O$55,'Estat distr'!$A$15:$A$55,overview!$B7)</f>
        <v>903</v>
      </c>
      <c r="O7" s="28">
        <f>SUMIFS('Estat distr'!P$15:P$55,'Estat distr'!$A$15:$A$55,overview!$B7)</f>
        <v>842</v>
      </c>
      <c r="P7" s="28">
        <f>SUMIFS('Estat distr'!Q$15:Q$55,'Estat distr'!$A$15:$A$55,overview!$B7)</f>
        <v>697</v>
      </c>
      <c r="Q7" s="28">
        <f>SUMIFS('Estat distr'!R$15:R$55,'Estat distr'!$A$15:$A$55,overview!$B7)</f>
        <v>723</v>
      </c>
      <c r="R7" s="28">
        <f>SUMIFS('Estat distr'!S$15:S$55,'Estat distr'!$A$15:$A$55,overview!$B7)</f>
        <v>779</v>
      </c>
      <c r="S7" s="28">
        <f>SUMIFS('Estat distr'!T$15:T$55,'Estat distr'!$A$15:$A$55,overview!$B7)</f>
        <v>744</v>
      </c>
      <c r="T7" s="37">
        <f t="shared" si="0"/>
        <v>762.03043871744705</v>
      </c>
      <c r="U7" s="37">
        <f t="shared" si="1"/>
        <v>780.06087743489411</v>
      </c>
      <c r="V7" s="37">
        <f t="shared" si="2"/>
        <v>798.09131615234116</v>
      </c>
      <c r="W7" s="37">
        <f t="shared" si="3"/>
        <v>816.12175486978822</v>
      </c>
      <c r="X7" s="37">
        <f t="shared" si="4"/>
        <v>834.15219358723527</v>
      </c>
      <c r="Y7" s="37">
        <f t="shared" si="5"/>
        <v>852.18263230468233</v>
      </c>
      <c r="Z7" s="29">
        <f>SUMIFS('NTUA distr'!G$15:G$55,'NTUA distr'!$A$15:$A$55,overview!$B7)</f>
        <v>870.2130710221295</v>
      </c>
      <c r="AA7" s="37">
        <f t="shared" si="6"/>
        <v>863.94464813747766</v>
      </c>
      <c r="AB7" s="37">
        <f t="shared" si="7"/>
        <v>857.67622525282582</v>
      </c>
      <c r="AC7" s="37">
        <f t="shared" si="8"/>
        <v>851.40780236817398</v>
      </c>
      <c r="AD7" s="37">
        <f t="shared" si="9"/>
        <v>845.13937948352213</v>
      </c>
      <c r="AE7" s="29">
        <f>SUMIFS('NTUA distr'!H$15:H$55,'NTUA distr'!$A$15:$A$55,overview!$B7)</f>
        <v>838.87095659887029</v>
      </c>
      <c r="AF7" s="37">
        <f t="shared" si="10"/>
        <v>826.43816599194906</v>
      </c>
      <c r="AG7" s="37">
        <f t="shared" si="11"/>
        <v>814.00537538502783</v>
      </c>
      <c r="AH7" s="37">
        <f t="shared" si="12"/>
        <v>801.5725847781066</v>
      </c>
      <c r="AI7" s="37">
        <f t="shared" si="13"/>
        <v>789.13979417118537</v>
      </c>
      <c r="AJ7" s="29">
        <f>SUMIFS('NTUA distr'!I$15:I$55,'NTUA distr'!$A$15:$A$55,overview!$B7)</f>
        <v>776.70700356426403</v>
      </c>
      <c r="AK7" s="37">
        <f t="shared" si="14"/>
        <v>769.87321826674724</v>
      </c>
      <c r="AL7" s="37">
        <f t="shared" si="15"/>
        <v>763.03943296923046</v>
      </c>
      <c r="AM7" s="37">
        <f t="shared" si="16"/>
        <v>756.20564767171368</v>
      </c>
      <c r="AN7" s="37">
        <f t="shared" si="17"/>
        <v>749.37186237419689</v>
      </c>
      <c r="AO7" s="29">
        <f>SUMIFS('NTUA distr'!J$15:J$55,'NTUA distr'!$A$15:$A$55,overview!$B7)</f>
        <v>742.53807707668</v>
      </c>
      <c r="AP7" s="37">
        <f t="shared" si="18"/>
        <v>736.33334737523035</v>
      </c>
      <c r="AQ7" s="37">
        <f t="shared" si="19"/>
        <v>730.1286176737807</v>
      </c>
      <c r="AR7" s="37">
        <f t="shared" si="20"/>
        <v>723.92388797233104</v>
      </c>
      <c r="AS7" s="37">
        <f t="shared" si="21"/>
        <v>717.71915827088139</v>
      </c>
      <c r="AT7" s="29">
        <f>SUMIFS('NTUA distr'!K$15:K$55,'NTUA distr'!$A$15:$A$55,overview!$B7)</f>
        <v>711.51442856943174</v>
      </c>
      <c r="AU7" s="37">
        <f t="shared" si="22"/>
        <v>703.67128035971552</v>
      </c>
      <c r="AV7" s="37">
        <f t="shared" si="23"/>
        <v>695.82813214999931</v>
      </c>
      <c r="AW7" s="37">
        <f t="shared" si="24"/>
        <v>687.98498394028309</v>
      </c>
      <c r="AX7" s="37">
        <f t="shared" si="25"/>
        <v>680.14183573056687</v>
      </c>
      <c r="AY7" s="29">
        <f>SUMIFS('NTUA distr'!L$15:L$55,'NTUA distr'!$A$15:$A$55,overview!$B7)</f>
        <v>672.29868752085065</v>
      </c>
    </row>
    <row r="8" spans="1:51" hidden="1" x14ac:dyDescent="0.25">
      <c r="A8" s="30"/>
      <c r="B8" s="24" t="s">
        <v>54</v>
      </c>
      <c r="C8" s="24" t="s">
        <v>102</v>
      </c>
      <c r="D8" s="24" t="s">
        <v>131</v>
      </c>
      <c r="E8" s="24" t="s">
        <v>132</v>
      </c>
      <c r="F8" s="25">
        <f>SUMIFS('Estat distr'!G$15:G$55,'Estat distr'!$A$15:$A$55,overview!$B8)</f>
        <v>2048.6779999999999</v>
      </c>
      <c r="G8" s="25">
        <f>SUMIFS('Estat distr'!H$15:H$55,'Estat distr'!$A$15:$A$55,overview!$B8)</f>
        <v>2115.7359999999999</v>
      </c>
      <c r="H8" s="25">
        <f>SUMIFS('Estat distr'!I$15:I$55,'Estat distr'!$A$15:$A$55,overview!$B8)</f>
        <v>2171.5459999999998</v>
      </c>
      <c r="I8" s="25">
        <f>SUMIFS('Estat distr'!J$15:J$55,'Estat distr'!$A$15:$A$55,overview!$B8)</f>
        <v>2222.0390000000002</v>
      </c>
      <c r="J8" s="25">
        <f>SUMIFS('Estat distr'!K$15:K$55,'Estat distr'!$A$15:$A$55,overview!$B8)</f>
        <v>2100.8470000000002</v>
      </c>
      <c r="K8" s="25">
        <f>SUMIFS('Estat distr'!L$15:L$55,'Estat distr'!$A$15:$A$55,overview!$B8)</f>
        <v>2098.232</v>
      </c>
      <c r="L8" s="25">
        <f>SUMIFS('Estat distr'!M$15:M$55,'Estat distr'!$A$15:$A$55,overview!$B8)</f>
        <v>2028.184</v>
      </c>
      <c r="M8" s="25">
        <f>SUMIFS('Estat distr'!N$15:N$55,'Estat distr'!$A$15:$A$55,overview!$B8)</f>
        <v>2002.8489999999999</v>
      </c>
      <c r="N8" s="25">
        <f>SUMIFS('Estat distr'!O$15:O$55,'Estat distr'!$A$15:$A$55,overview!$B8)</f>
        <v>2017.2380000000001</v>
      </c>
      <c r="O8" s="25">
        <f>SUMIFS('Estat distr'!P$15:P$55,'Estat distr'!$A$15:$A$55,overview!$B8)</f>
        <v>2028.3920000000001</v>
      </c>
      <c r="P8" s="25">
        <f>SUMIFS('Estat distr'!Q$15:Q$55,'Estat distr'!$A$15:$A$55,overview!$B8)</f>
        <v>2083.989</v>
      </c>
      <c r="Q8" s="25">
        <f>SUMIFS('Estat distr'!R$15:R$55,'Estat distr'!$A$15:$A$55,overview!$B8)</f>
        <v>2134.7809999999999</v>
      </c>
      <c r="R8" s="25">
        <f>SUMIFS('Estat distr'!S$15:S$55,'Estat distr'!$A$15:$A$55,overview!$B8)</f>
        <v>2176.1840000000002</v>
      </c>
      <c r="S8" s="25">
        <f>SUMIFS('Estat distr'!T$15:T$55,'Estat distr'!$A$15:$A$55,overview!$B8)</f>
        <v>2235.5630000000001</v>
      </c>
      <c r="T8" s="36">
        <f t="shared" si="0"/>
        <v>2223.7587268938687</v>
      </c>
      <c r="U8" s="36">
        <f t="shared" si="1"/>
        <v>2211.9544537877373</v>
      </c>
      <c r="V8" s="36">
        <f t="shared" si="2"/>
        <v>2200.1501806816059</v>
      </c>
      <c r="W8" s="36">
        <f t="shared" si="3"/>
        <v>2188.3459075754745</v>
      </c>
      <c r="X8" s="36">
        <f t="shared" si="4"/>
        <v>2176.5416344693431</v>
      </c>
      <c r="Y8" s="36">
        <f t="shared" si="5"/>
        <v>2164.7373613632117</v>
      </c>
      <c r="Z8" s="26">
        <f>SUMIFS('NTUA distr'!G$15:G$55,'NTUA distr'!$A$15:$A$55,overview!$B8)</f>
        <v>2152.9330882570812</v>
      </c>
      <c r="AA8" s="36">
        <f t="shared" si="6"/>
        <v>2157.1028062788037</v>
      </c>
      <c r="AB8" s="36">
        <f t="shared" si="7"/>
        <v>2161.2725243005261</v>
      </c>
      <c r="AC8" s="36">
        <f t="shared" si="8"/>
        <v>2165.4422423222486</v>
      </c>
      <c r="AD8" s="36">
        <f t="shared" si="9"/>
        <v>2169.6119603439711</v>
      </c>
      <c r="AE8" s="26">
        <f>SUMIFS('NTUA distr'!H$15:H$55,'NTUA distr'!$A$15:$A$55,overview!$B8)</f>
        <v>2173.781678365694</v>
      </c>
      <c r="AF8" s="36">
        <f t="shared" si="10"/>
        <v>2182.7758332602493</v>
      </c>
      <c r="AG8" s="36">
        <f t="shared" si="11"/>
        <v>2191.7699881548047</v>
      </c>
      <c r="AH8" s="36">
        <f t="shared" si="12"/>
        <v>2200.76414304936</v>
      </c>
      <c r="AI8" s="36">
        <f t="shared" si="13"/>
        <v>2209.7582979439153</v>
      </c>
      <c r="AJ8" s="26">
        <f>SUMIFS('NTUA distr'!I$15:I$55,'NTUA distr'!$A$15:$A$55,overview!$B8)</f>
        <v>2218.7524528384715</v>
      </c>
      <c r="AK8" s="36">
        <f t="shared" si="14"/>
        <v>2228.9620685061918</v>
      </c>
      <c r="AL8" s="36">
        <f t="shared" si="15"/>
        <v>2239.1716841739121</v>
      </c>
      <c r="AM8" s="36">
        <f t="shared" si="16"/>
        <v>2249.3812998416324</v>
      </c>
      <c r="AN8" s="36">
        <f t="shared" si="17"/>
        <v>2259.5909155093527</v>
      </c>
      <c r="AO8" s="26">
        <f>SUMIFS('NTUA distr'!J$15:J$55,'NTUA distr'!$A$15:$A$55,overview!$B8)</f>
        <v>2269.8005311770735</v>
      </c>
      <c r="AP8" s="36">
        <f t="shared" si="18"/>
        <v>2284.8791668079134</v>
      </c>
      <c r="AQ8" s="36">
        <f t="shared" si="19"/>
        <v>2299.9578024387533</v>
      </c>
      <c r="AR8" s="36">
        <f t="shared" si="20"/>
        <v>2315.0364380695933</v>
      </c>
      <c r="AS8" s="36">
        <f t="shared" si="21"/>
        <v>2330.1150737004332</v>
      </c>
      <c r="AT8" s="26">
        <f>SUMIFS('NTUA distr'!K$15:K$55,'NTUA distr'!$A$15:$A$55,overview!$B8)</f>
        <v>2345.1937093312736</v>
      </c>
      <c r="AU8" s="36">
        <f t="shared" si="22"/>
        <v>2361.9384691875921</v>
      </c>
      <c r="AV8" s="36">
        <f t="shared" si="23"/>
        <v>2378.6832290439106</v>
      </c>
      <c r="AW8" s="36">
        <f t="shared" si="24"/>
        <v>2395.4279889002291</v>
      </c>
      <c r="AX8" s="36">
        <f t="shared" si="25"/>
        <v>2412.1727487565477</v>
      </c>
      <c r="AY8" s="26">
        <f>SUMIFS('NTUA distr'!L$15:L$55,'NTUA distr'!$A$15:$A$55,overview!$B8)</f>
        <v>2428.9175086128666</v>
      </c>
    </row>
    <row r="9" spans="1:51" hidden="1" x14ac:dyDescent="0.25">
      <c r="A9" s="31"/>
      <c r="B9" s="27" t="s">
        <v>55</v>
      </c>
      <c r="C9" s="27" t="s">
        <v>103</v>
      </c>
      <c r="D9" s="27" t="s">
        <v>131</v>
      </c>
      <c r="E9" s="27" t="s">
        <v>132</v>
      </c>
      <c r="F9" s="28">
        <f>SUMIFS('Estat distr'!G$15:G$55,'Estat distr'!$A$15:$A$55,overview!$B9)</f>
        <v>5598</v>
      </c>
      <c r="G9" s="28">
        <f>SUMIFS('Estat distr'!H$15:H$55,'Estat distr'!$A$15:$A$55,overview!$B9)</f>
        <v>5100</v>
      </c>
      <c r="H9" s="28">
        <f>SUMIFS('Estat distr'!I$15:I$55,'Estat distr'!$A$15:$A$55,overview!$B9)</f>
        <v>4860</v>
      </c>
      <c r="I9" s="28">
        <f>SUMIFS('Estat distr'!J$15:J$55,'Estat distr'!$A$15:$A$55,overview!$B9)</f>
        <v>5053</v>
      </c>
      <c r="J9" s="28">
        <f>SUMIFS('Estat distr'!K$15:K$55,'Estat distr'!$A$15:$A$55,overview!$B9)</f>
        <v>3223</v>
      </c>
      <c r="K9" s="28">
        <f>SUMIFS('Estat distr'!L$15:L$55,'Estat distr'!$A$15:$A$55,overview!$B9)</f>
        <v>3783</v>
      </c>
      <c r="L9" s="28">
        <f>SUMIFS('Estat distr'!M$15:M$55,'Estat distr'!$A$15:$A$55,overview!$B9)</f>
        <v>2820</v>
      </c>
      <c r="M9" s="28">
        <f>SUMIFS('Estat distr'!N$15:N$55,'Estat distr'!$A$15:$A$55,overview!$B9)</f>
        <v>1611</v>
      </c>
      <c r="N9" s="28">
        <f>SUMIFS('Estat distr'!O$15:O$55,'Estat distr'!$A$15:$A$55,overview!$B9)</f>
        <v>3895</v>
      </c>
      <c r="O9" s="28">
        <f>SUMIFS('Estat distr'!P$15:P$55,'Estat distr'!$A$15:$A$55,overview!$B9)</f>
        <v>4149</v>
      </c>
      <c r="P9" s="28">
        <f>SUMIFS('Estat distr'!Q$15:Q$55,'Estat distr'!$A$15:$A$55,overview!$B9)</f>
        <v>4895</v>
      </c>
      <c r="Q9" s="28">
        <f>SUMIFS('Estat distr'!R$15:R$55,'Estat distr'!$A$15:$A$55,overview!$B9)</f>
        <v>3957</v>
      </c>
      <c r="R9" s="28">
        <f>SUMIFS('Estat distr'!S$15:S$55,'Estat distr'!$A$15:$A$55,overview!$B9)</f>
        <v>1101.788</v>
      </c>
      <c r="S9" s="28">
        <f>SUMIFS('Estat distr'!T$15:T$55,'Estat distr'!$A$15:$A$55,overview!$B9)</f>
        <v>5242</v>
      </c>
      <c r="T9" s="37">
        <f t="shared" si="0"/>
        <v>5046.0514664704742</v>
      </c>
      <c r="U9" s="37">
        <f t="shared" si="1"/>
        <v>4850.1029329409484</v>
      </c>
      <c r="V9" s="37">
        <f t="shared" si="2"/>
        <v>4654.1543994114227</v>
      </c>
      <c r="W9" s="37">
        <f t="shared" si="3"/>
        <v>4458.2058658818969</v>
      </c>
      <c r="X9" s="37">
        <f t="shared" si="4"/>
        <v>4262.2573323523711</v>
      </c>
      <c r="Y9" s="37">
        <f t="shared" si="5"/>
        <v>4066.3087988228453</v>
      </c>
      <c r="Z9" s="29">
        <f>SUMIFS('NTUA distr'!G$15:G$55,'NTUA distr'!$A$15:$A$55,overview!$B9)</f>
        <v>3870.3602652933182</v>
      </c>
      <c r="AA9" s="37">
        <f t="shared" si="6"/>
        <v>3849.7669590940523</v>
      </c>
      <c r="AB9" s="37">
        <f t="shared" si="7"/>
        <v>3829.1736528947863</v>
      </c>
      <c r="AC9" s="37">
        <f t="shared" si="8"/>
        <v>3808.5803466955203</v>
      </c>
      <c r="AD9" s="37">
        <f t="shared" si="9"/>
        <v>3787.9870404962544</v>
      </c>
      <c r="AE9" s="29">
        <f>SUMIFS('NTUA distr'!H$15:H$55,'NTUA distr'!$A$15:$A$55,overview!$B9)</f>
        <v>3767.3937342969884</v>
      </c>
      <c r="AF9" s="37">
        <f t="shared" si="10"/>
        <v>3778.0176225394744</v>
      </c>
      <c r="AG9" s="37">
        <f t="shared" si="11"/>
        <v>3788.6415107819603</v>
      </c>
      <c r="AH9" s="37">
        <f t="shared" si="12"/>
        <v>3799.2653990244462</v>
      </c>
      <c r="AI9" s="37">
        <f t="shared" si="13"/>
        <v>3809.8892872669321</v>
      </c>
      <c r="AJ9" s="29">
        <f>SUMIFS('NTUA distr'!I$15:I$55,'NTUA distr'!$A$15:$A$55,overview!$B9)</f>
        <v>3820.5131755094171</v>
      </c>
      <c r="AK9" s="37">
        <f t="shared" si="14"/>
        <v>3828.9896884366794</v>
      </c>
      <c r="AL9" s="37">
        <f t="shared" si="15"/>
        <v>3837.4662013639418</v>
      </c>
      <c r="AM9" s="37">
        <f t="shared" si="16"/>
        <v>3845.9427142912041</v>
      </c>
      <c r="AN9" s="37">
        <f t="shared" si="17"/>
        <v>3854.4192272184664</v>
      </c>
      <c r="AO9" s="29">
        <f>SUMIFS('NTUA distr'!J$15:J$55,'NTUA distr'!$A$15:$A$55,overview!$B9)</f>
        <v>3862.8957401457283</v>
      </c>
      <c r="AP9" s="37">
        <f t="shared" si="18"/>
        <v>3862.4106485564771</v>
      </c>
      <c r="AQ9" s="37">
        <f t="shared" si="19"/>
        <v>3861.9255569672259</v>
      </c>
      <c r="AR9" s="37">
        <f t="shared" si="20"/>
        <v>3861.4404653779748</v>
      </c>
      <c r="AS9" s="37">
        <f t="shared" si="21"/>
        <v>3860.9553737887236</v>
      </c>
      <c r="AT9" s="29">
        <f>SUMIFS('NTUA distr'!K$15:K$55,'NTUA distr'!$A$15:$A$55,overview!$B9)</f>
        <v>3860.4702821994715</v>
      </c>
      <c r="AU9" s="37">
        <f t="shared" si="22"/>
        <v>3871.5919320724142</v>
      </c>
      <c r="AV9" s="37">
        <f t="shared" si="23"/>
        <v>3882.713581945357</v>
      </c>
      <c r="AW9" s="37">
        <f t="shared" si="24"/>
        <v>3893.8352318182997</v>
      </c>
      <c r="AX9" s="37">
        <f t="shared" si="25"/>
        <v>3904.9568816912424</v>
      </c>
      <c r="AY9" s="29">
        <f>SUMIFS('NTUA distr'!L$15:L$55,'NTUA distr'!$A$15:$A$55,overview!$B9)</f>
        <v>3916.0785315641842</v>
      </c>
    </row>
    <row r="10" spans="1:51" hidden="1" x14ac:dyDescent="0.25">
      <c r="A10" s="30"/>
      <c r="B10" s="24" t="s">
        <v>56</v>
      </c>
      <c r="C10" s="24" t="s">
        <v>101</v>
      </c>
      <c r="D10" s="24" t="s">
        <v>131</v>
      </c>
      <c r="E10" s="24" t="s">
        <v>132</v>
      </c>
      <c r="F10" s="25">
        <f>SUMIFS('Estat distr'!G$15:G$55,'Estat distr'!$A$15:$A$55,overview!$B10)</f>
        <v>25960</v>
      </c>
      <c r="G10" s="25">
        <f>SUMIFS('Estat distr'!H$15:H$55,'Estat distr'!$A$15:$A$55,overview!$B10)</f>
        <v>25125</v>
      </c>
      <c r="H10" s="25">
        <f>SUMIFS('Estat distr'!I$15:I$55,'Estat distr'!$A$15:$A$55,overview!$B10)</f>
        <v>25481</v>
      </c>
      <c r="I10" s="25">
        <f>SUMIFS('Estat distr'!J$15:J$55,'Estat distr'!$A$15:$A$55,overview!$B10)</f>
        <v>25810</v>
      </c>
      <c r="J10" s="25">
        <f>SUMIFS('Estat distr'!K$15:K$55,'Estat distr'!$A$15:$A$55,overview!$B10)</f>
        <v>24445</v>
      </c>
      <c r="K10" s="25">
        <f>SUMIFS('Estat distr'!L$15:L$55,'Estat distr'!$A$15:$A$55,overview!$B10)</f>
        <v>27400</v>
      </c>
      <c r="L10" s="25">
        <f>SUMIFS('Estat distr'!M$15:M$55,'Estat distr'!$A$15:$A$55,overview!$B10)</f>
        <v>26027</v>
      </c>
      <c r="M10" s="25">
        <f>SUMIFS('Estat distr'!N$15:N$55,'Estat distr'!$A$15:$A$55,overview!$B10)</f>
        <v>25675</v>
      </c>
      <c r="N10" s="25">
        <f>SUMIFS('Estat distr'!O$15:O$55,'Estat distr'!$A$15:$A$55,overview!$B10)</f>
        <v>26694</v>
      </c>
      <c r="O10" s="25">
        <f>SUMIFS('Estat distr'!P$15:P$55,'Estat distr'!$A$15:$A$55,overview!$B10)</f>
        <v>26393</v>
      </c>
      <c r="P10" s="25">
        <f>SUMIFS('Estat distr'!Q$15:Q$55,'Estat distr'!$A$15:$A$55,overview!$B10)</f>
        <v>26509</v>
      </c>
      <c r="Q10" s="25">
        <f>SUMIFS('Estat distr'!R$15:R$55,'Estat distr'!$A$15:$A$55,overview!$B10)</f>
        <v>26720</v>
      </c>
      <c r="R10" s="25">
        <f>SUMIFS('Estat distr'!S$15:S$55,'Estat distr'!$A$15:$A$55,overview!$B10)</f>
        <v>23823</v>
      </c>
      <c r="S10" s="25">
        <f>SUMIFS('Estat distr'!T$15:T$55,'Estat distr'!$A$15:$A$55,overview!$B10)</f>
        <v>25417</v>
      </c>
      <c r="T10" s="36">
        <f t="shared" si="0"/>
        <v>25264.993910610388</v>
      </c>
      <c r="U10" s="36">
        <f t="shared" si="1"/>
        <v>25112.987821220777</v>
      </c>
      <c r="V10" s="36">
        <f t="shared" si="2"/>
        <v>24960.981731831165</v>
      </c>
      <c r="W10" s="36">
        <f t="shared" si="3"/>
        <v>24808.975642441554</v>
      </c>
      <c r="X10" s="36">
        <f t="shared" si="4"/>
        <v>24656.969553051942</v>
      </c>
      <c r="Y10" s="36">
        <f t="shared" si="5"/>
        <v>24504.96346366233</v>
      </c>
      <c r="Z10" s="26">
        <f>SUMIFS('NTUA distr'!G$15:G$55,'NTUA distr'!$A$15:$A$55,overview!$B10)</f>
        <v>24352.957374272726</v>
      </c>
      <c r="AA10" s="36">
        <f t="shared" si="6"/>
        <v>24250.60261163925</v>
      </c>
      <c r="AB10" s="36">
        <f t="shared" si="7"/>
        <v>24148.247849005773</v>
      </c>
      <c r="AC10" s="36">
        <f t="shared" si="8"/>
        <v>24045.893086372296</v>
      </c>
      <c r="AD10" s="36">
        <f t="shared" si="9"/>
        <v>23943.53832373882</v>
      </c>
      <c r="AE10" s="26">
        <f>SUMIFS('NTUA distr'!H$15:H$55,'NTUA distr'!$A$15:$A$55,overview!$B10)</f>
        <v>23841.183561105339</v>
      </c>
      <c r="AF10" s="36">
        <f t="shared" si="10"/>
        <v>23708.272088009027</v>
      </c>
      <c r="AG10" s="36">
        <f t="shared" si="11"/>
        <v>23575.360614912715</v>
      </c>
      <c r="AH10" s="36">
        <f t="shared" si="12"/>
        <v>23442.449141816403</v>
      </c>
      <c r="AI10" s="36">
        <f t="shared" si="13"/>
        <v>23309.537668720091</v>
      </c>
      <c r="AJ10" s="26">
        <f>SUMIFS('NTUA distr'!I$15:I$55,'NTUA distr'!$A$15:$A$55,overview!$B10)</f>
        <v>23176.626195623787</v>
      </c>
      <c r="AK10" s="36">
        <f t="shared" si="14"/>
        <v>23046.034795767682</v>
      </c>
      <c r="AL10" s="36">
        <f t="shared" si="15"/>
        <v>22915.443395911578</v>
      </c>
      <c r="AM10" s="36">
        <f t="shared" si="16"/>
        <v>22784.851996055473</v>
      </c>
      <c r="AN10" s="36">
        <f t="shared" si="17"/>
        <v>22654.260596199369</v>
      </c>
      <c r="AO10" s="26">
        <f>SUMIFS('NTUA distr'!J$15:J$55,'NTUA distr'!$A$15:$A$55,overview!$B10)</f>
        <v>22523.669196343268</v>
      </c>
      <c r="AP10" s="36">
        <f t="shared" si="18"/>
        <v>22419.407430687108</v>
      </c>
      <c r="AQ10" s="36">
        <f t="shared" si="19"/>
        <v>22315.145665030948</v>
      </c>
      <c r="AR10" s="36">
        <f t="shared" si="20"/>
        <v>22210.883899374789</v>
      </c>
      <c r="AS10" s="36">
        <f t="shared" si="21"/>
        <v>22106.622133718629</v>
      </c>
      <c r="AT10" s="26">
        <f>SUMIFS('NTUA distr'!K$15:K$55,'NTUA distr'!$A$15:$A$55,overview!$B10)</f>
        <v>22002.360368062466</v>
      </c>
      <c r="AU10" s="36">
        <f t="shared" si="22"/>
        <v>21927.430966978482</v>
      </c>
      <c r="AV10" s="36">
        <f t="shared" si="23"/>
        <v>21852.501565894498</v>
      </c>
      <c r="AW10" s="36">
        <f t="shared" si="24"/>
        <v>21777.572164810514</v>
      </c>
      <c r="AX10" s="36">
        <f t="shared" si="25"/>
        <v>21702.64276372653</v>
      </c>
      <c r="AY10" s="26">
        <f>SUMIFS('NTUA distr'!L$15:L$55,'NTUA distr'!$A$15:$A$55,overview!$B10)</f>
        <v>21627.713362642538</v>
      </c>
    </row>
    <row r="11" spans="1:51" hidden="1" x14ac:dyDescent="0.25">
      <c r="A11" s="31"/>
      <c r="B11" s="27" t="s">
        <v>57</v>
      </c>
      <c r="C11" s="27" t="s">
        <v>104</v>
      </c>
      <c r="D11" s="27" t="s">
        <v>131</v>
      </c>
      <c r="E11" s="27" t="s">
        <v>132</v>
      </c>
      <c r="F11" s="28">
        <f>SUMIFS('Estat distr'!G$15:G$55,'Estat distr'!$A$15:$A$55,overview!$B11)</f>
        <v>32231</v>
      </c>
      <c r="G11" s="28">
        <f>SUMIFS('Estat distr'!H$15:H$55,'Estat distr'!$A$15:$A$55,overview!$B11)</f>
        <v>31805</v>
      </c>
      <c r="H11" s="28">
        <f>SUMIFS('Estat distr'!I$15:I$55,'Estat distr'!$A$15:$A$55,overview!$B11)</f>
        <v>31613</v>
      </c>
      <c r="I11" s="28">
        <f>SUMIFS('Estat distr'!J$15:J$55,'Estat distr'!$A$15:$A$55,overview!$B11)</f>
        <v>33481</v>
      </c>
      <c r="J11" s="28">
        <f>SUMIFS('Estat distr'!K$15:K$55,'Estat distr'!$A$15:$A$55,overview!$B11)</f>
        <v>34878</v>
      </c>
      <c r="K11" s="28">
        <f>SUMIFS('Estat distr'!L$15:L$55,'Estat distr'!$A$15:$A$55,overview!$B11)</f>
        <v>35414</v>
      </c>
      <c r="L11" s="28">
        <f>SUMIFS('Estat distr'!M$15:M$55,'Estat distr'!$A$15:$A$55,overview!$B11)</f>
        <v>36922.671999999999</v>
      </c>
      <c r="M11" s="28">
        <f>SUMIFS('Estat distr'!N$15:N$55,'Estat distr'!$A$15:$A$55,overview!$B11)</f>
        <v>37855.368000000002</v>
      </c>
      <c r="N11" s="28">
        <f>SUMIFS('Estat distr'!O$15:O$55,'Estat distr'!$A$15:$A$55,overview!$B11)</f>
        <v>38785.214</v>
      </c>
      <c r="O11" s="28">
        <f>SUMIFS('Estat distr'!P$15:P$55,'Estat distr'!$A$15:$A$55,overview!$B11)</f>
        <v>34526.921000000002</v>
      </c>
      <c r="P11" s="28">
        <f>SUMIFS('Estat distr'!Q$15:Q$55,'Estat distr'!$A$15:$A$55,overview!$B11)</f>
        <v>36140.43</v>
      </c>
      <c r="Q11" s="28">
        <f>SUMIFS('Estat distr'!R$15:R$55,'Estat distr'!$A$15:$A$55,overview!$B11)</f>
        <v>37478.04</v>
      </c>
      <c r="R11" s="28">
        <f>SUMIFS('Estat distr'!S$15:S$55,'Estat distr'!$A$15:$A$55,overview!$B11)</f>
        <v>38599.300999999999</v>
      </c>
      <c r="S11" s="28">
        <f>SUMIFS('Estat distr'!T$15:T$55,'Estat distr'!$A$15:$A$55,overview!$B11)</f>
        <v>38603.879999999997</v>
      </c>
      <c r="T11" s="37">
        <f t="shared" si="0"/>
        <v>38176.310531600815</v>
      </c>
      <c r="U11" s="37">
        <f t="shared" si="1"/>
        <v>37748.741063201633</v>
      </c>
      <c r="V11" s="37">
        <f t="shared" si="2"/>
        <v>37321.17159480245</v>
      </c>
      <c r="W11" s="37">
        <f t="shared" si="3"/>
        <v>36893.602126403268</v>
      </c>
      <c r="X11" s="37">
        <f t="shared" si="4"/>
        <v>36466.032658004086</v>
      </c>
      <c r="Y11" s="37">
        <f t="shared" si="5"/>
        <v>36038.463189604903</v>
      </c>
      <c r="Z11" s="29">
        <f>SUMIFS('NTUA distr'!G$15:G$55,'NTUA distr'!$A$15:$A$55,overview!$B11)</f>
        <v>35610.893721205721</v>
      </c>
      <c r="AA11" s="37">
        <f t="shared" si="6"/>
        <v>35604.186776565497</v>
      </c>
      <c r="AB11" s="37">
        <f t="shared" si="7"/>
        <v>35597.479831925273</v>
      </c>
      <c r="AC11" s="37">
        <f t="shared" si="8"/>
        <v>35590.772887285049</v>
      </c>
      <c r="AD11" s="37">
        <f t="shared" si="9"/>
        <v>35584.065942644826</v>
      </c>
      <c r="AE11" s="29">
        <f>SUMIFS('NTUA distr'!H$15:H$55,'NTUA distr'!$A$15:$A$55,overview!$B11)</f>
        <v>35577.358998004587</v>
      </c>
      <c r="AF11" s="37">
        <f t="shared" si="10"/>
        <v>35679.226177052587</v>
      </c>
      <c r="AG11" s="37">
        <f t="shared" si="11"/>
        <v>35781.093356100588</v>
      </c>
      <c r="AH11" s="37">
        <f t="shared" si="12"/>
        <v>35882.960535148588</v>
      </c>
      <c r="AI11" s="37">
        <f t="shared" si="13"/>
        <v>35984.827714196588</v>
      </c>
      <c r="AJ11" s="29">
        <f>SUMIFS('NTUA distr'!I$15:I$55,'NTUA distr'!$A$15:$A$55,overview!$B11)</f>
        <v>36086.694893244574</v>
      </c>
      <c r="AK11" s="37">
        <f t="shared" si="14"/>
        <v>36107.283341863578</v>
      </c>
      <c r="AL11" s="37">
        <f t="shared" si="15"/>
        <v>36127.871790482583</v>
      </c>
      <c r="AM11" s="37">
        <f t="shared" si="16"/>
        <v>36148.460239101587</v>
      </c>
      <c r="AN11" s="37">
        <f t="shared" si="17"/>
        <v>36169.048687720591</v>
      </c>
      <c r="AO11" s="29">
        <f>SUMIFS('NTUA distr'!J$15:J$55,'NTUA distr'!$A$15:$A$55,overview!$B11)</f>
        <v>36189.637136339596</v>
      </c>
      <c r="AP11" s="37">
        <f t="shared" si="18"/>
        <v>36196.98319885059</v>
      </c>
      <c r="AQ11" s="37">
        <f t="shared" si="19"/>
        <v>36204.329261361585</v>
      </c>
      <c r="AR11" s="37">
        <f t="shared" si="20"/>
        <v>36211.67532387258</v>
      </c>
      <c r="AS11" s="37">
        <f t="shared" si="21"/>
        <v>36219.021386383574</v>
      </c>
      <c r="AT11" s="29">
        <f>SUMIFS('NTUA distr'!K$15:K$55,'NTUA distr'!$A$15:$A$55,overview!$B11)</f>
        <v>36226.367448894584</v>
      </c>
      <c r="AU11" s="37">
        <f t="shared" si="22"/>
        <v>36228.224503520862</v>
      </c>
      <c r="AV11" s="37">
        <f t="shared" si="23"/>
        <v>36230.08155814714</v>
      </c>
      <c r="AW11" s="37">
        <f t="shared" si="24"/>
        <v>36231.938612773418</v>
      </c>
      <c r="AX11" s="37">
        <f t="shared" si="25"/>
        <v>36233.795667399696</v>
      </c>
      <c r="AY11" s="29">
        <f>SUMIFS('NTUA distr'!L$15:L$55,'NTUA distr'!$A$15:$A$55,overview!$B11)</f>
        <v>36235.652722025967</v>
      </c>
    </row>
    <row r="12" spans="1:51" hidden="1" x14ac:dyDescent="0.25">
      <c r="A12" s="30"/>
      <c r="B12" s="24" t="s">
        <v>58</v>
      </c>
      <c r="C12" s="24" t="s">
        <v>118</v>
      </c>
      <c r="D12" s="24" t="s">
        <v>131</v>
      </c>
      <c r="E12" s="24" t="s">
        <v>132</v>
      </c>
      <c r="F12" s="25">
        <f>SUMIFS('Estat distr'!G$15:G$55,'Estat distr'!$A$15:$A$55,overview!$B12)</f>
        <v>2131</v>
      </c>
      <c r="G12" s="25">
        <f>SUMIFS('Estat distr'!H$15:H$55,'Estat distr'!$A$15:$A$55,overview!$B12)</f>
        <v>1909</v>
      </c>
      <c r="H12" s="25">
        <f>SUMIFS('Estat distr'!I$15:I$55,'Estat distr'!$A$15:$A$55,overview!$B12)</f>
        <v>2026</v>
      </c>
      <c r="I12" s="25">
        <f>SUMIFS('Estat distr'!J$15:J$55,'Estat distr'!$A$15:$A$55,overview!$B12)</f>
        <v>1706</v>
      </c>
      <c r="J12" s="25">
        <f>SUMIFS('Estat distr'!K$15:K$55,'Estat distr'!$A$15:$A$55,overview!$B12)</f>
        <v>2019</v>
      </c>
      <c r="K12" s="25">
        <f>SUMIFS('Estat distr'!L$15:L$55,'Estat distr'!$A$15:$A$55,overview!$B12)</f>
        <v>2022</v>
      </c>
      <c r="L12" s="25">
        <f>SUMIFS('Estat distr'!M$15:M$55,'Estat distr'!$A$15:$A$55,overview!$B12)</f>
        <v>1831</v>
      </c>
      <c r="M12" s="25">
        <f>SUMIFS('Estat distr'!N$15:N$55,'Estat distr'!$A$15:$A$55,overview!$B12)</f>
        <v>1887</v>
      </c>
      <c r="N12" s="25">
        <f>SUMIFS('Estat distr'!O$15:O$55,'Estat distr'!$A$15:$A$55,overview!$B12)</f>
        <v>1944</v>
      </c>
      <c r="O12" s="25">
        <f>SUMIFS('Estat distr'!P$15:P$55,'Estat distr'!$A$15:$A$55,overview!$B12)</f>
        <v>1764</v>
      </c>
      <c r="P12" s="25">
        <f>SUMIFS('Estat distr'!Q$15:Q$55,'Estat distr'!$A$15:$A$55,overview!$B12)</f>
        <v>1802</v>
      </c>
      <c r="Q12" s="25">
        <f>SUMIFS('Estat distr'!R$15:R$55,'Estat distr'!$A$15:$A$55,overview!$B12)</f>
        <v>1806</v>
      </c>
      <c r="R12" s="25">
        <f>SUMIFS('Estat distr'!S$15:S$55,'Estat distr'!$A$15:$A$55,overview!$B12)</f>
        <v>1765.3</v>
      </c>
      <c r="S12" s="25">
        <f>SUMIFS('Estat distr'!T$15:T$55,'Estat distr'!$A$15:$A$55,overview!$B12)</f>
        <v>1824</v>
      </c>
      <c r="T12" s="36">
        <f t="shared" si="0"/>
        <v>1819.7932408435734</v>
      </c>
      <c r="U12" s="36">
        <f t="shared" si="1"/>
        <v>1815.5864816871467</v>
      </c>
      <c r="V12" s="36">
        <f t="shared" si="2"/>
        <v>1811.3797225307201</v>
      </c>
      <c r="W12" s="36">
        <f t="shared" si="3"/>
        <v>1807.1729633742934</v>
      </c>
      <c r="X12" s="36">
        <f t="shared" si="4"/>
        <v>1802.9662042178668</v>
      </c>
      <c r="Y12" s="36">
        <f t="shared" si="5"/>
        <v>1798.7594450614401</v>
      </c>
      <c r="Z12" s="26">
        <f>SUMIFS('NTUA distr'!G$15:G$55,'NTUA distr'!$A$15:$A$55,overview!$B12)</f>
        <v>1794.5526859050142</v>
      </c>
      <c r="AA12" s="36">
        <f t="shared" si="6"/>
        <v>1779.0492035020052</v>
      </c>
      <c r="AB12" s="36">
        <f t="shared" si="7"/>
        <v>1763.5457210989962</v>
      </c>
      <c r="AC12" s="36">
        <f t="shared" si="8"/>
        <v>1748.0422386959872</v>
      </c>
      <c r="AD12" s="36">
        <f t="shared" si="9"/>
        <v>1732.5387562929782</v>
      </c>
      <c r="AE12" s="26">
        <f>SUMIFS('NTUA distr'!H$15:H$55,'NTUA distr'!$A$15:$A$55,overview!$B12)</f>
        <v>1717.0352738899692</v>
      </c>
      <c r="AF12" s="36">
        <f t="shared" si="10"/>
        <v>1708.6808607738856</v>
      </c>
      <c r="AG12" s="36">
        <f t="shared" si="11"/>
        <v>1700.326447657802</v>
      </c>
      <c r="AH12" s="36">
        <f t="shared" si="12"/>
        <v>1691.9720345417184</v>
      </c>
      <c r="AI12" s="36">
        <f t="shared" si="13"/>
        <v>1683.6176214256348</v>
      </c>
      <c r="AJ12" s="26">
        <f>SUMIFS('NTUA distr'!I$15:I$55,'NTUA distr'!$A$15:$A$55,overview!$B12)</f>
        <v>1675.2632083095509</v>
      </c>
      <c r="AK12" s="36">
        <f t="shared" si="14"/>
        <v>1667.5489323305085</v>
      </c>
      <c r="AL12" s="36">
        <f t="shared" si="15"/>
        <v>1659.834656351466</v>
      </c>
      <c r="AM12" s="36">
        <f t="shared" si="16"/>
        <v>1652.1203803724236</v>
      </c>
      <c r="AN12" s="36">
        <f t="shared" si="17"/>
        <v>1644.4061043933812</v>
      </c>
      <c r="AO12" s="26">
        <f>SUMIFS('NTUA distr'!J$15:J$55,'NTUA distr'!$A$15:$A$55,overview!$B12)</f>
        <v>1636.6918284143383</v>
      </c>
      <c r="AP12" s="36">
        <f t="shared" si="18"/>
        <v>1634.7478618459602</v>
      </c>
      <c r="AQ12" s="36">
        <f t="shared" si="19"/>
        <v>1632.8038952775821</v>
      </c>
      <c r="AR12" s="36">
        <f t="shared" si="20"/>
        <v>1630.859928709204</v>
      </c>
      <c r="AS12" s="36">
        <f t="shared" si="21"/>
        <v>1628.915962140826</v>
      </c>
      <c r="AT12" s="26">
        <f>SUMIFS('NTUA distr'!K$15:K$55,'NTUA distr'!$A$15:$A$55,overview!$B12)</f>
        <v>1626.9719955724474</v>
      </c>
      <c r="AU12" s="36">
        <f t="shared" si="22"/>
        <v>1626.9420536073133</v>
      </c>
      <c r="AV12" s="36">
        <f t="shared" si="23"/>
        <v>1626.9121116421791</v>
      </c>
      <c r="AW12" s="36">
        <f t="shared" si="24"/>
        <v>1626.8821696770449</v>
      </c>
      <c r="AX12" s="36">
        <f t="shared" si="25"/>
        <v>1626.8522277119107</v>
      </c>
      <c r="AY12" s="26">
        <f>SUMIFS('NTUA distr'!L$15:L$55,'NTUA distr'!$A$15:$A$55,overview!$B12)</f>
        <v>1626.822285746777</v>
      </c>
    </row>
    <row r="13" spans="1:51" hidden="1" x14ac:dyDescent="0.25">
      <c r="A13" s="31"/>
      <c r="B13" s="27" t="s">
        <v>59</v>
      </c>
      <c r="C13" s="27" t="s">
        <v>105</v>
      </c>
      <c r="D13" s="27" t="s">
        <v>131</v>
      </c>
      <c r="E13" s="27" t="s">
        <v>132</v>
      </c>
      <c r="F13" s="28">
        <f>SUMIFS('Estat distr'!G$15:G$55,'Estat distr'!$A$15:$A$55,overview!$B13)</f>
        <v>20626</v>
      </c>
      <c r="G13" s="28">
        <f>SUMIFS('Estat distr'!H$15:H$55,'Estat distr'!$A$15:$A$55,overview!$B13)</f>
        <v>19926</v>
      </c>
      <c r="H13" s="28">
        <f>SUMIFS('Estat distr'!I$15:I$55,'Estat distr'!$A$15:$A$55,overview!$B13)</f>
        <v>20976</v>
      </c>
      <c r="I13" s="28">
        <f>SUMIFS('Estat distr'!J$15:J$55,'Estat distr'!$A$15:$A$55,overview!$B13)</f>
        <v>20444</v>
      </c>
      <c r="J13" s="28">
        <f>SUMIFS('Estat distr'!K$15:K$55,'Estat distr'!$A$15:$A$55,overview!$B13)</f>
        <v>20352</v>
      </c>
      <c r="K13" s="28">
        <f>SUMIFS('Estat distr'!L$15:L$55,'Estat distr'!$A$15:$A$55,overview!$B13)</f>
        <v>20570</v>
      </c>
      <c r="L13" s="28">
        <f>SUMIFS('Estat distr'!M$15:M$55,'Estat distr'!$A$15:$A$55,overview!$B13)</f>
        <v>20848</v>
      </c>
      <c r="M13" s="28">
        <f>SUMIFS('Estat distr'!N$15:N$55,'Estat distr'!$A$15:$A$55,overview!$B13)</f>
        <v>21000</v>
      </c>
      <c r="N13" s="28">
        <f>SUMIFS('Estat distr'!O$15:O$55,'Estat distr'!$A$15:$A$55,overview!$B13)</f>
        <v>21187</v>
      </c>
      <c r="O13" s="28">
        <f>SUMIFS('Estat distr'!P$15:P$55,'Estat distr'!$A$15:$A$55,overview!$B13)</f>
        <v>19451</v>
      </c>
      <c r="P13" s="28">
        <f>SUMIFS('Estat distr'!Q$15:Q$55,'Estat distr'!$A$15:$A$55,overview!$B13)</f>
        <v>19717</v>
      </c>
      <c r="Q13" s="28">
        <f>SUMIFS('Estat distr'!R$15:R$55,'Estat distr'!$A$15:$A$55,overview!$B13)</f>
        <v>18753</v>
      </c>
      <c r="R13" s="28">
        <f>SUMIFS('Estat distr'!S$15:S$55,'Estat distr'!$A$15:$A$55,overview!$B13)</f>
        <v>18667.621999999999</v>
      </c>
      <c r="S13" s="28">
        <f>SUMIFS('Estat distr'!T$15:T$55,'Estat distr'!$A$15:$A$55,overview!$B13)</f>
        <v>17988.159</v>
      </c>
      <c r="T13" s="37">
        <f t="shared" si="0"/>
        <v>18455.770730902455</v>
      </c>
      <c r="U13" s="37">
        <f t="shared" si="1"/>
        <v>18923.382461804911</v>
      </c>
      <c r="V13" s="37">
        <f t="shared" si="2"/>
        <v>19390.994192707367</v>
      </c>
      <c r="W13" s="37">
        <f t="shared" si="3"/>
        <v>19858.605923609823</v>
      </c>
      <c r="X13" s="37">
        <f t="shared" si="4"/>
        <v>20326.217654512278</v>
      </c>
      <c r="Y13" s="37">
        <f t="shared" si="5"/>
        <v>20793.829385414734</v>
      </c>
      <c r="Z13" s="29">
        <f>SUMIFS('NTUA distr'!G$15:G$55,'NTUA distr'!$A$15:$A$55,overview!$B13)</f>
        <v>21261.441116317179</v>
      </c>
      <c r="AA13" s="37">
        <f t="shared" si="6"/>
        <v>21339.786169281935</v>
      </c>
      <c r="AB13" s="37">
        <f t="shared" si="7"/>
        <v>21418.131222246691</v>
      </c>
      <c r="AC13" s="37">
        <f t="shared" si="8"/>
        <v>21496.476275211448</v>
      </c>
      <c r="AD13" s="37">
        <f t="shared" si="9"/>
        <v>21574.821328176204</v>
      </c>
      <c r="AE13" s="29">
        <f>SUMIFS('NTUA distr'!H$15:H$55,'NTUA distr'!$A$15:$A$55,overview!$B13)</f>
        <v>21653.166381140963</v>
      </c>
      <c r="AF13" s="37">
        <f t="shared" si="10"/>
        <v>21908.789531144015</v>
      </c>
      <c r="AG13" s="37">
        <f t="shared" si="11"/>
        <v>22164.412681147067</v>
      </c>
      <c r="AH13" s="37">
        <f t="shared" si="12"/>
        <v>22420.035831150119</v>
      </c>
      <c r="AI13" s="37">
        <f t="shared" si="13"/>
        <v>22675.65898115317</v>
      </c>
      <c r="AJ13" s="29">
        <f>SUMIFS('NTUA distr'!I$15:I$55,'NTUA distr'!$A$15:$A$55,overview!$B13)</f>
        <v>22931.282131156215</v>
      </c>
      <c r="AK13" s="37">
        <f t="shared" si="14"/>
        <v>23178.848370731761</v>
      </c>
      <c r="AL13" s="37">
        <f t="shared" si="15"/>
        <v>23426.414610307307</v>
      </c>
      <c r="AM13" s="37">
        <f t="shared" si="16"/>
        <v>23673.980849882853</v>
      </c>
      <c r="AN13" s="37">
        <f t="shared" si="17"/>
        <v>23921.5470894584</v>
      </c>
      <c r="AO13" s="29">
        <f>SUMIFS('NTUA distr'!J$15:J$55,'NTUA distr'!$A$15:$A$55,overview!$B13)</f>
        <v>24169.113329033949</v>
      </c>
      <c r="AP13" s="37">
        <f t="shared" si="18"/>
        <v>24309.913972006718</v>
      </c>
      <c r="AQ13" s="37">
        <f t="shared" si="19"/>
        <v>24450.714614979486</v>
      </c>
      <c r="AR13" s="37">
        <f t="shared" si="20"/>
        <v>24591.515257952255</v>
      </c>
      <c r="AS13" s="37">
        <f t="shared" si="21"/>
        <v>24732.315900925023</v>
      </c>
      <c r="AT13" s="29">
        <f>SUMIFS('NTUA distr'!K$15:K$55,'NTUA distr'!$A$15:$A$55,overview!$B13)</f>
        <v>24873.116543897788</v>
      </c>
      <c r="AU13" s="37">
        <f t="shared" si="22"/>
        <v>24968.385220751181</v>
      </c>
      <c r="AV13" s="37">
        <f t="shared" si="23"/>
        <v>25063.653897604574</v>
      </c>
      <c r="AW13" s="37">
        <f t="shared" si="24"/>
        <v>25158.922574457967</v>
      </c>
      <c r="AX13" s="37">
        <f t="shared" si="25"/>
        <v>25254.19125131136</v>
      </c>
      <c r="AY13" s="29">
        <f>SUMIFS('NTUA distr'!L$15:L$55,'NTUA distr'!$A$15:$A$55,overview!$B13)</f>
        <v>25349.45992816475</v>
      </c>
    </row>
    <row r="14" spans="1:51" hidden="1" x14ac:dyDescent="0.25">
      <c r="A14" s="30"/>
      <c r="B14" s="24" t="s">
        <v>60</v>
      </c>
      <c r="C14" s="24" t="s">
        <v>106</v>
      </c>
      <c r="D14" s="24" t="s">
        <v>131</v>
      </c>
      <c r="E14" s="24" t="s">
        <v>132</v>
      </c>
      <c r="F14" s="25">
        <f>SUMIFS('Estat distr'!G$15:G$55,'Estat distr'!$A$15:$A$55,overview!$B14)</f>
        <v>164</v>
      </c>
      <c r="G14" s="25">
        <f>SUMIFS('Estat distr'!H$15:H$55,'Estat distr'!$A$15:$A$55,overview!$B14)</f>
        <v>221</v>
      </c>
      <c r="H14" s="25">
        <f>SUMIFS('Estat distr'!I$15:I$55,'Estat distr'!$A$15:$A$55,overview!$B14)</f>
        <v>215</v>
      </c>
      <c r="I14" s="25">
        <f>SUMIFS('Estat distr'!J$15:J$55,'Estat distr'!$A$15:$A$55,overview!$B14)</f>
        <v>153</v>
      </c>
      <c r="J14" s="25">
        <f>SUMIFS('Estat distr'!K$15:K$55,'Estat distr'!$A$15:$A$55,overview!$B14)</f>
        <v>189</v>
      </c>
      <c r="K14" s="25">
        <f>SUMIFS('Estat distr'!L$15:L$55,'Estat distr'!$A$15:$A$55,overview!$B14)</f>
        <v>220</v>
      </c>
      <c r="L14" s="25">
        <f>SUMIFS('Estat distr'!M$15:M$55,'Estat distr'!$A$15:$A$55,overview!$B14)</f>
        <v>160</v>
      </c>
      <c r="M14" s="25">
        <f>SUMIFS('Estat distr'!N$15:N$55,'Estat distr'!$A$15:$A$55,overview!$B14)</f>
        <v>137</v>
      </c>
      <c r="N14" s="25">
        <f>SUMIFS('Estat distr'!O$15:O$55,'Estat distr'!$A$15:$A$55,overview!$B14)</f>
        <v>186</v>
      </c>
      <c r="O14" s="25">
        <f>SUMIFS('Estat distr'!P$15:P$55,'Estat distr'!$A$15:$A$55,overview!$B14)</f>
        <v>173</v>
      </c>
      <c r="P14" s="25">
        <f>SUMIFS('Estat distr'!Q$15:Q$55,'Estat distr'!$A$15:$A$55,overview!$B14)</f>
        <v>215</v>
      </c>
      <c r="Q14" s="25">
        <f>SUMIFS('Estat distr'!R$15:R$55,'Estat distr'!$A$15:$A$55,overview!$B14)</f>
        <v>263</v>
      </c>
      <c r="R14" s="25">
        <f>SUMIFS('Estat distr'!S$15:S$55,'Estat distr'!$A$15:$A$55,overview!$B14)</f>
        <v>228.33199999999999</v>
      </c>
      <c r="S14" s="25">
        <f>SUMIFS('Estat distr'!T$15:T$55,'Estat distr'!$A$15:$A$55,overview!$B14)</f>
        <v>158.18700000000001</v>
      </c>
      <c r="T14" s="36">
        <f t="shared" si="0"/>
        <v>168.92642048228899</v>
      </c>
      <c r="U14" s="36">
        <f t="shared" si="1"/>
        <v>179.66584096457797</v>
      </c>
      <c r="V14" s="36">
        <f t="shared" si="2"/>
        <v>190.40526144686694</v>
      </c>
      <c r="W14" s="36">
        <f t="shared" si="3"/>
        <v>201.14468192915592</v>
      </c>
      <c r="X14" s="36">
        <f t="shared" si="4"/>
        <v>211.8841024114449</v>
      </c>
      <c r="Y14" s="36">
        <f t="shared" si="5"/>
        <v>222.62352289373388</v>
      </c>
      <c r="Z14" s="26">
        <f>SUMIFS('NTUA distr'!G$15:G$55,'NTUA distr'!$A$15:$A$55,overview!$B14)</f>
        <v>233.36294337602283</v>
      </c>
      <c r="AA14" s="36">
        <f t="shared" si="6"/>
        <v>235.20043703518917</v>
      </c>
      <c r="AB14" s="36">
        <f t="shared" si="7"/>
        <v>237.03793069435551</v>
      </c>
      <c r="AC14" s="36">
        <f t="shared" si="8"/>
        <v>238.87542435352185</v>
      </c>
      <c r="AD14" s="36">
        <f t="shared" si="9"/>
        <v>240.71291801268819</v>
      </c>
      <c r="AE14" s="26">
        <f>SUMIFS('NTUA distr'!H$15:H$55,'NTUA distr'!$A$15:$A$55,overview!$B14)</f>
        <v>242.55041167185459</v>
      </c>
      <c r="AF14" s="36">
        <f t="shared" si="10"/>
        <v>245.49205967927003</v>
      </c>
      <c r="AG14" s="36">
        <f t="shared" si="11"/>
        <v>248.43370768668547</v>
      </c>
      <c r="AH14" s="36">
        <f t="shared" si="12"/>
        <v>251.3753556941009</v>
      </c>
      <c r="AI14" s="36">
        <f t="shared" si="13"/>
        <v>254.31700370151634</v>
      </c>
      <c r="AJ14" s="26">
        <f>SUMIFS('NTUA distr'!I$15:I$55,'NTUA distr'!$A$15:$A$55,overview!$B14)</f>
        <v>257.25865170893184</v>
      </c>
      <c r="AK14" s="36">
        <f t="shared" si="14"/>
        <v>260.25701844097654</v>
      </c>
      <c r="AL14" s="36">
        <f t="shared" si="15"/>
        <v>263.25538517302124</v>
      </c>
      <c r="AM14" s="36">
        <f t="shared" si="16"/>
        <v>266.25375190506594</v>
      </c>
      <c r="AN14" s="36">
        <f t="shared" si="17"/>
        <v>269.25211863711064</v>
      </c>
      <c r="AO14" s="26">
        <f>SUMIFS('NTUA distr'!J$15:J$55,'NTUA distr'!$A$15:$A$55,overview!$B14)</f>
        <v>272.25048536915529</v>
      </c>
      <c r="AP14" s="36">
        <f t="shared" si="18"/>
        <v>277.1670037073489</v>
      </c>
      <c r="AQ14" s="36">
        <f t="shared" si="19"/>
        <v>282.08352204554251</v>
      </c>
      <c r="AR14" s="36">
        <f t="shared" si="20"/>
        <v>287.00004038373612</v>
      </c>
      <c r="AS14" s="36">
        <f t="shared" si="21"/>
        <v>291.91655872192973</v>
      </c>
      <c r="AT14" s="26">
        <f>SUMIFS('NTUA distr'!K$15:K$55,'NTUA distr'!$A$15:$A$55,overview!$B14)</f>
        <v>296.8330770601234</v>
      </c>
      <c r="AU14" s="36">
        <f t="shared" si="22"/>
        <v>300.67406203416516</v>
      </c>
      <c r="AV14" s="36">
        <f t="shared" si="23"/>
        <v>304.51504700820692</v>
      </c>
      <c r="AW14" s="36">
        <f t="shared" si="24"/>
        <v>308.35603198224868</v>
      </c>
      <c r="AX14" s="36">
        <f t="shared" si="25"/>
        <v>312.19701695629044</v>
      </c>
      <c r="AY14" s="26">
        <f>SUMIFS('NTUA distr'!L$15:L$55,'NTUA distr'!$A$15:$A$55,overview!$B14)</f>
        <v>316.03800193033231</v>
      </c>
    </row>
    <row r="15" spans="1:51" hidden="1" x14ac:dyDescent="0.25">
      <c r="A15" s="31"/>
      <c r="B15" s="27" t="s">
        <v>61</v>
      </c>
      <c r="C15" s="27" t="s">
        <v>107</v>
      </c>
      <c r="D15" s="27" t="s">
        <v>131</v>
      </c>
      <c r="E15" s="27" t="s">
        <v>132</v>
      </c>
      <c r="F15" s="28">
        <f>SUMIFS('Estat distr'!G$15:G$55,'Estat distr'!$A$15:$A$55,overview!$B15)</f>
        <v>836</v>
      </c>
      <c r="G15" s="28">
        <f>SUMIFS('Estat distr'!H$15:H$55,'Estat distr'!$A$15:$A$55,overview!$B15)</f>
        <v>818</v>
      </c>
      <c r="H15" s="28">
        <f>SUMIFS('Estat distr'!I$15:I$55,'Estat distr'!$A$15:$A$55,overview!$B15)</f>
        <v>798</v>
      </c>
      <c r="I15" s="28">
        <f>SUMIFS('Estat distr'!J$15:J$55,'Estat distr'!$A$15:$A$55,overview!$B15)</f>
        <v>798</v>
      </c>
      <c r="J15" s="28">
        <f>SUMIFS('Estat distr'!K$15:K$55,'Estat distr'!$A$15:$A$55,overview!$B15)</f>
        <v>741</v>
      </c>
      <c r="K15" s="28">
        <f>SUMIFS('Estat distr'!L$15:L$55,'Estat distr'!$A$15:$A$55,overview!$B15)</f>
        <v>724.7</v>
      </c>
      <c r="L15" s="28">
        <f>SUMIFS('Estat distr'!M$15:M$55,'Estat distr'!$A$15:$A$55,overview!$B15)</f>
        <v>615.87</v>
      </c>
      <c r="M15" s="28">
        <f>SUMIFS('Estat distr'!N$15:N$55,'Estat distr'!$A$15:$A$55,overview!$B15)</f>
        <v>559.09500000000003</v>
      </c>
      <c r="N15" s="28">
        <f>SUMIFS('Estat distr'!O$15:O$55,'Estat distr'!$A$15:$A$55,overview!$B15)</f>
        <v>574.89</v>
      </c>
      <c r="O15" s="28">
        <f>SUMIFS('Estat distr'!P$15:P$55,'Estat distr'!$A$15:$A$55,overview!$B15)</f>
        <v>465</v>
      </c>
      <c r="P15" s="28">
        <f>SUMIFS('Estat distr'!Q$15:Q$55,'Estat distr'!$A$15:$A$55,overview!$B15)</f>
        <v>450.57</v>
      </c>
      <c r="Q15" s="28">
        <f>SUMIFS('Estat distr'!R$15:R$55,'Estat distr'!$A$15:$A$55,overview!$B15)</f>
        <v>475.58199999999999</v>
      </c>
      <c r="R15" s="28">
        <f>SUMIFS('Estat distr'!S$15:S$55,'Estat distr'!$A$15:$A$55,overview!$B15)</f>
        <v>474.33600000000001</v>
      </c>
      <c r="S15" s="28">
        <f>SUMIFS('Estat distr'!T$15:T$55,'Estat distr'!$A$15:$A$55,overview!$B15)</f>
        <v>448.24400000000003</v>
      </c>
      <c r="T15" s="37">
        <f t="shared" si="0"/>
        <v>468.74940071605556</v>
      </c>
      <c r="U15" s="37">
        <f t="shared" si="1"/>
        <v>489.25480143211109</v>
      </c>
      <c r="V15" s="37">
        <f t="shared" si="2"/>
        <v>509.76020214816663</v>
      </c>
      <c r="W15" s="37">
        <f t="shared" si="3"/>
        <v>530.26560286422216</v>
      </c>
      <c r="X15" s="37">
        <f t="shared" si="4"/>
        <v>550.77100358027769</v>
      </c>
      <c r="Y15" s="37">
        <f t="shared" si="5"/>
        <v>571.27640429633323</v>
      </c>
      <c r="Z15" s="29">
        <f>SUMIFS('NTUA distr'!G$15:G$55,'NTUA distr'!$A$15:$A$55,overview!$B15)</f>
        <v>591.78180501238876</v>
      </c>
      <c r="AA15" s="37">
        <f t="shared" si="6"/>
        <v>596.03632198823709</v>
      </c>
      <c r="AB15" s="37">
        <f t="shared" si="7"/>
        <v>600.29083896408542</v>
      </c>
      <c r="AC15" s="37">
        <f t="shared" si="8"/>
        <v>604.54535593993376</v>
      </c>
      <c r="AD15" s="37">
        <f t="shared" si="9"/>
        <v>608.79987291578209</v>
      </c>
      <c r="AE15" s="29">
        <f>SUMIFS('NTUA distr'!H$15:H$55,'NTUA distr'!$A$15:$A$55,overview!$B15)</f>
        <v>613.05438989163019</v>
      </c>
      <c r="AF15" s="37">
        <f t="shared" si="10"/>
        <v>613.81022521127136</v>
      </c>
      <c r="AG15" s="37">
        <f t="shared" si="11"/>
        <v>614.56606053091252</v>
      </c>
      <c r="AH15" s="37">
        <f t="shared" si="12"/>
        <v>615.32189585055369</v>
      </c>
      <c r="AI15" s="37">
        <f t="shared" si="13"/>
        <v>616.07773117019485</v>
      </c>
      <c r="AJ15" s="29">
        <f>SUMIFS('NTUA distr'!I$15:I$55,'NTUA distr'!$A$15:$A$55,overview!$B15)</f>
        <v>616.83356648983624</v>
      </c>
      <c r="AK15" s="37">
        <f t="shared" si="14"/>
        <v>621.74201407994337</v>
      </c>
      <c r="AL15" s="37">
        <f t="shared" si="15"/>
        <v>626.6504616700505</v>
      </c>
      <c r="AM15" s="37">
        <f t="shared" si="16"/>
        <v>631.55890926015763</v>
      </c>
      <c r="AN15" s="37">
        <f t="shared" si="17"/>
        <v>636.46735685026476</v>
      </c>
      <c r="AO15" s="29">
        <f>SUMIFS('NTUA distr'!J$15:J$55,'NTUA distr'!$A$15:$A$55,overview!$B15)</f>
        <v>641.37580444037189</v>
      </c>
      <c r="AP15" s="37">
        <f t="shared" si="18"/>
        <v>643.7212760098663</v>
      </c>
      <c r="AQ15" s="37">
        <f t="shared" si="19"/>
        <v>646.06674757936071</v>
      </c>
      <c r="AR15" s="37">
        <f t="shared" si="20"/>
        <v>648.41221914885512</v>
      </c>
      <c r="AS15" s="37">
        <f t="shared" si="21"/>
        <v>650.75769071834952</v>
      </c>
      <c r="AT15" s="29">
        <f>SUMIFS('NTUA distr'!K$15:K$55,'NTUA distr'!$A$15:$A$55,overview!$B15)</f>
        <v>653.10316228784382</v>
      </c>
      <c r="AU15" s="37">
        <f t="shared" si="22"/>
        <v>654.32306650580392</v>
      </c>
      <c r="AV15" s="37">
        <f t="shared" si="23"/>
        <v>655.54297072376403</v>
      </c>
      <c r="AW15" s="37">
        <f t="shared" si="24"/>
        <v>656.76287494172414</v>
      </c>
      <c r="AX15" s="37">
        <f t="shared" si="25"/>
        <v>657.98277915968424</v>
      </c>
      <c r="AY15" s="29">
        <f>SUMIFS('NTUA distr'!L$15:L$55,'NTUA distr'!$A$15:$A$55,overview!$B15)</f>
        <v>659.20268337764458</v>
      </c>
    </row>
    <row r="16" spans="1:51" hidden="1" x14ac:dyDescent="0.25">
      <c r="A16" s="30"/>
      <c r="B16" s="24" t="s">
        <v>62</v>
      </c>
      <c r="C16" s="24" t="s">
        <v>119</v>
      </c>
      <c r="D16" s="24" t="s">
        <v>131</v>
      </c>
      <c r="E16" s="24" t="s">
        <v>132</v>
      </c>
      <c r="F16" s="25">
        <f>SUMIFS('Estat distr'!G$15:G$55,'Estat distr'!$A$15:$A$55,overview!$B16)</f>
        <v>1229</v>
      </c>
      <c r="G16" s="25">
        <f>SUMIFS('Estat distr'!H$15:H$55,'Estat distr'!$A$15:$A$55,overview!$B16)</f>
        <v>1089</v>
      </c>
      <c r="H16" s="25">
        <f>SUMIFS('Estat distr'!I$15:I$55,'Estat distr'!$A$15:$A$55,overview!$B16)</f>
        <v>1118</v>
      </c>
      <c r="I16" s="25">
        <f>SUMIFS('Estat distr'!J$15:J$55,'Estat distr'!$A$15:$A$55,overview!$B16)</f>
        <v>1015</v>
      </c>
      <c r="J16" s="25">
        <f>SUMIFS('Estat distr'!K$15:K$55,'Estat distr'!$A$15:$A$55,overview!$B16)</f>
        <v>969</v>
      </c>
      <c r="K16" s="25">
        <f>SUMIFS('Estat distr'!L$15:L$55,'Estat distr'!$A$15:$A$55,overview!$B16)</f>
        <v>989</v>
      </c>
      <c r="L16" s="25">
        <f>SUMIFS('Estat distr'!M$15:M$55,'Estat distr'!$A$15:$A$55,overview!$B16)</f>
        <v>872</v>
      </c>
      <c r="M16" s="25">
        <f>SUMIFS('Estat distr'!N$15:N$55,'Estat distr'!$A$15:$A$55,overview!$B16)</f>
        <v>883</v>
      </c>
      <c r="N16" s="25">
        <f>SUMIFS('Estat distr'!O$15:O$55,'Estat distr'!$A$15:$A$55,overview!$B16)</f>
        <v>872</v>
      </c>
      <c r="O16" s="25">
        <f>SUMIFS('Estat distr'!P$15:P$55,'Estat distr'!$A$15:$A$55,overview!$B16)</f>
        <v>815</v>
      </c>
      <c r="P16" s="25">
        <f>SUMIFS('Estat distr'!Q$15:Q$55,'Estat distr'!$A$15:$A$55,overview!$B16)</f>
        <v>793</v>
      </c>
      <c r="Q16" s="25">
        <f>SUMIFS('Estat distr'!R$15:R$55,'Estat distr'!$A$15:$A$55,overview!$B16)</f>
        <v>907</v>
      </c>
      <c r="R16" s="25">
        <f>SUMIFS('Estat distr'!S$15:S$55,'Estat distr'!$A$15:$A$55,overview!$B16)</f>
        <v>914</v>
      </c>
      <c r="S16" s="25">
        <f>SUMIFS('Estat distr'!T$15:T$55,'Estat distr'!$A$15:$A$55,overview!$B16)</f>
        <v>934.5</v>
      </c>
      <c r="T16" s="36">
        <f t="shared" si="0"/>
        <v>922.86570041486516</v>
      </c>
      <c r="U16" s="36">
        <f t="shared" si="1"/>
        <v>911.23140082973032</v>
      </c>
      <c r="V16" s="36">
        <f t="shared" si="2"/>
        <v>899.59710124459548</v>
      </c>
      <c r="W16" s="36">
        <f t="shared" si="3"/>
        <v>887.96280165946064</v>
      </c>
      <c r="X16" s="36">
        <f t="shared" si="4"/>
        <v>876.3285020743258</v>
      </c>
      <c r="Y16" s="36">
        <f t="shared" si="5"/>
        <v>864.69420248919096</v>
      </c>
      <c r="Z16" s="26">
        <f>SUMIFS('NTUA distr'!G$15:G$55,'NTUA distr'!$A$15:$A$55,overview!$B16)</f>
        <v>853.05990290405612</v>
      </c>
      <c r="AA16" s="36">
        <f t="shared" si="6"/>
        <v>844.71003587812254</v>
      </c>
      <c r="AB16" s="36">
        <f t="shared" si="7"/>
        <v>836.36016885218896</v>
      </c>
      <c r="AC16" s="36">
        <f t="shared" si="8"/>
        <v>828.01030182625539</v>
      </c>
      <c r="AD16" s="36">
        <f t="shared" si="9"/>
        <v>819.66043480032181</v>
      </c>
      <c r="AE16" s="26">
        <f>SUMIFS('NTUA distr'!H$15:H$55,'NTUA distr'!$A$15:$A$55,overview!$B16)</f>
        <v>811.31056777438846</v>
      </c>
      <c r="AF16" s="36">
        <f t="shared" si="10"/>
        <v>807.23907415375299</v>
      </c>
      <c r="AG16" s="36">
        <f t="shared" si="11"/>
        <v>803.16758053311753</v>
      </c>
      <c r="AH16" s="36">
        <f t="shared" si="12"/>
        <v>799.09608691248206</v>
      </c>
      <c r="AI16" s="36">
        <f t="shared" si="13"/>
        <v>795.0245932918466</v>
      </c>
      <c r="AJ16" s="26">
        <f>SUMIFS('NTUA distr'!I$15:I$55,'NTUA distr'!$A$15:$A$55,overview!$B16)</f>
        <v>790.95309967121091</v>
      </c>
      <c r="AK16" s="36">
        <f t="shared" si="14"/>
        <v>783.87504162249115</v>
      </c>
      <c r="AL16" s="36">
        <f t="shared" si="15"/>
        <v>776.7969835737714</v>
      </c>
      <c r="AM16" s="36">
        <f t="shared" si="16"/>
        <v>769.71892552505165</v>
      </c>
      <c r="AN16" s="36">
        <f t="shared" si="17"/>
        <v>762.64086747633189</v>
      </c>
      <c r="AO16" s="26">
        <f>SUMIFS('NTUA distr'!J$15:J$55,'NTUA distr'!$A$15:$A$55,overview!$B16)</f>
        <v>755.56280942761236</v>
      </c>
      <c r="AP16" s="36">
        <f t="shared" si="18"/>
        <v>757.37427914522698</v>
      </c>
      <c r="AQ16" s="36">
        <f t="shared" si="19"/>
        <v>759.18574886284159</v>
      </c>
      <c r="AR16" s="36">
        <f t="shared" si="20"/>
        <v>760.99721858045621</v>
      </c>
      <c r="AS16" s="36">
        <f t="shared" si="21"/>
        <v>762.80868829807082</v>
      </c>
      <c r="AT16" s="26">
        <f>SUMIFS('NTUA distr'!K$15:K$55,'NTUA distr'!$A$15:$A$55,overview!$B16)</f>
        <v>764.62015801568543</v>
      </c>
      <c r="AU16" s="36">
        <f t="shared" si="22"/>
        <v>760.93254586657258</v>
      </c>
      <c r="AV16" s="36">
        <f t="shared" si="23"/>
        <v>757.24493371745973</v>
      </c>
      <c r="AW16" s="36">
        <f t="shared" si="24"/>
        <v>753.55732156834688</v>
      </c>
      <c r="AX16" s="36">
        <f t="shared" si="25"/>
        <v>749.86970941923403</v>
      </c>
      <c r="AY16" s="26">
        <f>SUMIFS('NTUA distr'!L$15:L$55,'NTUA distr'!$A$15:$A$55,overview!$B16)</f>
        <v>746.18209727012106</v>
      </c>
    </row>
    <row r="17" spans="1:51" hidden="1" x14ac:dyDescent="0.25">
      <c r="A17" s="31"/>
      <c r="B17" s="27" t="s">
        <v>63</v>
      </c>
      <c r="C17" s="27" t="s">
        <v>120</v>
      </c>
      <c r="D17" s="27" t="s">
        <v>131</v>
      </c>
      <c r="E17" s="27" t="s">
        <v>132</v>
      </c>
      <c r="F17" s="28">
        <f>SUMIFS('Estat distr'!G$15:G$55,'Estat distr'!$A$15:$A$55,overview!$B17)</f>
        <v>116.8</v>
      </c>
      <c r="G17" s="28">
        <f>SUMIFS('Estat distr'!H$15:H$55,'Estat distr'!$A$15:$A$55,overview!$B17)</f>
        <v>114.182</v>
      </c>
      <c r="H17" s="28">
        <f>SUMIFS('Estat distr'!I$15:I$55,'Estat distr'!$A$15:$A$55,overview!$B17)</f>
        <v>114.047</v>
      </c>
      <c r="I17" s="28">
        <f>SUMIFS('Estat distr'!J$15:J$55,'Estat distr'!$A$15:$A$55,overview!$B17)</f>
        <v>117.28</v>
      </c>
      <c r="J17" s="28">
        <f>SUMIFS('Estat distr'!K$15:K$55,'Estat distr'!$A$15:$A$55,overview!$B17)</f>
        <v>116.018</v>
      </c>
      <c r="K17" s="28">
        <f>SUMIFS('Estat distr'!L$15:L$55,'Estat distr'!$A$15:$A$55,overview!$B17)</f>
        <v>133.6</v>
      </c>
      <c r="L17" s="28">
        <f>SUMIFS('Estat distr'!M$15:M$55,'Estat distr'!$A$15:$A$55,overview!$B17)</f>
        <v>165.7</v>
      </c>
      <c r="M17" s="28">
        <f>SUMIFS('Estat distr'!N$15:N$55,'Estat distr'!$A$15:$A$55,overview!$B17)</f>
        <v>154.19999999999999</v>
      </c>
      <c r="N17" s="28">
        <f>SUMIFS('Estat distr'!O$15:O$55,'Estat distr'!$A$15:$A$55,overview!$B17)</f>
        <v>153.1</v>
      </c>
      <c r="O17" s="28">
        <f>SUMIFS('Estat distr'!P$15:P$55,'Estat distr'!$A$15:$A$55,overview!$B17)</f>
        <v>152.9</v>
      </c>
      <c r="P17" s="28">
        <f>SUMIFS('Estat distr'!Q$15:Q$55,'Estat distr'!$A$15:$A$55,overview!$B17)</f>
        <v>157.6</v>
      </c>
      <c r="Q17" s="28">
        <f>SUMIFS('Estat distr'!R$15:R$55,'Estat distr'!$A$15:$A$55,overview!$B17)</f>
        <v>157.80000000000001</v>
      </c>
      <c r="R17" s="28">
        <f>SUMIFS('Estat distr'!S$15:S$55,'Estat distr'!$A$15:$A$55,overview!$B17)</f>
        <v>155.9</v>
      </c>
      <c r="S17" s="28">
        <f>SUMIFS('Estat distr'!T$15:T$55,'Estat distr'!$A$15:$A$55,overview!$B17)</f>
        <v>155.30000000000001</v>
      </c>
      <c r="T17" s="37">
        <f t="shared" si="0"/>
        <v>154.20012946806537</v>
      </c>
      <c r="U17" s="37">
        <f t="shared" si="1"/>
        <v>153.10025893613073</v>
      </c>
      <c r="V17" s="37">
        <f t="shared" si="2"/>
        <v>152.00038840419609</v>
      </c>
      <c r="W17" s="37">
        <f t="shared" si="3"/>
        <v>150.90051787226145</v>
      </c>
      <c r="X17" s="37">
        <f t="shared" si="4"/>
        <v>149.8006473403268</v>
      </c>
      <c r="Y17" s="37">
        <f t="shared" si="5"/>
        <v>148.70077680839216</v>
      </c>
      <c r="Z17" s="29">
        <f>SUMIFS('NTUA distr'!G$15:G$55,'NTUA distr'!$A$15:$A$55,overview!$B17)</f>
        <v>147.60090627645749</v>
      </c>
      <c r="AA17" s="37">
        <f t="shared" si="6"/>
        <v>152.31045394623342</v>
      </c>
      <c r="AB17" s="37">
        <f t="shared" si="7"/>
        <v>157.02000161600935</v>
      </c>
      <c r="AC17" s="37">
        <f t="shared" si="8"/>
        <v>161.72954928578528</v>
      </c>
      <c r="AD17" s="37">
        <f t="shared" si="9"/>
        <v>166.43909695556121</v>
      </c>
      <c r="AE17" s="29">
        <f>SUMIFS('NTUA distr'!H$15:H$55,'NTUA distr'!$A$15:$A$55,overview!$B17)</f>
        <v>171.14864462533711</v>
      </c>
      <c r="AF17" s="37">
        <f t="shared" si="10"/>
        <v>176.12936462406981</v>
      </c>
      <c r="AG17" s="37">
        <f t="shared" si="11"/>
        <v>181.1100846228025</v>
      </c>
      <c r="AH17" s="37">
        <f t="shared" si="12"/>
        <v>186.0908046215352</v>
      </c>
      <c r="AI17" s="37">
        <f t="shared" si="13"/>
        <v>191.07152462026789</v>
      </c>
      <c r="AJ17" s="29">
        <f>SUMIFS('NTUA distr'!I$15:I$55,'NTUA distr'!$A$15:$A$55,overview!$B17)</f>
        <v>196.05224461900053</v>
      </c>
      <c r="AK17" s="37">
        <f t="shared" si="14"/>
        <v>201.08315078967803</v>
      </c>
      <c r="AL17" s="37">
        <f t="shared" si="15"/>
        <v>206.11405696035553</v>
      </c>
      <c r="AM17" s="37">
        <f t="shared" si="16"/>
        <v>211.14496313103302</v>
      </c>
      <c r="AN17" s="37">
        <f t="shared" si="17"/>
        <v>216.17586930171052</v>
      </c>
      <c r="AO17" s="29">
        <f>SUMIFS('NTUA distr'!J$15:J$55,'NTUA distr'!$A$15:$A$55,overview!$B17)</f>
        <v>221.20677547238802</v>
      </c>
      <c r="AP17" s="37">
        <f t="shared" si="18"/>
        <v>225.51430641593501</v>
      </c>
      <c r="AQ17" s="37">
        <f t="shared" si="19"/>
        <v>229.821837359482</v>
      </c>
      <c r="AR17" s="37">
        <f t="shared" si="20"/>
        <v>234.129368303029</v>
      </c>
      <c r="AS17" s="37">
        <f t="shared" si="21"/>
        <v>238.43689924657599</v>
      </c>
      <c r="AT17" s="29">
        <f>SUMIFS('NTUA distr'!K$15:K$55,'NTUA distr'!$A$15:$A$55,overview!$B17)</f>
        <v>242.74443019012301</v>
      </c>
      <c r="AU17" s="37">
        <f t="shared" si="22"/>
        <v>246.51679086688688</v>
      </c>
      <c r="AV17" s="37">
        <f t="shared" si="23"/>
        <v>250.28915154365075</v>
      </c>
      <c r="AW17" s="37">
        <f t="shared" si="24"/>
        <v>254.06151222041461</v>
      </c>
      <c r="AX17" s="37">
        <f t="shared" si="25"/>
        <v>257.83387289717848</v>
      </c>
      <c r="AY17" s="29">
        <f>SUMIFS('NTUA distr'!L$15:L$55,'NTUA distr'!$A$15:$A$55,overview!$B17)</f>
        <v>261.60623357394235</v>
      </c>
    </row>
    <row r="18" spans="1:51" hidden="1" x14ac:dyDescent="0.25">
      <c r="A18" s="30"/>
      <c r="B18" s="24" t="s">
        <v>64</v>
      </c>
      <c r="C18" s="24" t="s">
        <v>108</v>
      </c>
      <c r="D18" s="24" t="s">
        <v>131</v>
      </c>
      <c r="E18" s="24" t="s">
        <v>132</v>
      </c>
      <c r="F18" s="25">
        <f>SUMIFS('Estat distr'!G$15:G$55,'Estat distr'!$A$15:$A$55,overview!$B18)</f>
        <v>3941</v>
      </c>
      <c r="G18" s="25">
        <f>SUMIFS('Estat distr'!H$15:H$55,'Estat distr'!$A$15:$A$55,overview!$B18)</f>
        <v>3964</v>
      </c>
      <c r="H18" s="25">
        <f>SUMIFS('Estat distr'!I$15:I$55,'Estat distr'!$A$15:$A$55,overview!$B18)</f>
        <v>3959</v>
      </c>
      <c r="I18" s="25">
        <f>SUMIFS('Estat distr'!J$15:J$55,'Estat distr'!$A$15:$A$55,overview!$B18)</f>
        <v>3888</v>
      </c>
      <c r="J18" s="25">
        <f>SUMIFS('Estat distr'!K$15:K$55,'Estat distr'!$A$15:$A$55,overview!$B18)</f>
        <v>3604</v>
      </c>
      <c r="K18" s="25">
        <f>SUMIFS('Estat distr'!L$15:L$55,'Estat distr'!$A$15:$A$55,overview!$B18)</f>
        <v>3801</v>
      </c>
      <c r="L18" s="25">
        <f>SUMIFS('Estat distr'!M$15:M$55,'Estat distr'!$A$15:$A$55,overview!$B18)</f>
        <v>3784</v>
      </c>
      <c r="M18" s="25">
        <f>SUMIFS('Estat distr'!N$15:N$55,'Estat distr'!$A$15:$A$55,overview!$B18)</f>
        <v>3684</v>
      </c>
      <c r="N18" s="25">
        <f>SUMIFS('Estat distr'!O$15:O$55,'Estat distr'!$A$15:$A$55,overview!$B18)</f>
        <v>3663</v>
      </c>
      <c r="O18" s="25">
        <f>SUMIFS('Estat distr'!P$15:P$55,'Estat distr'!$A$15:$A$55,overview!$B18)</f>
        <v>3631</v>
      </c>
      <c r="P18" s="25">
        <f>SUMIFS('Estat distr'!Q$15:Q$55,'Estat distr'!$A$15:$A$55,overview!$B18)</f>
        <v>3695</v>
      </c>
      <c r="Q18" s="25">
        <f>SUMIFS('Estat distr'!R$15:R$55,'Estat distr'!$A$15:$A$55,overview!$B18)</f>
        <v>3566</v>
      </c>
      <c r="R18" s="25">
        <f>SUMIFS('Estat distr'!S$15:S$55,'Estat distr'!$A$15:$A$55,overview!$B18)</f>
        <v>3456</v>
      </c>
      <c r="S18" s="25">
        <f>SUMIFS('Estat distr'!T$15:T$55,'Estat distr'!$A$15:$A$55,overview!$B18)</f>
        <v>3357</v>
      </c>
      <c r="T18" s="36">
        <f t="shared" si="0"/>
        <v>3386.0838080729982</v>
      </c>
      <c r="U18" s="36">
        <f t="shared" si="1"/>
        <v>3415.1676161459964</v>
      </c>
      <c r="V18" s="36">
        <f t="shared" si="2"/>
        <v>3444.2514242189945</v>
      </c>
      <c r="W18" s="36">
        <f t="shared" si="3"/>
        <v>3473.3352322919927</v>
      </c>
      <c r="X18" s="36">
        <f t="shared" si="4"/>
        <v>3502.4190403649909</v>
      </c>
      <c r="Y18" s="36">
        <f t="shared" si="5"/>
        <v>3531.5028484379891</v>
      </c>
      <c r="Z18" s="26">
        <f>SUMIFS('NTUA distr'!G$15:G$55,'NTUA distr'!$A$15:$A$55,overview!$B18)</f>
        <v>3560.5866565109873</v>
      </c>
      <c r="AA18" s="36">
        <f t="shared" si="6"/>
        <v>3540.9767988387157</v>
      </c>
      <c r="AB18" s="36">
        <f t="shared" si="7"/>
        <v>3521.3669411664441</v>
      </c>
      <c r="AC18" s="36">
        <f t="shared" si="8"/>
        <v>3501.7570834941725</v>
      </c>
      <c r="AD18" s="36">
        <f t="shared" si="9"/>
        <v>3482.147225821901</v>
      </c>
      <c r="AE18" s="26">
        <f>SUMIFS('NTUA distr'!H$15:H$55,'NTUA distr'!$A$15:$A$55,overview!$B18)</f>
        <v>3462.5373681496294</v>
      </c>
      <c r="AF18" s="36">
        <f t="shared" si="10"/>
        <v>3454.8997361470515</v>
      </c>
      <c r="AG18" s="36">
        <f t="shared" si="11"/>
        <v>3447.2621041444736</v>
      </c>
      <c r="AH18" s="36">
        <f t="shared" si="12"/>
        <v>3439.6244721418957</v>
      </c>
      <c r="AI18" s="36">
        <f t="shared" si="13"/>
        <v>3431.9868401393178</v>
      </c>
      <c r="AJ18" s="26">
        <f>SUMIFS('NTUA distr'!I$15:I$55,'NTUA distr'!$A$15:$A$55,overview!$B18)</f>
        <v>3424.3492081367399</v>
      </c>
      <c r="AK18" s="36">
        <f t="shared" si="14"/>
        <v>3428.7272101690023</v>
      </c>
      <c r="AL18" s="36">
        <f t="shared" si="15"/>
        <v>3433.1052122012647</v>
      </c>
      <c r="AM18" s="36">
        <f t="shared" si="16"/>
        <v>3437.4832142335272</v>
      </c>
      <c r="AN18" s="36">
        <f t="shared" si="17"/>
        <v>3441.8612162657896</v>
      </c>
      <c r="AO18" s="26">
        <f>SUMIFS('NTUA distr'!J$15:J$55,'NTUA distr'!$A$15:$A$55,overview!$B18)</f>
        <v>3446.239218298052</v>
      </c>
      <c r="AP18" s="36">
        <f t="shared" si="18"/>
        <v>3449.57441137962</v>
      </c>
      <c r="AQ18" s="36">
        <f t="shared" si="19"/>
        <v>3452.9096044611879</v>
      </c>
      <c r="AR18" s="36">
        <f t="shared" si="20"/>
        <v>3456.2447975427558</v>
      </c>
      <c r="AS18" s="36">
        <f t="shared" si="21"/>
        <v>3459.5799906243237</v>
      </c>
      <c r="AT18" s="26">
        <f>SUMIFS('NTUA distr'!K$15:K$55,'NTUA distr'!$A$15:$A$55,overview!$B18)</f>
        <v>3462.9151837058926</v>
      </c>
      <c r="AU18" s="36">
        <f t="shared" si="22"/>
        <v>3443.9106278275531</v>
      </c>
      <c r="AV18" s="36">
        <f t="shared" si="23"/>
        <v>3424.9060719492136</v>
      </c>
      <c r="AW18" s="36">
        <f t="shared" si="24"/>
        <v>3405.9015160708741</v>
      </c>
      <c r="AX18" s="36">
        <f t="shared" si="25"/>
        <v>3386.8969601925346</v>
      </c>
      <c r="AY18" s="26">
        <f>SUMIFS('NTUA distr'!L$15:L$55,'NTUA distr'!$A$15:$A$55,overview!$B18)</f>
        <v>3367.8924043141951</v>
      </c>
    </row>
    <row r="19" spans="1:51" hidden="1" x14ac:dyDescent="0.25">
      <c r="A19" s="31"/>
      <c r="B19" s="27" t="s">
        <v>65</v>
      </c>
      <c r="C19" s="27" t="s">
        <v>113</v>
      </c>
      <c r="D19" s="27" t="s">
        <v>131</v>
      </c>
      <c r="E19" s="27" t="s">
        <v>132</v>
      </c>
      <c r="F19" s="28">
        <f>SUMIFS('Estat distr'!G$15:G$55,'Estat distr'!$A$15:$A$55,overview!$B19)</f>
        <v>256</v>
      </c>
      <c r="G19" s="28">
        <f>SUMIFS('Estat distr'!H$15:H$55,'Estat distr'!$A$15:$A$55,overview!$B19)</f>
        <v>276</v>
      </c>
      <c r="H19" s="28">
        <f>SUMIFS('Estat distr'!I$15:I$55,'Estat distr'!$A$15:$A$55,overview!$B19)</f>
        <v>314</v>
      </c>
      <c r="I19" s="28">
        <f>SUMIFS('Estat distr'!J$15:J$55,'Estat distr'!$A$15:$A$55,overview!$B19)</f>
        <v>332</v>
      </c>
      <c r="J19" s="28">
        <f>SUMIFS('Estat distr'!K$15:K$55,'Estat distr'!$A$15:$A$55,overview!$B19)</f>
        <v>339</v>
      </c>
      <c r="K19" s="28">
        <f>SUMIFS('Estat distr'!L$15:L$55,'Estat distr'!$A$15:$A$55,overview!$B19)</f>
        <v>169</v>
      </c>
      <c r="L19" s="28">
        <f>SUMIFS('Estat distr'!M$15:M$55,'Estat distr'!$A$15:$A$55,overview!$B19)</f>
        <v>187</v>
      </c>
      <c r="M19" s="28">
        <f>SUMIFS('Estat distr'!N$15:N$55,'Estat distr'!$A$15:$A$55,overview!$B19)</f>
        <v>226</v>
      </c>
      <c r="N19" s="28">
        <f>SUMIFS('Estat distr'!O$15:O$55,'Estat distr'!$A$15:$A$55,overview!$B19)</f>
        <v>187</v>
      </c>
      <c r="O19" s="28">
        <f>SUMIFS('Estat distr'!P$15:P$55,'Estat distr'!$A$15:$A$55,overview!$B19)</f>
        <v>132</v>
      </c>
      <c r="P19" s="28">
        <f>SUMIFS('Estat distr'!Q$15:Q$55,'Estat distr'!$A$15:$A$55,overview!$B19)</f>
        <v>179</v>
      </c>
      <c r="Q19" s="28">
        <f>SUMIFS('Estat distr'!R$15:R$55,'Estat distr'!$A$15:$A$55,overview!$B19)</f>
        <v>216</v>
      </c>
      <c r="R19" s="28">
        <f>SUMIFS('Estat distr'!S$15:S$55,'Estat distr'!$A$15:$A$55,overview!$B19)</f>
        <v>144.29300000000001</v>
      </c>
      <c r="S19" s="28">
        <f>SUMIFS('Estat distr'!T$15:T$55,'Estat distr'!$A$15:$A$55,overview!$B19)</f>
        <v>142.797</v>
      </c>
      <c r="T19" s="37">
        <f t="shared" si="0"/>
        <v>171.91149367024457</v>
      </c>
      <c r="U19" s="37">
        <f t="shared" si="1"/>
        <v>201.02598734048914</v>
      </c>
      <c r="V19" s="37">
        <f t="shared" si="2"/>
        <v>230.14048101073371</v>
      </c>
      <c r="W19" s="37">
        <f t="shared" si="3"/>
        <v>259.25497468097831</v>
      </c>
      <c r="X19" s="37">
        <f t="shared" si="4"/>
        <v>288.36946835122285</v>
      </c>
      <c r="Y19" s="37">
        <f t="shared" si="5"/>
        <v>317.48396202146739</v>
      </c>
      <c r="Z19" s="29">
        <f>SUMIFS('NTUA distr'!G$15:G$55,'NTUA distr'!$A$15:$A$55,overview!$B19)</f>
        <v>346.59845569171199</v>
      </c>
      <c r="AA19" s="37">
        <f t="shared" si="6"/>
        <v>349.28570181679771</v>
      </c>
      <c r="AB19" s="37">
        <f t="shared" si="7"/>
        <v>351.97294794188343</v>
      </c>
      <c r="AC19" s="37">
        <f t="shared" si="8"/>
        <v>354.66019406696915</v>
      </c>
      <c r="AD19" s="37">
        <f t="shared" si="9"/>
        <v>357.34744019205488</v>
      </c>
      <c r="AE19" s="29">
        <f>SUMIFS('NTUA distr'!H$15:H$55,'NTUA distr'!$A$15:$A$55,overview!$B19)</f>
        <v>360.0346863171406</v>
      </c>
      <c r="AF19" s="37">
        <f t="shared" si="10"/>
        <v>360.49183658647797</v>
      </c>
      <c r="AG19" s="37">
        <f t="shared" si="11"/>
        <v>360.94898685581535</v>
      </c>
      <c r="AH19" s="37">
        <f t="shared" si="12"/>
        <v>361.40613712515272</v>
      </c>
      <c r="AI19" s="37">
        <f t="shared" si="13"/>
        <v>361.8632873944901</v>
      </c>
      <c r="AJ19" s="29">
        <f>SUMIFS('NTUA distr'!I$15:I$55,'NTUA distr'!$A$15:$A$55,overview!$B19)</f>
        <v>362.32043766382736</v>
      </c>
      <c r="AK19" s="37">
        <f t="shared" si="14"/>
        <v>365.94253234358285</v>
      </c>
      <c r="AL19" s="37">
        <f t="shared" si="15"/>
        <v>369.56462702333835</v>
      </c>
      <c r="AM19" s="37">
        <f t="shared" si="16"/>
        <v>373.18672170309384</v>
      </c>
      <c r="AN19" s="37">
        <f t="shared" si="17"/>
        <v>376.80881638284933</v>
      </c>
      <c r="AO19" s="29">
        <f>SUMIFS('NTUA distr'!J$15:J$55,'NTUA distr'!$A$15:$A$55,overview!$B19)</f>
        <v>380.43091106260482</v>
      </c>
      <c r="AP19" s="37">
        <f t="shared" si="18"/>
        <v>383.48648012824202</v>
      </c>
      <c r="AQ19" s="37">
        <f t="shared" si="19"/>
        <v>386.54204919387922</v>
      </c>
      <c r="AR19" s="37">
        <f t="shared" si="20"/>
        <v>389.59761825951642</v>
      </c>
      <c r="AS19" s="37">
        <f t="shared" si="21"/>
        <v>392.65318732515362</v>
      </c>
      <c r="AT19" s="29">
        <f>SUMIFS('NTUA distr'!K$15:K$55,'NTUA distr'!$A$15:$A$55,overview!$B19)</f>
        <v>395.70875639079077</v>
      </c>
      <c r="AU19" s="37">
        <f t="shared" si="22"/>
        <v>398.83501448507951</v>
      </c>
      <c r="AV19" s="37">
        <f t="shared" si="23"/>
        <v>401.96127257936826</v>
      </c>
      <c r="AW19" s="37">
        <f t="shared" si="24"/>
        <v>405.087530673657</v>
      </c>
      <c r="AX19" s="37">
        <f t="shared" si="25"/>
        <v>408.21378876794574</v>
      </c>
      <c r="AY19" s="29">
        <f>SUMIFS('NTUA distr'!L$15:L$55,'NTUA distr'!$A$15:$A$55,overview!$B19)</f>
        <v>411.3400468622346</v>
      </c>
    </row>
    <row r="20" spans="1:51" hidden="1" x14ac:dyDescent="0.25">
      <c r="A20" s="30"/>
      <c r="B20" s="24" t="s">
        <v>66</v>
      </c>
      <c r="C20" s="24" t="s">
        <v>121</v>
      </c>
      <c r="D20" s="24" t="s">
        <v>131</v>
      </c>
      <c r="E20" s="24" t="s">
        <v>132</v>
      </c>
      <c r="F20" s="25">
        <f>SUMIFS('Estat distr'!G$15:G$55,'Estat distr'!$A$15:$A$55,overview!$B20)</f>
        <v>5405</v>
      </c>
      <c r="G20" s="25">
        <f>SUMIFS('Estat distr'!H$15:H$55,'Estat distr'!$A$15:$A$55,overview!$B20)</f>
        <v>5447</v>
      </c>
      <c r="H20" s="25">
        <f>SUMIFS('Estat distr'!I$15:I$55,'Estat distr'!$A$15:$A$55,overview!$B20)</f>
        <v>5524</v>
      </c>
      <c r="I20" s="25">
        <f>SUMIFS('Estat distr'!J$15:J$55,'Estat distr'!$A$15:$A$55,overview!$B20)</f>
        <v>5438</v>
      </c>
      <c r="J20" s="25">
        <f>SUMIFS('Estat distr'!K$15:K$55,'Estat distr'!$A$15:$A$55,overview!$B20)</f>
        <v>5245</v>
      </c>
      <c r="K20" s="25">
        <f>SUMIFS('Estat distr'!L$15:L$55,'Estat distr'!$A$15:$A$55,overview!$B20)</f>
        <v>5633</v>
      </c>
      <c r="L20" s="25">
        <f>SUMIFS('Estat distr'!M$15:M$55,'Estat distr'!$A$15:$A$55,overview!$B20)</f>
        <v>5198</v>
      </c>
      <c r="M20" s="25">
        <f>SUMIFS('Estat distr'!N$15:N$55,'Estat distr'!$A$15:$A$55,overview!$B20)</f>
        <v>5191.0640000000003</v>
      </c>
      <c r="N20" s="25">
        <f>SUMIFS('Estat distr'!O$15:O$55,'Estat distr'!$A$15:$A$55,overview!$B20)</f>
        <v>5133</v>
      </c>
      <c r="O20" s="25">
        <f>SUMIFS('Estat distr'!P$15:P$55,'Estat distr'!$A$15:$A$55,overview!$B20)</f>
        <v>4934</v>
      </c>
      <c r="P20" s="25">
        <f>SUMIFS('Estat distr'!Q$15:Q$55,'Estat distr'!$A$15:$A$55,overview!$B20)</f>
        <v>5264.4430000000002</v>
      </c>
      <c r="Q20" s="25">
        <f>SUMIFS('Estat distr'!R$15:R$55,'Estat distr'!$A$15:$A$55,overview!$B20)</f>
        <v>5433.8339999999998</v>
      </c>
      <c r="R20" s="25">
        <f>SUMIFS('Estat distr'!S$15:S$55,'Estat distr'!$A$15:$A$55,overview!$B20)</f>
        <v>5414.2790000000005</v>
      </c>
      <c r="S20" s="25">
        <f>SUMIFS('Estat distr'!T$15:T$55,'Estat distr'!$A$15:$A$55,overview!$B20)</f>
        <v>5333.8220000000001</v>
      </c>
      <c r="T20" s="36">
        <f t="shared" si="0"/>
        <v>5264.9521527124589</v>
      </c>
      <c r="U20" s="36">
        <f t="shared" si="1"/>
        <v>5196.0823054249176</v>
      </c>
      <c r="V20" s="36">
        <f t="shared" si="2"/>
        <v>5127.2124581373764</v>
      </c>
      <c r="W20" s="36">
        <f t="shared" si="3"/>
        <v>5058.3426108498352</v>
      </c>
      <c r="X20" s="36">
        <f t="shared" si="4"/>
        <v>4989.4727635622939</v>
      </c>
      <c r="Y20" s="36">
        <f t="shared" si="5"/>
        <v>4920.6029162747527</v>
      </c>
      <c r="Z20" s="26">
        <f>SUMIFS('NTUA distr'!G$15:G$55,'NTUA distr'!$A$15:$A$55,overview!$B20)</f>
        <v>4851.7330689872133</v>
      </c>
      <c r="AA20" s="36">
        <f t="shared" si="6"/>
        <v>4874.1158389207367</v>
      </c>
      <c r="AB20" s="36">
        <f t="shared" si="7"/>
        <v>4896.4986088542601</v>
      </c>
      <c r="AC20" s="36">
        <f t="shared" si="8"/>
        <v>4918.8813787877834</v>
      </c>
      <c r="AD20" s="36">
        <f t="shared" si="9"/>
        <v>4941.2641487213068</v>
      </c>
      <c r="AE20" s="26">
        <f>SUMIFS('NTUA distr'!H$15:H$55,'NTUA distr'!$A$15:$A$55,overview!$B20)</f>
        <v>4963.6469186548284</v>
      </c>
      <c r="AF20" s="36">
        <f t="shared" si="10"/>
        <v>4985.2009185780616</v>
      </c>
      <c r="AG20" s="36">
        <f t="shared" si="11"/>
        <v>5006.7549185012949</v>
      </c>
      <c r="AH20" s="36">
        <f t="shared" si="12"/>
        <v>5028.3089184245282</v>
      </c>
      <c r="AI20" s="36">
        <f t="shared" si="13"/>
        <v>5049.8629183477615</v>
      </c>
      <c r="AJ20" s="26">
        <f>SUMIFS('NTUA distr'!I$15:I$55,'NTUA distr'!$A$15:$A$55,overview!$B20)</f>
        <v>5071.4169182709966</v>
      </c>
      <c r="AK20" s="36">
        <f t="shared" si="14"/>
        <v>5112.4980837545163</v>
      </c>
      <c r="AL20" s="36">
        <f t="shared" si="15"/>
        <v>5153.579249238036</v>
      </c>
      <c r="AM20" s="36">
        <f t="shared" si="16"/>
        <v>5194.6604147215558</v>
      </c>
      <c r="AN20" s="36">
        <f t="shared" si="17"/>
        <v>5235.7415802050755</v>
      </c>
      <c r="AO20" s="26">
        <f>SUMIFS('NTUA distr'!J$15:J$55,'NTUA distr'!$A$15:$A$55,overview!$B20)</f>
        <v>5276.8227456885943</v>
      </c>
      <c r="AP20" s="36">
        <f t="shared" si="18"/>
        <v>5319.1814773141386</v>
      </c>
      <c r="AQ20" s="36">
        <f t="shared" si="19"/>
        <v>5361.540208939683</v>
      </c>
      <c r="AR20" s="36">
        <f t="shared" si="20"/>
        <v>5403.8989405652273</v>
      </c>
      <c r="AS20" s="36">
        <f t="shared" si="21"/>
        <v>5446.2576721907717</v>
      </c>
      <c r="AT20" s="26">
        <f>SUMIFS('NTUA distr'!K$15:K$55,'NTUA distr'!$A$15:$A$55,overview!$B20)</f>
        <v>5488.6164038163142</v>
      </c>
      <c r="AU20" s="36">
        <f t="shared" si="22"/>
        <v>5540.5872676398039</v>
      </c>
      <c r="AV20" s="36">
        <f t="shared" si="23"/>
        <v>5592.5581314632936</v>
      </c>
      <c r="AW20" s="36">
        <f t="shared" si="24"/>
        <v>5644.5289952867834</v>
      </c>
      <c r="AX20" s="36">
        <f t="shared" si="25"/>
        <v>5696.4998591102731</v>
      </c>
      <c r="AY20" s="26">
        <f>SUMIFS('NTUA distr'!L$15:L$55,'NTUA distr'!$A$15:$A$55,overview!$B20)</f>
        <v>5748.4707229337628</v>
      </c>
    </row>
    <row r="21" spans="1:51" hidden="1" x14ac:dyDescent="0.25">
      <c r="A21" s="31"/>
      <c r="B21" s="27" t="s">
        <v>67</v>
      </c>
      <c r="C21" s="27" t="s">
        <v>114</v>
      </c>
      <c r="D21" s="27" t="s">
        <v>131</v>
      </c>
      <c r="E21" s="27" t="s">
        <v>132</v>
      </c>
      <c r="F21" s="28">
        <f>SUMIFS('Estat distr'!G$15:G$55,'Estat distr'!$A$15:$A$55,overview!$B21)</f>
        <v>3433.5889999999999</v>
      </c>
      <c r="G21" s="28">
        <f>SUMIFS('Estat distr'!H$15:H$55,'Estat distr'!$A$15:$A$55,overview!$B21)</f>
        <v>3348.4029999999998</v>
      </c>
      <c r="H21" s="28">
        <f>SUMIFS('Estat distr'!I$15:I$55,'Estat distr'!$A$15:$A$55,overview!$B21)</f>
        <v>3475.5630000000001</v>
      </c>
      <c r="I21" s="28">
        <f>SUMIFS('Estat distr'!J$15:J$55,'Estat distr'!$A$15:$A$55,overview!$B21)</f>
        <v>3448.569</v>
      </c>
      <c r="J21" s="28">
        <f>SUMIFS('Estat distr'!K$15:K$55,'Estat distr'!$A$15:$A$55,overview!$B21)</f>
        <v>3581.567</v>
      </c>
      <c r="K21" s="28">
        <f>SUMIFS('Estat distr'!L$15:L$55,'Estat distr'!$A$15:$A$55,overview!$B21)</f>
        <v>3350.8989999999999</v>
      </c>
      <c r="L21" s="28">
        <f>SUMIFS('Estat distr'!M$15:M$55,'Estat distr'!$A$15:$A$55,overview!$B21)</f>
        <v>3470.0549999999998</v>
      </c>
      <c r="M21" s="28">
        <f>SUMIFS('Estat distr'!N$15:N$55,'Estat distr'!$A$15:$A$55,overview!$B21)</f>
        <v>3528.2339999999999</v>
      </c>
      <c r="N21" s="28">
        <f>SUMIFS('Estat distr'!O$15:O$55,'Estat distr'!$A$15:$A$55,overview!$B21)</f>
        <v>3541.1689999999999</v>
      </c>
      <c r="O21" s="28">
        <f>SUMIFS('Estat distr'!P$15:P$55,'Estat distr'!$A$15:$A$55,overview!$B21)</f>
        <v>3409.875</v>
      </c>
      <c r="P21" s="28">
        <f>SUMIFS('Estat distr'!Q$15:Q$55,'Estat distr'!$A$15:$A$55,overview!$B21)</f>
        <v>3466.9929999999999</v>
      </c>
      <c r="Q21" s="28">
        <f>SUMIFS('Estat distr'!R$15:R$55,'Estat distr'!$A$15:$A$55,overview!$B21)</f>
        <v>3339.0010000000002</v>
      </c>
      <c r="R21" s="28">
        <f>SUMIFS('Estat distr'!S$15:S$55,'Estat distr'!$A$15:$A$55,overview!$B21)</f>
        <v>3459.0340000000001</v>
      </c>
      <c r="S21" s="28">
        <f>SUMIFS('Estat distr'!T$15:T$55,'Estat distr'!$A$15:$A$55,overview!$B21)</f>
        <v>3459.0340000000001</v>
      </c>
      <c r="T21" s="37">
        <f t="shared" si="0"/>
        <v>3484.2607989147814</v>
      </c>
      <c r="U21" s="37">
        <f t="shared" si="1"/>
        <v>3509.4875978295627</v>
      </c>
      <c r="V21" s="37">
        <f t="shared" si="2"/>
        <v>3534.714396744344</v>
      </c>
      <c r="W21" s="37">
        <f t="shared" si="3"/>
        <v>3559.9411956591252</v>
      </c>
      <c r="X21" s="37">
        <f t="shared" si="4"/>
        <v>3585.1679945739065</v>
      </c>
      <c r="Y21" s="37">
        <f t="shared" si="5"/>
        <v>3610.3947934886878</v>
      </c>
      <c r="Z21" s="29">
        <f>SUMIFS('NTUA distr'!G$15:G$55,'NTUA distr'!$A$15:$A$55,overview!$B21)</f>
        <v>3635.6215924034691</v>
      </c>
      <c r="AA21" s="37">
        <f t="shared" si="6"/>
        <v>3659.2614806949764</v>
      </c>
      <c r="AB21" s="37">
        <f t="shared" si="7"/>
        <v>3682.9013689864837</v>
      </c>
      <c r="AC21" s="37">
        <f t="shared" si="8"/>
        <v>3706.541257277991</v>
      </c>
      <c r="AD21" s="37">
        <f t="shared" si="9"/>
        <v>3730.1811455694983</v>
      </c>
      <c r="AE21" s="29">
        <f>SUMIFS('NTUA distr'!H$15:H$55,'NTUA distr'!$A$15:$A$55,overview!$B21)</f>
        <v>3753.8210338610065</v>
      </c>
      <c r="AF21" s="37">
        <f t="shared" si="10"/>
        <v>3769.42321397365</v>
      </c>
      <c r="AG21" s="37">
        <f t="shared" si="11"/>
        <v>3785.0253940862935</v>
      </c>
      <c r="AH21" s="37">
        <f t="shared" si="12"/>
        <v>3800.6275741989371</v>
      </c>
      <c r="AI21" s="37">
        <f t="shared" si="13"/>
        <v>3816.2297543115806</v>
      </c>
      <c r="AJ21" s="29">
        <f>SUMIFS('NTUA distr'!I$15:I$55,'NTUA distr'!$A$15:$A$55,overview!$B21)</f>
        <v>3831.8319344242241</v>
      </c>
      <c r="AK21" s="37">
        <f t="shared" si="14"/>
        <v>3855.132841867739</v>
      </c>
      <c r="AL21" s="37">
        <f t="shared" si="15"/>
        <v>3878.4337493112539</v>
      </c>
      <c r="AM21" s="37">
        <f t="shared" si="16"/>
        <v>3901.7346567547688</v>
      </c>
      <c r="AN21" s="37">
        <f t="shared" si="17"/>
        <v>3925.0355641982837</v>
      </c>
      <c r="AO21" s="29">
        <f>SUMIFS('NTUA distr'!J$15:J$55,'NTUA distr'!$A$15:$A$55,overview!$B21)</f>
        <v>3948.3364716417996</v>
      </c>
      <c r="AP21" s="37">
        <f t="shared" si="18"/>
        <v>3974.3400735631385</v>
      </c>
      <c r="AQ21" s="37">
        <f t="shared" si="19"/>
        <v>4000.3436754844774</v>
      </c>
      <c r="AR21" s="37">
        <f t="shared" si="20"/>
        <v>4026.3472774058164</v>
      </c>
      <c r="AS21" s="37">
        <f t="shared" si="21"/>
        <v>4052.3508793271553</v>
      </c>
      <c r="AT21" s="29">
        <f>SUMIFS('NTUA distr'!K$15:K$55,'NTUA distr'!$A$15:$A$55,overview!$B21)</f>
        <v>4078.3544812484947</v>
      </c>
      <c r="AU21" s="37">
        <f t="shared" si="22"/>
        <v>4084.4700196880458</v>
      </c>
      <c r="AV21" s="37">
        <f t="shared" si="23"/>
        <v>4090.5855581275969</v>
      </c>
      <c r="AW21" s="37">
        <f t="shared" si="24"/>
        <v>4096.7010965671479</v>
      </c>
      <c r="AX21" s="37">
        <f t="shared" si="25"/>
        <v>4102.8166350066986</v>
      </c>
      <c r="AY21" s="29">
        <f>SUMIFS('NTUA distr'!L$15:L$55,'NTUA distr'!$A$15:$A$55,overview!$B21)</f>
        <v>4108.9321734462492</v>
      </c>
    </row>
    <row r="22" spans="1:51" hidden="1" x14ac:dyDescent="0.25">
      <c r="A22" s="30"/>
      <c r="B22" s="24" t="s">
        <v>68</v>
      </c>
      <c r="C22" s="24" t="s">
        <v>122</v>
      </c>
      <c r="D22" s="24" t="s">
        <v>131</v>
      </c>
      <c r="E22" s="24" t="s">
        <v>132</v>
      </c>
      <c r="F22" s="25">
        <f>SUMIFS('Estat distr'!G$15:G$55,'Estat distr'!$A$15:$A$55,overview!$B22)</f>
        <v>14563</v>
      </c>
      <c r="G22" s="25">
        <f>SUMIFS('Estat distr'!H$15:H$55,'Estat distr'!$A$15:$A$55,overview!$B22)</f>
        <v>14021</v>
      </c>
      <c r="H22" s="25">
        <f>SUMIFS('Estat distr'!I$15:I$55,'Estat distr'!$A$15:$A$55,overview!$B22)</f>
        <v>14416</v>
      </c>
      <c r="I22" s="25">
        <f>SUMIFS('Estat distr'!J$15:J$55,'Estat distr'!$A$15:$A$55,overview!$B22)</f>
        <v>12589</v>
      </c>
      <c r="J22" s="25">
        <f>SUMIFS('Estat distr'!K$15:K$55,'Estat distr'!$A$15:$A$55,overview!$B22)</f>
        <v>12533</v>
      </c>
      <c r="K22" s="25">
        <f>SUMIFS('Estat distr'!L$15:L$55,'Estat distr'!$A$15:$A$55,overview!$B22)</f>
        <v>11851</v>
      </c>
      <c r="L22" s="25">
        <f>SUMIFS('Estat distr'!M$15:M$55,'Estat distr'!$A$15:$A$55,overview!$B22)</f>
        <v>10638</v>
      </c>
      <c r="M22" s="25">
        <f>SUMIFS('Estat distr'!N$15:N$55,'Estat distr'!$A$15:$A$55,overview!$B22)</f>
        <v>10884</v>
      </c>
      <c r="N22" s="25">
        <f>SUMIFS('Estat distr'!O$15:O$55,'Estat distr'!$A$15:$A$55,overview!$B22)</f>
        <v>10247</v>
      </c>
      <c r="O22" s="25">
        <f>SUMIFS('Estat distr'!P$15:P$55,'Estat distr'!$A$15:$A$55,overview!$B22)</f>
        <v>10250</v>
      </c>
      <c r="P22" s="25">
        <f>SUMIFS('Estat distr'!Q$15:Q$55,'Estat distr'!$A$15:$A$55,overview!$B22)</f>
        <v>10534</v>
      </c>
      <c r="Q22" s="25">
        <f>SUMIFS('Estat distr'!R$15:R$55,'Estat distr'!$A$15:$A$55,overview!$B22)</f>
        <v>9495</v>
      </c>
      <c r="R22" s="25">
        <f>SUMIFS('Estat distr'!S$15:S$55,'Estat distr'!$A$15:$A$55,overview!$B22)</f>
        <v>9996</v>
      </c>
      <c r="S22" s="25">
        <f>SUMIFS('Estat distr'!T$15:T$55,'Estat distr'!$A$15:$A$55,overview!$B22)</f>
        <v>8894</v>
      </c>
      <c r="T22" s="36">
        <f t="shared" si="0"/>
        <v>9343.9426807052751</v>
      </c>
      <c r="U22" s="36">
        <f t="shared" si="1"/>
        <v>9793.8853614105501</v>
      </c>
      <c r="V22" s="36">
        <f t="shared" si="2"/>
        <v>10243.828042115825</v>
      </c>
      <c r="W22" s="36">
        <f t="shared" si="3"/>
        <v>10693.7707228211</v>
      </c>
      <c r="X22" s="36">
        <f t="shared" si="4"/>
        <v>11143.713403526375</v>
      </c>
      <c r="Y22" s="36">
        <f t="shared" si="5"/>
        <v>11593.65608423165</v>
      </c>
      <c r="Z22" s="26">
        <f>SUMIFS('NTUA distr'!G$15:G$55,'NTUA distr'!$A$15:$A$55,overview!$B22)</f>
        <v>12043.598764936925</v>
      </c>
      <c r="AA22" s="36">
        <f t="shared" si="6"/>
        <v>12217.221898714053</v>
      </c>
      <c r="AB22" s="36">
        <f t="shared" si="7"/>
        <v>12390.845032491181</v>
      </c>
      <c r="AC22" s="36">
        <f t="shared" si="8"/>
        <v>12564.468166268309</v>
      </c>
      <c r="AD22" s="36">
        <f t="shared" si="9"/>
        <v>12738.091300045437</v>
      </c>
      <c r="AE22" s="26">
        <f>SUMIFS('NTUA distr'!H$15:H$55,'NTUA distr'!$A$15:$A$55,overview!$B22)</f>
        <v>12911.714433822563</v>
      </c>
      <c r="AF22" s="36">
        <f t="shared" si="10"/>
        <v>12987.205994977476</v>
      </c>
      <c r="AG22" s="36">
        <f t="shared" si="11"/>
        <v>13062.697556132389</v>
      </c>
      <c r="AH22" s="36">
        <f t="shared" si="12"/>
        <v>13138.189117287302</v>
      </c>
      <c r="AI22" s="36">
        <f t="shared" si="13"/>
        <v>13213.680678442215</v>
      </c>
      <c r="AJ22" s="26">
        <f>SUMIFS('NTUA distr'!I$15:I$55,'NTUA distr'!$A$15:$A$55,overview!$B22)</f>
        <v>13289.172239597132</v>
      </c>
      <c r="AK22" s="36">
        <f t="shared" si="14"/>
        <v>13364.115841402629</v>
      </c>
      <c r="AL22" s="36">
        <f t="shared" si="15"/>
        <v>13439.059443208125</v>
      </c>
      <c r="AM22" s="36">
        <f t="shared" si="16"/>
        <v>13514.003045013622</v>
      </c>
      <c r="AN22" s="36">
        <f t="shared" si="17"/>
        <v>13588.946646819119</v>
      </c>
      <c r="AO22" s="26">
        <f>SUMIFS('NTUA distr'!J$15:J$55,'NTUA distr'!$A$15:$A$55,overview!$B22)</f>
        <v>13663.890248624613</v>
      </c>
      <c r="AP22" s="36">
        <f t="shared" si="18"/>
        <v>13735.36110569101</v>
      </c>
      <c r="AQ22" s="36">
        <f t="shared" si="19"/>
        <v>13806.831962757407</v>
      </c>
      <c r="AR22" s="36">
        <f t="shared" si="20"/>
        <v>13878.302819823804</v>
      </c>
      <c r="AS22" s="36">
        <f t="shared" si="21"/>
        <v>13949.773676890201</v>
      </c>
      <c r="AT22" s="26">
        <f>SUMIFS('NTUA distr'!K$15:K$55,'NTUA distr'!$A$15:$A$55,overview!$B22)</f>
        <v>14021.2445339566</v>
      </c>
      <c r="AU22" s="36">
        <f t="shared" si="22"/>
        <v>14116.253393017239</v>
      </c>
      <c r="AV22" s="36">
        <f t="shared" si="23"/>
        <v>14211.262252077879</v>
      </c>
      <c r="AW22" s="36">
        <f t="shared" si="24"/>
        <v>14306.271111138518</v>
      </c>
      <c r="AX22" s="36">
        <f t="shared" si="25"/>
        <v>14401.279970199157</v>
      </c>
      <c r="AY22" s="26">
        <f>SUMIFS('NTUA distr'!L$15:L$55,'NTUA distr'!$A$15:$A$55,overview!$B22)</f>
        <v>14496.288829259796</v>
      </c>
    </row>
    <row r="23" spans="1:51" hidden="1" x14ac:dyDescent="0.25">
      <c r="A23" s="31"/>
      <c r="B23" s="27" t="s">
        <v>69</v>
      </c>
      <c r="C23" s="27" t="s">
        <v>115</v>
      </c>
      <c r="D23" s="27" t="s">
        <v>131</v>
      </c>
      <c r="E23" s="27" t="s">
        <v>132</v>
      </c>
      <c r="F23" s="28">
        <f>SUMIFS('Estat distr'!G$15:G$55,'Estat distr'!$A$15:$A$55,overview!$B23)</f>
        <v>4212</v>
      </c>
      <c r="G23" s="28">
        <f>SUMIFS('Estat distr'!H$15:H$55,'Estat distr'!$A$15:$A$55,overview!$B23)</f>
        <v>3686</v>
      </c>
      <c r="H23" s="28">
        <f>SUMIFS('Estat distr'!I$15:I$55,'Estat distr'!$A$15:$A$55,overview!$B23)</f>
        <v>3180</v>
      </c>
      <c r="I23" s="28">
        <f>SUMIFS('Estat distr'!J$15:J$55,'Estat distr'!$A$15:$A$55,overview!$B23)</f>
        <v>4189</v>
      </c>
      <c r="J23" s="28">
        <f>SUMIFS('Estat distr'!K$15:K$55,'Estat distr'!$A$15:$A$55,overview!$B23)</f>
        <v>3792</v>
      </c>
      <c r="K23" s="28">
        <f>SUMIFS('Estat distr'!L$15:L$55,'Estat distr'!$A$15:$A$55,overview!$B23)</f>
        <v>4280</v>
      </c>
      <c r="L23" s="28">
        <f>SUMIFS('Estat distr'!M$15:M$55,'Estat distr'!$A$15:$A$55,overview!$B23)</f>
        <v>4090</v>
      </c>
      <c r="M23" s="28">
        <f>SUMIFS('Estat distr'!N$15:N$55,'Estat distr'!$A$15:$A$55,overview!$B23)</f>
        <v>4707</v>
      </c>
      <c r="N23" s="28">
        <f>SUMIFS('Estat distr'!O$15:O$55,'Estat distr'!$A$15:$A$55,overview!$B23)</f>
        <v>5455</v>
      </c>
      <c r="O23" s="28">
        <f>SUMIFS('Estat distr'!P$15:P$55,'Estat distr'!$A$15:$A$55,overview!$B23)</f>
        <v>5209</v>
      </c>
      <c r="P23" s="28">
        <f>SUMIFS('Estat distr'!Q$15:Q$55,'Estat distr'!$A$15:$A$55,overview!$B23)</f>
        <v>4894</v>
      </c>
      <c r="Q23" s="28">
        <f>SUMIFS('Estat distr'!R$15:R$55,'Estat distr'!$A$15:$A$55,overview!$B23)</f>
        <v>4901.1220000000003</v>
      </c>
      <c r="R23" s="28">
        <f>SUMIFS('Estat distr'!S$15:S$55,'Estat distr'!$A$15:$A$55,overview!$B23)</f>
        <v>5100.8010000000004</v>
      </c>
      <c r="S23" s="28">
        <f>SUMIFS('Estat distr'!T$15:T$55,'Estat distr'!$A$15:$A$55,overview!$B23)</f>
        <v>5060</v>
      </c>
      <c r="T23" s="37">
        <f t="shared" si="0"/>
        <v>5007.6924147263462</v>
      </c>
      <c r="U23" s="37">
        <f t="shared" si="1"/>
        <v>4955.3848294526924</v>
      </c>
      <c r="V23" s="37">
        <f t="shared" si="2"/>
        <v>4903.0772441790386</v>
      </c>
      <c r="W23" s="37">
        <f t="shared" si="3"/>
        <v>4850.7696589053849</v>
      </c>
      <c r="X23" s="37">
        <f t="shared" si="4"/>
        <v>4798.4620736317311</v>
      </c>
      <c r="Y23" s="37">
        <f t="shared" si="5"/>
        <v>4746.1544883580773</v>
      </c>
      <c r="Z23" s="29">
        <f>SUMIFS('NTUA distr'!G$15:G$55,'NTUA distr'!$A$15:$A$55,overview!$B23)</f>
        <v>4693.8469030844262</v>
      </c>
      <c r="AA23" s="37">
        <f t="shared" si="6"/>
        <v>4626.7093802791305</v>
      </c>
      <c r="AB23" s="37">
        <f t="shared" si="7"/>
        <v>4559.5718574738348</v>
      </c>
      <c r="AC23" s="37">
        <f t="shared" si="8"/>
        <v>4492.4343346685391</v>
      </c>
      <c r="AD23" s="37">
        <f t="shared" si="9"/>
        <v>4425.2968118632434</v>
      </c>
      <c r="AE23" s="29">
        <f>SUMIFS('NTUA distr'!H$15:H$55,'NTUA distr'!$A$15:$A$55,overview!$B23)</f>
        <v>4358.1592890579477</v>
      </c>
      <c r="AF23" s="37">
        <f t="shared" si="10"/>
        <v>4305.8282711356351</v>
      </c>
      <c r="AG23" s="37">
        <f t="shared" si="11"/>
        <v>4253.4972532133224</v>
      </c>
      <c r="AH23" s="37">
        <f t="shared" si="12"/>
        <v>4201.1662352910098</v>
      </c>
      <c r="AI23" s="37">
        <f t="shared" si="13"/>
        <v>4148.8352173686972</v>
      </c>
      <c r="AJ23" s="29">
        <f>SUMIFS('NTUA distr'!I$15:I$55,'NTUA distr'!$A$15:$A$55,overview!$B23)</f>
        <v>4096.5041994463863</v>
      </c>
      <c r="AK23" s="37">
        <f t="shared" si="14"/>
        <v>4047.8357980687529</v>
      </c>
      <c r="AL23" s="37">
        <f t="shared" si="15"/>
        <v>3999.1673966911194</v>
      </c>
      <c r="AM23" s="37">
        <f t="shared" si="16"/>
        <v>3950.4989953134859</v>
      </c>
      <c r="AN23" s="37">
        <f t="shared" si="17"/>
        <v>3901.8305939358524</v>
      </c>
      <c r="AO23" s="29">
        <f>SUMIFS('NTUA distr'!J$15:J$55,'NTUA distr'!$A$15:$A$55,overview!$B23)</f>
        <v>3853.162192558219</v>
      </c>
      <c r="AP23" s="37">
        <f t="shared" si="18"/>
        <v>3795.6539305397164</v>
      </c>
      <c r="AQ23" s="37">
        <f t="shared" si="19"/>
        <v>3738.1456685212138</v>
      </c>
      <c r="AR23" s="37">
        <f t="shared" si="20"/>
        <v>3680.6374065027112</v>
      </c>
      <c r="AS23" s="37">
        <f t="shared" si="21"/>
        <v>3623.1291444842086</v>
      </c>
      <c r="AT23" s="29">
        <f>SUMIFS('NTUA distr'!K$15:K$55,'NTUA distr'!$A$15:$A$55,overview!$B23)</f>
        <v>3565.6208824657056</v>
      </c>
      <c r="AU23" s="37">
        <f t="shared" si="22"/>
        <v>3498.0274860111945</v>
      </c>
      <c r="AV23" s="37">
        <f t="shared" si="23"/>
        <v>3430.4340895566834</v>
      </c>
      <c r="AW23" s="37">
        <f t="shared" si="24"/>
        <v>3362.8406931021723</v>
      </c>
      <c r="AX23" s="37">
        <f t="shared" si="25"/>
        <v>3295.2472966476612</v>
      </c>
      <c r="AY23" s="29">
        <f>SUMIFS('NTUA distr'!L$15:L$55,'NTUA distr'!$A$15:$A$55,overview!$B23)</f>
        <v>3227.6539001931505</v>
      </c>
    </row>
    <row r="24" spans="1:51" hidden="1" x14ac:dyDescent="0.25">
      <c r="A24" s="30"/>
      <c r="B24" s="24" t="s">
        <v>70</v>
      </c>
      <c r="C24" s="24" t="s">
        <v>109</v>
      </c>
      <c r="D24" s="24" t="s">
        <v>131</v>
      </c>
      <c r="E24" s="24" t="s">
        <v>132</v>
      </c>
      <c r="F24" s="25">
        <f>SUMIFS('Estat distr'!G$15:G$55,'Estat distr'!$A$15:$A$55,overview!$B24)</f>
        <v>6080</v>
      </c>
      <c r="G24" s="25">
        <f>SUMIFS('Estat distr'!H$15:H$55,'Estat distr'!$A$15:$A$55,overview!$B24)</f>
        <v>6578</v>
      </c>
      <c r="H24" s="25">
        <f>SUMIFS('Estat distr'!I$15:I$55,'Estat distr'!$A$15:$A$55,overview!$B24)</f>
        <v>6751</v>
      </c>
      <c r="I24" s="25">
        <f>SUMIFS('Estat distr'!J$15:J$55,'Estat distr'!$A$15:$A$55,overview!$B24)</f>
        <v>7190</v>
      </c>
      <c r="J24" s="25">
        <f>SUMIFS('Estat distr'!K$15:K$55,'Estat distr'!$A$15:$A$55,overview!$B24)</f>
        <v>7029</v>
      </c>
      <c r="K24" s="25">
        <f>SUMIFS('Estat distr'!L$15:L$55,'Estat distr'!$A$15:$A$55,overview!$B24)</f>
        <v>7058</v>
      </c>
      <c r="L24" s="25">
        <f>SUMIFS('Estat distr'!M$15:M$55,'Estat distr'!$A$15:$A$55,overview!$B24)</f>
        <v>7141</v>
      </c>
      <c r="M24" s="25">
        <f>SUMIFS('Estat distr'!N$15:N$55,'Estat distr'!$A$15:$A$55,overview!$B24)</f>
        <v>7062</v>
      </c>
      <c r="N24" s="25">
        <f>SUMIFS('Estat distr'!O$15:O$55,'Estat distr'!$A$15:$A$55,overview!$B24)</f>
        <v>7021</v>
      </c>
      <c r="O24" s="25">
        <f>SUMIFS('Estat distr'!P$15:P$55,'Estat distr'!$A$15:$A$55,overview!$B24)</f>
        <v>7097</v>
      </c>
      <c r="P24" s="25">
        <f>SUMIFS('Estat distr'!Q$15:Q$55,'Estat distr'!$A$15:$A$55,overview!$B24)</f>
        <v>7161</v>
      </c>
      <c r="Q24" s="25">
        <f>SUMIFS('Estat distr'!R$15:R$55,'Estat distr'!$A$15:$A$55,overview!$B24)</f>
        <v>7125</v>
      </c>
      <c r="R24" s="25">
        <f>SUMIFS('Estat distr'!S$15:S$55,'Estat distr'!$A$15:$A$55,overview!$B24)</f>
        <v>6993.9290000000001</v>
      </c>
      <c r="S24" s="25">
        <f>SUMIFS('Estat distr'!T$15:T$55,'Estat distr'!$A$15:$A$55,overview!$B24)</f>
        <v>7056.4740000000002</v>
      </c>
      <c r="T24" s="36">
        <f t="shared" si="0"/>
        <v>6926.2532022836449</v>
      </c>
      <c r="U24" s="36">
        <f t="shared" si="1"/>
        <v>6796.0324045672896</v>
      </c>
      <c r="V24" s="36">
        <f t="shared" si="2"/>
        <v>6665.8116068509344</v>
      </c>
      <c r="W24" s="36">
        <f t="shared" si="3"/>
        <v>6535.5908091345791</v>
      </c>
      <c r="X24" s="36">
        <f t="shared" si="4"/>
        <v>6405.3700114182238</v>
      </c>
      <c r="Y24" s="36">
        <f t="shared" si="5"/>
        <v>6275.1492137018686</v>
      </c>
      <c r="Z24" s="26">
        <f>SUMIFS('NTUA distr'!G$15:G$55,'NTUA distr'!$A$15:$A$55,overview!$B24)</f>
        <v>6144.9284159855133</v>
      </c>
      <c r="AA24" s="36">
        <f t="shared" si="6"/>
        <v>6081.7102927956576</v>
      </c>
      <c r="AB24" s="36">
        <f t="shared" si="7"/>
        <v>6018.4921696058018</v>
      </c>
      <c r="AC24" s="36">
        <f t="shared" si="8"/>
        <v>5955.274046415946</v>
      </c>
      <c r="AD24" s="36">
        <f t="shared" si="9"/>
        <v>5892.0559232260903</v>
      </c>
      <c r="AE24" s="26">
        <f>SUMIFS('NTUA distr'!H$15:H$55,'NTUA distr'!$A$15:$A$55,overview!$B24)</f>
        <v>5828.8378000362363</v>
      </c>
      <c r="AF24" s="36">
        <f t="shared" si="10"/>
        <v>5767.3309368557921</v>
      </c>
      <c r="AG24" s="36">
        <f t="shared" si="11"/>
        <v>5705.8240736753478</v>
      </c>
      <c r="AH24" s="36">
        <f t="shared" si="12"/>
        <v>5644.3172104949035</v>
      </c>
      <c r="AI24" s="36">
        <f t="shared" si="13"/>
        <v>5582.8103473144592</v>
      </c>
      <c r="AJ24" s="26">
        <f>SUMIFS('NTUA distr'!I$15:I$55,'NTUA distr'!$A$15:$A$55,overview!$B24)</f>
        <v>5521.3034841340141</v>
      </c>
      <c r="AK24" s="36">
        <f t="shared" si="14"/>
        <v>5463.8011329690962</v>
      </c>
      <c r="AL24" s="36">
        <f t="shared" si="15"/>
        <v>5406.2987818041784</v>
      </c>
      <c r="AM24" s="36">
        <f t="shared" si="16"/>
        <v>5348.7964306392605</v>
      </c>
      <c r="AN24" s="36">
        <f t="shared" si="17"/>
        <v>5291.2940794743427</v>
      </c>
      <c r="AO24" s="26">
        <f>SUMIFS('NTUA distr'!J$15:J$55,'NTUA distr'!$A$15:$A$55,overview!$B24)</f>
        <v>5233.7917283094239</v>
      </c>
      <c r="AP24" s="36">
        <f t="shared" si="18"/>
        <v>5160.5841283495538</v>
      </c>
      <c r="AQ24" s="36">
        <f t="shared" si="19"/>
        <v>5087.3765283896837</v>
      </c>
      <c r="AR24" s="36">
        <f t="shared" si="20"/>
        <v>5014.1689284298136</v>
      </c>
      <c r="AS24" s="36">
        <f t="shared" si="21"/>
        <v>4940.9613284699435</v>
      </c>
      <c r="AT24" s="26">
        <f>SUMIFS('NTUA distr'!K$15:K$55,'NTUA distr'!$A$15:$A$55,overview!$B24)</f>
        <v>4867.7537285100743</v>
      </c>
      <c r="AU24" s="36">
        <f t="shared" si="22"/>
        <v>4778.2267132623992</v>
      </c>
      <c r="AV24" s="36">
        <f t="shared" si="23"/>
        <v>4688.6996980147242</v>
      </c>
      <c r="AW24" s="36">
        <f t="shared" si="24"/>
        <v>4599.1726827670491</v>
      </c>
      <c r="AX24" s="36">
        <f t="shared" si="25"/>
        <v>4509.645667519374</v>
      </c>
      <c r="AY24" s="26">
        <f>SUMIFS('NTUA distr'!L$15:L$55,'NTUA distr'!$A$15:$A$55,overview!$B24)</f>
        <v>4420.1186522716998</v>
      </c>
    </row>
    <row r="25" spans="1:51" hidden="1" x14ac:dyDescent="0.25">
      <c r="A25" s="31"/>
      <c r="B25" s="27" t="s">
        <v>71</v>
      </c>
      <c r="C25" s="27" t="s">
        <v>123</v>
      </c>
      <c r="D25" s="27" t="s">
        <v>131</v>
      </c>
      <c r="E25" s="27" t="s">
        <v>132</v>
      </c>
      <c r="F25" s="28">
        <f>SUMIFS('Estat distr'!G$15:G$55,'Estat distr'!$A$15:$A$55,overview!$B25)</f>
        <v>953</v>
      </c>
      <c r="G25" s="28">
        <f>SUMIFS('Estat distr'!H$15:H$55,'Estat distr'!$A$15:$A$55,overview!$B25)</f>
        <v>863</v>
      </c>
      <c r="H25" s="28">
        <f>SUMIFS('Estat distr'!I$15:I$55,'Estat distr'!$A$15:$A$55,overview!$B25)</f>
        <v>867</v>
      </c>
      <c r="I25" s="28">
        <f>SUMIFS('Estat distr'!J$15:J$55,'Estat distr'!$A$15:$A$55,overview!$B25)</f>
        <v>812</v>
      </c>
      <c r="J25" s="28">
        <f>SUMIFS('Estat distr'!K$15:K$55,'Estat distr'!$A$15:$A$55,overview!$B25)</f>
        <v>893</v>
      </c>
      <c r="K25" s="28">
        <f>SUMIFS('Estat distr'!L$15:L$55,'Estat distr'!$A$15:$A$55,overview!$B25)</f>
        <v>982</v>
      </c>
      <c r="L25" s="28">
        <f>SUMIFS('Estat distr'!M$15:M$55,'Estat distr'!$A$15:$A$55,overview!$B25)</f>
        <v>824</v>
      </c>
      <c r="M25" s="28">
        <f>SUMIFS('Estat distr'!N$15:N$55,'Estat distr'!$A$15:$A$55,overview!$B25)</f>
        <v>875</v>
      </c>
      <c r="N25" s="28">
        <f>SUMIFS('Estat distr'!O$15:O$55,'Estat distr'!$A$15:$A$55,overview!$B25)</f>
        <v>848</v>
      </c>
      <c r="O25" s="28">
        <f>SUMIFS('Estat distr'!P$15:P$55,'Estat distr'!$A$15:$A$55,overview!$B25)</f>
        <v>821</v>
      </c>
      <c r="P25" s="28">
        <f>SUMIFS('Estat distr'!Q$15:Q$55,'Estat distr'!$A$15:$A$55,overview!$B25)</f>
        <v>864</v>
      </c>
      <c r="Q25" s="28">
        <f>SUMIFS('Estat distr'!R$15:R$55,'Estat distr'!$A$15:$A$55,overview!$B25)</f>
        <v>876</v>
      </c>
      <c r="R25" s="28">
        <f>SUMIFS('Estat distr'!S$15:S$55,'Estat distr'!$A$15:$A$55,overview!$B25)</f>
        <v>893.29</v>
      </c>
      <c r="S25" s="28">
        <f>SUMIFS('Estat distr'!T$15:T$55,'Estat distr'!$A$15:$A$55,overview!$B25)</f>
        <v>879.69399999999996</v>
      </c>
      <c r="T25" s="37">
        <f t="shared" si="0"/>
        <v>880.2645685064449</v>
      </c>
      <c r="U25" s="37">
        <f t="shared" si="1"/>
        <v>880.83513701288985</v>
      </c>
      <c r="V25" s="37">
        <f t="shared" si="2"/>
        <v>881.40570551933479</v>
      </c>
      <c r="W25" s="37">
        <f t="shared" si="3"/>
        <v>881.97627402577973</v>
      </c>
      <c r="X25" s="37">
        <f t="shared" si="4"/>
        <v>882.54684253222467</v>
      </c>
      <c r="Y25" s="37">
        <f t="shared" si="5"/>
        <v>883.11741103866962</v>
      </c>
      <c r="Z25" s="29">
        <f>SUMIFS('NTUA distr'!G$15:G$55,'NTUA distr'!$A$15:$A$55,overview!$B25)</f>
        <v>883.6879795451149</v>
      </c>
      <c r="AA25" s="37">
        <f t="shared" si="6"/>
        <v>885.07623677377478</v>
      </c>
      <c r="AB25" s="37">
        <f t="shared" si="7"/>
        <v>886.46449400243466</v>
      </c>
      <c r="AC25" s="37">
        <f t="shared" si="8"/>
        <v>887.85275123109454</v>
      </c>
      <c r="AD25" s="37">
        <f t="shared" si="9"/>
        <v>889.24100845975443</v>
      </c>
      <c r="AE25" s="29">
        <f>SUMIFS('NTUA distr'!H$15:H$55,'NTUA distr'!$A$15:$A$55,overview!$B25)</f>
        <v>890.62926568841408</v>
      </c>
      <c r="AF25" s="37">
        <f t="shared" si="10"/>
        <v>889.0137039191859</v>
      </c>
      <c r="AG25" s="37">
        <f t="shared" si="11"/>
        <v>887.39814214995772</v>
      </c>
      <c r="AH25" s="37">
        <f t="shared" si="12"/>
        <v>885.78258038072954</v>
      </c>
      <c r="AI25" s="37">
        <f t="shared" si="13"/>
        <v>884.16701861150136</v>
      </c>
      <c r="AJ25" s="29">
        <f>SUMIFS('NTUA distr'!I$15:I$55,'NTUA distr'!$A$15:$A$55,overview!$B25)</f>
        <v>882.55145684227307</v>
      </c>
      <c r="AK25" s="37">
        <f t="shared" si="14"/>
        <v>884.06083545121282</v>
      </c>
      <c r="AL25" s="37">
        <f t="shared" si="15"/>
        <v>885.57021406015258</v>
      </c>
      <c r="AM25" s="37">
        <f t="shared" si="16"/>
        <v>887.07959266909234</v>
      </c>
      <c r="AN25" s="37">
        <f t="shared" si="17"/>
        <v>888.58897127803209</v>
      </c>
      <c r="AO25" s="29">
        <f>SUMIFS('NTUA distr'!J$15:J$55,'NTUA distr'!$A$15:$A$55,overview!$B25)</f>
        <v>890.09834988697185</v>
      </c>
      <c r="AP25" s="37">
        <f t="shared" si="18"/>
        <v>891.07600254404872</v>
      </c>
      <c r="AQ25" s="37">
        <f t="shared" si="19"/>
        <v>892.05365520112559</v>
      </c>
      <c r="AR25" s="37">
        <f t="shared" si="20"/>
        <v>893.03130785820247</v>
      </c>
      <c r="AS25" s="37">
        <f t="shared" si="21"/>
        <v>894.00896051527934</v>
      </c>
      <c r="AT25" s="29">
        <f>SUMIFS('NTUA distr'!K$15:K$55,'NTUA distr'!$A$15:$A$55,overview!$B25)</f>
        <v>894.98661317235644</v>
      </c>
      <c r="AU25" s="37">
        <f t="shared" si="22"/>
        <v>897.2802908935754</v>
      </c>
      <c r="AV25" s="37">
        <f t="shared" si="23"/>
        <v>899.57396861479435</v>
      </c>
      <c r="AW25" s="37">
        <f t="shared" si="24"/>
        <v>901.86764633601331</v>
      </c>
      <c r="AX25" s="37">
        <f t="shared" si="25"/>
        <v>904.16132405723226</v>
      </c>
      <c r="AY25" s="29">
        <f>SUMIFS('NTUA distr'!L$15:L$55,'NTUA distr'!$A$15:$A$55,overview!$B25)</f>
        <v>906.45500177845122</v>
      </c>
    </row>
    <row r="26" spans="1:51" hidden="1" x14ac:dyDescent="0.25">
      <c r="A26" s="30"/>
      <c r="B26" s="24" t="s">
        <v>72</v>
      </c>
      <c r="C26" s="24" t="s">
        <v>124</v>
      </c>
      <c r="D26" s="24" t="s">
        <v>131</v>
      </c>
      <c r="E26" s="24" t="s">
        <v>132</v>
      </c>
      <c r="F26" s="25">
        <f>SUMIFS('Estat distr'!G$15:G$55,'Estat distr'!$A$15:$A$55,overview!$B26)</f>
        <v>1687</v>
      </c>
      <c r="G26" s="25">
        <f>SUMIFS('Estat distr'!H$15:H$55,'Estat distr'!$A$15:$A$55,overview!$B26)</f>
        <v>1399</v>
      </c>
      <c r="H26" s="25">
        <f>SUMIFS('Estat distr'!I$15:I$55,'Estat distr'!$A$15:$A$55,overview!$B26)</f>
        <v>1444</v>
      </c>
      <c r="I26" s="25">
        <f>SUMIFS('Estat distr'!J$15:J$55,'Estat distr'!$A$15:$A$55,overview!$B26)</f>
        <v>1003</v>
      </c>
      <c r="J26" s="25">
        <f>SUMIFS('Estat distr'!K$15:K$55,'Estat distr'!$A$15:$A$55,overview!$B26)</f>
        <v>782</v>
      </c>
      <c r="K26" s="25">
        <f>SUMIFS('Estat distr'!L$15:L$55,'Estat distr'!$A$15:$A$55,overview!$B26)</f>
        <v>856</v>
      </c>
      <c r="L26" s="25">
        <f>SUMIFS('Estat distr'!M$15:M$55,'Estat distr'!$A$15:$A$55,overview!$B26)</f>
        <v>515</v>
      </c>
      <c r="M26" s="25">
        <f>SUMIFS('Estat distr'!N$15:N$55,'Estat distr'!$A$15:$A$55,overview!$B26)</f>
        <v>1274</v>
      </c>
      <c r="N26" s="25">
        <f>SUMIFS('Estat distr'!O$15:O$55,'Estat distr'!$A$15:$A$55,overview!$B26)</f>
        <v>760</v>
      </c>
      <c r="O26" s="25">
        <f>SUMIFS('Estat distr'!P$15:P$55,'Estat distr'!$A$15:$A$55,overview!$B26)</f>
        <v>667</v>
      </c>
      <c r="P26" s="25">
        <f>SUMIFS('Estat distr'!Q$15:Q$55,'Estat distr'!$A$15:$A$55,overview!$B26)</f>
        <v>1363</v>
      </c>
      <c r="Q26" s="25">
        <f>SUMIFS('Estat distr'!R$15:R$55,'Estat distr'!$A$15:$A$55,overview!$B26)</f>
        <v>1332</v>
      </c>
      <c r="R26" s="25">
        <f>SUMIFS('Estat distr'!S$15:S$55,'Estat distr'!$A$15:$A$55,overview!$B26)</f>
        <v>1263</v>
      </c>
      <c r="S26" s="25">
        <f>SUMIFS('Estat distr'!T$15:T$55,'Estat distr'!$A$15:$A$55,overview!$B26)</f>
        <v>1235</v>
      </c>
      <c r="T26" s="36">
        <f t="shared" si="0"/>
        <v>1206.587934007458</v>
      </c>
      <c r="U26" s="36">
        <f t="shared" si="1"/>
        <v>1178.175868014916</v>
      </c>
      <c r="V26" s="36">
        <f t="shared" si="2"/>
        <v>1149.763802022374</v>
      </c>
      <c r="W26" s="36">
        <f t="shared" si="3"/>
        <v>1121.351736029832</v>
      </c>
      <c r="X26" s="36">
        <f t="shared" si="4"/>
        <v>1092.9396700372899</v>
      </c>
      <c r="Y26" s="36">
        <f t="shared" si="5"/>
        <v>1064.5276040447479</v>
      </c>
      <c r="Z26" s="26">
        <f>SUMIFS('NTUA distr'!G$15:G$55,'NTUA distr'!$A$15:$A$55,overview!$B26)</f>
        <v>1036.1155380522066</v>
      </c>
      <c r="AA26" s="36">
        <f t="shared" si="6"/>
        <v>1051.9273349052921</v>
      </c>
      <c r="AB26" s="36">
        <f t="shared" si="7"/>
        <v>1067.7391317583777</v>
      </c>
      <c r="AC26" s="36">
        <f t="shared" si="8"/>
        <v>1083.5509286114632</v>
      </c>
      <c r="AD26" s="36">
        <f t="shared" si="9"/>
        <v>1099.3627254645487</v>
      </c>
      <c r="AE26" s="26">
        <f>SUMIFS('NTUA distr'!H$15:H$55,'NTUA distr'!$A$15:$A$55,overview!$B26)</f>
        <v>1115.1745223176345</v>
      </c>
      <c r="AF26" s="36">
        <f t="shared" si="10"/>
        <v>1128.8150214383252</v>
      </c>
      <c r="AG26" s="36">
        <f t="shared" si="11"/>
        <v>1142.4555205590159</v>
      </c>
      <c r="AH26" s="36">
        <f t="shared" si="12"/>
        <v>1156.0960196797066</v>
      </c>
      <c r="AI26" s="36">
        <f t="shared" si="13"/>
        <v>1169.7365188003973</v>
      </c>
      <c r="AJ26" s="26">
        <f>SUMIFS('NTUA distr'!I$15:I$55,'NTUA distr'!$A$15:$A$55,overview!$B26)</f>
        <v>1183.3770179210881</v>
      </c>
      <c r="AK26" s="36">
        <f t="shared" si="14"/>
        <v>1192.0579571178143</v>
      </c>
      <c r="AL26" s="36">
        <f t="shared" si="15"/>
        <v>1200.7388963145406</v>
      </c>
      <c r="AM26" s="36">
        <f t="shared" si="16"/>
        <v>1209.4198355112669</v>
      </c>
      <c r="AN26" s="36">
        <f t="shared" si="17"/>
        <v>1218.1007747079932</v>
      </c>
      <c r="AO26" s="26">
        <f>SUMIFS('NTUA distr'!J$15:J$55,'NTUA distr'!$A$15:$A$55,overview!$B26)</f>
        <v>1226.7817139047193</v>
      </c>
      <c r="AP26" s="36">
        <f t="shared" si="18"/>
        <v>1232.5417118956193</v>
      </c>
      <c r="AQ26" s="36">
        <f t="shared" si="19"/>
        <v>1238.3017098865193</v>
      </c>
      <c r="AR26" s="36">
        <f t="shared" si="20"/>
        <v>1244.0617078774194</v>
      </c>
      <c r="AS26" s="36">
        <f t="shared" si="21"/>
        <v>1249.8217058683194</v>
      </c>
      <c r="AT26" s="26">
        <f>SUMIFS('NTUA distr'!K$15:K$55,'NTUA distr'!$A$15:$A$55,overview!$B26)</f>
        <v>1255.5817038592199</v>
      </c>
      <c r="AU26" s="36">
        <f t="shared" si="22"/>
        <v>1262.9496584609296</v>
      </c>
      <c r="AV26" s="36">
        <f t="shared" si="23"/>
        <v>1270.3176130626393</v>
      </c>
      <c r="AW26" s="36">
        <f t="shared" si="24"/>
        <v>1277.685567664349</v>
      </c>
      <c r="AX26" s="36">
        <f t="shared" si="25"/>
        <v>1285.0535222660587</v>
      </c>
      <c r="AY26" s="26">
        <f>SUMIFS('NTUA distr'!L$15:L$55,'NTUA distr'!$A$15:$A$55,overview!$B26)</f>
        <v>1292.4214768677684</v>
      </c>
    </row>
    <row r="27" spans="1:51" hidden="1" x14ac:dyDescent="0.25">
      <c r="A27" s="31"/>
      <c r="B27" s="27" t="s">
        <v>73</v>
      </c>
      <c r="C27" s="27" t="s">
        <v>110</v>
      </c>
      <c r="D27" s="27" t="s">
        <v>131</v>
      </c>
      <c r="E27" s="27" t="s">
        <v>132</v>
      </c>
      <c r="F27" s="28">
        <f>SUMIFS('Estat distr'!G$15:G$55,'Estat distr'!$A$15:$A$55,overview!$B27)</f>
        <v>3041</v>
      </c>
      <c r="G27" s="28">
        <f>SUMIFS('Estat distr'!H$15:H$55,'Estat distr'!$A$15:$A$55,overview!$B27)</f>
        <v>3051</v>
      </c>
      <c r="H27" s="28">
        <f>SUMIFS('Estat distr'!I$15:I$55,'Estat distr'!$A$15:$A$55,overview!$B27)</f>
        <v>3039</v>
      </c>
      <c r="I27" s="28">
        <f>SUMIFS('Estat distr'!J$15:J$55,'Estat distr'!$A$15:$A$55,overview!$B27)</f>
        <v>3330</v>
      </c>
      <c r="J27" s="28">
        <f>SUMIFS('Estat distr'!K$15:K$55,'Estat distr'!$A$15:$A$55,overview!$B27)</f>
        <v>2768</v>
      </c>
      <c r="K27" s="28">
        <f>SUMIFS('Estat distr'!L$15:L$55,'Estat distr'!$A$15:$A$55,overview!$B27)</f>
        <v>2761</v>
      </c>
      <c r="L27" s="28">
        <f>SUMIFS('Estat distr'!M$15:M$55,'Estat distr'!$A$15:$A$55,overview!$B27)</f>
        <v>2693</v>
      </c>
      <c r="M27" s="28">
        <f>SUMIFS('Estat distr'!N$15:N$55,'Estat distr'!$A$15:$A$55,overview!$B27)</f>
        <v>2909</v>
      </c>
      <c r="N27" s="28">
        <f>SUMIFS('Estat distr'!O$15:O$55,'Estat distr'!$A$15:$A$55,overview!$B27)</f>
        <v>2602</v>
      </c>
      <c r="O27" s="28">
        <f>SUMIFS('Estat distr'!P$15:P$55,'Estat distr'!$A$15:$A$55,overview!$B27)</f>
        <v>2766</v>
      </c>
      <c r="P27" s="28">
        <f>SUMIFS('Estat distr'!Q$15:Q$55,'Estat distr'!$A$15:$A$55,overview!$B27)</f>
        <v>2435</v>
      </c>
      <c r="Q27" s="28">
        <f>SUMIFS('Estat distr'!R$15:R$55,'Estat distr'!$A$15:$A$55,overview!$B27)</f>
        <v>2586</v>
      </c>
      <c r="R27" s="28">
        <f>SUMIFS('Estat distr'!S$15:S$55,'Estat distr'!$A$15:$A$55,overview!$B27)</f>
        <v>2768</v>
      </c>
      <c r="S27" s="28">
        <f>SUMIFS('Estat distr'!T$15:T$55,'Estat distr'!$A$15:$A$55,overview!$B27)</f>
        <v>3024</v>
      </c>
      <c r="T27" s="37">
        <f t="shared" si="0"/>
        <v>2980.0333038050953</v>
      </c>
      <c r="U27" s="37">
        <f t="shared" si="1"/>
        <v>2936.0666076101907</v>
      </c>
      <c r="V27" s="37">
        <f t="shared" si="2"/>
        <v>2892.099911415286</v>
      </c>
      <c r="W27" s="37">
        <f t="shared" si="3"/>
        <v>2848.1332152203813</v>
      </c>
      <c r="X27" s="37">
        <f t="shared" si="4"/>
        <v>2804.1665190254766</v>
      </c>
      <c r="Y27" s="37">
        <f t="shared" si="5"/>
        <v>2760.199822830572</v>
      </c>
      <c r="Z27" s="29">
        <f>SUMIFS('NTUA distr'!G$15:G$55,'NTUA distr'!$A$15:$A$55,overview!$B27)</f>
        <v>2716.2331266356659</v>
      </c>
      <c r="AA27" s="37">
        <f t="shared" si="6"/>
        <v>2728.3117251792205</v>
      </c>
      <c r="AB27" s="37">
        <f t="shared" si="7"/>
        <v>2740.3903237227751</v>
      </c>
      <c r="AC27" s="37">
        <f t="shared" si="8"/>
        <v>2752.4689222663296</v>
      </c>
      <c r="AD27" s="37">
        <f t="shared" si="9"/>
        <v>2764.5475208098842</v>
      </c>
      <c r="AE27" s="29">
        <f>SUMIFS('NTUA distr'!H$15:H$55,'NTUA distr'!$A$15:$A$55,overview!$B27)</f>
        <v>2776.6261193534388</v>
      </c>
      <c r="AF27" s="37">
        <f t="shared" si="10"/>
        <v>2796.3896477210046</v>
      </c>
      <c r="AG27" s="37">
        <f t="shared" si="11"/>
        <v>2816.1531760885705</v>
      </c>
      <c r="AH27" s="37">
        <f t="shared" si="12"/>
        <v>2835.9167044561364</v>
      </c>
      <c r="AI27" s="37">
        <f t="shared" si="13"/>
        <v>2855.6802328237022</v>
      </c>
      <c r="AJ27" s="29">
        <f>SUMIFS('NTUA distr'!I$15:I$55,'NTUA distr'!$A$15:$A$55,overview!$B27)</f>
        <v>2875.443761191269</v>
      </c>
      <c r="AK27" s="37">
        <f t="shared" si="14"/>
        <v>2899.5000498994441</v>
      </c>
      <c r="AL27" s="37">
        <f t="shared" si="15"/>
        <v>2923.5563386076192</v>
      </c>
      <c r="AM27" s="37">
        <f t="shared" si="16"/>
        <v>2947.6126273157943</v>
      </c>
      <c r="AN27" s="37">
        <f t="shared" si="17"/>
        <v>2971.6689160239694</v>
      </c>
      <c r="AO27" s="29">
        <f>SUMIFS('NTUA distr'!J$15:J$55,'NTUA distr'!$A$15:$A$55,overview!$B27)</f>
        <v>2995.7252047321454</v>
      </c>
      <c r="AP27" s="37">
        <f t="shared" si="18"/>
        <v>3027.4688118427625</v>
      </c>
      <c r="AQ27" s="37">
        <f t="shared" si="19"/>
        <v>3059.2124189533797</v>
      </c>
      <c r="AR27" s="37">
        <f t="shared" si="20"/>
        <v>3090.9560260639969</v>
      </c>
      <c r="AS27" s="37">
        <f t="shared" si="21"/>
        <v>3122.6996331746141</v>
      </c>
      <c r="AT27" s="29">
        <f>SUMIFS('NTUA distr'!K$15:K$55,'NTUA distr'!$A$15:$A$55,overview!$B27)</f>
        <v>3154.4432402852303</v>
      </c>
      <c r="AU27" s="37">
        <f t="shared" si="22"/>
        <v>3182.7151000841659</v>
      </c>
      <c r="AV27" s="37">
        <f t="shared" si="23"/>
        <v>3210.9869598831015</v>
      </c>
      <c r="AW27" s="37">
        <f t="shared" si="24"/>
        <v>3239.258819682037</v>
      </c>
      <c r="AX27" s="37">
        <f t="shared" si="25"/>
        <v>3267.5306794809726</v>
      </c>
      <c r="AY27" s="29">
        <f>SUMIFS('NTUA distr'!L$15:L$55,'NTUA distr'!$A$15:$A$55,overview!$B27)</f>
        <v>3295.8025392799082</v>
      </c>
    </row>
    <row r="28" spans="1:51" hidden="1" x14ac:dyDescent="0.25">
      <c r="A28" s="30"/>
      <c r="B28" s="24" t="s">
        <v>74</v>
      </c>
      <c r="C28" s="24" t="s">
        <v>125</v>
      </c>
      <c r="D28" s="24" t="s">
        <v>131</v>
      </c>
      <c r="E28" s="24" t="s">
        <v>132</v>
      </c>
      <c r="F28" s="25">
        <f>SUMIFS('Estat distr'!G$15:G$55,'Estat distr'!$A$15:$A$55,overview!$B28)</f>
        <v>11708</v>
      </c>
      <c r="G28" s="25">
        <f>SUMIFS('Estat distr'!H$15:H$55,'Estat distr'!$A$15:$A$55,overview!$B28)</f>
        <v>10864</v>
      </c>
      <c r="H28" s="25">
        <f>SUMIFS('Estat distr'!I$15:I$55,'Estat distr'!$A$15:$A$55,overview!$B28)</f>
        <v>10657</v>
      </c>
      <c r="I28" s="25">
        <f>SUMIFS('Estat distr'!J$15:J$55,'Estat distr'!$A$15:$A$55,overview!$B28)</f>
        <v>10987</v>
      </c>
      <c r="J28" s="25">
        <f>SUMIFS('Estat distr'!K$15:K$55,'Estat distr'!$A$15:$A$55,overview!$B28)</f>
        <v>9911</v>
      </c>
      <c r="K28" s="25">
        <f>SUMIFS('Estat distr'!L$15:L$55,'Estat distr'!$A$15:$A$55,overview!$B28)</f>
        <v>10561</v>
      </c>
      <c r="L28" s="25">
        <f>SUMIFS('Estat distr'!M$15:M$55,'Estat distr'!$A$15:$A$55,overview!$B28)</f>
        <v>10597</v>
      </c>
      <c r="M28" s="25">
        <f>SUMIFS('Estat distr'!N$15:N$55,'Estat distr'!$A$15:$A$55,overview!$B28)</f>
        <v>10960</v>
      </c>
      <c r="N28" s="25">
        <f>SUMIFS('Estat distr'!O$15:O$55,'Estat distr'!$A$15:$A$55,overview!$B28)</f>
        <v>10003</v>
      </c>
      <c r="O28" s="25">
        <f>SUMIFS('Estat distr'!P$15:P$55,'Estat distr'!$A$15:$A$55,overview!$B28)</f>
        <v>7335</v>
      </c>
      <c r="P28" s="25">
        <f>SUMIFS('Estat distr'!Q$15:Q$55,'Estat distr'!$A$15:$A$55,overview!$B28)</f>
        <v>6988</v>
      </c>
      <c r="Q28" s="25">
        <f>SUMIFS('Estat distr'!R$15:R$55,'Estat distr'!$A$15:$A$55,overview!$B28)</f>
        <v>8569</v>
      </c>
      <c r="R28" s="25">
        <f>SUMIFS('Estat distr'!S$15:S$55,'Estat distr'!$A$15:$A$55,overview!$B28)</f>
        <v>9495</v>
      </c>
      <c r="S28" s="25">
        <f>SUMIFS('Estat distr'!T$15:T$55,'Estat distr'!$A$15:$A$55,overview!$B28)</f>
        <v>10537</v>
      </c>
      <c r="T28" s="36">
        <f t="shared" si="0"/>
        <v>10577.377430729315</v>
      </c>
      <c r="U28" s="36">
        <f t="shared" si="1"/>
        <v>10617.75486145863</v>
      </c>
      <c r="V28" s="36">
        <f t="shared" si="2"/>
        <v>10658.132292187945</v>
      </c>
      <c r="W28" s="36">
        <f t="shared" si="3"/>
        <v>10698.509722917261</v>
      </c>
      <c r="X28" s="36">
        <f t="shared" si="4"/>
        <v>10738.887153646576</v>
      </c>
      <c r="Y28" s="36">
        <f t="shared" si="5"/>
        <v>10779.264584375891</v>
      </c>
      <c r="Z28" s="26">
        <f>SUMIFS('NTUA distr'!G$15:G$55,'NTUA distr'!$A$15:$A$55,overview!$B28)</f>
        <v>10819.642015105208</v>
      </c>
      <c r="AA28" s="36">
        <f t="shared" si="6"/>
        <v>10896.122600670657</v>
      </c>
      <c r="AB28" s="36">
        <f t="shared" si="7"/>
        <v>10972.603186236105</v>
      </c>
      <c r="AC28" s="36">
        <f t="shared" si="8"/>
        <v>11049.083771801554</v>
      </c>
      <c r="AD28" s="36">
        <f t="shared" si="9"/>
        <v>11125.564357367002</v>
      </c>
      <c r="AE28" s="26">
        <f>SUMIFS('NTUA distr'!H$15:H$55,'NTUA distr'!$A$15:$A$55,overview!$B28)</f>
        <v>11202.044942932451</v>
      </c>
      <c r="AF28" s="36">
        <f t="shared" si="10"/>
        <v>11273.774157416379</v>
      </c>
      <c r="AG28" s="36">
        <f t="shared" si="11"/>
        <v>11345.503371900308</v>
      </c>
      <c r="AH28" s="36">
        <f t="shared" si="12"/>
        <v>11417.232586384236</v>
      </c>
      <c r="AI28" s="36">
        <f t="shared" si="13"/>
        <v>11488.961800868165</v>
      </c>
      <c r="AJ28" s="26">
        <f>SUMIFS('NTUA distr'!I$15:I$55,'NTUA distr'!$A$15:$A$55,overview!$B28)</f>
        <v>11560.691015352097</v>
      </c>
      <c r="AK28" s="36">
        <f t="shared" si="14"/>
        <v>11654.804885507416</v>
      </c>
      <c r="AL28" s="36">
        <f t="shared" si="15"/>
        <v>11748.918755662735</v>
      </c>
      <c r="AM28" s="36">
        <f t="shared" si="16"/>
        <v>11843.032625818054</v>
      </c>
      <c r="AN28" s="36">
        <f t="shared" si="17"/>
        <v>11937.146495973373</v>
      </c>
      <c r="AO28" s="26">
        <f>SUMIFS('NTUA distr'!J$15:J$55,'NTUA distr'!$A$15:$A$55,overview!$B28)</f>
        <v>12031.26036612869</v>
      </c>
      <c r="AP28" s="36">
        <f t="shared" si="18"/>
        <v>12153.699904768446</v>
      </c>
      <c r="AQ28" s="36">
        <f t="shared" si="19"/>
        <v>12276.139443408201</v>
      </c>
      <c r="AR28" s="36">
        <f t="shared" si="20"/>
        <v>12398.578982047957</v>
      </c>
      <c r="AS28" s="36">
        <f t="shared" si="21"/>
        <v>12521.018520687712</v>
      </c>
      <c r="AT28" s="26">
        <f>SUMIFS('NTUA distr'!K$15:K$55,'NTUA distr'!$A$15:$A$55,overview!$B28)</f>
        <v>12643.458059327468</v>
      </c>
      <c r="AU28" s="36">
        <f t="shared" si="22"/>
        <v>12752.134338333135</v>
      </c>
      <c r="AV28" s="36">
        <f t="shared" si="23"/>
        <v>12860.810617338802</v>
      </c>
      <c r="AW28" s="36">
        <f t="shared" si="24"/>
        <v>12969.48689634447</v>
      </c>
      <c r="AX28" s="36">
        <f t="shared" si="25"/>
        <v>13078.163175350137</v>
      </c>
      <c r="AY28" s="26">
        <f>SUMIFS('NTUA distr'!L$15:L$55,'NTUA distr'!$A$15:$A$55,overview!$B28)</f>
        <v>13186.839454355808</v>
      </c>
    </row>
    <row r="29" spans="1:51" hidden="1" x14ac:dyDescent="0.25">
      <c r="A29" s="31"/>
      <c r="B29" s="27" t="s">
        <v>75</v>
      </c>
      <c r="C29" s="27" t="s">
        <v>126</v>
      </c>
      <c r="D29" s="27" t="s">
        <v>131</v>
      </c>
      <c r="E29" s="27" t="s">
        <v>132</v>
      </c>
      <c r="F29" s="28">
        <f>SUMIFS('Estat distr'!G$15:G$55,'Estat distr'!$A$15:$A$55,overview!$B29)</f>
        <v>27901</v>
      </c>
      <c r="G29" s="28">
        <f>SUMIFS('Estat distr'!H$15:H$55,'Estat distr'!$A$15:$A$55,overview!$B29)</f>
        <v>27515</v>
      </c>
      <c r="H29" s="28">
        <f>SUMIFS('Estat distr'!I$15:I$55,'Estat distr'!$A$15:$A$55,overview!$B29)</f>
        <v>27830</v>
      </c>
      <c r="I29" s="28">
        <f>SUMIFS('Estat distr'!J$15:J$55,'Estat distr'!$A$15:$A$55,overview!$B29)</f>
        <v>28103</v>
      </c>
      <c r="J29" s="28">
        <f>SUMIFS('Estat distr'!K$15:K$55,'Estat distr'!$A$15:$A$55,overview!$B29)</f>
        <v>28148</v>
      </c>
      <c r="K29" s="28">
        <f>SUMIFS('Estat distr'!L$15:L$55,'Estat distr'!$A$15:$A$55,overview!$B29)</f>
        <v>26884</v>
      </c>
      <c r="L29" s="28">
        <f>SUMIFS('Estat distr'!M$15:M$55,'Estat distr'!$A$15:$A$55,overview!$B29)</f>
        <v>27990</v>
      </c>
      <c r="M29" s="28">
        <f>SUMIFS('Estat distr'!N$15:N$55,'Estat distr'!$A$15:$A$55,overview!$B29)</f>
        <v>28294</v>
      </c>
      <c r="N29" s="28">
        <f>SUMIFS('Estat distr'!O$15:O$55,'Estat distr'!$A$15:$A$55,overview!$B29)</f>
        <v>26550</v>
      </c>
      <c r="O29" s="28">
        <f>SUMIFS('Estat distr'!P$15:P$55,'Estat distr'!$A$15:$A$55,overview!$B29)</f>
        <v>27448</v>
      </c>
      <c r="P29" s="28">
        <f>SUMIFS('Estat distr'!Q$15:Q$55,'Estat distr'!$A$15:$A$55,overview!$B29)</f>
        <v>28638.885999999999</v>
      </c>
      <c r="Q29" s="28">
        <f>SUMIFS('Estat distr'!R$15:R$55,'Estat distr'!$A$15:$A$55,overview!$B29)</f>
        <v>26355.657999999999</v>
      </c>
      <c r="R29" s="28">
        <f>SUMIFS('Estat distr'!S$15:S$55,'Estat distr'!$A$15:$A$55,overview!$B29)</f>
        <v>26808.184000000001</v>
      </c>
      <c r="S29" s="28">
        <f>SUMIFS('Estat distr'!T$15:T$55,'Estat distr'!$A$15:$A$55,overview!$B29)</f>
        <v>26599.437999999998</v>
      </c>
      <c r="T29" s="37">
        <f t="shared" si="0"/>
        <v>26876.451041540586</v>
      </c>
      <c r="U29" s="37">
        <f t="shared" si="1"/>
        <v>27153.464083081173</v>
      </c>
      <c r="V29" s="37">
        <f t="shared" si="2"/>
        <v>27430.477124621761</v>
      </c>
      <c r="W29" s="37">
        <f t="shared" si="3"/>
        <v>27707.490166162348</v>
      </c>
      <c r="X29" s="37">
        <f t="shared" si="4"/>
        <v>27984.503207702935</v>
      </c>
      <c r="Y29" s="37">
        <f t="shared" si="5"/>
        <v>28261.516249243523</v>
      </c>
      <c r="Z29" s="29">
        <f>SUMIFS('NTUA distr'!G$15:G$55,'NTUA distr'!$A$15:$A$55,overview!$B29)</f>
        <v>28538.529290784114</v>
      </c>
      <c r="AA29" s="37">
        <f t="shared" si="6"/>
        <v>28853.798946269686</v>
      </c>
      <c r="AB29" s="37">
        <f t="shared" si="7"/>
        <v>29169.068601755258</v>
      </c>
      <c r="AC29" s="37">
        <f t="shared" si="8"/>
        <v>29484.33825724083</v>
      </c>
      <c r="AD29" s="37">
        <f t="shared" si="9"/>
        <v>29799.607912726402</v>
      </c>
      <c r="AE29" s="29">
        <f>SUMIFS('NTUA distr'!H$15:H$55,'NTUA distr'!$A$15:$A$55,overview!$B29)</f>
        <v>30114.877568211967</v>
      </c>
      <c r="AF29" s="37">
        <f t="shared" si="10"/>
        <v>30350.381711671216</v>
      </c>
      <c r="AG29" s="37">
        <f t="shared" si="11"/>
        <v>30585.885855130466</v>
      </c>
      <c r="AH29" s="37">
        <f t="shared" si="12"/>
        <v>30821.389998589715</v>
      </c>
      <c r="AI29" s="37">
        <f t="shared" si="13"/>
        <v>31056.894142048965</v>
      </c>
      <c r="AJ29" s="29">
        <f>SUMIFS('NTUA distr'!I$15:I$55,'NTUA distr'!$A$15:$A$55,overview!$B29)</f>
        <v>31292.39828550821</v>
      </c>
      <c r="AK29" s="37">
        <f t="shared" si="14"/>
        <v>31668.179320600862</v>
      </c>
      <c r="AL29" s="37">
        <f t="shared" si="15"/>
        <v>32043.960355693514</v>
      </c>
      <c r="AM29" s="37">
        <f t="shared" si="16"/>
        <v>32419.741390786166</v>
      </c>
      <c r="AN29" s="37">
        <f t="shared" si="17"/>
        <v>32795.522425878815</v>
      </c>
      <c r="AO29" s="29">
        <f>SUMIFS('NTUA distr'!J$15:J$55,'NTUA distr'!$A$15:$A$55,overview!$B29)</f>
        <v>33171.303460971467</v>
      </c>
      <c r="AP29" s="37">
        <f t="shared" si="18"/>
        <v>33596.409862898981</v>
      </c>
      <c r="AQ29" s="37">
        <f t="shared" si="19"/>
        <v>34021.516264826496</v>
      </c>
      <c r="AR29" s="37">
        <f t="shared" si="20"/>
        <v>34446.62266675401</v>
      </c>
      <c r="AS29" s="37">
        <f t="shared" si="21"/>
        <v>34871.729068681525</v>
      </c>
      <c r="AT29" s="29">
        <f>SUMIFS('NTUA distr'!K$15:K$55,'NTUA distr'!$A$15:$A$55,overview!$B29)</f>
        <v>35296.835470609032</v>
      </c>
      <c r="AU29" s="37">
        <f t="shared" si="22"/>
        <v>35542.187888121312</v>
      </c>
      <c r="AV29" s="37">
        <f t="shared" si="23"/>
        <v>35787.540305633593</v>
      </c>
      <c r="AW29" s="37">
        <f t="shared" si="24"/>
        <v>36032.892723145873</v>
      </c>
      <c r="AX29" s="37">
        <f t="shared" si="25"/>
        <v>36278.245140658153</v>
      </c>
      <c r="AY29" s="29">
        <f>SUMIFS('NTUA distr'!L$15:L$55,'NTUA distr'!$A$15:$A$55,overview!$B29)</f>
        <v>36523.597558170426</v>
      </c>
    </row>
    <row r="30" spans="1:51" hidden="1" x14ac:dyDescent="0.25">
      <c r="A30" s="30"/>
      <c r="B30" s="24" t="s">
        <v>79</v>
      </c>
      <c r="C30" s="24" t="s">
        <v>111</v>
      </c>
      <c r="D30" s="24" t="s">
        <v>131</v>
      </c>
      <c r="E30" s="24" t="s">
        <v>132</v>
      </c>
      <c r="F30" s="25">
        <f>SUMIFS('Estat distr'!G$15:G$55,'Estat distr'!$A$15:$A$55,overview!$B30)</f>
        <v>10000</v>
      </c>
      <c r="G30" s="25">
        <f>SUMIFS('Estat distr'!H$15:H$55,'Estat distr'!$A$15:$A$55,overview!$B30)</f>
        <v>10114</v>
      </c>
      <c r="H30" s="25">
        <f>SUMIFS('Estat distr'!I$15:I$55,'Estat distr'!$A$15:$A$55,overview!$B30)</f>
        <v>10111</v>
      </c>
      <c r="I30" s="25">
        <f>SUMIFS('Estat distr'!J$15:J$55,'Estat distr'!$A$15:$A$55,overview!$B30)</f>
        <v>9704</v>
      </c>
      <c r="J30" s="25">
        <f>SUMIFS('Estat distr'!K$15:K$55,'Estat distr'!$A$15:$A$55,overview!$B30)</f>
        <v>7578</v>
      </c>
      <c r="K30" s="25">
        <f>SUMIFS('Estat distr'!L$15:L$55,'Estat distr'!$A$15:$A$55,overview!$B30)</f>
        <v>9554</v>
      </c>
      <c r="L30" s="25">
        <f>SUMIFS('Estat distr'!M$15:M$55,'Estat distr'!$A$15:$A$55,overview!$B30)</f>
        <v>7298</v>
      </c>
      <c r="M30" s="25">
        <f>SUMIFS('Estat distr'!N$15:N$55,'Estat distr'!$A$15:$A$55,overview!$B30)</f>
        <v>9158</v>
      </c>
      <c r="N30" s="25">
        <f>SUMIFS('Estat distr'!O$15:O$55,'Estat distr'!$A$15:$A$55,overview!$B30)</f>
        <v>8060</v>
      </c>
      <c r="O30" s="25">
        <f>SUMIFS('Estat distr'!P$15:P$55,'Estat distr'!$A$15:$A$55,overview!$B30)</f>
        <v>7605</v>
      </c>
      <c r="P30" s="25">
        <f>SUMIFS('Estat distr'!Q$15:Q$55,'Estat distr'!$A$15:$A$55,overview!$B30)</f>
        <v>7469</v>
      </c>
      <c r="Q30" s="25">
        <f>SUMIFS('Estat distr'!R$15:R$55,'Estat distr'!$A$15:$A$55,overview!$B30)</f>
        <v>9170</v>
      </c>
      <c r="R30" s="25">
        <f>SUMIFS('Estat distr'!S$15:S$55,'Estat distr'!$A$15:$A$55,overview!$B30)</f>
        <v>9153</v>
      </c>
      <c r="S30" s="25"/>
      <c r="T30" s="24"/>
      <c r="U30" s="26"/>
      <c r="V30" s="24"/>
      <c r="W30" s="24"/>
      <c r="X30" s="24"/>
      <c r="Y30" s="24"/>
      <c r="Z30" s="26"/>
      <c r="AA30" s="24"/>
      <c r="AB30" s="24"/>
      <c r="AC30" s="24"/>
      <c r="AD30" s="24"/>
      <c r="AE30" s="26"/>
      <c r="AF30" s="24"/>
      <c r="AG30" s="24"/>
      <c r="AH30" s="24"/>
      <c r="AI30" s="24"/>
      <c r="AJ30" s="26"/>
      <c r="AK30" s="24"/>
      <c r="AL30" s="24"/>
      <c r="AM30" s="24"/>
      <c r="AN30" s="24"/>
      <c r="AO30" s="26"/>
      <c r="AP30" s="24"/>
      <c r="AQ30" s="24"/>
      <c r="AR30" s="24"/>
      <c r="AS30" s="24"/>
      <c r="AT30" s="26"/>
      <c r="AU30" s="24"/>
      <c r="AV30" s="24"/>
      <c r="AW30" s="24"/>
      <c r="AX30" s="24"/>
      <c r="AY30" s="26"/>
    </row>
    <row r="31" spans="1:51" hidden="1" x14ac:dyDescent="0.25">
      <c r="A31" s="31"/>
      <c r="B31" s="27" t="s">
        <v>127</v>
      </c>
      <c r="C31" s="27" t="s">
        <v>128</v>
      </c>
      <c r="D31" s="27" t="s">
        <v>131</v>
      </c>
      <c r="E31" s="27" t="s">
        <v>132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7"/>
      <c r="U31" s="29"/>
      <c r="V31" s="27"/>
      <c r="W31" s="27"/>
      <c r="X31" s="27"/>
      <c r="Y31" s="27"/>
      <c r="Z31" s="29"/>
      <c r="AA31" s="27"/>
      <c r="AB31" s="27"/>
      <c r="AC31" s="27"/>
      <c r="AD31" s="27"/>
      <c r="AE31" s="29"/>
      <c r="AF31" s="27"/>
      <c r="AG31" s="27"/>
      <c r="AH31" s="27"/>
      <c r="AI31" s="27"/>
      <c r="AJ31" s="29"/>
      <c r="AK31" s="27"/>
      <c r="AL31" s="27"/>
      <c r="AM31" s="27"/>
      <c r="AN31" s="27"/>
      <c r="AO31" s="29"/>
      <c r="AP31" s="27"/>
      <c r="AQ31" s="27"/>
      <c r="AR31" s="27"/>
      <c r="AS31" s="27"/>
      <c r="AT31" s="29"/>
      <c r="AU31" s="27"/>
      <c r="AV31" s="27"/>
      <c r="AW31" s="27"/>
      <c r="AX31" s="27"/>
      <c r="AY31" s="29"/>
    </row>
    <row r="32" spans="1:51" hidden="1" x14ac:dyDescent="0.25">
      <c r="A32" s="30" t="s">
        <v>133</v>
      </c>
      <c r="B32" s="24" t="s">
        <v>48</v>
      </c>
      <c r="C32" s="24" t="s">
        <v>98</v>
      </c>
      <c r="D32" s="24" t="s">
        <v>131</v>
      </c>
      <c r="E32" s="24" t="s">
        <v>132</v>
      </c>
      <c r="F32" s="25">
        <f>SUMIFS('Estat self con'!G$15:G$55,'Estat self con'!$A$15:$A$55,overview!$B32)</f>
        <v>3629</v>
      </c>
      <c r="G32" s="25">
        <f>SUMIFS('Estat self con'!H$15:H$55,'Estat self con'!$A$15:$A$55,overview!$B32)</f>
        <v>3640</v>
      </c>
      <c r="H32" s="25">
        <f>SUMIFS('Estat self con'!I$15:I$55,'Estat self con'!$A$15:$A$55,overview!$B32)</f>
        <v>3724</v>
      </c>
      <c r="I32" s="25">
        <f>SUMIFS('Estat self con'!J$15:J$55,'Estat self con'!$A$15:$A$55,overview!$B32)</f>
        <v>3546</v>
      </c>
      <c r="J32" s="25">
        <f>SUMIFS('Estat self con'!K$15:K$55,'Estat self con'!$A$15:$A$55,overview!$B32)</f>
        <v>3712</v>
      </c>
      <c r="K32" s="25">
        <f>SUMIFS('Estat self con'!L$15:L$55,'Estat self con'!$A$15:$A$55,overview!$B32)</f>
        <v>3703</v>
      </c>
      <c r="L32" s="25">
        <f>SUMIFS('Estat self con'!M$15:M$55,'Estat self con'!$A$15:$A$55,overview!$B32)</f>
        <v>3582</v>
      </c>
      <c r="M32" s="25">
        <f>SUMIFS('Estat self con'!N$15:N$55,'Estat self con'!$A$15:$A$55,overview!$B32)</f>
        <v>3140</v>
      </c>
      <c r="N32" s="25">
        <f>SUMIFS('Estat self con'!O$15:O$55,'Estat self con'!$A$15:$A$55,overview!$B32)</f>
        <v>3208</v>
      </c>
      <c r="O32" s="25">
        <f>SUMIFS('Estat self con'!P$15:P$55,'Estat self con'!$A$15:$A$55,overview!$B32)</f>
        <v>2828.3999999999942</v>
      </c>
      <c r="P32" s="25">
        <f>SUMIFS('Estat self con'!Q$15:Q$55,'Estat self con'!$A$15:$A$55,overview!$B32)</f>
        <v>2445.1999999999971</v>
      </c>
      <c r="Q32" s="25">
        <f>SUMIFS('Estat self con'!R$15:R$55,'Estat self con'!$A$15:$A$55,overview!$B32)</f>
        <v>3355.8999999999942</v>
      </c>
      <c r="R32" s="25">
        <f>SUMIFS('Estat self con'!S$15:S$55,'Estat self con'!$A$15:$A$55,overview!$B32)</f>
        <v>3658.6999999999971</v>
      </c>
      <c r="S32" s="25">
        <f>SUMIFS('Estat self con'!T$15:T$55,'Estat self con'!$A$15:$A$55,overview!$B32)</f>
        <v>3113.9000000000087</v>
      </c>
      <c r="T32" s="36">
        <f t="shared" ref="T32:T59" si="26">S32+($Z32-$S32)/7</f>
        <v>2902.6467090317642</v>
      </c>
      <c r="U32" s="36">
        <f t="shared" ref="U32:U59" si="27">T32+($Z32-$S32)/7</f>
        <v>2691.3934180635197</v>
      </c>
      <c r="V32" s="36">
        <f t="shared" ref="V32:V59" si="28">U32+($Z32-$S32)/7</f>
        <v>2480.1401270952751</v>
      </c>
      <c r="W32" s="36">
        <f t="shared" ref="W32:W59" si="29">V32+($Z32-$S32)/7</f>
        <v>2268.8868361270306</v>
      </c>
      <c r="X32" s="36">
        <f t="shared" ref="X32:X59" si="30">W32+($Z32-$S32)/7</f>
        <v>2057.6335451587861</v>
      </c>
      <c r="Y32" s="36">
        <f>X32+($Z32-$S32)/7</f>
        <v>1846.3802541905416</v>
      </c>
      <c r="Z32" s="26">
        <f>SUMIFS('NTUA self con'!G$15:G$55,'NTUA self con'!$A$15:$A$55,overview!$B32)</f>
        <v>1635.1269632222975</v>
      </c>
      <c r="AA32" s="36">
        <f>Z32+(AE32-Z32)/5</f>
        <v>1582.2199671090348</v>
      </c>
      <c r="AB32" s="36">
        <f>AA32+(AE32-Z32)/5</f>
        <v>1529.312970995772</v>
      </c>
      <c r="AC32" s="36">
        <f>AB32+(AE32-Z32)/5</f>
        <v>1476.4059748825093</v>
      </c>
      <c r="AD32" s="36">
        <f>AC32+(AE32-Z32)/5</f>
        <v>1423.4989787692466</v>
      </c>
      <c r="AE32" s="26">
        <f>SUMIFS('NTUA self con'!H$15:H$55,'NTUA self con'!$A$15:$A$55,overview!$B32)</f>
        <v>1370.5919826559839</v>
      </c>
      <c r="AF32" s="36">
        <f>AE32+(AJ32-AE32)/5</f>
        <v>1352.1935714254128</v>
      </c>
      <c r="AG32" s="36">
        <f>AF32+(AJ32-AE32)/5</f>
        <v>1333.7951601948416</v>
      </c>
      <c r="AH32" s="36">
        <f>AG32+(AJ32-AE32)/5</f>
        <v>1315.3967489642705</v>
      </c>
      <c r="AI32" s="36">
        <f>AH32+(AJ32-AE32)/5</f>
        <v>1296.9983377336994</v>
      </c>
      <c r="AJ32" s="26">
        <f>SUMIFS('NTUA self con'!I$15:I$55,'NTUA self con'!$A$15:$A$55,overview!$B32)</f>
        <v>1278.5999265031278</v>
      </c>
      <c r="AK32" s="36">
        <f>AJ32+(AO32-AJ32)/5</f>
        <v>1319.3193771573365</v>
      </c>
      <c r="AL32" s="36">
        <f>AK32+(AO32-AJ32)/5</f>
        <v>1360.0388278115452</v>
      </c>
      <c r="AM32" s="36">
        <f>AL32+(AO32-AJ32)/5</f>
        <v>1400.7582784657538</v>
      </c>
      <c r="AN32" s="36">
        <f>AM32+(AO32-AJ32)/5</f>
        <v>1441.4777291199625</v>
      </c>
      <c r="AO32" s="26">
        <f>SUMIFS('NTUA self con'!J$15:J$55,'NTUA self con'!$A$15:$A$55,overview!$B32)</f>
        <v>1482.1971797741717</v>
      </c>
      <c r="AP32" s="36">
        <f>AO32+(AT32-AO32)/5</f>
        <v>1515.3331973373483</v>
      </c>
      <c r="AQ32" s="36">
        <f>AP32+(AT32-AO32)/5</f>
        <v>1548.469214900525</v>
      </c>
      <c r="AR32" s="36">
        <f>AQ32+(AT32-AO32)/5</f>
        <v>1581.6052324637017</v>
      </c>
      <c r="AS32" s="36">
        <f>AR32+(AT32-AO32)/5</f>
        <v>1614.7412500268783</v>
      </c>
      <c r="AT32" s="26">
        <f>SUMIFS('NTUA self con'!K$15:K$55,'NTUA self con'!$A$15:$A$55,overview!$B32)</f>
        <v>1647.8772675900545</v>
      </c>
      <c r="AU32" s="36">
        <f>AT32+(AY32-AT32)/5</f>
        <v>1666.5692366227827</v>
      </c>
      <c r="AV32" s="36">
        <f>AU32+(AY32-AT32)/5</f>
        <v>1685.2612056555108</v>
      </c>
      <c r="AW32" s="36">
        <f>AV32+(AY32-AT32)/5</f>
        <v>1703.953174688239</v>
      </c>
      <c r="AX32" s="36">
        <f>AW32+(AY32-AT32)/5</f>
        <v>1722.6451437209671</v>
      </c>
      <c r="AY32" s="26">
        <f>SUMIFS('NTUA self con'!L$15:L$55,'NTUA self con'!$A$15:$A$55,overview!$B32)</f>
        <v>1741.3371127536957</v>
      </c>
    </row>
    <row r="33" spans="1:51" hidden="1" x14ac:dyDescent="0.25">
      <c r="A33" s="31"/>
      <c r="B33" s="27" t="s">
        <v>49</v>
      </c>
      <c r="C33" s="27" t="s">
        <v>112</v>
      </c>
      <c r="D33" s="27" t="s">
        <v>131</v>
      </c>
      <c r="E33" s="27" t="s">
        <v>132</v>
      </c>
      <c r="F33" s="28">
        <f>SUMIFS('Estat self con'!G$15:G$55,'Estat self con'!$A$15:$A$55,overview!$B33)</f>
        <v>4084</v>
      </c>
      <c r="G33" s="28">
        <f>SUMIFS('Estat self con'!H$15:H$55,'Estat self con'!$A$15:$A$55,overview!$B33)</f>
        <v>4242</v>
      </c>
      <c r="H33" s="28">
        <f>SUMIFS('Estat self con'!I$15:I$55,'Estat self con'!$A$15:$A$55,overview!$B33)</f>
        <v>4230</v>
      </c>
      <c r="I33" s="28">
        <f>SUMIFS('Estat self con'!J$15:J$55,'Estat self con'!$A$15:$A$55,overview!$B33)</f>
        <v>4342</v>
      </c>
      <c r="J33" s="28">
        <f>SUMIFS('Estat self con'!K$15:K$55,'Estat self con'!$A$15:$A$55,overview!$B33)</f>
        <v>4221</v>
      </c>
      <c r="K33" s="28">
        <f>SUMIFS('Estat self con'!L$15:L$55,'Estat self con'!$A$15:$A$55,overview!$B33)</f>
        <v>4435</v>
      </c>
      <c r="L33" s="28">
        <f>SUMIFS('Estat self con'!M$15:M$55,'Estat self con'!$A$15:$A$55,overview!$B33)</f>
        <v>4953</v>
      </c>
      <c r="M33" s="28">
        <f>SUMIFS('Estat self con'!N$15:N$55,'Estat self con'!$A$15:$A$55,overview!$B33)</f>
        <v>4470</v>
      </c>
      <c r="N33" s="28">
        <f>SUMIFS('Estat self con'!O$15:O$55,'Estat self con'!$A$15:$A$55,overview!$B33)</f>
        <v>3966</v>
      </c>
      <c r="O33" s="28">
        <f>SUMIFS('Estat self con'!P$15:P$55,'Estat self con'!$A$15:$A$55,overview!$B33)</f>
        <v>4254</v>
      </c>
      <c r="P33" s="28">
        <f>SUMIFS('Estat self con'!Q$15:Q$55,'Estat self con'!$A$15:$A$55,overview!$B33)</f>
        <v>4501</v>
      </c>
      <c r="Q33" s="28">
        <f>SUMIFS('Estat self con'!R$15:R$55,'Estat self con'!$A$15:$A$55,overview!$B33)</f>
        <v>4056</v>
      </c>
      <c r="R33" s="28">
        <f>SUMIFS('Estat self con'!S$15:S$55,'Estat self con'!$A$15:$A$55,overview!$B33)</f>
        <v>4261.4830000000002</v>
      </c>
      <c r="S33" s="28">
        <f>SUMIFS('Estat self con'!T$15:T$55,'Estat self con'!$A$15:$A$55,overview!$B33)</f>
        <v>4123.2549999999974</v>
      </c>
      <c r="T33" s="37">
        <f t="shared" si="26"/>
        <v>4000.331693972516</v>
      </c>
      <c r="U33" s="37">
        <f t="shared" si="27"/>
        <v>3877.4083879450345</v>
      </c>
      <c r="V33" s="37">
        <f t="shared" si="28"/>
        <v>3754.4850819175531</v>
      </c>
      <c r="W33" s="37">
        <f t="shared" si="29"/>
        <v>3631.5617758900717</v>
      </c>
      <c r="X33" s="37">
        <f t="shared" si="30"/>
        <v>3508.6384698625902</v>
      </c>
      <c r="Y33" s="37">
        <f t="shared" ref="Y33:Y59" si="31">X33+($Z33-$S33)/7</f>
        <v>3385.7151638351088</v>
      </c>
      <c r="Z33" s="29">
        <f>SUMIFS('NTUA self con'!G$15:G$55,'NTUA self con'!$A$15:$A$55,overview!$B33)</f>
        <v>3262.7918578076278</v>
      </c>
      <c r="AA33" s="37">
        <f t="shared" ref="AA33:AA59" si="32">Z33+(AE33-Z33)/5</f>
        <v>3239.9896745897408</v>
      </c>
      <c r="AB33" s="37">
        <f t="shared" ref="AB33:AB59" si="33">AA33+(AE33-Z33)/5</f>
        <v>3217.1874913718539</v>
      </c>
      <c r="AC33" s="37">
        <f t="shared" ref="AC33:AC59" si="34">AB33+(AE33-Z33)/5</f>
        <v>3194.3853081539669</v>
      </c>
      <c r="AD33" s="37">
        <f t="shared" ref="AD33:AD59" si="35">AC33+(AE33-Z33)/5</f>
        <v>3171.5831249360799</v>
      </c>
      <c r="AE33" s="29">
        <f>SUMIFS('NTUA self con'!H$15:H$55,'NTUA self con'!$A$15:$A$55,overview!$B33)</f>
        <v>3148.7809417181925</v>
      </c>
      <c r="AF33" s="37">
        <f t="shared" ref="AF33:AF59" si="36">AE33+(AJ33-AE33)/5</f>
        <v>3111.6143243985161</v>
      </c>
      <c r="AG33" s="37">
        <f t="shared" ref="AG33:AG59" si="37">AF33+(AJ33-AE33)/5</f>
        <v>3074.4477070788398</v>
      </c>
      <c r="AH33" s="37">
        <f t="shared" ref="AH33:AH59" si="38">AG33+(AJ33-AE33)/5</f>
        <v>3037.2810897591635</v>
      </c>
      <c r="AI33" s="37">
        <f t="shared" ref="AI33:AI59" si="39">AH33+(AJ33-AE33)/5</f>
        <v>3000.1144724394871</v>
      </c>
      <c r="AJ33" s="29">
        <f>SUMIFS('NTUA self con'!I$15:I$55,'NTUA self con'!$A$15:$A$55,overview!$B33)</f>
        <v>2962.9478551198117</v>
      </c>
      <c r="AK33" s="37">
        <f t="shared" ref="AK33:AK59" si="40">AJ33+(AO33-AJ33)/5</f>
        <v>2923.0743243772245</v>
      </c>
      <c r="AL33" s="37">
        <f t="shared" ref="AL33:AL59" si="41">AK33+(AO33-AJ33)/5</f>
        <v>2883.2007936346372</v>
      </c>
      <c r="AM33" s="37">
        <f t="shared" ref="AM33:AM59" si="42">AL33+(AO33-AJ33)/5</f>
        <v>2843.3272628920499</v>
      </c>
      <c r="AN33" s="37">
        <f t="shared" ref="AN33:AN59" si="43">AM33+(AO33-AJ33)/5</f>
        <v>2803.4537321494627</v>
      </c>
      <c r="AO33" s="29">
        <f>SUMIFS('NTUA self con'!J$15:J$55,'NTUA self con'!$A$15:$A$55,overview!$B33)</f>
        <v>2763.5802014068759</v>
      </c>
      <c r="AP33" s="37">
        <f t="shared" ref="AP33:AP59" si="44">AO33+(AT33-AO33)/5</f>
        <v>2690.6376106520938</v>
      </c>
      <c r="AQ33" s="37">
        <f t="shared" ref="AQ33:AQ59" si="45">AP33+(AT33-AO33)/5</f>
        <v>2617.6950198973118</v>
      </c>
      <c r="AR33" s="37">
        <f t="shared" ref="AR33:AR59" si="46">AQ33+(AT33-AO33)/5</f>
        <v>2544.7524291425298</v>
      </c>
      <c r="AS33" s="37">
        <f t="shared" ref="AS33:AS59" si="47">AR33+(AT33-AO33)/5</f>
        <v>2471.8098383877477</v>
      </c>
      <c r="AT33" s="29">
        <f>SUMIFS('NTUA self con'!K$15:K$55,'NTUA self con'!$A$15:$A$55,overview!$B33)</f>
        <v>2398.8672476329666</v>
      </c>
      <c r="AU33" s="37">
        <f t="shared" ref="AU33:AU59" si="48">AT33+(AY33-AT33)/5</f>
        <v>2732.5513515316429</v>
      </c>
      <c r="AV33" s="37">
        <f t="shared" ref="AV33:AV59" si="49">AU33+(AY33-AT33)/5</f>
        <v>3066.2354554303192</v>
      </c>
      <c r="AW33" s="37">
        <f t="shared" ref="AW33:AW59" si="50">AV33+(AY33-AT33)/5</f>
        <v>3399.9195593289955</v>
      </c>
      <c r="AX33" s="37">
        <f t="shared" ref="AX33:AX59" si="51">AW33+(AY33-AT33)/5</f>
        <v>3733.6036632276719</v>
      </c>
      <c r="AY33" s="29">
        <f>SUMIFS('NTUA self con'!L$15:L$55,'NTUA self con'!$A$15:$A$55,overview!$B33)</f>
        <v>4067.2877671263486</v>
      </c>
    </row>
    <row r="34" spans="1:51" hidden="1" x14ac:dyDescent="0.25">
      <c r="A34" s="30"/>
      <c r="B34" s="24" t="s">
        <v>50</v>
      </c>
      <c r="C34" s="24" t="s">
        <v>99</v>
      </c>
      <c r="D34" s="24" t="s">
        <v>131</v>
      </c>
      <c r="E34" s="24" t="s">
        <v>132</v>
      </c>
      <c r="F34" s="25">
        <f>SUMIFS('Estat self con'!G$15:G$55,'Estat self con'!$A$15:$A$55,overview!$B34)</f>
        <v>6386</v>
      </c>
      <c r="G34" s="25">
        <f>SUMIFS('Estat self con'!H$15:H$55,'Estat self con'!$A$15:$A$55,overview!$B34)</f>
        <v>6477</v>
      </c>
      <c r="H34" s="25">
        <f>SUMIFS('Estat self con'!I$15:I$55,'Estat self con'!$A$15:$A$55,overview!$B34)</f>
        <v>6786</v>
      </c>
      <c r="I34" s="25">
        <f>SUMIFS('Estat self con'!J$15:J$55,'Estat self con'!$A$15:$A$55,overview!$B34)</f>
        <v>6562</v>
      </c>
      <c r="J34" s="25">
        <f>SUMIFS('Estat self con'!K$15:K$55,'Estat self con'!$A$15:$A$55,overview!$B34)</f>
        <v>6195</v>
      </c>
      <c r="K34" s="25">
        <f>SUMIFS('Estat self con'!L$15:L$55,'Estat self con'!$A$15:$A$55,overview!$B34)</f>
        <v>7601</v>
      </c>
      <c r="L34" s="25">
        <f>SUMIFS('Estat self con'!M$15:M$55,'Estat self con'!$A$15:$A$55,overview!$B34)</f>
        <v>7569</v>
      </c>
      <c r="M34" s="25">
        <f>SUMIFS('Estat self con'!N$15:N$55,'Estat self con'!$A$15:$A$55,overview!$B34)</f>
        <v>7109</v>
      </c>
      <c r="N34" s="25">
        <f>SUMIFS('Estat self con'!O$15:O$55,'Estat self con'!$A$15:$A$55,overview!$B34)</f>
        <v>7136</v>
      </c>
      <c r="O34" s="25">
        <f>SUMIFS('Estat self con'!P$15:P$55,'Estat self con'!$A$15:$A$55,overview!$B34)</f>
        <v>7032</v>
      </c>
      <c r="P34" s="25">
        <f>SUMIFS('Estat self con'!Q$15:Q$55,'Estat self con'!$A$15:$A$55,overview!$B34)</f>
        <v>6976</v>
      </c>
      <c r="Q34" s="25">
        <f>SUMIFS('Estat self con'!R$15:R$55,'Estat self con'!$A$15:$A$55,overview!$B34)</f>
        <v>6911</v>
      </c>
      <c r="R34" s="25">
        <f>SUMIFS('Estat self con'!S$15:S$55,'Estat self con'!$A$15:$A$55,overview!$B34)</f>
        <v>7164.4979999999923</v>
      </c>
      <c r="S34" s="25">
        <f>SUMIFS('Estat self con'!T$15:T$55,'Estat self con'!$A$15:$A$55,overview!$B34)</f>
        <v>7170.8809999999939</v>
      </c>
      <c r="T34" s="36">
        <f t="shared" si="26"/>
        <v>6969.7189702267497</v>
      </c>
      <c r="U34" s="36">
        <f t="shared" si="27"/>
        <v>6768.5569404535054</v>
      </c>
      <c r="V34" s="36">
        <f t="shared" si="28"/>
        <v>6567.3949106802611</v>
      </c>
      <c r="W34" s="36">
        <f t="shared" si="29"/>
        <v>6366.2328809070168</v>
      </c>
      <c r="X34" s="36">
        <f t="shared" si="30"/>
        <v>6165.0708511337725</v>
      </c>
      <c r="Y34" s="36">
        <f t="shared" si="31"/>
        <v>5963.9088213605282</v>
      </c>
      <c r="Z34" s="26">
        <f>SUMIFS('NTUA self con'!G$15:G$55,'NTUA self con'!$A$15:$A$55,overview!$B34)</f>
        <v>5762.746791587284</v>
      </c>
      <c r="AA34" s="36">
        <f t="shared" si="32"/>
        <v>5749.6503606925107</v>
      </c>
      <c r="AB34" s="36">
        <f t="shared" si="33"/>
        <v>5736.5539297977375</v>
      </c>
      <c r="AC34" s="36">
        <f t="shared" si="34"/>
        <v>5723.4574989029643</v>
      </c>
      <c r="AD34" s="36">
        <f t="shared" si="35"/>
        <v>5710.3610680081911</v>
      </c>
      <c r="AE34" s="26">
        <f>SUMIFS('NTUA self con'!H$15:H$55,'NTUA self con'!$A$15:$A$55,overview!$B34)</f>
        <v>5697.2646371134178</v>
      </c>
      <c r="AF34" s="36">
        <f t="shared" si="36"/>
        <v>5634.5339500364762</v>
      </c>
      <c r="AG34" s="36">
        <f t="shared" si="37"/>
        <v>5571.8032629595345</v>
      </c>
      <c r="AH34" s="36">
        <f t="shared" si="38"/>
        <v>5509.0725758825929</v>
      </c>
      <c r="AI34" s="36">
        <f t="shared" si="39"/>
        <v>5446.3418888056513</v>
      </c>
      <c r="AJ34" s="26">
        <f>SUMIFS('NTUA self con'!I$15:I$55,'NTUA self con'!$A$15:$A$55,overview!$B34)</f>
        <v>5383.6112017287087</v>
      </c>
      <c r="AK34" s="36">
        <f t="shared" si="40"/>
        <v>5238.0837872707516</v>
      </c>
      <c r="AL34" s="36">
        <f t="shared" si="41"/>
        <v>5092.5563728127945</v>
      </c>
      <c r="AM34" s="36">
        <f t="shared" si="42"/>
        <v>4947.0289583548374</v>
      </c>
      <c r="AN34" s="36">
        <f t="shared" si="43"/>
        <v>4801.5015438968803</v>
      </c>
      <c r="AO34" s="26">
        <f>SUMIFS('NTUA self con'!J$15:J$55,'NTUA self con'!$A$15:$A$55,overview!$B34)</f>
        <v>4655.9741294389241</v>
      </c>
      <c r="AP34" s="36">
        <f t="shared" si="44"/>
        <v>4580.2054978564875</v>
      </c>
      <c r="AQ34" s="36">
        <f t="shared" si="45"/>
        <v>4504.4368662740508</v>
      </c>
      <c r="AR34" s="36">
        <f t="shared" si="46"/>
        <v>4428.6682346916141</v>
      </c>
      <c r="AS34" s="36">
        <f t="shared" si="47"/>
        <v>4352.8996031091774</v>
      </c>
      <c r="AT34" s="26">
        <f>SUMIFS('NTUA self con'!K$15:K$55,'NTUA self con'!$A$15:$A$55,overview!$B34)</f>
        <v>4277.1309715267416</v>
      </c>
      <c r="AU34" s="36">
        <f t="shared" si="48"/>
        <v>4897.1543154329211</v>
      </c>
      <c r="AV34" s="36">
        <f t="shared" si="49"/>
        <v>5517.1776593391005</v>
      </c>
      <c r="AW34" s="36">
        <f t="shared" si="50"/>
        <v>6137.2010032452799</v>
      </c>
      <c r="AX34" s="36">
        <f t="shared" si="51"/>
        <v>6757.2243471514594</v>
      </c>
      <c r="AY34" s="26">
        <f>SUMIFS('NTUA self con'!L$15:L$55,'NTUA self con'!$A$15:$A$55,overview!$B34)</f>
        <v>7377.247691057637</v>
      </c>
    </row>
    <row r="35" spans="1:51" hidden="1" x14ac:dyDescent="0.25">
      <c r="A35" s="31"/>
      <c r="B35" s="27" t="s">
        <v>51</v>
      </c>
      <c r="C35" s="27" t="s">
        <v>116</v>
      </c>
      <c r="D35" s="27" t="s">
        <v>131</v>
      </c>
      <c r="E35" s="27" t="s">
        <v>132</v>
      </c>
      <c r="F35" s="28">
        <f>SUMIFS('Estat self con'!G$15:G$55,'Estat self con'!$A$15:$A$55,overview!$B35)</f>
        <v>1833</v>
      </c>
      <c r="G35" s="28">
        <f>SUMIFS('Estat self con'!H$15:H$55,'Estat self con'!$A$15:$A$55,overview!$B35)</f>
        <v>2426</v>
      </c>
      <c r="H35" s="28">
        <f>SUMIFS('Estat self con'!I$15:I$55,'Estat self con'!$A$15:$A$55,overview!$B35)</f>
        <v>1960</v>
      </c>
      <c r="I35" s="28">
        <f>SUMIFS('Estat self con'!J$15:J$55,'Estat self con'!$A$15:$A$55,overview!$B35)</f>
        <v>1764</v>
      </c>
      <c r="J35" s="28">
        <f>SUMIFS('Estat self con'!K$15:K$55,'Estat self con'!$A$15:$A$55,overview!$B35)</f>
        <v>1921</v>
      </c>
      <c r="K35" s="28">
        <f>SUMIFS('Estat self con'!L$15:L$55,'Estat self con'!$A$15:$A$55,overview!$B35)</f>
        <v>1990.0319999999992</v>
      </c>
      <c r="L35" s="28">
        <f>SUMIFS('Estat self con'!M$15:M$55,'Estat self con'!$A$15:$A$55,overview!$B35)</f>
        <v>1680.3260000000009</v>
      </c>
      <c r="M35" s="28">
        <f>SUMIFS('Estat self con'!N$15:N$55,'Estat self con'!$A$15:$A$55,overview!$B35)</f>
        <v>1500.3130000000019</v>
      </c>
      <c r="N35" s="28">
        <f>SUMIFS('Estat self con'!O$15:O$55,'Estat self con'!$A$15:$A$55,overview!$B35)</f>
        <v>1603.9639999999999</v>
      </c>
      <c r="O35" s="28">
        <f>SUMIFS('Estat self con'!P$15:P$55,'Estat self con'!$A$15:$A$55,overview!$B35)</f>
        <v>1368.762999999999</v>
      </c>
      <c r="P35" s="28">
        <f>SUMIFS('Estat self con'!Q$15:Q$55,'Estat self con'!$A$15:$A$55,overview!$B35)</f>
        <v>1019.4900000000016</v>
      </c>
      <c r="Q35" s="28">
        <f>SUMIFS('Estat self con'!R$15:R$55,'Estat self con'!$A$15:$A$55,overview!$B35)</f>
        <v>1457.3349999999991</v>
      </c>
      <c r="R35" s="28">
        <f>SUMIFS('Estat self con'!S$15:S$55,'Estat self con'!$A$15:$A$55,overview!$B35)</f>
        <v>1385.6239999999998</v>
      </c>
      <c r="S35" s="28">
        <f>SUMIFS('Estat self con'!T$15:T$55,'Estat self con'!$A$15:$A$55,overview!$B35)</f>
        <v>1054.2779999999984</v>
      </c>
      <c r="T35" s="37">
        <f t="shared" si="26"/>
        <v>1051.724570842199</v>
      </c>
      <c r="U35" s="37">
        <f t="shared" si="27"/>
        <v>1049.1711416843996</v>
      </c>
      <c r="V35" s="37">
        <f t="shared" si="28"/>
        <v>1046.6177125266001</v>
      </c>
      <c r="W35" s="37">
        <f t="shared" si="29"/>
        <v>1044.0642833688007</v>
      </c>
      <c r="X35" s="37">
        <f t="shared" si="30"/>
        <v>1041.5108542110013</v>
      </c>
      <c r="Y35" s="37">
        <f t="shared" si="31"/>
        <v>1038.9574250532019</v>
      </c>
      <c r="Z35" s="29">
        <f>SUMIFS('NTUA self con'!G$15:G$55,'NTUA self con'!$A$15:$A$55,overview!$B35)</f>
        <v>1036.4039958954017</v>
      </c>
      <c r="AA35" s="37">
        <f t="shared" si="32"/>
        <v>1042.9952486234033</v>
      </c>
      <c r="AB35" s="37">
        <f t="shared" si="33"/>
        <v>1049.5865013514049</v>
      </c>
      <c r="AC35" s="37">
        <f t="shared" si="34"/>
        <v>1056.1777540794064</v>
      </c>
      <c r="AD35" s="37">
        <f t="shared" si="35"/>
        <v>1062.769006807408</v>
      </c>
      <c r="AE35" s="29">
        <f>SUMIFS('NTUA self con'!H$15:H$55,'NTUA self con'!$A$15:$A$55,overview!$B35)</f>
        <v>1069.3602595354096</v>
      </c>
      <c r="AF35" s="37">
        <f t="shared" si="36"/>
        <v>1063.8662476526151</v>
      </c>
      <c r="AG35" s="37">
        <f t="shared" si="37"/>
        <v>1058.3722357698207</v>
      </c>
      <c r="AH35" s="37">
        <f t="shared" si="38"/>
        <v>1052.8782238870263</v>
      </c>
      <c r="AI35" s="37">
        <f t="shared" si="39"/>
        <v>1047.3842120042318</v>
      </c>
      <c r="AJ35" s="29">
        <f>SUMIFS('NTUA self con'!I$15:I$55,'NTUA self con'!$A$15:$A$55,overview!$B35)</f>
        <v>1041.8902001214374</v>
      </c>
      <c r="AK35" s="37">
        <f t="shared" si="40"/>
        <v>1009.506587674559</v>
      </c>
      <c r="AL35" s="37">
        <f t="shared" si="41"/>
        <v>977.12297522768063</v>
      </c>
      <c r="AM35" s="37">
        <f t="shared" si="42"/>
        <v>944.73936278080225</v>
      </c>
      <c r="AN35" s="37">
        <f t="shared" si="43"/>
        <v>912.35575033392388</v>
      </c>
      <c r="AO35" s="29">
        <f>SUMIFS('NTUA self con'!J$15:J$55,'NTUA self con'!$A$15:$A$55,overview!$B35)</f>
        <v>879.97213788704539</v>
      </c>
      <c r="AP35" s="37">
        <f t="shared" si="44"/>
        <v>938.00337138108148</v>
      </c>
      <c r="AQ35" s="37">
        <f t="shared" si="45"/>
        <v>996.03460487511757</v>
      </c>
      <c r="AR35" s="37">
        <f t="shared" si="46"/>
        <v>1054.0658383691537</v>
      </c>
      <c r="AS35" s="37">
        <f t="shared" si="47"/>
        <v>1112.0970718631897</v>
      </c>
      <c r="AT35" s="29">
        <f>SUMIFS('NTUA self con'!K$15:K$55,'NTUA self con'!$A$15:$A$55,overview!$B35)</f>
        <v>1170.1283053572261</v>
      </c>
      <c r="AU35" s="37">
        <f t="shared" si="48"/>
        <v>1192.5239963139816</v>
      </c>
      <c r="AV35" s="37">
        <f t="shared" si="49"/>
        <v>1214.9196872707371</v>
      </c>
      <c r="AW35" s="37">
        <f t="shared" si="50"/>
        <v>1237.3153782274926</v>
      </c>
      <c r="AX35" s="37">
        <f t="shared" si="51"/>
        <v>1259.7110691842481</v>
      </c>
      <c r="AY35" s="29">
        <f>SUMIFS('NTUA self con'!L$15:L$55,'NTUA self con'!$A$15:$A$55,overview!$B35)</f>
        <v>1282.1067601410032</v>
      </c>
    </row>
    <row r="36" spans="1:51" hidden="1" x14ac:dyDescent="0.25">
      <c r="A36" s="30"/>
      <c r="B36" s="24" t="s">
        <v>129</v>
      </c>
      <c r="C36" s="24" t="s">
        <v>100</v>
      </c>
      <c r="D36" s="24" t="s">
        <v>131</v>
      </c>
      <c r="E36" s="24" t="s">
        <v>132</v>
      </c>
      <c r="F36" s="25">
        <f>SUMIFS('Estat self con'!G$15:G$55,'Estat self con'!$A$15:$A$55,overview!$B36)</f>
        <v>40244</v>
      </c>
      <c r="G36" s="25">
        <f>SUMIFS('Estat self con'!H$15:H$55,'Estat self con'!$A$15:$A$55,overview!$B36)</f>
        <v>41120</v>
      </c>
      <c r="H36" s="25">
        <f>SUMIFS('Estat self con'!I$15:I$55,'Estat self con'!$A$15:$A$55,overview!$B36)</f>
        <v>40670</v>
      </c>
      <c r="I36" s="25">
        <f>SUMIFS('Estat self con'!J$15:J$55,'Estat self con'!$A$15:$A$55,overview!$B36)</f>
        <v>40073</v>
      </c>
      <c r="J36" s="25">
        <f>SUMIFS('Estat self con'!K$15:K$55,'Estat self con'!$A$15:$A$55,overview!$B36)</f>
        <v>37711</v>
      </c>
      <c r="K36" s="25">
        <f>SUMIFS('Estat self con'!L$15:L$55,'Estat self con'!$A$15:$A$55,overview!$B36)</f>
        <v>38710</v>
      </c>
      <c r="L36" s="25">
        <f>SUMIFS('Estat self con'!M$15:M$55,'Estat self con'!$A$15:$A$55,overview!$B36)</f>
        <v>36876</v>
      </c>
      <c r="M36" s="25">
        <f>SUMIFS('Estat self con'!N$15:N$55,'Estat self con'!$A$15:$A$55,overview!$B36)</f>
        <v>36883</v>
      </c>
      <c r="N36" s="25">
        <f>SUMIFS('Estat self con'!O$15:O$55,'Estat self con'!$A$15:$A$55,overview!$B36)</f>
        <v>37776</v>
      </c>
      <c r="O36" s="25">
        <f>SUMIFS('Estat self con'!P$15:P$55,'Estat self con'!$A$15:$A$55,overview!$B36)</f>
        <v>36932</v>
      </c>
      <c r="P36" s="25">
        <f>SUMIFS('Estat self con'!Q$15:Q$55,'Estat self con'!$A$15:$A$55,overview!$B36)</f>
        <v>38017</v>
      </c>
      <c r="Q36" s="25">
        <f>SUMIFS('Estat self con'!R$15:R$55,'Estat self con'!$A$15:$A$55,overview!$B36)</f>
        <v>36117</v>
      </c>
      <c r="R36" s="25">
        <f>SUMIFS('Estat self con'!S$15:S$55,'Estat self con'!$A$15:$A$55,overview!$B36)</f>
        <v>34671</v>
      </c>
      <c r="S36" s="25">
        <f>SUMIFS('Estat self con'!T$15:T$55,'Estat self con'!$A$15:$A$55,overview!$B36)</f>
        <v>33963</v>
      </c>
      <c r="T36" s="36">
        <f t="shared" si="26"/>
        <v>33625.699678805373</v>
      </c>
      <c r="U36" s="36">
        <f t="shared" si="27"/>
        <v>33288.399357610746</v>
      </c>
      <c r="V36" s="36">
        <f t="shared" si="28"/>
        <v>32951.099036416119</v>
      </c>
      <c r="W36" s="36">
        <f t="shared" si="29"/>
        <v>32613.798715221492</v>
      </c>
      <c r="X36" s="36">
        <f t="shared" si="30"/>
        <v>32276.498394026865</v>
      </c>
      <c r="Y36" s="36">
        <f t="shared" si="31"/>
        <v>31939.198072832238</v>
      </c>
      <c r="Z36" s="26">
        <f>SUMIFS('NTUA self con'!G$15:G$55,'NTUA self con'!$A$15:$A$55,overview!$B36)</f>
        <v>31601.897751637618</v>
      </c>
      <c r="AA36" s="36">
        <f t="shared" si="32"/>
        <v>30928.943285796606</v>
      </c>
      <c r="AB36" s="36">
        <f t="shared" si="33"/>
        <v>30255.988819955593</v>
      </c>
      <c r="AC36" s="36">
        <f t="shared" si="34"/>
        <v>29583.034354114581</v>
      </c>
      <c r="AD36" s="36">
        <f t="shared" si="35"/>
        <v>28910.079888273569</v>
      </c>
      <c r="AE36" s="26">
        <f>SUMIFS('NTUA self con'!H$15:H$55,'NTUA self con'!$A$15:$A$55,overview!$B36)</f>
        <v>28237.125422432553</v>
      </c>
      <c r="AF36" s="36">
        <f t="shared" si="36"/>
        <v>27549.957086357452</v>
      </c>
      <c r="AG36" s="36">
        <f t="shared" si="37"/>
        <v>26862.788750282351</v>
      </c>
      <c r="AH36" s="36">
        <f t="shared" si="38"/>
        <v>26175.620414207249</v>
      </c>
      <c r="AI36" s="36">
        <f t="shared" si="39"/>
        <v>25488.452078132148</v>
      </c>
      <c r="AJ36" s="26">
        <f>SUMIFS('NTUA self con'!I$15:I$55,'NTUA self con'!$A$15:$A$55,overview!$B36)</f>
        <v>24801.283742057043</v>
      </c>
      <c r="AK36" s="36">
        <f t="shared" si="40"/>
        <v>24494.994973254761</v>
      </c>
      <c r="AL36" s="36">
        <f t="shared" si="41"/>
        <v>24188.706204452479</v>
      </c>
      <c r="AM36" s="36">
        <f t="shared" si="42"/>
        <v>23882.417435650197</v>
      </c>
      <c r="AN36" s="36">
        <f t="shared" si="43"/>
        <v>23576.128666847915</v>
      </c>
      <c r="AO36" s="26">
        <f>SUMIFS('NTUA self con'!J$15:J$55,'NTUA self con'!$A$15:$A$55,overview!$B36)</f>
        <v>23269.83989804564</v>
      </c>
      <c r="AP36" s="36">
        <f t="shared" si="44"/>
        <v>22459.868773874805</v>
      </c>
      <c r="AQ36" s="36">
        <f t="shared" si="45"/>
        <v>21649.897649703969</v>
      </c>
      <c r="AR36" s="36">
        <f t="shared" si="46"/>
        <v>20839.926525533134</v>
      </c>
      <c r="AS36" s="36">
        <f t="shared" si="47"/>
        <v>20029.955401362298</v>
      </c>
      <c r="AT36" s="26">
        <f>SUMIFS('NTUA self con'!K$15:K$55,'NTUA self con'!$A$15:$A$55,overview!$B36)</f>
        <v>19219.984277191455</v>
      </c>
      <c r="AU36" s="36">
        <f t="shared" si="48"/>
        <v>22009.032755177373</v>
      </c>
      <c r="AV36" s="36">
        <f t="shared" si="49"/>
        <v>24798.081233163291</v>
      </c>
      <c r="AW36" s="36">
        <f t="shared" si="50"/>
        <v>27587.129711149209</v>
      </c>
      <c r="AX36" s="36">
        <f t="shared" si="51"/>
        <v>30376.178189135127</v>
      </c>
      <c r="AY36" s="26">
        <f>SUMIFS('NTUA self con'!L$15:L$55,'NTUA self con'!$A$15:$A$55,overview!$B36)</f>
        <v>33165.226667121053</v>
      </c>
    </row>
    <row r="37" spans="1:51" hidden="1" x14ac:dyDescent="0.25">
      <c r="A37" s="31"/>
      <c r="B37" s="27" t="s">
        <v>53</v>
      </c>
      <c r="C37" s="27" t="s">
        <v>117</v>
      </c>
      <c r="D37" s="27" t="s">
        <v>131</v>
      </c>
      <c r="E37" s="27" t="s">
        <v>132</v>
      </c>
      <c r="F37" s="28">
        <f>SUMIFS('Estat self con'!G$15:G$55,'Estat self con'!$A$15:$A$55,overview!$B37)</f>
        <v>1091</v>
      </c>
      <c r="G37" s="28">
        <f>SUMIFS('Estat self con'!H$15:H$55,'Estat self con'!$A$15:$A$55,overview!$B37)</f>
        <v>1003</v>
      </c>
      <c r="H37" s="28">
        <f>SUMIFS('Estat self con'!I$15:I$55,'Estat self con'!$A$15:$A$55,overview!$B37)</f>
        <v>1236</v>
      </c>
      <c r="I37" s="28">
        <f>SUMIFS('Estat self con'!J$15:J$55,'Estat self con'!$A$15:$A$55,overview!$B37)</f>
        <v>1083</v>
      </c>
      <c r="J37" s="28">
        <f>SUMIFS('Estat self con'!K$15:K$55,'Estat self con'!$A$15:$A$55,overview!$B37)</f>
        <v>895</v>
      </c>
      <c r="K37" s="28">
        <f>SUMIFS('Estat self con'!L$15:L$55,'Estat self con'!$A$15:$A$55,overview!$B37)</f>
        <v>1232</v>
      </c>
      <c r="L37" s="28">
        <f>SUMIFS('Estat self con'!M$15:M$55,'Estat self con'!$A$15:$A$55,overview!$B37)</f>
        <v>1226</v>
      </c>
      <c r="M37" s="28">
        <f>SUMIFS('Estat self con'!N$15:N$55,'Estat self con'!$A$15:$A$55,overview!$B37)</f>
        <v>1440</v>
      </c>
      <c r="N37" s="28">
        <f>SUMIFS('Estat self con'!O$15:O$55,'Estat self con'!$A$15:$A$55,overview!$B37)</f>
        <v>1452</v>
      </c>
      <c r="O37" s="28">
        <f>SUMIFS('Estat self con'!P$15:P$55,'Estat self con'!$A$15:$A$55,overview!$B37)</f>
        <v>1433</v>
      </c>
      <c r="P37" s="28">
        <f>SUMIFS('Estat self con'!Q$15:Q$55,'Estat self con'!$A$15:$A$55,overview!$B37)</f>
        <v>1355</v>
      </c>
      <c r="Q37" s="28">
        <f>SUMIFS('Estat self con'!R$15:R$55,'Estat self con'!$A$15:$A$55,overview!$B37)</f>
        <v>1752</v>
      </c>
      <c r="R37" s="28">
        <f>SUMIFS('Estat self con'!S$15:S$55,'Estat self con'!$A$15:$A$55,overview!$B37)</f>
        <v>1669</v>
      </c>
      <c r="S37" s="28">
        <f>SUMIFS('Estat self con'!T$15:T$55,'Estat self con'!$A$15:$A$55,overview!$B37)</f>
        <v>1426</v>
      </c>
      <c r="T37" s="37">
        <f t="shared" si="26"/>
        <v>1376.416890901321</v>
      </c>
      <c r="U37" s="37">
        <f t="shared" si="27"/>
        <v>1326.8337818026421</v>
      </c>
      <c r="V37" s="37">
        <f t="shared" si="28"/>
        <v>1277.2506727039631</v>
      </c>
      <c r="W37" s="37">
        <f t="shared" si="29"/>
        <v>1227.6675636052842</v>
      </c>
      <c r="X37" s="37">
        <f t="shared" si="30"/>
        <v>1178.0844545066052</v>
      </c>
      <c r="Y37" s="37">
        <f t="shared" si="31"/>
        <v>1128.5013454079262</v>
      </c>
      <c r="Z37" s="29">
        <f>SUMIFS('NTUA self con'!G$15:G$55,'NTUA self con'!$A$15:$A$55,overview!$B37)</f>
        <v>1078.9182363092477</v>
      </c>
      <c r="AA37" s="37">
        <f t="shared" si="32"/>
        <v>1033.2769791490725</v>
      </c>
      <c r="AB37" s="37">
        <f t="shared" si="33"/>
        <v>987.63572198889733</v>
      </c>
      <c r="AC37" s="37">
        <f t="shared" si="34"/>
        <v>941.99446482872213</v>
      </c>
      <c r="AD37" s="37">
        <f t="shared" si="35"/>
        <v>896.35320766854693</v>
      </c>
      <c r="AE37" s="29">
        <f>SUMIFS('NTUA self con'!H$15:H$55,'NTUA self con'!$A$15:$A$55,overview!$B37)</f>
        <v>850.71195050837196</v>
      </c>
      <c r="AF37" s="37">
        <f t="shared" si="36"/>
        <v>811.61910814407349</v>
      </c>
      <c r="AG37" s="37">
        <f t="shared" si="37"/>
        <v>772.52626577977503</v>
      </c>
      <c r="AH37" s="37">
        <f t="shared" si="38"/>
        <v>733.43342341547657</v>
      </c>
      <c r="AI37" s="37">
        <f t="shared" si="39"/>
        <v>694.34058105117811</v>
      </c>
      <c r="AJ37" s="29">
        <f>SUMIFS('NTUA self con'!I$15:I$55,'NTUA self con'!$A$15:$A$55,overview!$B37)</f>
        <v>655.24773868687953</v>
      </c>
      <c r="AK37" s="37">
        <f t="shared" si="40"/>
        <v>650.50869930571605</v>
      </c>
      <c r="AL37" s="37">
        <f t="shared" si="41"/>
        <v>645.76965992455257</v>
      </c>
      <c r="AM37" s="37">
        <f t="shared" si="42"/>
        <v>641.03062054338909</v>
      </c>
      <c r="AN37" s="37">
        <f t="shared" si="43"/>
        <v>636.29158116222561</v>
      </c>
      <c r="AO37" s="29">
        <f>SUMIFS('NTUA self con'!J$15:J$55,'NTUA self con'!$A$15:$A$55,overview!$B37)</f>
        <v>631.55254178106225</v>
      </c>
      <c r="AP37" s="37">
        <f t="shared" si="44"/>
        <v>620.74277290406394</v>
      </c>
      <c r="AQ37" s="37">
        <f t="shared" si="45"/>
        <v>609.93300402706564</v>
      </c>
      <c r="AR37" s="37">
        <f t="shared" si="46"/>
        <v>599.12323515006733</v>
      </c>
      <c r="AS37" s="37">
        <f t="shared" si="47"/>
        <v>588.31346627306903</v>
      </c>
      <c r="AT37" s="29">
        <f>SUMIFS('NTUA self con'!K$15:K$55,'NTUA self con'!$A$15:$A$55,overview!$B37)</f>
        <v>577.50369739607049</v>
      </c>
      <c r="AU37" s="37">
        <f t="shared" si="48"/>
        <v>544.98463368244666</v>
      </c>
      <c r="AV37" s="37">
        <f t="shared" si="49"/>
        <v>512.46556996882282</v>
      </c>
      <c r="AW37" s="37">
        <f t="shared" si="50"/>
        <v>479.94650625519898</v>
      </c>
      <c r="AX37" s="37">
        <f t="shared" si="51"/>
        <v>447.42744254157515</v>
      </c>
      <c r="AY37" s="29">
        <f>SUMIFS('NTUA self con'!L$15:L$55,'NTUA self con'!$A$15:$A$55,overview!$B37)</f>
        <v>414.90837882795131</v>
      </c>
    </row>
    <row r="38" spans="1:51" hidden="1" x14ac:dyDescent="0.25">
      <c r="A38" s="30"/>
      <c r="B38" s="24" t="s">
        <v>54</v>
      </c>
      <c r="C38" s="24" t="s">
        <v>102</v>
      </c>
      <c r="D38" s="24" t="s">
        <v>131</v>
      </c>
      <c r="E38" s="24" t="s">
        <v>132</v>
      </c>
      <c r="F38" s="25">
        <f>SUMIFS('Estat self con'!G$15:G$55,'Estat self con'!$A$15:$A$55,overview!$B38)</f>
        <v>1179.3040000000001</v>
      </c>
      <c r="G38" s="25">
        <f>SUMIFS('Estat self con'!H$15:H$55,'Estat self con'!$A$15:$A$55,overview!$B38)</f>
        <v>1357.9700000000012</v>
      </c>
      <c r="H38" s="25">
        <f>SUMIFS('Estat self con'!I$15:I$55,'Estat self con'!$A$15:$A$55,overview!$B38)</f>
        <v>1261.8859999999986</v>
      </c>
      <c r="I38" s="25">
        <f>SUMIFS('Estat self con'!J$15:J$55,'Estat self con'!$A$15:$A$55,overview!$B38)</f>
        <v>1320.0730000000003</v>
      </c>
      <c r="J38" s="25">
        <f>SUMIFS('Estat self con'!K$15:K$55,'Estat self con'!$A$15:$A$55,overview!$B38)</f>
        <v>1188.0920000000006</v>
      </c>
      <c r="K38" s="25">
        <f>SUMIFS('Estat self con'!L$15:L$55,'Estat self con'!$A$15:$A$55,overview!$B38)</f>
        <v>911.70200000000114</v>
      </c>
      <c r="L38" s="25">
        <f>SUMIFS('Estat self con'!M$15:M$55,'Estat self con'!$A$15:$A$55,overview!$B38)</f>
        <v>798.78700000000026</v>
      </c>
      <c r="M38" s="25">
        <f>SUMIFS('Estat self con'!N$15:N$55,'Estat self con'!$A$15:$A$55,overview!$B38)</f>
        <v>875.97100000000137</v>
      </c>
      <c r="N38" s="25">
        <f>SUMIFS('Estat self con'!O$15:O$55,'Estat self con'!$A$15:$A$55,overview!$B38)</f>
        <v>804.20599999999831</v>
      </c>
      <c r="O38" s="25">
        <f>SUMIFS('Estat self con'!P$15:P$55,'Estat self con'!$A$15:$A$55,overview!$B38)</f>
        <v>774.44800000000032</v>
      </c>
      <c r="P38" s="25">
        <f>SUMIFS('Estat self con'!Q$15:Q$55,'Estat self con'!$A$15:$A$55,overview!$B38)</f>
        <v>768.0679999999993</v>
      </c>
      <c r="Q38" s="25">
        <f>SUMIFS('Estat self con'!R$15:R$55,'Estat self con'!$A$15:$A$55,overview!$B38)</f>
        <v>821.36099999999715</v>
      </c>
      <c r="R38" s="25">
        <f>SUMIFS('Estat self con'!S$15:S$55,'Estat self con'!$A$15:$A$55,overview!$B38)</f>
        <v>782.51000000000204</v>
      </c>
      <c r="S38" s="25">
        <f>SUMIFS('Estat self con'!T$15:T$55,'Estat self con'!$A$15:$A$55,overview!$B38)</f>
        <v>781.49499999999898</v>
      </c>
      <c r="T38" s="36">
        <f t="shared" si="26"/>
        <v>796.09425609932646</v>
      </c>
      <c r="U38" s="36">
        <f t="shared" si="27"/>
        <v>810.69351219865393</v>
      </c>
      <c r="V38" s="36">
        <f t="shared" si="28"/>
        <v>825.29276829798141</v>
      </c>
      <c r="W38" s="36">
        <f t="shared" si="29"/>
        <v>839.89202439730889</v>
      </c>
      <c r="X38" s="36">
        <f t="shared" si="30"/>
        <v>854.49128049663636</v>
      </c>
      <c r="Y38" s="36">
        <f t="shared" si="31"/>
        <v>869.09053659596384</v>
      </c>
      <c r="Z38" s="26">
        <f>SUMIFS('NTUA self con'!G$15:G$55,'NTUA self con'!$A$15:$A$55,overview!$B38)</f>
        <v>883.68979269529154</v>
      </c>
      <c r="AA38" s="36">
        <f t="shared" si="32"/>
        <v>864.39806517756881</v>
      </c>
      <c r="AB38" s="36">
        <f t="shared" si="33"/>
        <v>845.10633765984608</v>
      </c>
      <c r="AC38" s="36">
        <f t="shared" si="34"/>
        <v>825.81461014212334</v>
      </c>
      <c r="AD38" s="36">
        <f t="shared" si="35"/>
        <v>806.52288262440061</v>
      </c>
      <c r="AE38" s="26">
        <f>SUMIFS('NTUA self con'!H$15:H$55,'NTUA self con'!$A$15:$A$55,overview!$B38)</f>
        <v>787.23115510667776</v>
      </c>
      <c r="AF38" s="36">
        <f t="shared" si="36"/>
        <v>771.23469952543815</v>
      </c>
      <c r="AG38" s="36">
        <f t="shared" si="37"/>
        <v>755.23824394419853</v>
      </c>
      <c r="AH38" s="36">
        <f t="shared" si="38"/>
        <v>739.24178836295891</v>
      </c>
      <c r="AI38" s="36">
        <f t="shared" si="39"/>
        <v>723.2453327817193</v>
      </c>
      <c r="AJ38" s="26">
        <f>SUMIFS('NTUA self con'!I$15:I$55,'NTUA self con'!$A$15:$A$55,overview!$B38)</f>
        <v>707.24887720047991</v>
      </c>
      <c r="AK38" s="36">
        <f t="shared" si="40"/>
        <v>702.54739851561897</v>
      </c>
      <c r="AL38" s="36">
        <f t="shared" si="41"/>
        <v>697.84591983075802</v>
      </c>
      <c r="AM38" s="36">
        <f t="shared" si="42"/>
        <v>693.14444114589708</v>
      </c>
      <c r="AN38" s="36">
        <f t="shared" si="43"/>
        <v>688.44296246103613</v>
      </c>
      <c r="AO38" s="26">
        <f>SUMIFS('NTUA self con'!J$15:J$55,'NTUA self con'!$A$15:$A$55,overview!$B38)</f>
        <v>683.7414837761753</v>
      </c>
      <c r="AP38" s="36">
        <f t="shared" si="44"/>
        <v>637.08003895140428</v>
      </c>
      <c r="AQ38" s="36">
        <f t="shared" si="45"/>
        <v>590.41859412663325</v>
      </c>
      <c r="AR38" s="36">
        <f t="shared" si="46"/>
        <v>543.75714930186223</v>
      </c>
      <c r="AS38" s="36">
        <f t="shared" si="47"/>
        <v>497.0957044770912</v>
      </c>
      <c r="AT38" s="26">
        <f>SUMIFS('NTUA self con'!K$15:K$55,'NTUA self con'!$A$15:$A$55,overview!$B38)</f>
        <v>450.43425965232018</v>
      </c>
      <c r="AU38" s="36">
        <f t="shared" si="48"/>
        <v>450.72989817391647</v>
      </c>
      <c r="AV38" s="36">
        <f t="shared" si="49"/>
        <v>451.02553669551276</v>
      </c>
      <c r="AW38" s="36">
        <f t="shared" si="50"/>
        <v>451.32117521710904</v>
      </c>
      <c r="AX38" s="36">
        <f t="shared" si="51"/>
        <v>451.61681373870533</v>
      </c>
      <c r="AY38" s="26">
        <f>SUMIFS('NTUA self con'!L$15:L$55,'NTUA self con'!$A$15:$A$55,overview!$B38)</f>
        <v>451.91245226030151</v>
      </c>
    </row>
    <row r="39" spans="1:51" hidden="1" x14ac:dyDescent="0.25">
      <c r="A39" s="31"/>
      <c r="B39" s="27" t="s">
        <v>55</v>
      </c>
      <c r="C39" s="27" t="s">
        <v>103</v>
      </c>
      <c r="D39" s="27" t="s">
        <v>131</v>
      </c>
      <c r="E39" s="27" t="s">
        <v>132</v>
      </c>
      <c r="F39" s="28">
        <f>SUMIFS('Estat self con'!G$15:G$55,'Estat self con'!$A$15:$A$55,overview!$B39)</f>
        <v>4280</v>
      </c>
      <c r="G39" s="28">
        <f>SUMIFS('Estat self con'!H$15:H$55,'Estat self con'!$A$15:$A$55,overview!$B39)</f>
        <v>4242</v>
      </c>
      <c r="H39" s="28">
        <f>SUMIFS('Estat self con'!I$15:I$55,'Estat self con'!$A$15:$A$55,overview!$B39)</f>
        <v>4408</v>
      </c>
      <c r="I39" s="28">
        <f>SUMIFS('Estat self con'!J$15:J$55,'Estat self con'!$A$15:$A$55,overview!$B39)</f>
        <v>4342</v>
      </c>
      <c r="J39" s="28">
        <f>SUMIFS('Estat self con'!K$15:K$55,'Estat self con'!$A$15:$A$55,overview!$B39)</f>
        <v>5292</v>
      </c>
      <c r="K39" s="28">
        <f>SUMIFS('Estat self con'!L$15:L$55,'Estat self con'!$A$15:$A$55,overview!$B39)</f>
        <v>4003</v>
      </c>
      <c r="L39" s="28">
        <f>SUMIFS('Estat self con'!M$15:M$55,'Estat self con'!$A$15:$A$55,overview!$B39)</f>
        <v>5523</v>
      </c>
      <c r="M39" s="28">
        <f>SUMIFS('Estat self con'!N$15:N$55,'Estat self con'!$A$15:$A$55,overview!$B39)</f>
        <v>7305</v>
      </c>
      <c r="N39" s="28">
        <f>SUMIFS('Estat self con'!O$15:O$55,'Estat self con'!$A$15:$A$55,overview!$B39)</f>
        <v>4592</v>
      </c>
      <c r="O39" s="28">
        <f>SUMIFS('Estat self con'!P$15:P$55,'Estat self con'!$A$15:$A$55,overview!$B39)</f>
        <v>3772</v>
      </c>
      <c r="P39" s="28">
        <f>SUMIFS('Estat self con'!Q$15:Q$55,'Estat self con'!$A$15:$A$55,overview!$B39)</f>
        <v>4068</v>
      </c>
      <c r="Q39" s="28">
        <f>SUMIFS('Estat self con'!R$15:R$55,'Estat self con'!$A$15:$A$55,overview!$B39)</f>
        <v>4211.5840000000026</v>
      </c>
      <c r="R39" s="28">
        <f>SUMIFS('Estat self con'!S$15:S$55,'Estat self con'!$A$15:$A$55,overview!$B39)</f>
        <v>4676.8740000000034</v>
      </c>
      <c r="S39" s="28">
        <f>SUMIFS('Estat self con'!T$15:T$55,'Estat self con'!$A$15:$A$55,overview!$B39)</f>
        <v>3179.1310000000012</v>
      </c>
      <c r="T39" s="37">
        <f t="shared" si="26"/>
        <v>3157.3149842788284</v>
      </c>
      <c r="U39" s="37">
        <f t="shared" si="27"/>
        <v>3135.4989685576556</v>
      </c>
      <c r="V39" s="37">
        <f t="shared" si="28"/>
        <v>3113.6829528364829</v>
      </c>
      <c r="W39" s="37">
        <f t="shared" si="29"/>
        <v>3091.8669371153101</v>
      </c>
      <c r="X39" s="37">
        <f t="shared" si="30"/>
        <v>3070.0509213941373</v>
      </c>
      <c r="Y39" s="37">
        <f t="shared" si="31"/>
        <v>3048.2349056729645</v>
      </c>
      <c r="Z39" s="29">
        <f>SUMIFS('NTUA self con'!G$15:G$55,'NTUA self con'!$A$15:$A$55,overview!$B39)</f>
        <v>3026.4188899517903</v>
      </c>
      <c r="AA39" s="37">
        <f t="shared" si="32"/>
        <v>2794.2123955488933</v>
      </c>
      <c r="AB39" s="37">
        <f t="shared" si="33"/>
        <v>2562.0059011459962</v>
      </c>
      <c r="AC39" s="37">
        <f t="shared" si="34"/>
        <v>2329.7994067430991</v>
      </c>
      <c r="AD39" s="37">
        <f t="shared" si="35"/>
        <v>2097.592912340202</v>
      </c>
      <c r="AE39" s="29">
        <f>SUMIFS('NTUA self con'!H$15:H$55,'NTUA self con'!$A$15:$A$55,overview!$B39)</f>
        <v>1865.3864179373049</v>
      </c>
      <c r="AF39" s="37">
        <f t="shared" si="36"/>
        <v>1876.9225884678949</v>
      </c>
      <c r="AG39" s="37">
        <f t="shared" si="37"/>
        <v>1888.4587589984849</v>
      </c>
      <c r="AH39" s="37">
        <f t="shared" si="38"/>
        <v>1899.9949295290749</v>
      </c>
      <c r="AI39" s="37">
        <f t="shared" si="39"/>
        <v>1911.5311000596648</v>
      </c>
      <c r="AJ39" s="29">
        <f>SUMIFS('NTUA self con'!I$15:I$55,'NTUA self con'!$A$15:$A$55,overview!$B39)</f>
        <v>1923.0672705902543</v>
      </c>
      <c r="AK39" s="37">
        <f t="shared" si="40"/>
        <v>1846.9390245767906</v>
      </c>
      <c r="AL39" s="37">
        <f t="shared" si="41"/>
        <v>1770.8107785633269</v>
      </c>
      <c r="AM39" s="37">
        <f t="shared" si="42"/>
        <v>1694.6825325498633</v>
      </c>
      <c r="AN39" s="37">
        <f t="shared" si="43"/>
        <v>1618.5542865363996</v>
      </c>
      <c r="AO39" s="29">
        <f>SUMIFS('NTUA self con'!J$15:J$55,'NTUA self con'!$A$15:$A$55,overview!$B39)</f>
        <v>1542.4260405229361</v>
      </c>
      <c r="AP39" s="37">
        <f t="shared" si="44"/>
        <v>1356.705814981417</v>
      </c>
      <c r="AQ39" s="37">
        <f t="shared" si="45"/>
        <v>1170.9855894398979</v>
      </c>
      <c r="AR39" s="37">
        <f t="shared" si="46"/>
        <v>985.26536389837872</v>
      </c>
      <c r="AS39" s="37">
        <f t="shared" si="47"/>
        <v>799.54513835685952</v>
      </c>
      <c r="AT39" s="29">
        <f>SUMIFS('NTUA self con'!K$15:K$55,'NTUA self con'!$A$15:$A$55,overview!$B39)</f>
        <v>613.82491281534021</v>
      </c>
      <c r="AU39" s="37">
        <f t="shared" si="48"/>
        <v>566.02622512510857</v>
      </c>
      <c r="AV39" s="37">
        <f t="shared" si="49"/>
        <v>518.22753743487692</v>
      </c>
      <c r="AW39" s="37">
        <f t="shared" si="50"/>
        <v>470.42884974464533</v>
      </c>
      <c r="AX39" s="37">
        <f t="shared" si="51"/>
        <v>422.63016205441374</v>
      </c>
      <c r="AY39" s="29">
        <f>SUMIFS('NTUA self con'!L$15:L$55,'NTUA self con'!$A$15:$A$55,overview!$B39)</f>
        <v>374.83147436418221</v>
      </c>
    </row>
    <row r="40" spans="1:51" hidden="1" x14ac:dyDescent="0.25">
      <c r="A40" s="30"/>
      <c r="B40" s="24" t="s">
        <v>56</v>
      </c>
      <c r="C40" s="24" t="s">
        <v>101</v>
      </c>
      <c r="D40" s="24" t="s">
        <v>131</v>
      </c>
      <c r="E40" s="24" t="s">
        <v>132</v>
      </c>
      <c r="F40" s="25">
        <f>SUMIFS('Estat self con'!G$15:G$55,'Estat self con'!$A$15:$A$55,overview!$B40)</f>
        <v>11945</v>
      </c>
      <c r="G40" s="25">
        <f>SUMIFS('Estat self con'!H$15:H$55,'Estat self con'!$A$15:$A$55,overview!$B40)</f>
        <v>11747</v>
      </c>
      <c r="H40" s="25">
        <f>SUMIFS('Estat self con'!I$15:I$55,'Estat self con'!$A$15:$A$55,overview!$B40)</f>
        <v>11829</v>
      </c>
      <c r="I40" s="25">
        <f>SUMIFS('Estat self con'!J$15:J$55,'Estat self con'!$A$15:$A$55,overview!$B40)</f>
        <v>12213</v>
      </c>
      <c r="J40" s="25">
        <f>SUMIFS('Estat self con'!K$15:K$55,'Estat self con'!$A$15:$A$55,overview!$B40)</f>
        <v>11173</v>
      </c>
      <c r="K40" s="25">
        <f>SUMIFS('Estat self con'!L$15:L$55,'Estat self con'!$A$15:$A$55,overview!$B40)</f>
        <v>10576</v>
      </c>
      <c r="L40" s="25">
        <f>SUMIFS('Estat self con'!M$15:M$55,'Estat self con'!$A$15:$A$55,overview!$B40)</f>
        <v>10569</v>
      </c>
      <c r="M40" s="25">
        <f>SUMIFS('Estat self con'!N$15:N$55,'Estat self con'!$A$15:$A$55,overview!$B40)</f>
        <v>10985</v>
      </c>
      <c r="N40" s="25">
        <f>SUMIFS('Estat self con'!O$15:O$55,'Estat self con'!$A$15:$A$55,overview!$B40)</f>
        <v>10232</v>
      </c>
      <c r="O40" s="25">
        <f>SUMIFS('Estat self con'!P$15:P$55,'Estat self con'!$A$15:$A$55,overview!$B40)</f>
        <v>10370</v>
      </c>
      <c r="P40" s="25">
        <f>SUMIFS('Estat self con'!Q$15:Q$55,'Estat self con'!$A$15:$A$55,overview!$B40)</f>
        <v>11160</v>
      </c>
      <c r="Q40" s="25">
        <f>SUMIFS('Estat self con'!R$15:R$55,'Estat self con'!$A$15:$A$55,overview!$B40)</f>
        <v>10428</v>
      </c>
      <c r="R40" s="25">
        <f>SUMIFS('Estat self con'!S$15:S$55,'Estat self con'!$A$15:$A$55,overview!$B40)</f>
        <v>10808</v>
      </c>
      <c r="S40" s="25">
        <f>SUMIFS('Estat self con'!T$15:T$55,'Estat self con'!$A$15:$A$55,overview!$B40)</f>
        <v>10625</v>
      </c>
      <c r="T40" s="36">
        <f t="shared" si="26"/>
        <v>10300.33126871445</v>
      </c>
      <c r="U40" s="36">
        <f t="shared" si="27"/>
        <v>9975.6625374288997</v>
      </c>
      <c r="V40" s="36">
        <f t="shared" si="28"/>
        <v>9650.9938061433495</v>
      </c>
      <c r="W40" s="36">
        <f t="shared" si="29"/>
        <v>9326.3250748577993</v>
      </c>
      <c r="X40" s="36">
        <f t="shared" si="30"/>
        <v>9001.6563435722492</v>
      </c>
      <c r="Y40" s="36">
        <f t="shared" si="31"/>
        <v>8676.987612286699</v>
      </c>
      <c r="Z40" s="26">
        <f>SUMIFS('NTUA self con'!G$15:G$55,'NTUA self con'!$A$15:$A$55,overview!$B40)</f>
        <v>8352.3188810011488</v>
      </c>
      <c r="AA40" s="36">
        <f t="shared" si="32"/>
        <v>7952.1338121193112</v>
      </c>
      <c r="AB40" s="36">
        <f t="shared" si="33"/>
        <v>7551.9487432374735</v>
      </c>
      <c r="AC40" s="36">
        <f t="shared" si="34"/>
        <v>7151.7636743556359</v>
      </c>
      <c r="AD40" s="36">
        <f t="shared" si="35"/>
        <v>6751.5786054737982</v>
      </c>
      <c r="AE40" s="26">
        <f>SUMIFS('NTUA self con'!H$15:H$55,'NTUA self con'!$A$15:$A$55,overview!$B40)</f>
        <v>6351.3935365919606</v>
      </c>
      <c r="AF40" s="36">
        <f t="shared" si="36"/>
        <v>6243.6558171728857</v>
      </c>
      <c r="AG40" s="36">
        <f t="shared" si="37"/>
        <v>6135.9180977538108</v>
      </c>
      <c r="AH40" s="36">
        <f t="shared" si="38"/>
        <v>6028.1803783347359</v>
      </c>
      <c r="AI40" s="36">
        <f t="shared" si="39"/>
        <v>5920.442658915661</v>
      </c>
      <c r="AJ40" s="26">
        <f>SUMIFS('NTUA self con'!I$15:I$55,'NTUA self con'!$A$15:$A$55,overview!$B40)</f>
        <v>5812.704939496587</v>
      </c>
      <c r="AK40" s="36">
        <f t="shared" si="40"/>
        <v>5515.7967170133024</v>
      </c>
      <c r="AL40" s="36">
        <f t="shared" si="41"/>
        <v>5218.8884945300179</v>
      </c>
      <c r="AM40" s="36">
        <f t="shared" si="42"/>
        <v>4921.9802720467333</v>
      </c>
      <c r="AN40" s="36">
        <f t="shared" si="43"/>
        <v>4625.0720495634487</v>
      </c>
      <c r="AO40" s="26">
        <f>SUMIFS('NTUA self con'!J$15:J$55,'NTUA self con'!$A$15:$A$55,overview!$B40)</f>
        <v>4328.1638270801632</v>
      </c>
      <c r="AP40" s="36">
        <f t="shared" si="44"/>
        <v>4090.5196968316218</v>
      </c>
      <c r="AQ40" s="36">
        <f t="shared" si="45"/>
        <v>3852.8755665830804</v>
      </c>
      <c r="AR40" s="36">
        <f t="shared" si="46"/>
        <v>3615.231436334539</v>
      </c>
      <c r="AS40" s="36">
        <f t="shared" si="47"/>
        <v>3377.5873060859976</v>
      </c>
      <c r="AT40" s="26">
        <f>SUMIFS('NTUA self con'!K$15:K$55,'NTUA self con'!$A$15:$A$55,overview!$B40)</f>
        <v>3139.9431758374558</v>
      </c>
      <c r="AU40" s="36">
        <f t="shared" si="48"/>
        <v>3024.4191916215232</v>
      </c>
      <c r="AV40" s="36">
        <f t="shared" si="49"/>
        <v>2908.8952074055906</v>
      </c>
      <c r="AW40" s="36">
        <f t="shared" si="50"/>
        <v>2793.3712231896579</v>
      </c>
      <c r="AX40" s="36">
        <f t="shared" si="51"/>
        <v>2677.8472389737253</v>
      </c>
      <c r="AY40" s="26">
        <f>SUMIFS('NTUA self con'!L$15:L$55,'NTUA self con'!$A$15:$A$55,overview!$B40)</f>
        <v>2562.3232547577936</v>
      </c>
    </row>
    <row r="41" spans="1:51" hidden="1" x14ac:dyDescent="0.25">
      <c r="A41" s="31"/>
      <c r="B41" s="27" t="s">
        <v>57</v>
      </c>
      <c r="C41" s="27" t="s">
        <v>104</v>
      </c>
      <c r="D41" s="27" t="s">
        <v>131</v>
      </c>
      <c r="E41" s="27" t="s">
        <v>132</v>
      </c>
      <c r="F41" s="28">
        <f>SUMIFS('Estat self con'!G$15:G$55,'Estat self con'!$A$15:$A$55,overview!$B41)</f>
        <v>26026.959999999963</v>
      </c>
      <c r="G41" s="28">
        <f>SUMIFS('Estat self con'!H$15:H$55,'Estat self con'!$A$15:$A$55,overview!$B41)</f>
        <v>25690.219000000041</v>
      </c>
      <c r="H41" s="28">
        <f>SUMIFS('Estat self con'!I$15:I$55,'Estat self con'!$A$15:$A$55,overview!$B41)</f>
        <v>25406.809000000008</v>
      </c>
      <c r="I41" s="28">
        <f>SUMIFS('Estat self con'!J$15:J$55,'Estat self con'!$A$15:$A$55,overview!$B41)</f>
        <v>25363.249000000069</v>
      </c>
      <c r="J41" s="28">
        <f>SUMIFS('Estat self con'!K$15:K$55,'Estat self con'!$A$15:$A$55,overview!$B41)</f>
        <v>23640.658999999985</v>
      </c>
      <c r="K41" s="28">
        <f>SUMIFS('Estat self con'!L$15:L$55,'Estat self con'!$A$15:$A$55,overview!$B41)</f>
        <v>24988.880000000005</v>
      </c>
      <c r="L41" s="28">
        <f>SUMIFS('Estat self con'!M$15:M$55,'Estat self con'!$A$15:$A$55,overview!$B41)</f>
        <v>25248.109000000055</v>
      </c>
      <c r="M41" s="28">
        <f>SUMIFS('Estat self con'!N$15:N$55,'Estat self con'!$A$15:$A$55,overview!$B41)</f>
        <v>24643.02899999998</v>
      </c>
      <c r="N41" s="28">
        <f>SUMIFS('Estat self con'!O$15:O$55,'Estat self con'!$A$15:$A$55,overview!$B41)</f>
        <v>24397.388999999966</v>
      </c>
      <c r="O41" s="28">
        <f>SUMIFS('Estat self con'!P$15:P$55,'Estat self con'!$A$15:$A$55,overview!$B41)</f>
        <v>24012.347000000067</v>
      </c>
      <c r="P41" s="28">
        <f>SUMIFS('Estat self con'!Q$15:Q$55,'Estat self con'!$A$15:$A$55,overview!$B41)</f>
        <v>24412.292000000016</v>
      </c>
      <c r="Q41" s="28">
        <f>SUMIFS('Estat self con'!R$15:R$55,'Estat self con'!$A$15:$A$55,overview!$B41)</f>
        <v>23843.291999999899</v>
      </c>
      <c r="R41" s="28">
        <f>SUMIFS('Estat self con'!S$15:S$55,'Estat self con'!$A$15:$A$55,overview!$B41)</f>
        <v>23837.081000000006</v>
      </c>
      <c r="S41" s="28">
        <f>SUMIFS('Estat self con'!T$15:T$55,'Estat self con'!$A$15:$A$55,overview!$B41)</f>
        <v>23855.523000000045</v>
      </c>
      <c r="T41" s="37">
        <f t="shared" si="26"/>
        <v>23430.332552887765</v>
      </c>
      <c r="U41" s="37">
        <f t="shared" si="27"/>
        <v>23005.142105775485</v>
      </c>
      <c r="V41" s="37">
        <f t="shared" si="28"/>
        <v>22579.951658663205</v>
      </c>
      <c r="W41" s="37">
        <f t="shared" si="29"/>
        <v>22154.761211550926</v>
      </c>
      <c r="X41" s="37">
        <f t="shared" si="30"/>
        <v>21729.570764438646</v>
      </c>
      <c r="Y41" s="37">
        <f t="shared" si="31"/>
        <v>21304.380317326366</v>
      </c>
      <c r="Z41" s="29">
        <f>SUMIFS('NTUA self con'!G$15:G$55,'NTUA self con'!$A$15:$A$55,overview!$B41)</f>
        <v>20879.18987021409</v>
      </c>
      <c r="AA41" s="37">
        <f t="shared" si="32"/>
        <v>20793.698877890267</v>
      </c>
      <c r="AB41" s="37">
        <f t="shared" si="33"/>
        <v>20708.207885566444</v>
      </c>
      <c r="AC41" s="37">
        <f t="shared" si="34"/>
        <v>20622.716893242621</v>
      </c>
      <c r="AD41" s="37">
        <f t="shared" si="35"/>
        <v>20537.225900918798</v>
      </c>
      <c r="AE41" s="29">
        <f>SUMIFS('NTUA self con'!H$15:H$55,'NTUA self con'!$A$15:$A$55,overview!$B41)</f>
        <v>20451.734908594983</v>
      </c>
      <c r="AF41" s="37">
        <f t="shared" si="36"/>
        <v>20434.960646483862</v>
      </c>
      <c r="AG41" s="37">
        <f t="shared" si="37"/>
        <v>20418.186384372741</v>
      </c>
      <c r="AH41" s="37">
        <f t="shared" si="38"/>
        <v>20401.41212226162</v>
      </c>
      <c r="AI41" s="37">
        <f t="shared" si="39"/>
        <v>20384.637860150498</v>
      </c>
      <c r="AJ41" s="29">
        <f>SUMIFS('NTUA self con'!I$15:I$55,'NTUA self con'!$A$15:$A$55,overview!$B41)</f>
        <v>20367.863598039374</v>
      </c>
      <c r="AK41" s="37">
        <f t="shared" si="40"/>
        <v>19841.980467008241</v>
      </c>
      <c r="AL41" s="37">
        <f t="shared" si="41"/>
        <v>19316.097335977109</v>
      </c>
      <c r="AM41" s="37">
        <f t="shared" si="42"/>
        <v>18790.214204945976</v>
      </c>
      <c r="AN41" s="37">
        <f t="shared" si="43"/>
        <v>18264.331073914844</v>
      </c>
      <c r="AO41" s="29">
        <f>SUMIFS('NTUA self con'!J$15:J$55,'NTUA self con'!$A$15:$A$55,overview!$B41)</f>
        <v>17738.447942883708</v>
      </c>
      <c r="AP41" s="37">
        <f t="shared" si="44"/>
        <v>17669.274797048536</v>
      </c>
      <c r="AQ41" s="37">
        <f t="shared" si="45"/>
        <v>17600.101651213365</v>
      </c>
      <c r="AR41" s="37">
        <f t="shared" si="46"/>
        <v>17530.928505378193</v>
      </c>
      <c r="AS41" s="37">
        <f t="shared" si="47"/>
        <v>17461.755359543022</v>
      </c>
      <c r="AT41" s="29">
        <f>SUMIFS('NTUA self con'!K$15:K$55,'NTUA self con'!$A$15:$A$55,overview!$B41)</f>
        <v>17392.58221370785</v>
      </c>
      <c r="AU41" s="37">
        <f t="shared" si="48"/>
        <v>17138.773473394591</v>
      </c>
      <c r="AV41" s="37">
        <f t="shared" si="49"/>
        <v>16884.964733081331</v>
      </c>
      <c r="AW41" s="37">
        <f t="shared" si="50"/>
        <v>16631.155992768072</v>
      </c>
      <c r="AX41" s="37">
        <f t="shared" si="51"/>
        <v>16377.347252454814</v>
      </c>
      <c r="AY41" s="29">
        <f>SUMIFS('NTUA self con'!L$15:L$55,'NTUA self con'!$A$15:$A$55,overview!$B41)</f>
        <v>16123.53851214156</v>
      </c>
    </row>
    <row r="42" spans="1:51" hidden="1" x14ac:dyDescent="0.25">
      <c r="A42" s="30"/>
      <c r="B42" s="24" t="s">
        <v>58</v>
      </c>
      <c r="C42" s="24" t="s">
        <v>118</v>
      </c>
      <c r="D42" s="24" t="s">
        <v>131</v>
      </c>
      <c r="E42" s="24" t="s">
        <v>132</v>
      </c>
      <c r="F42" s="25">
        <f>SUMIFS('Estat self con'!G$15:G$55,'Estat self con'!$A$15:$A$55,overview!$B42)</f>
        <v>464</v>
      </c>
      <c r="G42" s="25">
        <f>SUMIFS('Estat self con'!H$15:H$55,'Estat self con'!$A$15:$A$55,overview!$B42)</f>
        <v>477</v>
      </c>
      <c r="H42" s="25">
        <f>SUMIFS('Estat self con'!I$15:I$55,'Estat self con'!$A$15:$A$55,overview!$B42)</f>
        <v>542</v>
      </c>
      <c r="I42" s="25">
        <f>SUMIFS('Estat self con'!J$15:J$55,'Estat self con'!$A$15:$A$55,overview!$B42)</f>
        <v>516</v>
      </c>
      <c r="J42" s="25">
        <f>SUMIFS('Estat self con'!K$15:K$55,'Estat self con'!$A$15:$A$55,overview!$B42)</f>
        <v>422</v>
      </c>
      <c r="K42" s="25">
        <f>SUMIFS('Estat self con'!L$15:L$55,'Estat self con'!$A$15:$A$55,overview!$B42)</f>
        <v>470</v>
      </c>
      <c r="L42" s="25">
        <f>SUMIFS('Estat self con'!M$15:M$55,'Estat self con'!$A$15:$A$55,overview!$B42)</f>
        <v>422</v>
      </c>
      <c r="M42" s="25">
        <f>SUMIFS('Estat self con'!N$15:N$55,'Estat self con'!$A$15:$A$55,overview!$B42)</f>
        <v>359</v>
      </c>
      <c r="N42" s="25">
        <f>SUMIFS('Estat self con'!O$15:O$55,'Estat self con'!$A$15:$A$55,overview!$B42)</f>
        <v>392</v>
      </c>
      <c r="O42" s="25">
        <f>SUMIFS('Estat self con'!P$15:P$55,'Estat self con'!$A$15:$A$55,overview!$B42)</f>
        <v>395</v>
      </c>
      <c r="P42" s="25">
        <f>SUMIFS('Estat self con'!Q$15:Q$55,'Estat self con'!$A$15:$A$55,overview!$B42)</f>
        <v>420</v>
      </c>
      <c r="Q42" s="25">
        <f>SUMIFS('Estat self con'!R$15:R$55,'Estat self con'!$A$15:$A$55,overview!$B42)</f>
        <v>536</v>
      </c>
      <c r="R42" s="25">
        <f>SUMIFS('Estat self con'!S$15:S$55,'Estat self con'!$A$15:$A$55,overview!$B42)</f>
        <v>460.60000000000036</v>
      </c>
      <c r="S42" s="25">
        <f>SUMIFS('Estat self con'!T$15:T$55,'Estat self con'!$A$15:$A$55,overview!$B42)</f>
        <v>450.10000000000036</v>
      </c>
      <c r="T42" s="36">
        <f t="shared" si="26"/>
        <v>422.52882015710151</v>
      </c>
      <c r="U42" s="36">
        <f t="shared" si="27"/>
        <v>394.95764031420265</v>
      </c>
      <c r="V42" s="36">
        <f t="shared" si="28"/>
        <v>367.38646047130379</v>
      </c>
      <c r="W42" s="36">
        <f t="shared" si="29"/>
        <v>339.81528062840493</v>
      </c>
      <c r="X42" s="36">
        <f t="shared" si="30"/>
        <v>312.24410078550608</v>
      </c>
      <c r="Y42" s="36">
        <f t="shared" si="31"/>
        <v>284.67292094260722</v>
      </c>
      <c r="Z42" s="26">
        <f>SUMIFS('NTUA self con'!G$15:G$55,'NTUA self con'!$A$15:$A$55,overview!$B42)</f>
        <v>257.10174109970831</v>
      </c>
      <c r="AA42" s="36">
        <f t="shared" si="32"/>
        <v>252.24722689709159</v>
      </c>
      <c r="AB42" s="36">
        <f t="shared" si="33"/>
        <v>247.39271269447488</v>
      </c>
      <c r="AC42" s="36">
        <f t="shared" si="34"/>
        <v>242.53819849185817</v>
      </c>
      <c r="AD42" s="36">
        <f t="shared" si="35"/>
        <v>237.68368428924146</v>
      </c>
      <c r="AE42" s="26">
        <f>SUMIFS('NTUA self con'!H$15:H$55,'NTUA self con'!$A$15:$A$55,overview!$B42)</f>
        <v>232.8291700866248</v>
      </c>
      <c r="AF42" s="36">
        <f t="shared" si="36"/>
        <v>239.42656073125872</v>
      </c>
      <c r="AG42" s="36">
        <f t="shared" si="37"/>
        <v>246.02395137589264</v>
      </c>
      <c r="AH42" s="36">
        <f t="shared" si="38"/>
        <v>252.62134202052655</v>
      </c>
      <c r="AI42" s="36">
        <f t="shared" si="39"/>
        <v>259.21873266516047</v>
      </c>
      <c r="AJ42" s="26">
        <f>SUMIFS('NTUA self con'!I$15:I$55,'NTUA self con'!$A$15:$A$55,overview!$B42)</f>
        <v>265.81612330979442</v>
      </c>
      <c r="AK42" s="36">
        <f t="shared" si="40"/>
        <v>269.40953260485912</v>
      </c>
      <c r="AL42" s="36">
        <f t="shared" si="41"/>
        <v>273.00294189992383</v>
      </c>
      <c r="AM42" s="36">
        <f t="shared" si="42"/>
        <v>276.59635119498853</v>
      </c>
      <c r="AN42" s="36">
        <f t="shared" si="43"/>
        <v>280.18976049005323</v>
      </c>
      <c r="AO42" s="26">
        <f>SUMIFS('NTUA self con'!J$15:J$55,'NTUA self con'!$A$15:$A$55,overview!$B42)</f>
        <v>283.78316978511793</v>
      </c>
      <c r="AP42" s="36">
        <f t="shared" si="44"/>
        <v>266.30829420524969</v>
      </c>
      <c r="AQ42" s="36">
        <f t="shared" si="45"/>
        <v>248.83341862538146</v>
      </c>
      <c r="AR42" s="36">
        <f t="shared" si="46"/>
        <v>231.35854304551322</v>
      </c>
      <c r="AS42" s="36">
        <f t="shared" si="47"/>
        <v>213.88366746564498</v>
      </c>
      <c r="AT42" s="26">
        <f>SUMIFS('NTUA self con'!K$15:K$55,'NTUA self con'!$A$15:$A$55,overview!$B42)</f>
        <v>196.40879188577674</v>
      </c>
      <c r="AU42" s="36">
        <f t="shared" si="48"/>
        <v>198.8142892605014</v>
      </c>
      <c r="AV42" s="36">
        <f t="shared" si="49"/>
        <v>201.21978663522606</v>
      </c>
      <c r="AW42" s="36">
        <f t="shared" si="50"/>
        <v>203.62528400995072</v>
      </c>
      <c r="AX42" s="36">
        <f t="shared" si="51"/>
        <v>206.03078138467538</v>
      </c>
      <c r="AY42" s="26">
        <f>SUMIFS('NTUA self con'!L$15:L$55,'NTUA self con'!$A$15:$A$55,overview!$B42)</f>
        <v>208.43627875940001</v>
      </c>
    </row>
    <row r="43" spans="1:51" hidden="1" x14ac:dyDescent="0.25">
      <c r="A43" s="31"/>
      <c r="B43" s="27" t="s">
        <v>59</v>
      </c>
      <c r="C43" s="27" t="s">
        <v>105</v>
      </c>
      <c r="D43" s="27" t="s">
        <v>131</v>
      </c>
      <c r="E43" s="27" t="s">
        <v>132</v>
      </c>
      <c r="F43" s="28">
        <f>SUMIFS('Estat self con'!G$15:G$55,'Estat self con'!$A$15:$A$55,overview!$B43)</f>
        <v>13064.966000000015</v>
      </c>
      <c r="G43" s="28">
        <f>SUMIFS('Estat self con'!H$15:H$55,'Estat self con'!$A$15:$A$55,overview!$B43)</f>
        <v>12863.271000000008</v>
      </c>
      <c r="H43" s="28">
        <f>SUMIFS('Estat self con'!I$15:I$55,'Estat self con'!$A$15:$A$55,overview!$B43)</f>
        <v>12588.071999999986</v>
      </c>
      <c r="I43" s="28">
        <f>SUMIFS('Estat self con'!J$15:J$55,'Estat self con'!$A$15:$A$55,overview!$B43)</f>
        <v>12065.985999999975</v>
      </c>
      <c r="J43" s="28">
        <f>SUMIFS('Estat self con'!K$15:K$55,'Estat self con'!$A$15:$A$55,overview!$B43)</f>
        <v>11533.415000000037</v>
      </c>
      <c r="K43" s="28">
        <f>SUMIFS('Estat self con'!L$15:L$55,'Estat self con'!$A$15:$A$55,overview!$B43)</f>
        <v>11317.42200000002</v>
      </c>
      <c r="L43" s="28">
        <f>SUMIFS('Estat self con'!M$15:M$55,'Estat self con'!$A$15:$A$55,overview!$B43)</f>
        <v>11139.831999999995</v>
      </c>
      <c r="M43" s="28">
        <f>SUMIFS('Estat self con'!N$15:N$55,'Estat self con'!$A$15:$A$55,overview!$B43)</f>
        <v>11473.618000000017</v>
      </c>
      <c r="N43" s="28">
        <f>SUMIFS('Estat self con'!O$15:O$55,'Estat self con'!$A$15:$A$55,overview!$B43)</f>
        <v>10973.20299999998</v>
      </c>
      <c r="O43" s="28">
        <f>SUMIFS('Estat self con'!P$15:P$55,'Estat self con'!$A$15:$A$55,overview!$B43)</f>
        <v>10679.407999999996</v>
      </c>
      <c r="P43" s="28">
        <f>SUMIFS('Estat self con'!Q$15:Q$55,'Estat self con'!$A$15:$A$55,overview!$B43)</f>
        <v>10565.04700000002</v>
      </c>
      <c r="Q43" s="28">
        <f>SUMIFS('Estat self con'!R$15:R$55,'Estat self con'!$A$15:$A$55,overview!$B43)</f>
        <v>10065.338000000047</v>
      </c>
      <c r="R43" s="28">
        <f>SUMIFS('Estat self con'!S$15:S$55,'Estat self con'!$A$15:$A$55,overview!$B43)</f>
        <v>10564.362000000023</v>
      </c>
      <c r="S43" s="28">
        <f>SUMIFS('Estat self con'!T$15:T$55,'Estat self con'!$A$15:$A$55,overview!$B43)</f>
        <v>9863.814000000013</v>
      </c>
      <c r="T43" s="37">
        <f t="shared" si="26"/>
        <v>9964.7349829431951</v>
      </c>
      <c r="U43" s="37">
        <f t="shared" si="27"/>
        <v>10065.655965886377</v>
      </c>
      <c r="V43" s="37">
        <f t="shared" si="28"/>
        <v>10166.576948829559</v>
      </c>
      <c r="W43" s="37">
        <f t="shared" si="29"/>
        <v>10267.497931772741</v>
      </c>
      <c r="X43" s="37">
        <f t="shared" si="30"/>
        <v>10368.418914715923</v>
      </c>
      <c r="Y43" s="37">
        <f t="shared" si="31"/>
        <v>10469.339897659105</v>
      </c>
      <c r="Z43" s="29">
        <f>SUMIFS('NTUA self con'!G$15:G$55,'NTUA self con'!$A$15:$A$55,overview!$B43)</f>
        <v>10570.260880602291</v>
      </c>
      <c r="AA43" s="37">
        <f t="shared" si="32"/>
        <v>10576.220145801595</v>
      </c>
      <c r="AB43" s="37">
        <f t="shared" si="33"/>
        <v>10582.1794110009</v>
      </c>
      <c r="AC43" s="37">
        <f t="shared" si="34"/>
        <v>10588.138676200204</v>
      </c>
      <c r="AD43" s="37">
        <f t="shared" si="35"/>
        <v>10594.097941399508</v>
      </c>
      <c r="AE43" s="29">
        <f>SUMIFS('NTUA self con'!H$15:H$55,'NTUA self con'!$A$15:$A$55,overview!$B43)</f>
        <v>10600.057206598809</v>
      </c>
      <c r="AF43" s="37">
        <f t="shared" si="36"/>
        <v>10623.075983595976</v>
      </c>
      <c r="AG43" s="37">
        <f t="shared" si="37"/>
        <v>10646.094760593143</v>
      </c>
      <c r="AH43" s="37">
        <f t="shared" si="38"/>
        <v>10669.11353759031</v>
      </c>
      <c r="AI43" s="37">
        <f t="shared" si="39"/>
        <v>10692.132314587478</v>
      </c>
      <c r="AJ43" s="29">
        <f>SUMIFS('NTUA self con'!I$15:I$55,'NTUA self con'!$A$15:$A$55,overview!$B43)</f>
        <v>10715.151091584645</v>
      </c>
      <c r="AK43" s="37">
        <f t="shared" si="40"/>
        <v>10277.667512301507</v>
      </c>
      <c r="AL43" s="37">
        <f t="shared" si="41"/>
        <v>9840.1839330183684</v>
      </c>
      <c r="AM43" s="37">
        <f t="shared" si="42"/>
        <v>9402.7003537352302</v>
      </c>
      <c r="AN43" s="37">
        <f t="shared" si="43"/>
        <v>8965.2167744520921</v>
      </c>
      <c r="AO43" s="29">
        <f>SUMIFS('NTUA self con'!J$15:J$55,'NTUA self con'!$A$15:$A$55,overview!$B43)</f>
        <v>8527.7331951689557</v>
      </c>
      <c r="AP43" s="37">
        <f t="shared" si="44"/>
        <v>8392.0088339600716</v>
      </c>
      <c r="AQ43" s="37">
        <f t="shared" si="45"/>
        <v>8256.2844727511874</v>
      </c>
      <c r="AR43" s="37">
        <f t="shared" si="46"/>
        <v>8120.5601115423033</v>
      </c>
      <c r="AS43" s="37">
        <f t="shared" si="47"/>
        <v>7984.8357503334191</v>
      </c>
      <c r="AT43" s="29">
        <f>SUMIFS('NTUA self con'!K$15:K$55,'NTUA self con'!$A$15:$A$55,overview!$B43)</f>
        <v>7849.1113891245332</v>
      </c>
      <c r="AU43" s="37">
        <f t="shared" si="48"/>
        <v>7677.0932887212839</v>
      </c>
      <c r="AV43" s="37">
        <f t="shared" si="49"/>
        <v>7505.0751883180346</v>
      </c>
      <c r="AW43" s="37">
        <f t="shared" si="50"/>
        <v>7333.0570879147854</v>
      </c>
      <c r="AX43" s="37">
        <f t="shared" si="51"/>
        <v>7161.0389875115361</v>
      </c>
      <c r="AY43" s="29">
        <f>SUMIFS('NTUA self con'!L$15:L$55,'NTUA self con'!$A$15:$A$55,overview!$B43)</f>
        <v>6989.0208871082868</v>
      </c>
    </row>
    <row r="44" spans="1:51" hidden="1" x14ac:dyDescent="0.25">
      <c r="A44" s="30"/>
      <c r="B44" s="24" t="s">
        <v>60</v>
      </c>
      <c r="C44" s="24" t="s">
        <v>106</v>
      </c>
      <c r="D44" s="24" t="s">
        <v>131</v>
      </c>
      <c r="E44" s="24" t="s">
        <v>132</v>
      </c>
      <c r="F44" s="25">
        <f>SUMIFS('Estat self con'!G$15:G$55,'Estat self con'!$A$15:$A$55,overview!$B44)</f>
        <v>246</v>
      </c>
      <c r="G44" s="25">
        <f>SUMIFS('Estat self con'!H$15:H$55,'Estat self con'!$A$15:$A$55,overview!$B44)</f>
        <v>255</v>
      </c>
      <c r="H44" s="25">
        <f>SUMIFS('Estat self con'!I$15:I$55,'Estat self con'!$A$15:$A$55,overview!$B44)</f>
        <v>265</v>
      </c>
      <c r="I44" s="25">
        <f>SUMIFS('Estat self con'!J$15:J$55,'Estat self con'!$A$15:$A$55,overview!$B44)</f>
        <v>273</v>
      </c>
      <c r="J44" s="25">
        <f>SUMIFS('Estat self con'!K$15:K$55,'Estat self con'!$A$15:$A$55,overview!$B44)</f>
        <v>266</v>
      </c>
      <c r="K44" s="25">
        <f>SUMIFS('Estat self con'!L$15:L$55,'Estat self con'!$A$15:$A$55,overview!$B44)</f>
        <v>221</v>
      </c>
      <c r="L44" s="25">
        <f>SUMIFS('Estat self con'!M$15:M$55,'Estat self con'!$A$15:$A$55,overview!$B44)</f>
        <v>231</v>
      </c>
      <c r="M44" s="25">
        <f>SUMIFS('Estat self con'!N$15:N$55,'Estat self con'!$A$15:$A$55,overview!$B44)</f>
        <v>174</v>
      </c>
      <c r="N44" s="25">
        <f>SUMIFS('Estat self con'!O$15:O$55,'Estat self con'!$A$15:$A$55,overview!$B44)</f>
        <v>171</v>
      </c>
      <c r="O44" s="25">
        <f>SUMIFS('Estat self con'!P$15:P$55,'Estat self con'!$A$15:$A$55,overview!$B44)</f>
        <v>205</v>
      </c>
      <c r="P44" s="25">
        <f>SUMIFS('Estat self con'!Q$15:Q$55,'Estat self con'!$A$15:$A$55,overview!$B44)</f>
        <v>221</v>
      </c>
      <c r="Q44" s="25">
        <f>SUMIFS('Estat self con'!R$15:R$55,'Estat self con'!$A$15:$A$55,overview!$B44)</f>
        <v>220</v>
      </c>
      <c r="R44" s="25">
        <f>SUMIFS('Estat self con'!S$15:S$55,'Estat self con'!$A$15:$A$55,overview!$B44)</f>
        <v>226.08500000000004</v>
      </c>
      <c r="S44" s="25">
        <f>SUMIFS('Estat self con'!T$15:T$55,'Estat self con'!$A$15:$A$55,overview!$B44)</f>
        <v>233.28600000000006</v>
      </c>
      <c r="T44" s="36">
        <f t="shared" si="26"/>
        <v>214.86657554342972</v>
      </c>
      <c r="U44" s="36">
        <f t="shared" si="27"/>
        <v>196.44715108685938</v>
      </c>
      <c r="V44" s="36">
        <f t="shared" si="28"/>
        <v>178.02772663028904</v>
      </c>
      <c r="W44" s="36">
        <f t="shared" si="29"/>
        <v>159.6083021737187</v>
      </c>
      <c r="X44" s="36">
        <f t="shared" si="30"/>
        <v>141.18887771714836</v>
      </c>
      <c r="Y44" s="36">
        <f t="shared" si="31"/>
        <v>122.76945326057802</v>
      </c>
      <c r="Z44" s="26">
        <f>SUMIFS('NTUA self con'!G$15:G$55,'NTUA self con'!$A$15:$A$55,overview!$B44)</f>
        <v>104.35002880400771</v>
      </c>
      <c r="AA44" s="36">
        <f t="shared" si="32"/>
        <v>102.9017154107778</v>
      </c>
      <c r="AB44" s="36">
        <f t="shared" si="33"/>
        <v>101.45340201754789</v>
      </c>
      <c r="AC44" s="36">
        <f t="shared" si="34"/>
        <v>100.00508862431798</v>
      </c>
      <c r="AD44" s="36">
        <f t="shared" si="35"/>
        <v>98.556775231088068</v>
      </c>
      <c r="AE44" s="26">
        <f>SUMIFS('NTUA self con'!H$15:H$55,'NTUA self con'!$A$15:$A$55,overview!$B44)</f>
        <v>97.108461837858158</v>
      </c>
      <c r="AF44" s="36">
        <f t="shared" si="36"/>
        <v>95.886033252133529</v>
      </c>
      <c r="AG44" s="36">
        <f t="shared" si="37"/>
        <v>94.663604666408901</v>
      </c>
      <c r="AH44" s="36">
        <f t="shared" si="38"/>
        <v>93.441176080684272</v>
      </c>
      <c r="AI44" s="36">
        <f t="shared" si="39"/>
        <v>92.218747494959644</v>
      </c>
      <c r="AJ44" s="26">
        <f>SUMIFS('NTUA self con'!I$15:I$55,'NTUA self con'!$A$15:$A$55,overview!$B44)</f>
        <v>90.996318909235015</v>
      </c>
      <c r="AK44" s="36">
        <f t="shared" si="40"/>
        <v>90.359255405506332</v>
      </c>
      <c r="AL44" s="36">
        <f t="shared" si="41"/>
        <v>89.722191901777649</v>
      </c>
      <c r="AM44" s="36">
        <f t="shared" si="42"/>
        <v>89.085128398048965</v>
      </c>
      <c r="AN44" s="36">
        <f t="shared" si="43"/>
        <v>88.448064894320282</v>
      </c>
      <c r="AO44" s="26">
        <f>SUMIFS('NTUA self con'!J$15:J$55,'NTUA self con'!$A$15:$A$55,overview!$B44)</f>
        <v>87.811001390591628</v>
      </c>
      <c r="AP44" s="36">
        <f t="shared" si="44"/>
        <v>88.683349682321207</v>
      </c>
      <c r="AQ44" s="36">
        <f t="shared" si="45"/>
        <v>89.555697974050787</v>
      </c>
      <c r="AR44" s="36">
        <f t="shared" si="46"/>
        <v>90.428046265780367</v>
      </c>
      <c r="AS44" s="36">
        <f t="shared" si="47"/>
        <v>91.300394557509946</v>
      </c>
      <c r="AT44" s="26">
        <f>SUMIFS('NTUA self con'!K$15:K$55,'NTUA self con'!$A$15:$A$55,overview!$B44)</f>
        <v>92.172742849239512</v>
      </c>
      <c r="AU44" s="36">
        <f t="shared" si="48"/>
        <v>92.444914645926843</v>
      </c>
      <c r="AV44" s="36">
        <f t="shared" si="49"/>
        <v>92.717086442614175</v>
      </c>
      <c r="AW44" s="36">
        <f t="shared" si="50"/>
        <v>92.989258239301506</v>
      </c>
      <c r="AX44" s="36">
        <f t="shared" si="51"/>
        <v>93.261430035988838</v>
      </c>
      <c r="AY44" s="26">
        <f>SUMIFS('NTUA self con'!L$15:L$55,'NTUA self con'!$A$15:$A$55,overview!$B44)</f>
        <v>93.53360183267614</v>
      </c>
    </row>
    <row r="45" spans="1:51" hidden="1" x14ac:dyDescent="0.25">
      <c r="A45" s="31"/>
      <c r="B45" s="27" t="s">
        <v>61</v>
      </c>
      <c r="C45" s="27" t="s">
        <v>107</v>
      </c>
      <c r="D45" s="27" t="s">
        <v>131</v>
      </c>
      <c r="E45" s="27" t="s">
        <v>132</v>
      </c>
      <c r="F45" s="28">
        <f>SUMIFS('Estat self con'!G$15:G$55,'Estat self con'!$A$15:$A$55,overview!$B45)</f>
        <v>489</v>
      </c>
      <c r="G45" s="28">
        <f>SUMIFS('Estat self con'!H$15:H$55,'Estat self con'!$A$15:$A$55,overview!$B45)</f>
        <v>438</v>
      </c>
      <c r="H45" s="28">
        <f>SUMIFS('Estat self con'!I$15:I$55,'Estat self con'!$A$15:$A$55,overview!$B45)</f>
        <v>367</v>
      </c>
      <c r="I45" s="28">
        <f>SUMIFS('Estat self con'!J$15:J$55,'Estat self con'!$A$15:$A$55,overview!$B45)</f>
        <v>368</v>
      </c>
      <c r="J45" s="28">
        <f>SUMIFS('Estat self con'!K$15:K$55,'Estat self con'!$A$15:$A$55,overview!$B45)</f>
        <v>378</v>
      </c>
      <c r="K45" s="28">
        <f>SUMIFS('Estat self con'!L$15:L$55,'Estat self con'!$A$15:$A$55,overview!$B45)</f>
        <v>558.86300000000028</v>
      </c>
      <c r="L45" s="28">
        <f>SUMIFS('Estat self con'!M$15:M$55,'Estat self con'!$A$15:$A$55,overview!$B45)</f>
        <v>529.99200000000019</v>
      </c>
      <c r="M45" s="28">
        <f>SUMIFS('Estat self con'!N$15:N$55,'Estat self con'!$A$15:$A$55,overview!$B45)</f>
        <v>448.1279999999997</v>
      </c>
      <c r="N45" s="28">
        <f>SUMIFS('Estat self con'!O$15:O$55,'Estat self con'!$A$15:$A$55,overview!$B45)</f>
        <v>409.17299999999977</v>
      </c>
      <c r="O45" s="28">
        <f>SUMIFS('Estat self con'!P$15:P$55,'Estat self con'!$A$15:$A$55,overview!$B45)</f>
        <v>407.35099999999966</v>
      </c>
      <c r="P45" s="28">
        <f>SUMIFS('Estat self con'!Q$15:Q$55,'Estat self con'!$A$15:$A$55,overview!$B45)</f>
        <v>440.92000000000007</v>
      </c>
      <c r="Q45" s="28">
        <f>SUMIFS('Estat self con'!R$15:R$55,'Estat self con'!$A$15:$A$55,overview!$B45)</f>
        <v>497.82799999999952</v>
      </c>
      <c r="R45" s="28">
        <f>SUMIFS('Estat self con'!S$15:S$55,'Estat self con'!$A$15:$A$55,overview!$B45)</f>
        <v>506.32999999999993</v>
      </c>
      <c r="S45" s="28">
        <f>SUMIFS('Estat self con'!T$15:T$55,'Estat self con'!$A$15:$A$55,overview!$B45)</f>
        <v>521.64400000000023</v>
      </c>
      <c r="T45" s="37">
        <f t="shared" si="26"/>
        <v>513.72160738474054</v>
      </c>
      <c r="U45" s="37">
        <f t="shared" si="27"/>
        <v>505.7992147694809</v>
      </c>
      <c r="V45" s="37">
        <f t="shared" si="28"/>
        <v>497.87682215422126</v>
      </c>
      <c r="W45" s="37">
        <f t="shared" si="29"/>
        <v>489.95442953896162</v>
      </c>
      <c r="X45" s="37">
        <f t="shared" si="30"/>
        <v>482.03203692370198</v>
      </c>
      <c r="Y45" s="37">
        <f t="shared" si="31"/>
        <v>474.10964430844234</v>
      </c>
      <c r="Z45" s="29">
        <f>SUMIFS('NTUA self con'!G$15:G$55,'NTUA self con'!$A$15:$A$55,overview!$B45)</f>
        <v>466.18725169318259</v>
      </c>
      <c r="AA45" s="37">
        <f t="shared" si="32"/>
        <v>457.84909623159439</v>
      </c>
      <c r="AB45" s="37">
        <f t="shared" si="33"/>
        <v>449.51094077000619</v>
      </c>
      <c r="AC45" s="37">
        <f t="shared" si="34"/>
        <v>441.17278530841799</v>
      </c>
      <c r="AD45" s="37">
        <f t="shared" si="35"/>
        <v>432.83462984682978</v>
      </c>
      <c r="AE45" s="29">
        <f>SUMIFS('NTUA self con'!H$15:H$55,'NTUA self con'!$A$15:$A$55,overview!$B45)</f>
        <v>424.49647438524153</v>
      </c>
      <c r="AF45" s="37">
        <f t="shared" si="36"/>
        <v>444.04715836329979</v>
      </c>
      <c r="AG45" s="37">
        <f t="shared" si="37"/>
        <v>463.59784234135805</v>
      </c>
      <c r="AH45" s="37">
        <f t="shared" si="38"/>
        <v>483.14852631941631</v>
      </c>
      <c r="AI45" s="37">
        <f t="shared" si="39"/>
        <v>502.69921029747456</v>
      </c>
      <c r="AJ45" s="29">
        <f>SUMIFS('NTUA self con'!I$15:I$55,'NTUA self con'!$A$15:$A$55,overview!$B45)</f>
        <v>522.24989427553282</v>
      </c>
      <c r="AK45" s="37">
        <f t="shared" si="40"/>
        <v>487.12883042378542</v>
      </c>
      <c r="AL45" s="37">
        <f t="shared" si="41"/>
        <v>452.00776657203801</v>
      </c>
      <c r="AM45" s="37">
        <f t="shared" si="42"/>
        <v>416.8867027202906</v>
      </c>
      <c r="AN45" s="37">
        <f t="shared" si="43"/>
        <v>381.76563886854319</v>
      </c>
      <c r="AO45" s="29">
        <f>SUMIFS('NTUA self con'!J$15:J$55,'NTUA self con'!$A$15:$A$55,overview!$B45)</f>
        <v>346.6445750167959</v>
      </c>
      <c r="AP45" s="37">
        <f t="shared" si="44"/>
        <v>330.52299450505234</v>
      </c>
      <c r="AQ45" s="37">
        <f t="shared" si="45"/>
        <v>314.40141399330878</v>
      </c>
      <c r="AR45" s="37">
        <f t="shared" si="46"/>
        <v>298.27983348156522</v>
      </c>
      <c r="AS45" s="37">
        <f t="shared" si="47"/>
        <v>282.15825296982166</v>
      </c>
      <c r="AT45" s="29">
        <f>SUMIFS('NTUA self con'!K$15:K$55,'NTUA self con'!$A$15:$A$55,overview!$B45)</f>
        <v>266.0366724580781</v>
      </c>
      <c r="AU45" s="37">
        <f t="shared" si="48"/>
        <v>264.21743586712694</v>
      </c>
      <c r="AV45" s="37">
        <f t="shared" si="49"/>
        <v>262.39819927617577</v>
      </c>
      <c r="AW45" s="37">
        <f t="shared" si="50"/>
        <v>260.57896268522461</v>
      </c>
      <c r="AX45" s="37">
        <f t="shared" si="51"/>
        <v>258.75972609427345</v>
      </c>
      <c r="AY45" s="29">
        <f>SUMIFS('NTUA self con'!L$15:L$55,'NTUA self con'!$A$15:$A$55,overview!$B45)</f>
        <v>256.94048950332217</v>
      </c>
    </row>
    <row r="46" spans="1:51" hidden="1" x14ac:dyDescent="0.25">
      <c r="A46" s="30"/>
      <c r="B46" s="24" t="s">
        <v>62</v>
      </c>
      <c r="C46" s="24" t="s">
        <v>119</v>
      </c>
      <c r="D46" s="24" t="s">
        <v>131</v>
      </c>
      <c r="E46" s="24" t="s">
        <v>132</v>
      </c>
      <c r="F46" s="25">
        <f>SUMIFS('Estat self con'!G$15:G$55,'Estat self con'!$A$15:$A$55,overview!$B46)</f>
        <v>1200</v>
      </c>
      <c r="G46" s="25">
        <f>SUMIFS('Estat self con'!H$15:H$55,'Estat self con'!$A$15:$A$55,overview!$B46)</f>
        <v>1089</v>
      </c>
      <c r="H46" s="25">
        <f>SUMIFS('Estat self con'!I$15:I$55,'Estat self con'!$A$15:$A$55,overview!$B46)</f>
        <v>1129</v>
      </c>
      <c r="I46" s="25">
        <f>SUMIFS('Estat self con'!J$15:J$55,'Estat self con'!$A$15:$A$55,overview!$B46)</f>
        <v>1132</v>
      </c>
      <c r="J46" s="25">
        <f>SUMIFS('Estat self con'!K$15:K$55,'Estat self con'!$A$15:$A$55,overview!$B46)</f>
        <v>1211</v>
      </c>
      <c r="K46" s="25">
        <f>SUMIFS('Estat self con'!L$15:L$55,'Estat self con'!$A$15:$A$55,overview!$B46)</f>
        <v>402</v>
      </c>
      <c r="L46" s="25">
        <f>SUMIFS('Estat self con'!M$15:M$55,'Estat self con'!$A$15:$A$55,overview!$B46)</f>
        <v>377</v>
      </c>
      <c r="M46" s="25">
        <f>SUMIFS('Estat self con'!N$15:N$55,'Estat self con'!$A$15:$A$55,overview!$B46)</f>
        <v>354</v>
      </c>
      <c r="N46" s="25">
        <f>SUMIFS('Estat self con'!O$15:O$55,'Estat self con'!$A$15:$A$55,overview!$B46)</f>
        <v>311</v>
      </c>
      <c r="O46" s="25">
        <f>SUMIFS('Estat self con'!P$15:P$55,'Estat self con'!$A$15:$A$55,overview!$B46)</f>
        <v>253</v>
      </c>
      <c r="P46" s="25">
        <f>SUMIFS('Estat self con'!Q$15:Q$55,'Estat self con'!$A$15:$A$55,overview!$B46)</f>
        <v>257</v>
      </c>
      <c r="Q46" s="25">
        <f>SUMIFS('Estat self con'!R$15:R$55,'Estat self con'!$A$15:$A$55,overview!$B46)</f>
        <v>215</v>
      </c>
      <c r="R46" s="25">
        <f>SUMIFS('Estat self con'!S$15:S$55,'Estat self con'!$A$15:$A$55,overview!$B46)</f>
        <v>191.09999999999991</v>
      </c>
      <c r="S46" s="25">
        <f>SUMIFS('Estat self con'!T$15:T$55,'Estat self con'!$A$15:$A$55,overview!$B46)</f>
        <v>196.79999999999973</v>
      </c>
      <c r="T46" s="36">
        <f t="shared" si="26"/>
        <v>246.62012309326917</v>
      </c>
      <c r="U46" s="36">
        <f t="shared" si="27"/>
        <v>296.44024618653862</v>
      </c>
      <c r="V46" s="36">
        <f t="shared" si="28"/>
        <v>346.26036927980806</v>
      </c>
      <c r="W46" s="36">
        <f t="shared" si="29"/>
        <v>396.0804923730775</v>
      </c>
      <c r="X46" s="36">
        <f t="shared" si="30"/>
        <v>445.90061546634695</v>
      </c>
      <c r="Y46" s="36">
        <f t="shared" si="31"/>
        <v>495.72073855961639</v>
      </c>
      <c r="Z46" s="26">
        <f>SUMIFS('NTUA self con'!G$15:G$55,'NTUA self con'!$A$15:$A$55,overview!$B46)</f>
        <v>545.54086165288572</v>
      </c>
      <c r="AA46" s="36">
        <f t="shared" si="32"/>
        <v>588.11828493716052</v>
      </c>
      <c r="AB46" s="36">
        <f t="shared" si="33"/>
        <v>630.69570822143532</v>
      </c>
      <c r="AC46" s="36">
        <f t="shared" si="34"/>
        <v>673.27313150571013</v>
      </c>
      <c r="AD46" s="36">
        <f t="shared" si="35"/>
        <v>715.85055478998493</v>
      </c>
      <c r="AE46" s="26">
        <f>SUMIFS('NTUA self con'!H$15:H$55,'NTUA self con'!$A$15:$A$55,overview!$B46)</f>
        <v>758.42797807425995</v>
      </c>
      <c r="AF46" s="36">
        <f t="shared" si="36"/>
        <v>764.98921889628286</v>
      </c>
      <c r="AG46" s="36">
        <f t="shared" si="37"/>
        <v>771.55045971830577</v>
      </c>
      <c r="AH46" s="36">
        <f t="shared" si="38"/>
        <v>778.11170054032868</v>
      </c>
      <c r="AI46" s="36">
        <f t="shared" si="39"/>
        <v>784.67294136235159</v>
      </c>
      <c r="AJ46" s="26">
        <f>SUMIFS('NTUA self con'!I$15:I$55,'NTUA self con'!$A$15:$A$55,overview!$B46)</f>
        <v>791.23418218437473</v>
      </c>
      <c r="AK46" s="36">
        <f t="shared" si="40"/>
        <v>791.74209974249356</v>
      </c>
      <c r="AL46" s="36">
        <f t="shared" si="41"/>
        <v>792.2500173006124</v>
      </c>
      <c r="AM46" s="36">
        <f t="shared" si="42"/>
        <v>792.75793485873123</v>
      </c>
      <c r="AN46" s="36">
        <f t="shared" si="43"/>
        <v>793.26585241685007</v>
      </c>
      <c r="AO46" s="26">
        <f>SUMIFS('NTUA self con'!J$15:J$55,'NTUA self con'!$A$15:$A$55,overview!$B46)</f>
        <v>793.77376997496867</v>
      </c>
      <c r="AP46" s="36">
        <f t="shared" si="44"/>
        <v>790.9230705531503</v>
      </c>
      <c r="AQ46" s="36">
        <f t="shared" si="45"/>
        <v>788.07237113133192</v>
      </c>
      <c r="AR46" s="36">
        <f t="shared" si="46"/>
        <v>785.22167170951354</v>
      </c>
      <c r="AS46" s="36">
        <f t="shared" si="47"/>
        <v>782.37097228769517</v>
      </c>
      <c r="AT46" s="26">
        <f>SUMIFS('NTUA self con'!K$15:K$55,'NTUA self con'!$A$15:$A$55,overview!$B46)</f>
        <v>779.5202728658769</v>
      </c>
      <c r="AU46" s="36">
        <f t="shared" si="48"/>
        <v>780.85459561525499</v>
      </c>
      <c r="AV46" s="36">
        <f t="shared" si="49"/>
        <v>782.18891836463308</v>
      </c>
      <c r="AW46" s="36">
        <f t="shared" si="50"/>
        <v>783.52324111401117</v>
      </c>
      <c r="AX46" s="36">
        <f t="shared" si="51"/>
        <v>784.85756386338926</v>
      </c>
      <c r="AY46" s="26">
        <f>SUMIFS('NTUA self con'!L$15:L$55,'NTUA self con'!$A$15:$A$55,overview!$B46)</f>
        <v>786.19188661276712</v>
      </c>
    </row>
    <row r="47" spans="1:51" hidden="1" x14ac:dyDescent="0.25">
      <c r="A47" s="31"/>
      <c r="B47" s="27" t="s">
        <v>63</v>
      </c>
      <c r="C47" s="27" t="s">
        <v>120</v>
      </c>
      <c r="D47" s="27" t="s">
        <v>131</v>
      </c>
      <c r="E47" s="27" t="s">
        <v>132</v>
      </c>
      <c r="F47" s="28">
        <f>SUMIFS('Estat self con'!G$15:G$55,'Estat self con'!$A$15:$A$55,overview!$B47)</f>
        <v>24.225000000000364</v>
      </c>
      <c r="G47" s="28">
        <f>SUMIFS('Estat self con'!H$15:H$55,'Estat self con'!$A$15:$A$55,overview!$B47)</f>
        <v>31.580000000000837</v>
      </c>
      <c r="H47" s="28">
        <f>SUMIFS('Estat self con'!I$15:I$55,'Estat self con'!$A$15:$A$55,overview!$B47)</f>
        <v>41.136000000000422</v>
      </c>
      <c r="I47" s="28">
        <f>SUMIFS('Estat self con'!J$15:J$55,'Estat self con'!$A$15:$A$55,overview!$B47)</f>
        <v>40.125</v>
      </c>
      <c r="J47" s="28">
        <f>SUMIFS('Estat self con'!K$15:K$55,'Estat self con'!$A$15:$A$55,overview!$B47)</f>
        <v>41.856000000000222</v>
      </c>
      <c r="K47" s="28">
        <f>SUMIFS('Estat self con'!L$15:L$55,'Estat self con'!$A$15:$A$55,overview!$B47)</f>
        <v>30.425000000000182</v>
      </c>
      <c r="L47" s="28">
        <f>SUMIFS('Estat self con'!M$15:M$55,'Estat self con'!$A$15:$A$55,overview!$B47)</f>
        <v>22.325000000000273</v>
      </c>
      <c r="M47" s="28">
        <f>SUMIFS('Estat self con'!N$15:N$55,'Estat self con'!$A$15:$A$55,overview!$B47)</f>
        <v>30.088999999999942</v>
      </c>
      <c r="N47" s="28">
        <f>SUMIFS('Estat self con'!O$15:O$55,'Estat self con'!$A$15:$A$55,overview!$B47)</f>
        <v>28.759000000000015</v>
      </c>
      <c r="O47" s="28">
        <f>SUMIFS('Estat self con'!P$15:P$55,'Estat self con'!$A$15:$A$55,overview!$B47)</f>
        <v>27.16800000000012</v>
      </c>
      <c r="P47" s="28">
        <f>SUMIFS('Estat self con'!Q$15:Q$55,'Estat self con'!$A$15:$A$55,overview!$B47)</f>
        <v>28.28899999999976</v>
      </c>
      <c r="Q47" s="28">
        <f>SUMIFS('Estat self con'!R$15:R$55,'Estat self con'!$A$15:$A$55,overview!$B47)</f>
        <v>29.889999999999873</v>
      </c>
      <c r="R47" s="28">
        <f>SUMIFS('Estat self con'!S$15:S$55,'Estat self con'!$A$15:$A$55,overview!$B47)</f>
        <v>30.328999999999724</v>
      </c>
      <c r="S47" s="28">
        <f>SUMIFS('Estat self con'!T$15:T$55,'Estat self con'!$A$15:$A$55,overview!$B47)</f>
        <v>29.516000000000076</v>
      </c>
      <c r="T47" s="37">
        <f t="shared" si="26"/>
        <v>33.275633559453581</v>
      </c>
      <c r="U47" s="37">
        <f t="shared" si="27"/>
        <v>37.035267118907086</v>
      </c>
      <c r="V47" s="37">
        <f t="shared" si="28"/>
        <v>40.794900678360591</v>
      </c>
      <c r="W47" s="37">
        <f t="shared" si="29"/>
        <v>44.554534237814096</v>
      </c>
      <c r="X47" s="37">
        <f t="shared" si="30"/>
        <v>48.314167797267601</v>
      </c>
      <c r="Y47" s="37">
        <f t="shared" si="31"/>
        <v>52.073801356721106</v>
      </c>
      <c r="Z47" s="29">
        <f>SUMIFS('NTUA self con'!G$15:G$55,'NTUA self con'!$A$15:$A$55,overview!$B47)</f>
        <v>55.83343491617461</v>
      </c>
      <c r="AA47" s="37">
        <f t="shared" si="32"/>
        <v>59.676078429080732</v>
      </c>
      <c r="AB47" s="37">
        <f t="shared" si="33"/>
        <v>63.518721941986854</v>
      </c>
      <c r="AC47" s="37">
        <f t="shared" si="34"/>
        <v>67.361365454892976</v>
      </c>
      <c r="AD47" s="37">
        <f t="shared" si="35"/>
        <v>71.204008967799098</v>
      </c>
      <c r="AE47" s="29">
        <f>SUMIFS('NTUA self con'!H$15:H$55,'NTUA self con'!$A$15:$A$55,overview!$B47)</f>
        <v>75.046652480705234</v>
      </c>
      <c r="AF47" s="37">
        <f t="shared" si="36"/>
        <v>82.261134265118386</v>
      </c>
      <c r="AG47" s="37">
        <f t="shared" si="37"/>
        <v>89.475616049531538</v>
      </c>
      <c r="AH47" s="37">
        <f t="shared" si="38"/>
        <v>96.690097833944691</v>
      </c>
      <c r="AI47" s="37">
        <f t="shared" si="39"/>
        <v>103.90457961835784</v>
      </c>
      <c r="AJ47" s="29">
        <f>SUMIFS('NTUA self con'!I$15:I$55,'NTUA self con'!$A$15:$A$55,overview!$B47)</f>
        <v>111.11906140277097</v>
      </c>
      <c r="AK47" s="37">
        <f t="shared" si="40"/>
        <v>116.9373957589618</v>
      </c>
      <c r="AL47" s="37">
        <f t="shared" si="41"/>
        <v>122.75573011515263</v>
      </c>
      <c r="AM47" s="37">
        <f t="shared" si="42"/>
        <v>128.57406447134346</v>
      </c>
      <c r="AN47" s="37">
        <f t="shared" si="43"/>
        <v>134.39239882753429</v>
      </c>
      <c r="AO47" s="29">
        <f>SUMIFS('NTUA self con'!J$15:J$55,'NTUA self con'!$A$15:$A$55,overview!$B47)</f>
        <v>140.2107331837251</v>
      </c>
      <c r="AP47" s="37">
        <f t="shared" si="44"/>
        <v>147.29500346209971</v>
      </c>
      <c r="AQ47" s="37">
        <f t="shared" si="45"/>
        <v>154.37927374047433</v>
      </c>
      <c r="AR47" s="37">
        <f t="shared" si="46"/>
        <v>161.46354401884895</v>
      </c>
      <c r="AS47" s="37">
        <f t="shared" si="47"/>
        <v>168.54781429722357</v>
      </c>
      <c r="AT47" s="29">
        <f>SUMIFS('NTUA self con'!K$15:K$55,'NTUA self con'!$A$15:$A$55,overview!$B47)</f>
        <v>175.63208457559813</v>
      </c>
      <c r="AU47" s="37">
        <f t="shared" si="48"/>
        <v>173.78340775430442</v>
      </c>
      <c r="AV47" s="37">
        <f t="shared" si="49"/>
        <v>171.93473093301071</v>
      </c>
      <c r="AW47" s="37">
        <f t="shared" si="50"/>
        <v>170.086054111717</v>
      </c>
      <c r="AX47" s="37">
        <f t="shared" si="51"/>
        <v>168.2373772904233</v>
      </c>
      <c r="AY47" s="29">
        <f>SUMIFS('NTUA self con'!L$15:L$55,'NTUA self con'!$A$15:$A$55,overview!$B47)</f>
        <v>166.38870046912962</v>
      </c>
    </row>
    <row r="48" spans="1:51" hidden="1" x14ac:dyDescent="0.25">
      <c r="A48" s="30"/>
      <c r="B48" s="24" t="s">
        <v>64</v>
      </c>
      <c r="C48" s="24" t="s">
        <v>108</v>
      </c>
      <c r="D48" s="24" t="s">
        <v>131</v>
      </c>
      <c r="E48" s="24" t="s">
        <v>132</v>
      </c>
      <c r="F48" s="25">
        <f>SUMIFS('Estat self con'!G$15:G$55,'Estat self con'!$A$15:$A$55,overview!$B48)</f>
        <v>2537</v>
      </c>
      <c r="G48" s="25">
        <f>SUMIFS('Estat self con'!H$15:H$55,'Estat self con'!$A$15:$A$55,overview!$B48)</f>
        <v>2514</v>
      </c>
      <c r="H48" s="25">
        <f>SUMIFS('Estat self con'!I$15:I$55,'Estat self con'!$A$15:$A$55,overview!$B48)</f>
        <v>2740</v>
      </c>
      <c r="I48" s="25">
        <f>SUMIFS('Estat self con'!J$15:J$55,'Estat self con'!$A$15:$A$55,overview!$B48)</f>
        <v>2642</v>
      </c>
      <c r="J48" s="25">
        <f>SUMIFS('Estat self con'!K$15:K$55,'Estat self con'!$A$15:$A$55,overview!$B48)</f>
        <v>2564</v>
      </c>
      <c r="K48" s="25">
        <f>SUMIFS('Estat self con'!L$15:L$55,'Estat self con'!$A$15:$A$55,overview!$B48)</f>
        <v>2758</v>
      </c>
      <c r="L48" s="25">
        <f>SUMIFS('Estat self con'!M$15:M$55,'Estat self con'!$A$15:$A$55,overview!$B48)</f>
        <v>2486</v>
      </c>
      <c r="M48" s="25">
        <f>SUMIFS('Estat self con'!N$15:N$55,'Estat self con'!$A$15:$A$55,overview!$B48)</f>
        <v>2284</v>
      </c>
      <c r="N48" s="25">
        <f>SUMIFS('Estat self con'!O$15:O$55,'Estat self con'!$A$15:$A$55,overview!$B48)</f>
        <v>2263</v>
      </c>
      <c r="O48" s="25">
        <f>SUMIFS('Estat self con'!P$15:P$55,'Estat self con'!$A$15:$A$55,overview!$B48)</f>
        <v>2262</v>
      </c>
      <c r="P48" s="25">
        <f>SUMIFS('Estat self con'!Q$15:Q$55,'Estat self con'!$A$15:$A$55,overview!$B48)</f>
        <v>2210</v>
      </c>
      <c r="Q48" s="25">
        <f>SUMIFS('Estat self con'!R$15:R$55,'Estat self con'!$A$15:$A$55,overview!$B48)</f>
        <v>2354</v>
      </c>
      <c r="R48" s="25">
        <f>SUMIFS('Estat self con'!S$15:S$55,'Estat self con'!$A$15:$A$55,overview!$B48)</f>
        <v>2186</v>
      </c>
      <c r="S48" s="25">
        <f>SUMIFS('Estat self con'!T$15:T$55,'Estat self con'!$A$15:$A$55,overview!$B48)</f>
        <v>2172</v>
      </c>
      <c r="T48" s="36">
        <f t="shared" si="26"/>
        <v>2138.9720215235075</v>
      </c>
      <c r="U48" s="36">
        <f t="shared" si="27"/>
        <v>2105.9440430470149</v>
      </c>
      <c r="V48" s="36">
        <f t="shared" si="28"/>
        <v>2072.9160645705224</v>
      </c>
      <c r="W48" s="36">
        <f t="shared" si="29"/>
        <v>2039.8880860940301</v>
      </c>
      <c r="X48" s="36">
        <f t="shared" si="30"/>
        <v>2006.8601076175378</v>
      </c>
      <c r="Y48" s="36">
        <f t="shared" si="31"/>
        <v>1973.8321291410455</v>
      </c>
      <c r="Z48" s="26">
        <f>SUMIFS('NTUA self con'!G$15:G$55,'NTUA self con'!$A$15:$A$55,overview!$B48)</f>
        <v>1940.8041506645532</v>
      </c>
      <c r="AA48" s="36">
        <f t="shared" si="32"/>
        <v>2011.4788782722767</v>
      </c>
      <c r="AB48" s="36">
        <f t="shared" si="33"/>
        <v>2082.1536058800002</v>
      </c>
      <c r="AC48" s="36">
        <f t="shared" si="34"/>
        <v>2152.8283334877237</v>
      </c>
      <c r="AD48" s="36">
        <f t="shared" si="35"/>
        <v>2223.5030610954473</v>
      </c>
      <c r="AE48" s="26">
        <f>SUMIFS('NTUA self con'!H$15:H$55,'NTUA self con'!$A$15:$A$55,overview!$B48)</f>
        <v>2294.1777887031712</v>
      </c>
      <c r="AF48" s="36">
        <f t="shared" si="36"/>
        <v>2204.5159340218511</v>
      </c>
      <c r="AG48" s="36">
        <f t="shared" si="37"/>
        <v>2114.8540793405309</v>
      </c>
      <c r="AH48" s="36">
        <f t="shared" si="38"/>
        <v>2025.1922246592108</v>
      </c>
      <c r="AI48" s="36">
        <f t="shared" si="39"/>
        <v>1935.5303699778906</v>
      </c>
      <c r="AJ48" s="26">
        <f>SUMIFS('NTUA self con'!I$15:I$55,'NTUA self con'!$A$15:$A$55,overview!$B48)</f>
        <v>1845.86851529657</v>
      </c>
      <c r="AK48" s="36">
        <f t="shared" si="40"/>
        <v>1874.4824228829268</v>
      </c>
      <c r="AL48" s="36">
        <f t="shared" si="41"/>
        <v>1903.0963304692837</v>
      </c>
      <c r="AM48" s="36">
        <f t="shared" si="42"/>
        <v>1931.7102380556405</v>
      </c>
      <c r="AN48" s="36">
        <f t="shared" si="43"/>
        <v>1960.3241456419973</v>
      </c>
      <c r="AO48" s="26">
        <f>SUMIFS('NTUA self con'!J$15:J$55,'NTUA self con'!$A$15:$A$55,overview!$B48)</f>
        <v>1988.938053228354</v>
      </c>
      <c r="AP48" s="36">
        <f t="shared" si="44"/>
        <v>1992.0904540144634</v>
      </c>
      <c r="AQ48" s="36">
        <f t="shared" si="45"/>
        <v>1995.2428548005728</v>
      </c>
      <c r="AR48" s="36">
        <f t="shared" si="46"/>
        <v>1998.3952555866822</v>
      </c>
      <c r="AS48" s="36">
        <f t="shared" si="47"/>
        <v>2001.5476563727916</v>
      </c>
      <c r="AT48" s="26">
        <f>SUMIFS('NTUA self con'!K$15:K$55,'NTUA self con'!$A$15:$A$55,overview!$B48)</f>
        <v>2004.7000571589015</v>
      </c>
      <c r="AU48" s="36">
        <f t="shared" si="48"/>
        <v>2014.7426941288954</v>
      </c>
      <c r="AV48" s="36">
        <f t="shared" si="49"/>
        <v>2024.7853310988894</v>
      </c>
      <c r="AW48" s="36">
        <f t="shared" si="50"/>
        <v>2034.8279680688834</v>
      </c>
      <c r="AX48" s="36">
        <f t="shared" si="51"/>
        <v>2044.8706050388773</v>
      </c>
      <c r="AY48" s="26">
        <f>SUMIFS('NTUA self con'!L$15:L$55,'NTUA self con'!$A$15:$A$55,overview!$B48)</f>
        <v>2054.9132420088717</v>
      </c>
    </row>
    <row r="49" spans="1:51" hidden="1" x14ac:dyDescent="0.25">
      <c r="A49" s="31"/>
      <c r="B49" s="27" t="s">
        <v>65</v>
      </c>
      <c r="C49" s="27" t="s">
        <v>113</v>
      </c>
      <c r="D49" s="27" t="s">
        <v>131</v>
      </c>
      <c r="E49" s="27" t="s">
        <v>132</v>
      </c>
      <c r="F49" s="28">
        <f>SUMIFS('Estat self con'!G$15:G$55,'Estat self con'!$A$15:$A$55,overview!$B49)</f>
        <v>126</v>
      </c>
      <c r="G49" s="28">
        <f>SUMIFS('Estat self con'!H$15:H$55,'Estat self con'!$A$15:$A$55,overview!$B49)</f>
        <v>132</v>
      </c>
      <c r="H49" s="28">
        <f>SUMIFS('Estat self con'!I$15:I$55,'Estat self con'!$A$15:$A$55,overview!$B49)</f>
        <v>131</v>
      </c>
      <c r="I49" s="28">
        <f>SUMIFS('Estat self con'!J$15:J$55,'Estat self con'!$A$15:$A$55,overview!$B49)</f>
        <v>127</v>
      </c>
      <c r="J49" s="28">
        <f>SUMIFS('Estat self con'!K$15:K$55,'Estat self con'!$A$15:$A$55,overview!$B49)</f>
        <v>122</v>
      </c>
      <c r="K49" s="28">
        <f>SUMIFS('Estat self con'!L$15:L$55,'Estat self con'!$A$15:$A$55,overview!$B49)</f>
        <v>121</v>
      </c>
      <c r="L49" s="28">
        <f>SUMIFS('Estat self con'!M$15:M$55,'Estat self con'!$A$15:$A$55,overview!$B49)</f>
        <v>126</v>
      </c>
      <c r="M49" s="28">
        <f>SUMIFS('Estat self con'!N$15:N$55,'Estat self con'!$A$15:$A$55,overview!$B49)</f>
        <v>122</v>
      </c>
      <c r="N49" s="28">
        <f>SUMIFS('Estat self con'!O$15:O$55,'Estat self con'!$A$15:$A$55,overview!$B49)</f>
        <v>114</v>
      </c>
      <c r="O49" s="28">
        <f>SUMIFS('Estat self con'!P$15:P$55,'Estat self con'!$A$15:$A$55,overview!$B49)</f>
        <v>108</v>
      </c>
      <c r="P49" s="28">
        <f>SUMIFS('Estat self con'!Q$15:Q$55,'Estat self con'!$A$15:$A$55,overview!$B49)</f>
        <v>64</v>
      </c>
      <c r="Q49" s="28">
        <f>SUMIFS('Estat self con'!R$15:R$55,'Estat self con'!$A$15:$A$55,overview!$B49)</f>
        <v>50.541999999999916</v>
      </c>
      <c r="R49" s="28">
        <f>SUMIFS('Estat self con'!S$15:S$55,'Estat self con'!$A$15:$A$55,overview!$B49)</f>
        <v>49.261999999999944</v>
      </c>
      <c r="S49" s="28">
        <f>SUMIFS('Estat self con'!T$15:T$55,'Estat self con'!$A$15:$A$55,overview!$B49)</f>
        <v>50.209999999999809</v>
      </c>
      <c r="T49" s="37">
        <f t="shared" si="26"/>
        <v>49.959737060696362</v>
      </c>
      <c r="U49" s="37">
        <f t="shared" si="27"/>
        <v>49.709474121392915</v>
      </c>
      <c r="V49" s="37">
        <f t="shared" si="28"/>
        <v>49.459211182089469</v>
      </c>
      <c r="W49" s="37">
        <f t="shared" si="29"/>
        <v>49.208948242786022</v>
      </c>
      <c r="X49" s="37">
        <f t="shared" si="30"/>
        <v>48.958685303482575</v>
      </c>
      <c r="Y49" s="37">
        <f t="shared" si="31"/>
        <v>48.708422364179128</v>
      </c>
      <c r="Z49" s="29">
        <f>SUMIFS('NTUA self con'!G$15:G$55,'NTUA self con'!$A$15:$A$55,overview!$B49)</f>
        <v>48.458159424875703</v>
      </c>
      <c r="AA49" s="37">
        <f t="shared" si="32"/>
        <v>48.313809391028556</v>
      </c>
      <c r="AB49" s="37">
        <f t="shared" si="33"/>
        <v>48.16945935718141</v>
      </c>
      <c r="AC49" s="37">
        <f t="shared" si="34"/>
        <v>48.025109323334263</v>
      </c>
      <c r="AD49" s="37">
        <f t="shared" si="35"/>
        <v>47.880759289487116</v>
      </c>
      <c r="AE49" s="29">
        <f>SUMIFS('NTUA self con'!H$15:H$55,'NTUA self con'!$A$15:$A$55,overview!$B49)</f>
        <v>47.736409255639956</v>
      </c>
      <c r="AF49" s="37">
        <f t="shared" si="36"/>
        <v>47.542186572467287</v>
      </c>
      <c r="AG49" s="37">
        <f t="shared" si="37"/>
        <v>47.347963889294618</v>
      </c>
      <c r="AH49" s="37">
        <f t="shared" si="38"/>
        <v>47.15374120612195</v>
      </c>
      <c r="AI49" s="37">
        <f t="shared" si="39"/>
        <v>46.959518522949281</v>
      </c>
      <c r="AJ49" s="29">
        <f>SUMIFS('NTUA self con'!I$15:I$55,'NTUA self con'!$A$15:$A$55,overview!$B49)</f>
        <v>46.765295839776627</v>
      </c>
      <c r="AK49" s="37">
        <f t="shared" si="40"/>
        <v>46.481852671623891</v>
      </c>
      <c r="AL49" s="37">
        <f t="shared" si="41"/>
        <v>46.198409503471154</v>
      </c>
      <c r="AM49" s="37">
        <f t="shared" si="42"/>
        <v>45.914966335318418</v>
      </c>
      <c r="AN49" s="37">
        <f t="shared" si="43"/>
        <v>45.631523167165682</v>
      </c>
      <c r="AO49" s="29">
        <f>SUMIFS('NTUA self con'!J$15:J$55,'NTUA self con'!$A$15:$A$55,overview!$B49)</f>
        <v>45.348079999012953</v>
      </c>
      <c r="AP49" s="37">
        <f t="shared" si="44"/>
        <v>46.157645632661023</v>
      </c>
      <c r="AQ49" s="37">
        <f t="shared" si="45"/>
        <v>46.967211266309093</v>
      </c>
      <c r="AR49" s="37">
        <f t="shared" si="46"/>
        <v>47.776776899957163</v>
      </c>
      <c r="AS49" s="37">
        <f t="shared" si="47"/>
        <v>48.586342533605233</v>
      </c>
      <c r="AT49" s="29">
        <f>SUMIFS('NTUA self con'!K$15:K$55,'NTUA self con'!$A$15:$A$55,overview!$B49)</f>
        <v>49.39590816725331</v>
      </c>
      <c r="AU49" s="37">
        <f t="shared" si="48"/>
        <v>50.79408848662333</v>
      </c>
      <c r="AV49" s="37">
        <f t="shared" si="49"/>
        <v>52.192268805993351</v>
      </c>
      <c r="AW49" s="37">
        <f t="shared" si="50"/>
        <v>53.590449125363371</v>
      </c>
      <c r="AX49" s="37">
        <f t="shared" si="51"/>
        <v>54.988629444733391</v>
      </c>
      <c r="AY49" s="29">
        <f>SUMIFS('NTUA self con'!L$15:L$55,'NTUA self con'!$A$15:$A$55,overview!$B49)</f>
        <v>56.386809764103418</v>
      </c>
    </row>
    <row r="50" spans="1:51" hidden="1" x14ac:dyDescent="0.25">
      <c r="A50" s="30"/>
      <c r="B50" s="24" t="s">
        <v>66</v>
      </c>
      <c r="C50" s="24" t="s">
        <v>121</v>
      </c>
      <c r="D50" s="24" t="s">
        <v>131</v>
      </c>
      <c r="E50" s="24" t="s">
        <v>132</v>
      </c>
      <c r="F50" s="25">
        <f>SUMIFS('Estat self con'!G$15:G$55,'Estat self con'!$A$15:$A$55,overview!$B50)</f>
        <v>4323</v>
      </c>
      <c r="G50" s="25">
        <f>SUMIFS('Estat self con'!H$15:H$55,'Estat self con'!$A$15:$A$55,overview!$B50)</f>
        <v>4344</v>
      </c>
      <c r="H50" s="25">
        <f>SUMIFS('Estat self con'!I$15:I$55,'Estat self con'!$A$15:$A$55,overview!$B50)</f>
        <v>4415</v>
      </c>
      <c r="I50" s="25">
        <f>SUMIFS('Estat self con'!J$15:J$55,'Estat self con'!$A$15:$A$55,overview!$B50)</f>
        <v>4365</v>
      </c>
      <c r="J50" s="25">
        <f>SUMIFS('Estat self con'!K$15:K$55,'Estat self con'!$A$15:$A$55,overview!$B50)</f>
        <v>4924</v>
      </c>
      <c r="K50" s="25">
        <f>SUMIFS('Estat self con'!L$15:L$55,'Estat self con'!$A$15:$A$55,overview!$B50)</f>
        <v>4444</v>
      </c>
      <c r="L50" s="25">
        <f>SUMIFS('Estat self con'!M$15:M$55,'Estat self con'!$A$15:$A$55,overview!$B50)</f>
        <v>4818</v>
      </c>
      <c r="M50" s="25">
        <f>SUMIFS('Estat self con'!N$15:N$55,'Estat self con'!$A$15:$A$55,overview!$B50)</f>
        <v>4060.1540000000095</v>
      </c>
      <c r="N50" s="25">
        <f>SUMIFS('Estat self con'!O$15:O$55,'Estat self con'!$A$15:$A$55,overview!$B50)</f>
        <v>4180.4389999999985</v>
      </c>
      <c r="O50" s="25">
        <f>SUMIFS('Estat self con'!P$15:P$55,'Estat self con'!$A$15:$A$55,overview!$B50)</f>
        <v>4644</v>
      </c>
      <c r="P50" s="25">
        <f>SUMIFS('Estat self con'!Q$15:Q$55,'Estat self con'!$A$15:$A$55,overview!$B50)</f>
        <v>4486.5270000000019</v>
      </c>
      <c r="Q50" s="25">
        <f>SUMIFS('Estat self con'!R$15:R$55,'Estat self con'!$A$15:$A$55,overview!$B50)</f>
        <v>4180.1350000000093</v>
      </c>
      <c r="R50" s="25">
        <f>SUMIFS('Estat self con'!S$15:S$55,'Estat self con'!$A$15:$A$55,overview!$B50)</f>
        <v>3790.6739999999991</v>
      </c>
      <c r="S50" s="25">
        <f>SUMIFS('Estat self con'!T$15:T$55,'Estat self con'!$A$15:$A$55,overview!$B50)</f>
        <v>3423.2970000000059</v>
      </c>
      <c r="T50" s="36">
        <f t="shared" si="26"/>
        <v>3624.4982008018496</v>
      </c>
      <c r="U50" s="36">
        <f t="shared" si="27"/>
        <v>3825.6994016036933</v>
      </c>
      <c r="V50" s="36">
        <f t="shared" si="28"/>
        <v>4026.900602405537</v>
      </c>
      <c r="W50" s="36">
        <f t="shared" si="29"/>
        <v>4228.1018032073807</v>
      </c>
      <c r="X50" s="36">
        <f t="shared" si="30"/>
        <v>4429.3030040092244</v>
      </c>
      <c r="Y50" s="36">
        <f t="shared" si="31"/>
        <v>4630.5042048110681</v>
      </c>
      <c r="Z50" s="26">
        <f>SUMIFS('NTUA self con'!G$15:G$55,'NTUA self con'!$A$15:$A$55,overview!$B50)</f>
        <v>4831.7054056129127</v>
      </c>
      <c r="AA50" s="36">
        <f t="shared" si="32"/>
        <v>4809.7284853978899</v>
      </c>
      <c r="AB50" s="36">
        <f t="shared" si="33"/>
        <v>4787.7515651828671</v>
      </c>
      <c r="AC50" s="36">
        <f t="shared" si="34"/>
        <v>4765.7746449678443</v>
      </c>
      <c r="AD50" s="36">
        <f t="shared" si="35"/>
        <v>4743.7977247528215</v>
      </c>
      <c r="AE50" s="26">
        <f>SUMIFS('NTUA self con'!H$15:H$55,'NTUA self con'!$A$15:$A$55,overview!$B50)</f>
        <v>4721.8208045377978</v>
      </c>
      <c r="AF50" s="36">
        <f t="shared" si="36"/>
        <v>4679.9724703489574</v>
      </c>
      <c r="AG50" s="36">
        <f t="shared" si="37"/>
        <v>4638.1241361601169</v>
      </c>
      <c r="AH50" s="36">
        <f t="shared" si="38"/>
        <v>4596.2758019712765</v>
      </c>
      <c r="AI50" s="36">
        <f t="shared" si="39"/>
        <v>4554.427467782436</v>
      </c>
      <c r="AJ50" s="26">
        <f>SUMIFS('NTUA self con'!I$15:I$55,'NTUA self con'!$A$15:$A$55,overview!$B50)</f>
        <v>4512.5791335935937</v>
      </c>
      <c r="AK50" s="36">
        <f t="shared" si="40"/>
        <v>4450.3796206063298</v>
      </c>
      <c r="AL50" s="36">
        <f t="shared" si="41"/>
        <v>4388.1801076190659</v>
      </c>
      <c r="AM50" s="36">
        <f t="shared" si="42"/>
        <v>4325.980594631802</v>
      </c>
      <c r="AN50" s="36">
        <f t="shared" si="43"/>
        <v>4263.7810816445381</v>
      </c>
      <c r="AO50" s="26">
        <f>SUMIFS('NTUA self con'!J$15:J$55,'NTUA self con'!$A$15:$A$55,overview!$B50)</f>
        <v>4201.5815686572751</v>
      </c>
      <c r="AP50" s="36">
        <f t="shared" si="44"/>
        <v>4190.5331683948052</v>
      </c>
      <c r="AQ50" s="36">
        <f t="shared" si="45"/>
        <v>4179.4847681323354</v>
      </c>
      <c r="AR50" s="36">
        <f t="shared" si="46"/>
        <v>4168.4363678698655</v>
      </c>
      <c r="AS50" s="36">
        <f t="shared" si="47"/>
        <v>4157.3879676073957</v>
      </c>
      <c r="AT50" s="26">
        <f>SUMIFS('NTUA self con'!K$15:K$55,'NTUA self con'!$A$15:$A$55,overview!$B50)</f>
        <v>4146.3395673449268</v>
      </c>
      <c r="AU50" s="36">
        <f t="shared" si="48"/>
        <v>4086.2918941346115</v>
      </c>
      <c r="AV50" s="36">
        <f t="shared" si="49"/>
        <v>4026.2442209242963</v>
      </c>
      <c r="AW50" s="36">
        <f t="shared" si="50"/>
        <v>3966.1965477139811</v>
      </c>
      <c r="AX50" s="36">
        <f t="shared" si="51"/>
        <v>3906.1488745036659</v>
      </c>
      <c r="AY50" s="26">
        <f>SUMIFS('NTUA self con'!L$15:L$55,'NTUA self con'!$A$15:$A$55,overview!$B50)</f>
        <v>3846.1012012933497</v>
      </c>
    </row>
    <row r="51" spans="1:51" hidden="1" x14ac:dyDescent="0.25">
      <c r="A51" s="31"/>
      <c r="B51" s="27" t="s">
        <v>67</v>
      </c>
      <c r="C51" s="27" t="s">
        <v>114</v>
      </c>
      <c r="D51" s="27" t="s">
        <v>131</v>
      </c>
      <c r="E51" s="27" t="s">
        <v>132</v>
      </c>
      <c r="F51" s="28">
        <f>SUMIFS('Estat self con'!G$15:G$55,'Estat self con'!$A$15:$A$55,overview!$B51)</f>
        <v>3161.3319999999949</v>
      </c>
      <c r="G51" s="28">
        <f>SUMIFS('Estat self con'!H$15:H$55,'Estat self con'!$A$15:$A$55,overview!$B51)</f>
        <v>3147.1109999999971</v>
      </c>
      <c r="H51" s="28">
        <f>SUMIFS('Estat self con'!I$15:I$55,'Estat self con'!$A$15:$A$55,overview!$B51)</f>
        <v>3274.3819999999978</v>
      </c>
      <c r="I51" s="28">
        <f>SUMIFS('Estat self con'!J$15:J$55,'Estat self con'!$A$15:$A$55,overview!$B51)</f>
        <v>3263.2819999999992</v>
      </c>
      <c r="J51" s="28">
        <f>SUMIFS('Estat self con'!K$15:K$55,'Estat self con'!$A$15:$A$55,overview!$B51)</f>
        <v>3055.625</v>
      </c>
      <c r="K51" s="28">
        <f>SUMIFS('Estat self con'!L$15:L$55,'Estat self con'!$A$15:$A$55,overview!$B51)</f>
        <v>3518.6370000000024</v>
      </c>
      <c r="L51" s="28">
        <f>SUMIFS('Estat self con'!M$15:M$55,'Estat self con'!$A$15:$A$55,overview!$B51)</f>
        <v>3321.3549999999959</v>
      </c>
      <c r="M51" s="28">
        <f>SUMIFS('Estat self con'!N$15:N$55,'Estat self con'!$A$15:$A$55,overview!$B51)</f>
        <v>3288.2430000000022</v>
      </c>
      <c r="N51" s="28">
        <f>SUMIFS('Estat self con'!O$15:O$55,'Estat self con'!$A$15:$A$55,overview!$B51)</f>
        <v>3056.9379999999946</v>
      </c>
      <c r="O51" s="28">
        <f>SUMIFS('Estat self con'!P$15:P$55,'Estat self con'!$A$15:$A$55,overview!$B51)</f>
        <v>3201.2750000000015</v>
      </c>
      <c r="P51" s="28">
        <f>SUMIFS('Estat self con'!Q$15:Q$55,'Estat self con'!$A$15:$A$55,overview!$B51)</f>
        <v>3341.6990000000005</v>
      </c>
      <c r="Q51" s="28">
        <f>SUMIFS('Estat self con'!R$15:R$55,'Estat self con'!$A$15:$A$55,overview!$B51)</f>
        <v>3447.6739999999991</v>
      </c>
      <c r="R51" s="28">
        <f>SUMIFS('Estat self con'!S$15:S$55,'Estat self con'!$A$15:$A$55,overview!$B51)</f>
        <v>3411.5299999999988</v>
      </c>
      <c r="S51" s="28">
        <f>SUMIFS('Estat self con'!T$15:T$55,'Estat self con'!$A$15:$A$55,overview!$B51)</f>
        <v>3477.0940000000046</v>
      </c>
      <c r="T51" s="37">
        <f t="shared" si="26"/>
        <v>3351.6838964138524</v>
      </c>
      <c r="U51" s="37">
        <f t="shared" si="27"/>
        <v>3226.2737928277002</v>
      </c>
      <c r="V51" s="37">
        <f t="shared" si="28"/>
        <v>3100.8636892415479</v>
      </c>
      <c r="W51" s="37">
        <f t="shared" si="29"/>
        <v>2975.4535856553957</v>
      </c>
      <c r="X51" s="37">
        <f t="shared" si="30"/>
        <v>2850.0434820692435</v>
      </c>
      <c r="Y51" s="37">
        <f t="shared" si="31"/>
        <v>2724.6333784830913</v>
      </c>
      <c r="Z51" s="29">
        <f>SUMIFS('NTUA self con'!G$15:G$55,'NTUA self con'!$A$15:$A$55,overview!$B51)</f>
        <v>2599.22327489694</v>
      </c>
      <c r="AA51" s="37">
        <f t="shared" si="32"/>
        <v>2603.7650288869422</v>
      </c>
      <c r="AB51" s="37">
        <f t="shared" si="33"/>
        <v>2608.3067828769445</v>
      </c>
      <c r="AC51" s="37">
        <f t="shared" si="34"/>
        <v>2612.8485368669467</v>
      </c>
      <c r="AD51" s="37">
        <f t="shared" si="35"/>
        <v>2617.3902908569489</v>
      </c>
      <c r="AE51" s="29">
        <f>SUMIFS('NTUA self con'!H$15:H$55,'NTUA self con'!$A$15:$A$55,overview!$B51)</f>
        <v>2621.9320448469516</v>
      </c>
      <c r="AF51" s="37">
        <f t="shared" si="36"/>
        <v>2545.2014014227725</v>
      </c>
      <c r="AG51" s="37">
        <f t="shared" si="37"/>
        <v>2468.4707579985934</v>
      </c>
      <c r="AH51" s="37">
        <f t="shared" si="38"/>
        <v>2391.7401145744143</v>
      </c>
      <c r="AI51" s="37">
        <f t="shared" si="39"/>
        <v>2315.0094711502352</v>
      </c>
      <c r="AJ51" s="29">
        <f>SUMIFS('NTUA self con'!I$15:I$55,'NTUA self con'!$A$15:$A$55,overview!$B51)</f>
        <v>2238.2788277260552</v>
      </c>
      <c r="AK51" s="37">
        <f t="shared" si="40"/>
        <v>2262.480365909767</v>
      </c>
      <c r="AL51" s="37">
        <f t="shared" si="41"/>
        <v>2286.6819040934788</v>
      </c>
      <c r="AM51" s="37">
        <f t="shared" si="42"/>
        <v>2310.8834422771906</v>
      </c>
      <c r="AN51" s="37">
        <f t="shared" si="43"/>
        <v>2335.0849804609024</v>
      </c>
      <c r="AO51" s="29">
        <f>SUMIFS('NTUA self con'!J$15:J$55,'NTUA self con'!$A$15:$A$55,overview!$B51)</f>
        <v>2359.2865186446143</v>
      </c>
      <c r="AP51" s="37">
        <f t="shared" si="44"/>
        <v>2363.3940304340913</v>
      </c>
      <c r="AQ51" s="37">
        <f t="shared" si="45"/>
        <v>2367.5015422235683</v>
      </c>
      <c r="AR51" s="37">
        <f t="shared" si="46"/>
        <v>2371.6090540130454</v>
      </c>
      <c r="AS51" s="37">
        <f t="shared" si="47"/>
        <v>2375.7165658025224</v>
      </c>
      <c r="AT51" s="29">
        <f>SUMIFS('NTUA self con'!K$15:K$55,'NTUA self con'!$A$15:$A$55,overview!$B51)</f>
        <v>2379.8240775919985</v>
      </c>
      <c r="AU51" s="37">
        <f t="shared" si="48"/>
        <v>2363.7142558302962</v>
      </c>
      <c r="AV51" s="37">
        <f t="shared" si="49"/>
        <v>2347.6044340685939</v>
      </c>
      <c r="AW51" s="37">
        <f t="shared" si="50"/>
        <v>2331.4946123068917</v>
      </c>
      <c r="AX51" s="37">
        <f t="shared" si="51"/>
        <v>2315.3847905451894</v>
      </c>
      <c r="AY51" s="29">
        <f>SUMIFS('NTUA self con'!L$15:L$55,'NTUA self con'!$A$15:$A$55,overview!$B51)</f>
        <v>2299.2749687834876</v>
      </c>
    </row>
    <row r="52" spans="1:51" hidden="1" x14ac:dyDescent="0.25">
      <c r="A52" s="30"/>
      <c r="B52" s="24" t="s">
        <v>68</v>
      </c>
      <c r="C52" s="24" t="s">
        <v>122</v>
      </c>
      <c r="D52" s="24" t="s">
        <v>131</v>
      </c>
      <c r="E52" s="24" t="s">
        <v>132</v>
      </c>
      <c r="F52" s="25">
        <f>SUMIFS('Estat self con'!G$15:G$55,'Estat self con'!$A$15:$A$55,overview!$B52)</f>
        <v>13321</v>
      </c>
      <c r="G52" s="25">
        <f>SUMIFS('Estat self con'!H$15:H$55,'Estat self con'!$A$15:$A$55,overview!$B52)</f>
        <v>14057</v>
      </c>
      <c r="H52" s="25">
        <f>SUMIFS('Estat self con'!I$15:I$55,'Estat self con'!$A$15:$A$55,overview!$B52)</f>
        <v>13955</v>
      </c>
      <c r="I52" s="25">
        <f>SUMIFS('Estat self con'!J$15:J$55,'Estat self con'!$A$15:$A$55,overview!$B52)</f>
        <v>13807</v>
      </c>
      <c r="J52" s="25">
        <f>SUMIFS('Estat self con'!K$15:K$55,'Estat self con'!$A$15:$A$55,overview!$B52)</f>
        <v>13812</v>
      </c>
      <c r="K52" s="25">
        <f>SUMIFS('Estat self con'!L$15:L$55,'Estat self con'!$A$15:$A$55,overview!$B52)</f>
        <v>14200</v>
      </c>
      <c r="L52" s="25">
        <f>SUMIFS('Estat self con'!M$15:M$55,'Estat self con'!$A$15:$A$55,overview!$B52)</f>
        <v>14635</v>
      </c>
      <c r="M52" s="25">
        <f>SUMIFS('Estat self con'!N$15:N$55,'Estat self con'!$A$15:$A$55,overview!$B52)</f>
        <v>14490</v>
      </c>
      <c r="N52" s="25">
        <f>SUMIFS('Estat self con'!O$15:O$55,'Estat self con'!$A$15:$A$55,overview!$B52)</f>
        <v>14501</v>
      </c>
      <c r="O52" s="25">
        <f>SUMIFS('Estat self con'!P$15:P$55,'Estat self con'!$A$15:$A$55,overview!$B52)</f>
        <v>13845</v>
      </c>
      <c r="P52" s="25">
        <f>SUMIFS('Estat self con'!Q$15:Q$55,'Estat self con'!$A$15:$A$55,overview!$B52)</f>
        <v>14249</v>
      </c>
      <c r="Q52" s="25">
        <f>SUMIFS('Estat self con'!R$15:R$55,'Estat self con'!$A$15:$A$55,overview!$B52)</f>
        <v>14632</v>
      </c>
      <c r="R52" s="25">
        <f>SUMIFS('Estat self con'!S$15:S$55,'Estat self con'!$A$15:$A$55,overview!$B52)</f>
        <v>15596.008000000002</v>
      </c>
      <c r="S52" s="25">
        <f>SUMIFS('Estat self con'!T$15:T$55,'Estat self con'!$A$15:$A$55,overview!$B52)</f>
        <v>14779.790000000008</v>
      </c>
      <c r="T52" s="36">
        <f t="shared" si="26"/>
        <v>14635.165219030796</v>
      </c>
      <c r="U52" s="36">
        <f t="shared" si="27"/>
        <v>14490.540438061584</v>
      </c>
      <c r="V52" s="36">
        <f t="shared" si="28"/>
        <v>14345.915657092371</v>
      </c>
      <c r="W52" s="36">
        <f t="shared" si="29"/>
        <v>14201.290876123159</v>
      </c>
      <c r="X52" s="36">
        <f t="shared" si="30"/>
        <v>14056.666095153947</v>
      </c>
      <c r="Y52" s="36">
        <f t="shared" si="31"/>
        <v>13912.041314184735</v>
      </c>
      <c r="Z52" s="26">
        <f>SUMIFS('NTUA self con'!G$15:G$55,'NTUA self con'!$A$15:$A$55,overview!$B52)</f>
        <v>13767.416533215524</v>
      </c>
      <c r="AA52" s="36">
        <f t="shared" si="32"/>
        <v>13804.234994913986</v>
      </c>
      <c r="AB52" s="36">
        <f t="shared" si="33"/>
        <v>13841.053456612448</v>
      </c>
      <c r="AC52" s="36">
        <f t="shared" si="34"/>
        <v>13877.87191831091</v>
      </c>
      <c r="AD52" s="36">
        <f t="shared" si="35"/>
        <v>13914.690380009371</v>
      </c>
      <c r="AE52" s="26">
        <f>SUMIFS('NTUA self con'!H$15:H$55,'NTUA self con'!$A$15:$A$55,overview!$B52)</f>
        <v>13951.508841707837</v>
      </c>
      <c r="AF52" s="36">
        <f t="shared" si="36"/>
        <v>13821.136953000916</v>
      </c>
      <c r="AG52" s="36">
        <f t="shared" si="37"/>
        <v>13690.765064293995</v>
      </c>
      <c r="AH52" s="36">
        <f t="shared" si="38"/>
        <v>13560.393175587074</v>
      </c>
      <c r="AI52" s="36">
        <f t="shared" si="39"/>
        <v>13430.021286880154</v>
      </c>
      <c r="AJ52" s="26">
        <f>SUMIFS('NTUA self con'!I$15:I$55,'NTUA self con'!$A$15:$A$55,overview!$B52)</f>
        <v>13299.649398173235</v>
      </c>
      <c r="AK52" s="36">
        <f t="shared" si="40"/>
        <v>13065.48867072863</v>
      </c>
      <c r="AL52" s="36">
        <f t="shared" si="41"/>
        <v>12831.327943284025</v>
      </c>
      <c r="AM52" s="36">
        <f t="shared" si="42"/>
        <v>12597.167215839419</v>
      </c>
      <c r="AN52" s="36">
        <f t="shared" si="43"/>
        <v>12363.006488394814</v>
      </c>
      <c r="AO52" s="26">
        <f>SUMIFS('NTUA self con'!J$15:J$55,'NTUA self con'!$A$15:$A$55,overview!$B52)</f>
        <v>12128.845760950207</v>
      </c>
      <c r="AP52" s="36">
        <f t="shared" si="44"/>
        <v>12971.903708650894</v>
      </c>
      <c r="AQ52" s="36">
        <f t="shared" si="45"/>
        <v>13814.961656351581</v>
      </c>
      <c r="AR52" s="36">
        <f t="shared" si="46"/>
        <v>14658.019604052268</v>
      </c>
      <c r="AS52" s="36">
        <f t="shared" si="47"/>
        <v>15501.077551752955</v>
      </c>
      <c r="AT52" s="26">
        <f>SUMIFS('NTUA self con'!K$15:K$55,'NTUA self con'!$A$15:$A$55,overview!$B52)</f>
        <v>16344.135499453638</v>
      </c>
      <c r="AU52" s="36">
        <f t="shared" si="48"/>
        <v>17122.712540473782</v>
      </c>
      <c r="AV52" s="36">
        <f t="shared" si="49"/>
        <v>17901.289581493926</v>
      </c>
      <c r="AW52" s="36">
        <f t="shared" si="50"/>
        <v>18679.86662251407</v>
      </c>
      <c r="AX52" s="36">
        <f t="shared" si="51"/>
        <v>19458.443663534214</v>
      </c>
      <c r="AY52" s="26">
        <f>SUMIFS('NTUA self con'!L$15:L$55,'NTUA self con'!$A$15:$A$55,overview!$B52)</f>
        <v>20237.020704554365</v>
      </c>
    </row>
    <row r="53" spans="1:51" hidden="1" x14ac:dyDescent="0.25">
      <c r="A53" s="31"/>
      <c r="B53" s="27" t="s">
        <v>69</v>
      </c>
      <c r="C53" s="27" t="s">
        <v>115</v>
      </c>
      <c r="D53" s="27" t="s">
        <v>131</v>
      </c>
      <c r="E53" s="27" t="s">
        <v>132</v>
      </c>
      <c r="F53" s="28">
        <f>SUMIFS('Estat self con'!G$15:G$55,'Estat self con'!$A$15:$A$55,overview!$B53)</f>
        <v>1590.8559999999998</v>
      </c>
      <c r="G53" s="28">
        <f>SUMIFS('Estat self con'!H$15:H$55,'Estat self con'!$A$15:$A$55,overview!$B53)</f>
        <v>1547.7779999999984</v>
      </c>
      <c r="H53" s="28">
        <f>SUMIFS('Estat self con'!I$15:I$55,'Estat self con'!$A$15:$A$55,overview!$B53)</f>
        <v>1344.5380000000005</v>
      </c>
      <c r="I53" s="28">
        <f>SUMIFS('Estat self con'!J$15:J$55,'Estat self con'!$A$15:$A$55,overview!$B53)</f>
        <v>1390.0479999999952</v>
      </c>
      <c r="J53" s="28">
        <f>SUMIFS('Estat self con'!K$15:K$55,'Estat self con'!$A$15:$A$55,overview!$B53)</f>
        <v>1488.8280000000013</v>
      </c>
      <c r="K53" s="28">
        <f>SUMIFS('Estat self con'!L$15:L$55,'Estat self con'!$A$15:$A$55,overview!$B53)</f>
        <v>1307.5020000000004</v>
      </c>
      <c r="L53" s="28">
        <f>SUMIFS('Estat self con'!M$15:M$55,'Estat self con'!$A$15:$A$55,overview!$B53)</f>
        <v>1334.6990000000005</v>
      </c>
      <c r="M53" s="28">
        <f>SUMIFS('Estat self con'!N$15:N$55,'Estat self con'!$A$15:$A$55,overview!$B53)</f>
        <v>1360.4310000000041</v>
      </c>
      <c r="N53" s="28">
        <f>SUMIFS('Estat self con'!O$15:O$55,'Estat self con'!$A$15:$A$55,overview!$B53)</f>
        <v>1261.2570000000051</v>
      </c>
      <c r="O53" s="28">
        <f>SUMIFS('Estat self con'!P$15:P$55,'Estat self con'!$A$15:$A$55,overview!$B53)</f>
        <v>1275.5149999999994</v>
      </c>
      <c r="P53" s="28">
        <f>SUMIFS('Estat self con'!Q$15:Q$55,'Estat self con'!$A$15:$A$55,overview!$B53)</f>
        <v>1480.1150000000052</v>
      </c>
      <c r="Q53" s="28">
        <f>SUMIFS('Estat self con'!R$15:R$55,'Estat self con'!$A$15:$A$55,overview!$B53)</f>
        <v>1467.2099999999991</v>
      </c>
      <c r="R53" s="28">
        <f>SUMIFS('Estat self con'!S$15:S$55,'Estat self con'!$A$15:$A$55,overview!$B53)</f>
        <v>1762.7429999999949</v>
      </c>
      <c r="S53" s="28">
        <f>SUMIFS('Estat self con'!T$15:T$55,'Estat self con'!$A$15:$A$55,overview!$B53)</f>
        <v>1438.8660000000018</v>
      </c>
      <c r="T53" s="37">
        <f t="shared" si="26"/>
        <v>1333.4634915424333</v>
      </c>
      <c r="U53" s="37">
        <f t="shared" si="27"/>
        <v>1228.0609830848648</v>
      </c>
      <c r="V53" s="37">
        <f t="shared" si="28"/>
        <v>1122.6584746272963</v>
      </c>
      <c r="W53" s="37">
        <f t="shared" si="29"/>
        <v>1017.2559661697277</v>
      </c>
      <c r="X53" s="37">
        <f t="shared" si="30"/>
        <v>911.85345771215907</v>
      </c>
      <c r="Y53" s="37">
        <f t="shared" si="31"/>
        <v>806.45094925459045</v>
      </c>
      <c r="Z53" s="29">
        <f>SUMIFS('NTUA self con'!G$15:G$55,'NTUA self con'!$A$15:$A$55,overview!$B53)</f>
        <v>701.04844079702161</v>
      </c>
      <c r="AA53" s="37">
        <f t="shared" si="32"/>
        <v>659.15314711204849</v>
      </c>
      <c r="AB53" s="37">
        <f t="shared" si="33"/>
        <v>617.25785342707536</v>
      </c>
      <c r="AC53" s="37">
        <f t="shared" si="34"/>
        <v>575.36255974210223</v>
      </c>
      <c r="AD53" s="37">
        <f t="shared" si="35"/>
        <v>533.46726605712911</v>
      </c>
      <c r="AE53" s="29">
        <f>SUMIFS('NTUA self con'!H$15:H$55,'NTUA self con'!$A$15:$A$55,overview!$B53)</f>
        <v>491.57197237215587</v>
      </c>
      <c r="AF53" s="37">
        <f t="shared" si="36"/>
        <v>489.84872093997399</v>
      </c>
      <c r="AG53" s="37">
        <f t="shared" si="37"/>
        <v>488.1254695077921</v>
      </c>
      <c r="AH53" s="37">
        <f t="shared" si="38"/>
        <v>486.40221807561022</v>
      </c>
      <c r="AI53" s="37">
        <f t="shared" si="39"/>
        <v>484.67896664342834</v>
      </c>
      <c r="AJ53" s="29">
        <f>SUMIFS('NTUA self con'!I$15:I$55,'NTUA self con'!$A$15:$A$55,overview!$B53)</f>
        <v>482.95571521124657</v>
      </c>
      <c r="AK53" s="37">
        <f t="shared" si="40"/>
        <v>477.64021297431026</v>
      </c>
      <c r="AL53" s="37">
        <f t="shared" si="41"/>
        <v>472.32471073737395</v>
      </c>
      <c r="AM53" s="37">
        <f t="shared" si="42"/>
        <v>467.00920850043764</v>
      </c>
      <c r="AN53" s="37">
        <f t="shared" si="43"/>
        <v>461.69370626350133</v>
      </c>
      <c r="AO53" s="29">
        <f>SUMIFS('NTUA self con'!J$15:J$55,'NTUA self con'!$A$15:$A$55,overview!$B53)</f>
        <v>456.37820402656507</v>
      </c>
      <c r="AP53" s="37">
        <f t="shared" si="44"/>
        <v>472.52479397517601</v>
      </c>
      <c r="AQ53" s="37">
        <f t="shared" si="45"/>
        <v>488.67138392378695</v>
      </c>
      <c r="AR53" s="37">
        <f t="shared" si="46"/>
        <v>504.81797387239789</v>
      </c>
      <c r="AS53" s="37">
        <f t="shared" si="47"/>
        <v>520.96456382100882</v>
      </c>
      <c r="AT53" s="29">
        <f>SUMIFS('NTUA self con'!K$15:K$55,'NTUA self con'!$A$15:$A$55,overview!$B53)</f>
        <v>537.1111537696197</v>
      </c>
      <c r="AU53" s="37">
        <f t="shared" si="48"/>
        <v>529.20752909279838</v>
      </c>
      <c r="AV53" s="37">
        <f t="shared" si="49"/>
        <v>521.30390441597706</v>
      </c>
      <c r="AW53" s="37">
        <f t="shared" si="50"/>
        <v>513.40027973915574</v>
      </c>
      <c r="AX53" s="37">
        <f t="shared" si="51"/>
        <v>505.49665506233441</v>
      </c>
      <c r="AY53" s="29">
        <f>SUMIFS('NTUA self con'!L$15:L$55,'NTUA self con'!$A$15:$A$55,overview!$B53)</f>
        <v>497.59303038551298</v>
      </c>
    </row>
    <row r="54" spans="1:51" hidden="1" x14ac:dyDescent="0.25">
      <c r="A54" s="30"/>
      <c r="B54" s="24" t="s">
        <v>70</v>
      </c>
      <c r="C54" s="24" t="s">
        <v>109</v>
      </c>
      <c r="D54" s="24" t="s">
        <v>131</v>
      </c>
      <c r="E54" s="24" t="s">
        <v>132</v>
      </c>
      <c r="F54" s="25">
        <f>SUMIFS('Estat self con'!G$15:G$55,'Estat self con'!$A$15:$A$55,overview!$B54)</f>
        <v>3909</v>
      </c>
      <c r="G54" s="25">
        <f>SUMIFS('Estat self con'!H$15:H$55,'Estat self con'!$A$15:$A$55,overview!$B54)</f>
        <v>4347</v>
      </c>
      <c r="H54" s="25">
        <f>SUMIFS('Estat self con'!I$15:I$55,'Estat self con'!$A$15:$A$55,overview!$B54)</f>
        <v>5508</v>
      </c>
      <c r="I54" s="25">
        <f>SUMIFS('Estat self con'!J$15:J$55,'Estat self con'!$A$15:$A$55,overview!$B54)</f>
        <v>4856</v>
      </c>
      <c r="J54" s="25">
        <f>SUMIFS('Estat self con'!K$15:K$55,'Estat self con'!$A$15:$A$55,overview!$B54)</f>
        <v>5255</v>
      </c>
      <c r="K54" s="25">
        <f>SUMIFS('Estat self con'!L$15:L$55,'Estat self con'!$A$15:$A$55,overview!$B54)</f>
        <v>5056</v>
      </c>
      <c r="L54" s="25">
        <f>SUMIFS('Estat self con'!M$15:M$55,'Estat self con'!$A$15:$A$55,overview!$B54)</f>
        <v>5727</v>
      </c>
      <c r="M54" s="25">
        <f>SUMIFS('Estat self con'!N$15:N$55,'Estat self con'!$A$15:$A$55,overview!$B54)</f>
        <v>5351</v>
      </c>
      <c r="N54" s="25">
        <f>SUMIFS('Estat self con'!O$15:O$55,'Estat self con'!$A$15:$A$55,overview!$B54)</f>
        <v>4754</v>
      </c>
      <c r="O54" s="25">
        <f>SUMIFS('Estat self con'!P$15:P$55,'Estat self con'!$A$15:$A$55,overview!$B54)</f>
        <v>4977</v>
      </c>
      <c r="P54" s="25">
        <f>SUMIFS('Estat self con'!Q$15:Q$55,'Estat self con'!$A$15:$A$55,overview!$B54)</f>
        <v>5019</v>
      </c>
      <c r="Q54" s="25">
        <f>SUMIFS('Estat self con'!R$15:R$55,'Estat self con'!$A$15:$A$55,overview!$B54)</f>
        <v>4847</v>
      </c>
      <c r="R54" s="25">
        <f>SUMIFS('Estat self con'!S$15:S$55,'Estat self con'!$A$15:$A$55,overview!$B54)</f>
        <v>4940.5889999999999</v>
      </c>
      <c r="S54" s="25">
        <f>SUMIFS('Estat self con'!T$15:T$55,'Estat self con'!$A$15:$A$55,overview!$B54)</f>
        <v>4700.9440000000031</v>
      </c>
      <c r="T54" s="36">
        <f t="shared" si="26"/>
        <v>4713.9977610296173</v>
      </c>
      <c r="U54" s="36">
        <f t="shared" si="27"/>
        <v>4727.0515220592315</v>
      </c>
      <c r="V54" s="36">
        <f t="shared" si="28"/>
        <v>4740.1052830888457</v>
      </c>
      <c r="W54" s="36">
        <f t="shared" si="29"/>
        <v>4753.1590441184599</v>
      </c>
      <c r="X54" s="36">
        <f t="shared" si="30"/>
        <v>4766.212805148074</v>
      </c>
      <c r="Y54" s="36">
        <f t="shared" si="31"/>
        <v>4779.2665661776882</v>
      </c>
      <c r="Z54" s="26">
        <f>SUMIFS('NTUA self con'!G$15:G$55,'NTUA self con'!$A$15:$A$55,overview!$B54)</f>
        <v>4792.3203272073006</v>
      </c>
      <c r="AA54" s="36">
        <f t="shared" si="32"/>
        <v>4527.2785200177486</v>
      </c>
      <c r="AB54" s="36">
        <f t="shared" si="33"/>
        <v>4262.2367128281967</v>
      </c>
      <c r="AC54" s="36">
        <f t="shared" si="34"/>
        <v>3997.1949056386447</v>
      </c>
      <c r="AD54" s="36">
        <f t="shared" si="35"/>
        <v>3732.1530984490928</v>
      </c>
      <c r="AE54" s="26">
        <f>SUMIFS('NTUA self con'!H$15:H$55,'NTUA self con'!$A$15:$A$55,overview!$B54)</f>
        <v>3467.1112912595418</v>
      </c>
      <c r="AF54" s="36">
        <f t="shared" si="36"/>
        <v>3327.292862152256</v>
      </c>
      <c r="AG54" s="36">
        <f t="shared" si="37"/>
        <v>3187.4744330449703</v>
      </c>
      <c r="AH54" s="36">
        <f t="shared" si="38"/>
        <v>3047.6560039376845</v>
      </c>
      <c r="AI54" s="36">
        <f t="shared" si="39"/>
        <v>2907.8375748303988</v>
      </c>
      <c r="AJ54" s="26">
        <f>SUMIFS('NTUA self con'!I$15:I$55,'NTUA self con'!$A$15:$A$55,overview!$B54)</f>
        <v>2768.0191457231122</v>
      </c>
      <c r="AK54" s="36">
        <f t="shared" si="40"/>
        <v>2718.7324537926324</v>
      </c>
      <c r="AL54" s="36">
        <f t="shared" si="41"/>
        <v>2669.4457618621527</v>
      </c>
      <c r="AM54" s="36">
        <f t="shared" si="42"/>
        <v>2620.159069931673</v>
      </c>
      <c r="AN54" s="36">
        <f t="shared" si="43"/>
        <v>2570.8723780011933</v>
      </c>
      <c r="AO54" s="26">
        <f>SUMIFS('NTUA self con'!J$15:J$55,'NTUA self con'!$A$15:$A$55,overview!$B54)</f>
        <v>2521.5856860707136</v>
      </c>
      <c r="AP54" s="36">
        <f t="shared" si="44"/>
        <v>2487.5920938814088</v>
      </c>
      <c r="AQ54" s="36">
        <f t="shared" si="45"/>
        <v>2453.598501692104</v>
      </c>
      <c r="AR54" s="36">
        <f t="shared" si="46"/>
        <v>2419.6049095027993</v>
      </c>
      <c r="AS54" s="36">
        <f t="shared" si="47"/>
        <v>2385.6113173134945</v>
      </c>
      <c r="AT54" s="26">
        <f>SUMIFS('NTUA self con'!K$15:K$55,'NTUA self con'!$A$15:$A$55,overview!$B54)</f>
        <v>2351.6177251241897</v>
      </c>
      <c r="AU54" s="36">
        <f t="shared" si="48"/>
        <v>2909.6363442405941</v>
      </c>
      <c r="AV54" s="36">
        <f t="shared" si="49"/>
        <v>3467.6549633569985</v>
      </c>
      <c r="AW54" s="36">
        <f t="shared" si="50"/>
        <v>4025.6735824734028</v>
      </c>
      <c r="AX54" s="36">
        <f t="shared" si="51"/>
        <v>4583.6922015898072</v>
      </c>
      <c r="AY54" s="26">
        <f>SUMIFS('NTUA self con'!L$15:L$55,'NTUA self con'!$A$15:$A$55,overview!$B54)</f>
        <v>5141.710820706212</v>
      </c>
    </row>
    <row r="55" spans="1:51" hidden="1" x14ac:dyDescent="0.25">
      <c r="A55" s="31"/>
      <c r="B55" s="27" t="s">
        <v>71</v>
      </c>
      <c r="C55" s="27" t="s">
        <v>123</v>
      </c>
      <c r="D55" s="27" t="s">
        <v>131</v>
      </c>
      <c r="E55" s="27" t="s">
        <v>132</v>
      </c>
      <c r="F55" s="28">
        <f>SUMIFS('Estat self con'!G$15:G$55,'Estat self con'!$A$15:$A$55,overview!$B55)</f>
        <v>968</v>
      </c>
      <c r="G55" s="28">
        <f>SUMIFS('Estat self con'!H$15:H$55,'Estat self con'!$A$15:$A$55,overview!$B55)</f>
        <v>998</v>
      </c>
      <c r="H55" s="28">
        <f>SUMIFS('Estat self con'!I$15:I$55,'Estat self con'!$A$15:$A$55,overview!$B55)</f>
        <v>999</v>
      </c>
      <c r="I55" s="28">
        <f>SUMIFS('Estat self con'!J$15:J$55,'Estat self con'!$A$15:$A$55,overview!$B55)</f>
        <v>1042</v>
      </c>
      <c r="J55" s="28">
        <f>SUMIFS('Estat self con'!K$15:K$55,'Estat self con'!$A$15:$A$55,overview!$B55)</f>
        <v>1028</v>
      </c>
      <c r="K55" s="28">
        <f>SUMIFS('Estat self con'!L$15:L$55,'Estat self con'!$A$15:$A$55,overview!$B55)</f>
        <v>1030</v>
      </c>
      <c r="L55" s="28">
        <f>SUMIFS('Estat self con'!M$15:M$55,'Estat self con'!$A$15:$A$55,overview!$B55)</f>
        <v>1058</v>
      </c>
      <c r="M55" s="28">
        <f>SUMIFS('Estat self con'!N$15:N$55,'Estat self con'!$A$15:$A$55,overview!$B55)</f>
        <v>1031</v>
      </c>
      <c r="N55" s="28">
        <f>SUMIFS('Estat self con'!O$15:O$55,'Estat self con'!$A$15:$A$55,overview!$B55)</f>
        <v>986</v>
      </c>
      <c r="O55" s="28">
        <f>SUMIFS('Estat self con'!P$15:P$55,'Estat self con'!$A$15:$A$55,overview!$B55)</f>
        <v>951</v>
      </c>
      <c r="P55" s="28">
        <f>SUMIFS('Estat self con'!Q$15:Q$55,'Estat self con'!$A$15:$A$55,overview!$B55)</f>
        <v>913</v>
      </c>
      <c r="Q55" s="28">
        <f>SUMIFS('Estat self con'!R$15:R$55,'Estat self con'!$A$15:$A$55,overview!$B55)</f>
        <v>954</v>
      </c>
      <c r="R55" s="28">
        <f>SUMIFS('Estat self con'!S$15:S$55,'Estat self con'!$A$15:$A$55,overview!$B55)</f>
        <v>929.34900000000016</v>
      </c>
      <c r="S55" s="28">
        <f>SUMIFS('Estat self con'!T$15:T$55,'Estat self con'!$A$15:$A$55,overview!$B55)</f>
        <v>883.55499999999847</v>
      </c>
      <c r="T55" s="37">
        <f t="shared" si="26"/>
        <v>875.87262932826104</v>
      </c>
      <c r="U55" s="37">
        <f t="shared" si="27"/>
        <v>868.19025865652361</v>
      </c>
      <c r="V55" s="37">
        <f t="shared" si="28"/>
        <v>860.50788798478618</v>
      </c>
      <c r="W55" s="37">
        <f t="shared" si="29"/>
        <v>852.82551731304875</v>
      </c>
      <c r="X55" s="37">
        <f t="shared" si="30"/>
        <v>845.14314664131132</v>
      </c>
      <c r="Y55" s="37">
        <f t="shared" si="31"/>
        <v>837.46077596957389</v>
      </c>
      <c r="Z55" s="29">
        <f>SUMIFS('NTUA self con'!G$15:G$55,'NTUA self con'!$A$15:$A$55,overview!$B55)</f>
        <v>829.7784052978368</v>
      </c>
      <c r="AA55" s="37">
        <f t="shared" si="32"/>
        <v>828.62661110690101</v>
      </c>
      <c r="AB55" s="37">
        <f t="shared" si="33"/>
        <v>827.47481691596522</v>
      </c>
      <c r="AC55" s="37">
        <f t="shared" si="34"/>
        <v>826.32302272502943</v>
      </c>
      <c r="AD55" s="37">
        <f t="shared" si="35"/>
        <v>825.17122853409364</v>
      </c>
      <c r="AE55" s="29">
        <f>SUMIFS('NTUA self con'!H$15:H$55,'NTUA self con'!$A$15:$A$55,overview!$B55)</f>
        <v>824.01943434315763</v>
      </c>
      <c r="AF55" s="37">
        <f t="shared" si="36"/>
        <v>816.24584148936628</v>
      </c>
      <c r="AG55" s="37">
        <f t="shared" si="37"/>
        <v>808.47224863557494</v>
      </c>
      <c r="AH55" s="37">
        <f t="shared" si="38"/>
        <v>800.6986557817836</v>
      </c>
      <c r="AI55" s="37">
        <f t="shared" si="39"/>
        <v>792.92506292799226</v>
      </c>
      <c r="AJ55" s="29">
        <f>SUMIFS('NTUA self con'!I$15:I$55,'NTUA self con'!$A$15:$A$55,overview!$B55)</f>
        <v>785.15147007420092</v>
      </c>
      <c r="AK55" s="37">
        <f t="shared" si="40"/>
        <v>773.15570853361714</v>
      </c>
      <c r="AL55" s="37">
        <f t="shared" si="41"/>
        <v>761.15994699303337</v>
      </c>
      <c r="AM55" s="37">
        <f t="shared" si="42"/>
        <v>749.1641854524496</v>
      </c>
      <c r="AN55" s="37">
        <f t="shared" si="43"/>
        <v>737.16842391186583</v>
      </c>
      <c r="AO55" s="29">
        <f>SUMIFS('NTUA self con'!J$15:J$55,'NTUA self con'!$A$15:$A$55,overview!$B55)</f>
        <v>725.17266237128206</v>
      </c>
      <c r="AP55" s="37">
        <f t="shared" si="44"/>
        <v>728.46828967608087</v>
      </c>
      <c r="AQ55" s="37">
        <f t="shared" si="45"/>
        <v>731.76391698087969</v>
      </c>
      <c r="AR55" s="37">
        <f t="shared" si="46"/>
        <v>735.0595442856785</v>
      </c>
      <c r="AS55" s="37">
        <f t="shared" si="47"/>
        <v>738.35517159047731</v>
      </c>
      <c r="AT55" s="29">
        <f>SUMIFS('NTUA self con'!K$15:K$55,'NTUA self con'!$A$15:$A$55,overview!$B55)</f>
        <v>741.65079889527624</v>
      </c>
      <c r="AU55" s="37">
        <f t="shared" si="48"/>
        <v>741.23041568108306</v>
      </c>
      <c r="AV55" s="37">
        <f t="shared" si="49"/>
        <v>740.81003246688988</v>
      </c>
      <c r="AW55" s="37">
        <f t="shared" si="50"/>
        <v>740.3896492526967</v>
      </c>
      <c r="AX55" s="37">
        <f t="shared" si="51"/>
        <v>739.96926603850352</v>
      </c>
      <c r="AY55" s="29">
        <f>SUMIFS('NTUA self con'!L$15:L$55,'NTUA self con'!$A$15:$A$55,overview!$B55)</f>
        <v>739.54888282431057</v>
      </c>
    </row>
    <row r="56" spans="1:51" hidden="1" x14ac:dyDescent="0.25">
      <c r="A56" s="30"/>
      <c r="B56" s="24" t="s">
        <v>72</v>
      </c>
      <c r="C56" s="24" t="s">
        <v>124</v>
      </c>
      <c r="D56" s="24" t="s">
        <v>131</v>
      </c>
      <c r="E56" s="24" t="s">
        <v>132</v>
      </c>
      <c r="F56" s="25">
        <f>SUMIFS('Estat self con'!G$15:G$55,'Estat self con'!$A$15:$A$55,overview!$B56)</f>
        <v>2164</v>
      </c>
      <c r="G56" s="25">
        <f>SUMIFS('Estat self con'!H$15:H$55,'Estat self con'!$A$15:$A$55,overview!$B56)</f>
        <v>2512</v>
      </c>
      <c r="H56" s="25">
        <f>SUMIFS('Estat self con'!I$15:I$55,'Estat self con'!$A$15:$A$55,overview!$B56)</f>
        <v>2290</v>
      </c>
      <c r="I56" s="25">
        <f>SUMIFS('Estat self con'!J$15:J$55,'Estat self con'!$A$15:$A$55,overview!$B56)</f>
        <v>2317</v>
      </c>
      <c r="J56" s="25">
        <f>SUMIFS('Estat self con'!K$15:K$55,'Estat self con'!$A$15:$A$55,overview!$B56)</f>
        <v>2053</v>
      </c>
      <c r="K56" s="25">
        <f>SUMIFS('Estat self con'!L$15:L$55,'Estat self con'!$A$15:$A$55,overview!$B56)</f>
        <v>2427</v>
      </c>
      <c r="L56" s="25">
        <f>SUMIFS('Estat self con'!M$15:M$55,'Estat self con'!$A$15:$A$55,overview!$B56)</f>
        <v>2566</v>
      </c>
      <c r="M56" s="25">
        <f>SUMIFS('Estat self con'!N$15:N$55,'Estat self con'!$A$15:$A$55,overview!$B56)</f>
        <v>2527</v>
      </c>
      <c r="N56" s="25">
        <f>SUMIFS('Estat self con'!O$15:O$55,'Estat self con'!$A$15:$A$55,overview!$B56)</f>
        <v>1660</v>
      </c>
      <c r="O56" s="25">
        <f>SUMIFS('Estat self con'!P$15:P$55,'Estat self con'!$A$15:$A$55,overview!$B56)</f>
        <v>2394</v>
      </c>
      <c r="P56" s="25">
        <f>SUMIFS('Estat self con'!Q$15:Q$55,'Estat self con'!$A$15:$A$55,overview!$B56)</f>
        <v>2145</v>
      </c>
      <c r="Q56" s="25">
        <f>SUMIFS('Estat self con'!R$15:R$55,'Estat self con'!$A$15:$A$55,overview!$B56)</f>
        <v>2067</v>
      </c>
      <c r="R56" s="25">
        <f>SUMIFS('Estat self con'!S$15:S$55,'Estat self con'!$A$15:$A$55,overview!$B56)</f>
        <v>2046</v>
      </c>
      <c r="S56" s="25">
        <f>SUMIFS('Estat self con'!T$15:T$55,'Estat self con'!$A$15:$A$55,overview!$B56)</f>
        <v>2108</v>
      </c>
      <c r="T56" s="36">
        <f t="shared" si="26"/>
        <v>2086.0047846667367</v>
      </c>
      <c r="U56" s="36">
        <f t="shared" si="27"/>
        <v>2064.0095693334733</v>
      </c>
      <c r="V56" s="36">
        <f t="shared" si="28"/>
        <v>2042.01435400021</v>
      </c>
      <c r="W56" s="36">
        <f t="shared" si="29"/>
        <v>2020.0191386669467</v>
      </c>
      <c r="X56" s="36">
        <f t="shared" si="30"/>
        <v>1998.0239233336833</v>
      </c>
      <c r="Y56" s="36">
        <f t="shared" si="31"/>
        <v>1976.02870800042</v>
      </c>
      <c r="Z56" s="26">
        <f>SUMIFS('NTUA self con'!G$15:G$55,'NTUA self con'!$A$15:$A$55,overview!$B56)</f>
        <v>1954.0334926671567</v>
      </c>
      <c r="AA56" s="36">
        <f t="shared" si="32"/>
        <v>1939.1541893919944</v>
      </c>
      <c r="AB56" s="36">
        <f t="shared" si="33"/>
        <v>1924.274886116832</v>
      </c>
      <c r="AC56" s="36">
        <f t="shared" si="34"/>
        <v>1909.3955828416697</v>
      </c>
      <c r="AD56" s="36">
        <f t="shared" si="35"/>
        <v>1894.5162795665074</v>
      </c>
      <c r="AE56" s="26">
        <f>SUMIFS('NTUA self con'!H$15:H$55,'NTUA self con'!$A$15:$A$55,overview!$B56)</f>
        <v>1879.6369762913455</v>
      </c>
      <c r="AF56" s="36">
        <f t="shared" si="36"/>
        <v>1890.0664394789667</v>
      </c>
      <c r="AG56" s="36">
        <f t="shared" si="37"/>
        <v>1900.4959026665879</v>
      </c>
      <c r="AH56" s="36">
        <f t="shared" si="38"/>
        <v>1910.9253658542091</v>
      </c>
      <c r="AI56" s="36">
        <f t="shared" si="39"/>
        <v>1921.3548290418303</v>
      </c>
      <c r="AJ56" s="26">
        <f>SUMIFS('NTUA self con'!I$15:I$55,'NTUA self con'!$A$15:$A$55,overview!$B56)</f>
        <v>1931.7842922294512</v>
      </c>
      <c r="AK56" s="36">
        <f t="shared" si="40"/>
        <v>1926.857266006479</v>
      </c>
      <c r="AL56" s="36">
        <f t="shared" si="41"/>
        <v>1921.9302397835067</v>
      </c>
      <c r="AM56" s="36">
        <f t="shared" si="42"/>
        <v>1917.0032135605345</v>
      </c>
      <c r="AN56" s="36">
        <f t="shared" si="43"/>
        <v>1912.0761873375623</v>
      </c>
      <c r="AO56" s="26">
        <f>SUMIFS('NTUA self con'!J$15:J$55,'NTUA self con'!$A$15:$A$55,overview!$B56)</f>
        <v>1907.1491611145902</v>
      </c>
      <c r="AP56" s="36">
        <f t="shared" si="44"/>
        <v>1871.9083859799225</v>
      </c>
      <c r="AQ56" s="36">
        <f t="shared" si="45"/>
        <v>1836.6676108452548</v>
      </c>
      <c r="AR56" s="36">
        <f t="shared" si="46"/>
        <v>1801.4268357105871</v>
      </c>
      <c r="AS56" s="36">
        <f t="shared" si="47"/>
        <v>1766.1860605759193</v>
      </c>
      <c r="AT56" s="26">
        <f>SUMIFS('NTUA self con'!K$15:K$55,'NTUA self con'!$A$15:$A$55,overview!$B56)</f>
        <v>1730.9452854412521</v>
      </c>
      <c r="AU56" s="36">
        <f t="shared" si="48"/>
        <v>1863.6629174047819</v>
      </c>
      <c r="AV56" s="36">
        <f t="shared" si="49"/>
        <v>1996.3805493683117</v>
      </c>
      <c r="AW56" s="36">
        <f t="shared" si="50"/>
        <v>2129.0981813318417</v>
      </c>
      <c r="AX56" s="36">
        <f t="shared" si="51"/>
        <v>2261.8158132953718</v>
      </c>
      <c r="AY56" s="26">
        <f>SUMIFS('NTUA self con'!L$15:L$55,'NTUA self con'!$A$15:$A$55,overview!$B56)</f>
        <v>2394.5334452589013</v>
      </c>
    </row>
    <row r="57" spans="1:51" hidden="1" x14ac:dyDescent="0.25">
      <c r="A57" s="31"/>
      <c r="B57" s="27" t="s">
        <v>73</v>
      </c>
      <c r="C57" s="27" t="s">
        <v>110</v>
      </c>
      <c r="D57" s="27" t="s">
        <v>131</v>
      </c>
      <c r="E57" s="27" t="s">
        <v>132</v>
      </c>
      <c r="F57" s="28">
        <f>SUMIFS('Estat self con'!G$15:G$55,'Estat self con'!$A$15:$A$55,overview!$B57)</f>
        <v>2739</v>
      </c>
      <c r="G57" s="28">
        <f>SUMIFS('Estat self con'!H$15:H$55,'Estat self con'!$A$15:$A$55,overview!$B57)</f>
        <v>3669</v>
      </c>
      <c r="H57" s="28">
        <f>SUMIFS('Estat self con'!I$15:I$55,'Estat self con'!$A$15:$A$55,overview!$B57)</f>
        <v>3410</v>
      </c>
      <c r="I57" s="28">
        <f>SUMIFS('Estat self con'!J$15:J$55,'Estat self con'!$A$15:$A$55,overview!$B57)</f>
        <v>2938</v>
      </c>
      <c r="J57" s="28">
        <f>SUMIFS('Estat self con'!K$15:K$55,'Estat self con'!$A$15:$A$55,overview!$B57)</f>
        <v>2847</v>
      </c>
      <c r="K57" s="28">
        <f>SUMIFS('Estat self con'!L$15:L$55,'Estat self con'!$A$15:$A$55,overview!$B57)</f>
        <v>3454</v>
      </c>
      <c r="L57" s="28">
        <f>SUMIFS('Estat self con'!M$15:M$55,'Estat self con'!$A$15:$A$55,overview!$B57)</f>
        <v>3088</v>
      </c>
      <c r="M57" s="28">
        <f>SUMIFS('Estat self con'!N$15:N$55,'Estat self con'!$A$15:$A$55,overview!$B57)</f>
        <v>2704</v>
      </c>
      <c r="N57" s="28">
        <f>SUMIFS('Estat self con'!O$15:O$55,'Estat self con'!$A$15:$A$55,overview!$B57)</f>
        <v>2904</v>
      </c>
      <c r="O57" s="28">
        <f>SUMIFS('Estat self con'!P$15:P$55,'Estat self con'!$A$15:$A$55,overview!$B57)</f>
        <v>2636</v>
      </c>
      <c r="P57" s="28">
        <f>SUMIFS('Estat self con'!Q$15:Q$55,'Estat self con'!$A$15:$A$55,overview!$B57)</f>
        <v>2444</v>
      </c>
      <c r="Q57" s="28">
        <f>SUMIFS('Estat self con'!R$15:R$55,'Estat self con'!$A$15:$A$55,overview!$B57)</f>
        <v>2554</v>
      </c>
      <c r="R57" s="28">
        <f>SUMIFS('Estat self con'!S$15:S$55,'Estat self con'!$A$15:$A$55,overview!$B57)</f>
        <v>2480</v>
      </c>
      <c r="S57" s="28">
        <f>SUMIFS('Estat self con'!T$15:T$55,'Estat self con'!$A$15:$A$55,overview!$B57)</f>
        <v>2730</v>
      </c>
      <c r="T57" s="37">
        <f t="shared" si="26"/>
        <v>2903.959554028685</v>
      </c>
      <c r="U57" s="37">
        <f t="shared" si="27"/>
        <v>3077.9191080573701</v>
      </c>
      <c r="V57" s="37">
        <f t="shared" si="28"/>
        <v>3251.8786620860551</v>
      </c>
      <c r="W57" s="37">
        <f t="shared" si="29"/>
        <v>3425.8382161147401</v>
      </c>
      <c r="X57" s="37">
        <f t="shared" si="30"/>
        <v>3599.7977701434252</v>
      </c>
      <c r="Y57" s="37">
        <f t="shared" si="31"/>
        <v>3773.7573241721102</v>
      </c>
      <c r="Z57" s="29">
        <f>SUMIFS('NTUA self con'!G$15:G$55,'NTUA self con'!$A$15:$A$55,overview!$B57)</f>
        <v>3947.7168782007939</v>
      </c>
      <c r="AA57" s="37">
        <f t="shared" si="32"/>
        <v>3963.6280848805241</v>
      </c>
      <c r="AB57" s="37">
        <f t="shared" si="33"/>
        <v>3979.5392915602542</v>
      </c>
      <c r="AC57" s="37">
        <f t="shared" si="34"/>
        <v>3995.4504982399844</v>
      </c>
      <c r="AD57" s="37">
        <f t="shared" si="35"/>
        <v>4011.3617049197146</v>
      </c>
      <c r="AE57" s="29">
        <f>SUMIFS('NTUA self con'!H$15:H$55,'NTUA self con'!$A$15:$A$55,overview!$B57)</f>
        <v>4027.2729115994443</v>
      </c>
      <c r="AF57" s="37">
        <f t="shared" si="36"/>
        <v>4010.14864837201</v>
      </c>
      <c r="AG57" s="37">
        <f t="shared" si="37"/>
        <v>3993.0243851445757</v>
      </c>
      <c r="AH57" s="37">
        <f t="shared" si="38"/>
        <v>3975.9001219171414</v>
      </c>
      <c r="AI57" s="37">
        <f t="shared" si="39"/>
        <v>3958.7758586897071</v>
      </c>
      <c r="AJ57" s="29">
        <f>SUMIFS('NTUA self con'!I$15:I$55,'NTUA self con'!$A$15:$A$55,overview!$B57)</f>
        <v>3941.6515954622737</v>
      </c>
      <c r="AK57" s="37">
        <f t="shared" si="40"/>
        <v>4007.2561872746737</v>
      </c>
      <c r="AL57" s="37">
        <f t="shared" si="41"/>
        <v>4072.8607790870738</v>
      </c>
      <c r="AM57" s="37">
        <f t="shared" si="42"/>
        <v>4138.4653708994738</v>
      </c>
      <c r="AN57" s="37">
        <f t="shared" si="43"/>
        <v>4204.0699627118738</v>
      </c>
      <c r="AO57" s="29">
        <f>SUMIFS('NTUA self con'!J$15:J$55,'NTUA self con'!$A$15:$A$55,overview!$B57)</f>
        <v>4269.6745545242738</v>
      </c>
      <c r="AP57" s="37">
        <f t="shared" si="44"/>
        <v>4329.0218192607954</v>
      </c>
      <c r="AQ57" s="37">
        <f t="shared" si="45"/>
        <v>4388.3690839973169</v>
      </c>
      <c r="AR57" s="37">
        <f t="shared" si="46"/>
        <v>4447.7163487338385</v>
      </c>
      <c r="AS57" s="37">
        <f t="shared" si="47"/>
        <v>4507.06361347036</v>
      </c>
      <c r="AT57" s="29">
        <f>SUMIFS('NTUA self con'!K$15:K$55,'NTUA self con'!$A$15:$A$55,overview!$B57)</f>
        <v>4566.4108782068797</v>
      </c>
      <c r="AU57" s="37">
        <f t="shared" si="48"/>
        <v>4589.103480265886</v>
      </c>
      <c r="AV57" s="37">
        <f t="shared" si="49"/>
        <v>4611.7960823248923</v>
      </c>
      <c r="AW57" s="37">
        <f t="shared" si="50"/>
        <v>4634.4886843838985</v>
      </c>
      <c r="AX57" s="37">
        <f t="shared" si="51"/>
        <v>4657.1812864429048</v>
      </c>
      <c r="AY57" s="29">
        <f>SUMIFS('NTUA self con'!L$15:L$55,'NTUA self con'!$A$15:$A$55,overview!$B57)</f>
        <v>4679.873888501912</v>
      </c>
    </row>
    <row r="58" spans="1:51" hidden="1" x14ac:dyDescent="0.25">
      <c r="A58" s="30"/>
      <c r="B58" s="24" t="s">
        <v>74</v>
      </c>
      <c r="C58" s="24" t="s">
        <v>125</v>
      </c>
      <c r="D58" s="24" t="s">
        <v>131</v>
      </c>
      <c r="E58" s="24" t="s">
        <v>132</v>
      </c>
      <c r="F58" s="25">
        <f>SUMIFS('Estat self con'!G$15:G$55,'Estat self con'!$A$15:$A$55,overview!$B58)</f>
        <v>3824</v>
      </c>
      <c r="G58" s="25">
        <f>SUMIFS('Estat self con'!H$15:H$55,'Estat self con'!$A$15:$A$55,overview!$B58)</f>
        <v>3045</v>
      </c>
      <c r="H58" s="25">
        <f>SUMIFS('Estat self con'!I$15:I$55,'Estat self con'!$A$15:$A$55,overview!$B58)</f>
        <v>3793</v>
      </c>
      <c r="I58" s="25">
        <f>SUMIFS('Estat self con'!J$15:J$55,'Estat self con'!$A$15:$A$55,overview!$B58)</f>
        <v>3626</v>
      </c>
      <c r="J58" s="25">
        <f>SUMIFS('Estat self con'!K$15:K$55,'Estat self con'!$A$15:$A$55,overview!$B58)</f>
        <v>3386</v>
      </c>
      <c r="K58" s="25">
        <f>SUMIFS('Estat self con'!L$15:L$55,'Estat self con'!$A$15:$A$55,overview!$B58)</f>
        <v>3284</v>
      </c>
      <c r="L58" s="25">
        <f>SUMIFS('Estat self con'!M$15:M$55,'Estat self con'!$A$15:$A$55,overview!$B58)</f>
        <v>3440</v>
      </c>
      <c r="M58" s="25">
        <f>SUMIFS('Estat self con'!N$15:N$55,'Estat self con'!$A$15:$A$55,overview!$B58)</f>
        <v>3732</v>
      </c>
      <c r="N58" s="25">
        <f>SUMIFS('Estat self con'!O$15:O$55,'Estat self con'!$A$15:$A$55,overview!$B58)</f>
        <v>3627</v>
      </c>
      <c r="O58" s="25">
        <f>SUMIFS('Estat self con'!P$15:P$55,'Estat self con'!$A$15:$A$55,overview!$B58)</f>
        <v>3706</v>
      </c>
      <c r="P58" s="25">
        <f>SUMIFS('Estat self con'!Q$15:Q$55,'Estat self con'!$A$15:$A$55,overview!$B58)</f>
        <v>3067</v>
      </c>
      <c r="Q58" s="25">
        <f>SUMIFS('Estat self con'!R$15:R$55,'Estat self con'!$A$15:$A$55,overview!$B58)</f>
        <v>3479</v>
      </c>
      <c r="R58" s="25">
        <f>SUMIFS('Estat self con'!S$15:S$55,'Estat self con'!$A$15:$A$55,overview!$B58)</f>
        <v>3724</v>
      </c>
      <c r="S58" s="25">
        <f>SUMIFS('Estat self con'!T$15:T$55,'Estat self con'!$A$15:$A$55,overview!$B58)</f>
        <v>3723</v>
      </c>
      <c r="T58" s="36">
        <f t="shared" si="26"/>
        <v>3740.236212816792</v>
      </c>
      <c r="U58" s="36">
        <f t="shared" si="27"/>
        <v>3757.472425633584</v>
      </c>
      <c r="V58" s="36">
        <f t="shared" si="28"/>
        <v>3774.7086384503759</v>
      </c>
      <c r="W58" s="36">
        <f t="shared" si="29"/>
        <v>3791.9448512671679</v>
      </c>
      <c r="X58" s="36">
        <f t="shared" si="30"/>
        <v>3809.1810640839599</v>
      </c>
      <c r="Y58" s="36">
        <f t="shared" si="31"/>
        <v>3826.4172769007519</v>
      </c>
      <c r="Z58" s="26">
        <f>SUMIFS('NTUA self con'!G$15:G$55,'NTUA self con'!$A$15:$A$55,overview!$B58)</f>
        <v>3843.6534897175443</v>
      </c>
      <c r="AA58" s="36">
        <f t="shared" si="32"/>
        <v>3997.8769912571879</v>
      </c>
      <c r="AB58" s="36">
        <f t="shared" si="33"/>
        <v>4152.1004927968315</v>
      </c>
      <c r="AC58" s="36">
        <f t="shared" si="34"/>
        <v>4306.3239943364752</v>
      </c>
      <c r="AD58" s="36">
        <f t="shared" si="35"/>
        <v>4460.5474958761188</v>
      </c>
      <c r="AE58" s="26">
        <f>SUMIFS('NTUA self con'!H$15:H$55,'NTUA self con'!$A$15:$A$55,overview!$B58)</f>
        <v>4614.7709974157624</v>
      </c>
      <c r="AF58" s="36">
        <f t="shared" si="36"/>
        <v>4648.8940781824813</v>
      </c>
      <c r="AG58" s="36">
        <f t="shared" si="37"/>
        <v>4683.0171589492002</v>
      </c>
      <c r="AH58" s="36">
        <f t="shared" si="38"/>
        <v>4717.1402397159191</v>
      </c>
      <c r="AI58" s="36">
        <f t="shared" si="39"/>
        <v>4751.2633204826379</v>
      </c>
      <c r="AJ58" s="26">
        <f>SUMIFS('NTUA self con'!I$15:I$55,'NTUA self con'!$A$15:$A$55,overview!$B58)</f>
        <v>4785.3864012493577</v>
      </c>
      <c r="AK58" s="36">
        <f t="shared" si="40"/>
        <v>4950.293635024771</v>
      </c>
      <c r="AL58" s="36">
        <f t="shared" si="41"/>
        <v>5115.2008688001843</v>
      </c>
      <c r="AM58" s="36">
        <f t="shared" si="42"/>
        <v>5280.1081025755975</v>
      </c>
      <c r="AN58" s="36">
        <f t="shared" si="43"/>
        <v>5445.0153363510108</v>
      </c>
      <c r="AO58" s="26">
        <f>SUMIFS('NTUA self con'!J$15:J$55,'NTUA self con'!$A$15:$A$55,overview!$B58)</f>
        <v>5609.9225701264222</v>
      </c>
      <c r="AP58" s="36">
        <f t="shared" si="44"/>
        <v>5737.2261637212305</v>
      </c>
      <c r="AQ58" s="36">
        <f t="shared" si="45"/>
        <v>5864.5297573160387</v>
      </c>
      <c r="AR58" s="36">
        <f t="shared" si="46"/>
        <v>5991.833350910847</v>
      </c>
      <c r="AS58" s="36">
        <f t="shared" si="47"/>
        <v>6119.1369445056553</v>
      </c>
      <c r="AT58" s="26">
        <f>SUMIFS('NTUA self con'!K$15:K$55,'NTUA self con'!$A$15:$A$55,overview!$B58)</f>
        <v>6246.4405381004617</v>
      </c>
      <c r="AU58" s="36">
        <f t="shared" si="48"/>
        <v>6257.892484473804</v>
      </c>
      <c r="AV58" s="36">
        <f t="shared" si="49"/>
        <v>6269.3444308471462</v>
      </c>
      <c r="AW58" s="36">
        <f t="shared" si="50"/>
        <v>6280.7963772204885</v>
      </c>
      <c r="AX58" s="36">
        <f t="shared" si="51"/>
        <v>6292.2483235938307</v>
      </c>
      <c r="AY58" s="26">
        <f>SUMIFS('NTUA self con'!L$15:L$55,'NTUA self con'!$A$15:$A$55,overview!$B58)</f>
        <v>6303.7002699671721</v>
      </c>
    </row>
    <row r="59" spans="1:51" hidden="1" x14ac:dyDescent="0.25">
      <c r="A59" s="31"/>
      <c r="B59" s="27" t="s">
        <v>75</v>
      </c>
      <c r="C59" s="27" t="s">
        <v>126</v>
      </c>
      <c r="D59" s="27" t="s">
        <v>131</v>
      </c>
      <c r="E59" s="27" t="s">
        <v>132</v>
      </c>
      <c r="F59" s="28">
        <f>SUMIFS('Estat self con'!G$15:G$55,'Estat self con'!$A$15:$A$55,overview!$B59)</f>
        <v>17873</v>
      </c>
      <c r="G59" s="28">
        <f>SUMIFS('Estat self con'!H$15:H$55,'Estat self con'!$A$15:$A$55,overview!$B59)</f>
        <v>18504</v>
      </c>
      <c r="H59" s="28">
        <f>SUMIFS('Estat self con'!I$15:I$55,'Estat self con'!$A$15:$A$55,overview!$B59)</f>
        <v>17694</v>
      </c>
      <c r="I59" s="28">
        <f>SUMIFS('Estat self con'!J$15:J$55,'Estat self con'!$A$15:$A$55,overview!$B59)</f>
        <v>16368</v>
      </c>
      <c r="J59" s="28">
        <f>SUMIFS('Estat self con'!K$15:K$55,'Estat self con'!$A$15:$A$55,overview!$B59)</f>
        <v>16609</v>
      </c>
      <c r="K59" s="28">
        <f>SUMIFS('Estat self con'!L$15:L$55,'Estat self con'!$A$15:$A$55,overview!$B59)</f>
        <v>16125</v>
      </c>
      <c r="L59" s="28">
        <f>SUMIFS('Estat self con'!M$15:M$55,'Estat self con'!$A$15:$A$55,overview!$B59)</f>
        <v>16454</v>
      </c>
      <c r="M59" s="28">
        <f>SUMIFS('Estat self con'!N$15:N$55,'Estat self con'!$A$15:$A$55,overview!$B59)</f>
        <v>17990</v>
      </c>
      <c r="N59" s="28">
        <f>SUMIFS('Estat self con'!O$15:O$55,'Estat self con'!$A$15:$A$55,overview!$B59)</f>
        <v>17856</v>
      </c>
      <c r="O59" s="28">
        <f>SUMIFS('Estat self con'!P$15:P$55,'Estat self con'!$A$15:$A$55,overview!$B59)</f>
        <v>16483</v>
      </c>
      <c r="P59" s="28">
        <f>SUMIFS('Estat self con'!Q$15:Q$55,'Estat self con'!$A$15:$A$55,overview!$B59)</f>
        <v>17258.824000000022</v>
      </c>
      <c r="Q59" s="28">
        <f>SUMIFS('Estat self con'!R$15:R$55,'Estat self con'!$A$15:$A$55,overview!$B59)</f>
        <v>20843.396999999997</v>
      </c>
      <c r="R59" s="28">
        <f>SUMIFS('Estat self con'!S$15:S$55,'Estat self con'!$A$15:$A$55,overview!$B59)</f>
        <v>22692.831999999995</v>
      </c>
      <c r="S59" s="28">
        <f>SUMIFS('Estat self con'!T$15:T$55,'Estat self con'!$A$15:$A$55,overview!$B59)</f>
        <v>23780.819000000018</v>
      </c>
      <c r="T59" s="37">
        <f t="shared" si="26"/>
        <v>22404.65576752766</v>
      </c>
      <c r="U59" s="37">
        <f t="shared" si="27"/>
        <v>21028.492535055302</v>
      </c>
      <c r="V59" s="37">
        <f t="shared" si="28"/>
        <v>19652.329302582944</v>
      </c>
      <c r="W59" s="37">
        <f t="shared" si="29"/>
        <v>18276.166070110587</v>
      </c>
      <c r="X59" s="37">
        <f t="shared" si="30"/>
        <v>16900.002837638229</v>
      </c>
      <c r="Y59" s="37">
        <f t="shared" si="31"/>
        <v>15523.839605165869</v>
      </c>
      <c r="Z59" s="29">
        <f>SUMIFS('NTUA self con'!G$15:G$55,'NTUA self con'!$A$15:$A$55,overview!$B59)</f>
        <v>14147.676372693502</v>
      </c>
      <c r="AA59" s="37">
        <f t="shared" si="32"/>
        <v>14457.535314028199</v>
      </c>
      <c r="AB59" s="37">
        <f t="shared" si="33"/>
        <v>14767.394255362895</v>
      </c>
      <c r="AC59" s="37">
        <f t="shared" si="34"/>
        <v>15077.253196697591</v>
      </c>
      <c r="AD59" s="37">
        <f t="shared" si="35"/>
        <v>15387.112138032287</v>
      </c>
      <c r="AE59" s="29">
        <f>SUMIFS('NTUA self con'!H$15:H$55,'NTUA self con'!$A$15:$A$55,overview!$B59)</f>
        <v>15696.97107936698</v>
      </c>
      <c r="AF59" s="37">
        <f t="shared" si="36"/>
        <v>15704.1963530874</v>
      </c>
      <c r="AG59" s="37">
        <f t="shared" si="37"/>
        <v>15711.42162680782</v>
      </c>
      <c r="AH59" s="37">
        <f t="shared" si="38"/>
        <v>15718.64690052824</v>
      </c>
      <c r="AI59" s="37">
        <f t="shared" si="39"/>
        <v>15725.87217424866</v>
      </c>
      <c r="AJ59" s="29">
        <f>SUMIFS('NTUA self con'!I$15:I$55,'NTUA self con'!$A$15:$A$55,overview!$B59)</f>
        <v>15733.097447969078</v>
      </c>
      <c r="AK59" s="37">
        <f t="shared" si="40"/>
        <v>15716.450244481955</v>
      </c>
      <c r="AL59" s="37">
        <f t="shared" si="41"/>
        <v>15699.803040994833</v>
      </c>
      <c r="AM59" s="37">
        <f t="shared" si="42"/>
        <v>15683.155837507711</v>
      </c>
      <c r="AN59" s="37">
        <f t="shared" si="43"/>
        <v>15666.508634020589</v>
      </c>
      <c r="AO59" s="29">
        <f>SUMIFS('NTUA self con'!J$15:J$55,'NTUA self con'!$A$15:$A$55,overview!$B59)</f>
        <v>15649.861430533463</v>
      </c>
      <c r="AP59" s="37">
        <f t="shared" si="44"/>
        <v>15593.460426584457</v>
      </c>
      <c r="AQ59" s="37">
        <f t="shared" si="45"/>
        <v>15537.059422635451</v>
      </c>
      <c r="AR59" s="37">
        <f t="shared" si="46"/>
        <v>15480.658418686446</v>
      </c>
      <c r="AS59" s="37">
        <f t="shared" si="47"/>
        <v>15424.25741473744</v>
      </c>
      <c r="AT59" s="29">
        <f>SUMIFS('NTUA self con'!K$15:K$55,'NTUA self con'!$A$15:$A$55,overview!$B59)</f>
        <v>15367.85641078843</v>
      </c>
      <c r="AU59" s="37">
        <f t="shared" si="48"/>
        <v>15596.885748178616</v>
      </c>
      <c r="AV59" s="37">
        <f t="shared" si="49"/>
        <v>15825.915085568802</v>
      </c>
      <c r="AW59" s="37">
        <f t="shared" si="50"/>
        <v>16054.944422958988</v>
      </c>
      <c r="AX59" s="37">
        <f t="shared" si="51"/>
        <v>16283.973760349174</v>
      </c>
      <c r="AY59" s="29">
        <f>SUMIFS('NTUA self con'!L$15:L$55,'NTUA self con'!$A$15:$A$55,overview!$B59)</f>
        <v>16513.003097739362</v>
      </c>
    </row>
    <row r="60" spans="1:51" hidden="1" x14ac:dyDescent="0.25">
      <c r="A60" s="30"/>
      <c r="B60" s="24" t="s">
        <v>79</v>
      </c>
      <c r="C60" s="24" t="s">
        <v>111</v>
      </c>
      <c r="D60" s="24" t="s">
        <v>131</v>
      </c>
      <c r="E60" s="24" t="s">
        <v>132</v>
      </c>
      <c r="F60" s="25">
        <f>SUMIFS('Estat self con'!G$15:G$55,'Estat self con'!$A$15:$A$55,overview!$B60)</f>
        <v>635</v>
      </c>
      <c r="G60" s="25">
        <f>SUMIFS('Estat self con'!H$15:H$55,'Estat self con'!$A$15:$A$55,overview!$B60)</f>
        <v>587</v>
      </c>
      <c r="H60" s="25">
        <f>SUMIFS('Estat self con'!I$15:I$55,'Estat self con'!$A$15:$A$55,overview!$B60)</f>
        <v>556</v>
      </c>
      <c r="I60" s="25">
        <f>SUMIFS('Estat self con'!J$15:J$55,'Estat self con'!$A$15:$A$55,overview!$B60)</f>
        <v>637</v>
      </c>
      <c r="J60" s="25">
        <f>SUMIFS('Estat self con'!K$15:K$55,'Estat self con'!$A$15:$A$55,overview!$B60)</f>
        <v>608</v>
      </c>
      <c r="K60" s="25">
        <f>SUMIFS('Estat self con'!L$15:L$55,'Estat self con'!$A$15:$A$55,overview!$B60)</f>
        <v>491</v>
      </c>
      <c r="L60" s="25">
        <f>SUMIFS('Estat self con'!M$15:M$55,'Estat self con'!$A$15:$A$55,overview!$B60)</f>
        <v>500</v>
      </c>
      <c r="M60" s="25">
        <f>SUMIFS('Estat self con'!N$15:N$55,'Estat self con'!$A$15:$A$55,overview!$B60)</f>
        <v>535</v>
      </c>
      <c r="N60" s="25">
        <f>SUMIFS('Estat self con'!O$15:O$55,'Estat self con'!$A$15:$A$55,overview!$B60)</f>
        <v>587</v>
      </c>
      <c r="O60" s="25">
        <f>SUMIFS('Estat self con'!P$15:P$55,'Estat self con'!$A$15:$A$55,overview!$B60)</f>
        <v>628</v>
      </c>
      <c r="P60" s="25">
        <f>SUMIFS('Estat self con'!Q$15:Q$55,'Estat self con'!$A$15:$A$55,overview!$B60)</f>
        <v>642</v>
      </c>
      <c r="Q60" s="25">
        <f>SUMIFS('Estat self con'!R$15:R$55,'Estat self con'!$A$15:$A$55,overview!$B60)</f>
        <v>563</v>
      </c>
      <c r="R60" s="25">
        <f>SUMIFS('Estat self con'!S$15:S$55,'Estat self con'!$A$15:$A$55,overview!$B60)</f>
        <v>717</v>
      </c>
      <c r="S60" s="25"/>
      <c r="T60" s="24"/>
      <c r="U60" s="26"/>
      <c r="V60" s="24"/>
      <c r="W60" s="24"/>
      <c r="X60" s="24"/>
      <c r="Y60" s="24"/>
      <c r="Z60" s="26"/>
      <c r="AA60" s="24"/>
      <c r="AB60" s="24"/>
      <c r="AC60" s="24"/>
      <c r="AD60" s="24"/>
      <c r="AE60" s="26"/>
      <c r="AF60" s="24"/>
      <c r="AG60" s="24"/>
      <c r="AH60" s="24"/>
      <c r="AI60" s="24"/>
      <c r="AJ60" s="26"/>
      <c r="AK60" s="24"/>
      <c r="AL60" s="24"/>
      <c r="AM60" s="24"/>
      <c r="AN60" s="24"/>
      <c r="AO60" s="26"/>
      <c r="AP60" s="24"/>
      <c r="AQ60" s="24"/>
      <c r="AR60" s="24"/>
      <c r="AS60" s="24"/>
      <c r="AT60" s="26"/>
      <c r="AU60" s="24"/>
      <c r="AV60" s="24"/>
      <c r="AW60" s="24"/>
      <c r="AX60" s="24"/>
      <c r="AY60" s="26"/>
    </row>
    <row r="61" spans="1:51" hidden="1" x14ac:dyDescent="0.25">
      <c r="A61" s="31"/>
      <c r="B61" s="27" t="s">
        <v>127</v>
      </c>
      <c r="C61" s="27" t="s">
        <v>128</v>
      </c>
      <c r="D61" s="27" t="s">
        <v>131</v>
      </c>
      <c r="E61" s="27" t="s">
        <v>132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7"/>
      <c r="U61" s="29"/>
      <c r="V61" s="27"/>
      <c r="W61" s="27"/>
      <c r="X61" s="27"/>
      <c r="Y61" s="27"/>
      <c r="Z61" s="29"/>
      <c r="AA61" s="27"/>
      <c r="AB61" s="27"/>
      <c r="AC61" s="27"/>
      <c r="AD61" s="27"/>
      <c r="AE61" s="29"/>
      <c r="AF61" s="27"/>
      <c r="AG61" s="27"/>
      <c r="AH61" s="27"/>
      <c r="AI61" s="27"/>
      <c r="AJ61" s="29"/>
      <c r="AK61" s="27"/>
      <c r="AL61" s="27"/>
      <c r="AM61" s="27"/>
      <c r="AN61" s="27"/>
      <c r="AO61" s="29"/>
      <c r="AP61" s="27"/>
      <c r="AQ61" s="27"/>
      <c r="AR61" s="27"/>
      <c r="AS61" s="27"/>
      <c r="AT61" s="29"/>
      <c r="AU61" s="27"/>
      <c r="AV61" s="27"/>
      <c r="AW61" s="27"/>
      <c r="AX61" s="27"/>
      <c r="AY61" s="29"/>
    </row>
    <row r="62" spans="1:51" x14ac:dyDescent="0.25">
      <c r="A62" s="50" t="s">
        <v>147</v>
      </c>
      <c r="B62" s="24" t="s">
        <v>48</v>
      </c>
      <c r="C62" s="24" t="s">
        <v>98</v>
      </c>
      <c r="D62" s="24" t="s">
        <v>146</v>
      </c>
      <c r="E62" s="24" t="s">
        <v>132</v>
      </c>
      <c r="F62" s="43">
        <f>SUMIFS('Estat self gen factor'!G$15:G$55,'Estat self gen factor'!$A$15:$A$55,overview!$B32)-1</f>
        <v>4.3515276512062995E-2</v>
      </c>
      <c r="G62" s="43">
        <f>SUMIFS('Estat self gen factor'!H$15:H$55,'Estat self gen factor'!$A$15:$A$55,overview!$B32)-1</f>
        <v>4.4402698317820954E-2</v>
      </c>
      <c r="H62" s="43">
        <f>SUMIFS('Estat self gen factor'!I$15:I$55,'Estat self gen factor'!$A$15:$A$55,overview!$B32)-1</f>
        <v>4.3761310489083272E-2</v>
      </c>
      <c r="I62" s="43">
        <f>SUMIFS('Estat self gen factor'!J$15:J$55,'Estat self gen factor'!$A$15:$A$55,overview!$B32)-1</f>
        <v>4.3571217929814221E-2</v>
      </c>
      <c r="J62" s="43">
        <f>SUMIFS('Estat self gen factor'!K$15:K$55,'Estat self gen factor'!$A$15:$A$55,overview!$B32)-1</f>
        <v>4.2411708922226232E-2</v>
      </c>
      <c r="K62" s="43">
        <f>SUMIFS('Estat self gen factor'!L$15:L$55,'Estat self gen factor'!$A$15:$A$55,overview!$B32)-1</f>
        <v>4.0476138425551422E-2</v>
      </c>
      <c r="L62" s="43">
        <f>SUMIFS('Estat self gen factor'!M$15:M$55,'Estat self gen factor'!$A$15:$A$55,overview!$B32)-1</f>
        <v>4.1334425737661329E-2</v>
      </c>
      <c r="M62" s="43">
        <f>SUMIFS('Estat self gen factor'!N$15:N$55,'Estat self gen factor'!$A$15:$A$55,overview!$B32)-1</f>
        <v>3.9356755198475923E-2</v>
      </c>
      <c r="N62" s="43">
        <f>SUMIFS('Estat self gen factor'!O$15:O$55,'Estat self gen factor'!$A$15:$A$55,overview!$B32)-1</f>
        <v>3.996013951170907E-2</v>
      </c>
      <c r="O62" s="43">
        <f>SUMIFS('Estat self gen factor'!P$15:P$55,'Estat self gen factor'!$A$15:$A$55,overview!$B32)-1</f>
        <v>4.0511275093959132E-2</v>
      </c>
      <c r="P62" s="43">
        <f>SUMIFS('Estat self gen factor'!Q$15:Q$55,'Estat self gen factor'!$A$15:$A$55,overview!$B32)-1</f>
        <v>3.6290077219561345E-2</v>
      </c>
      <c r="Q62" s="43">
        <f>SUMIFS('Estat self gen factor'!R$15:R$55,'Estat self gen factor'!$A$15:$A$55,overview!$B32)-1</f>
        <v>4.0698887174859921E-2</v>
      </c>
      <c r="R62" s="43">
        <f>SUMIFS('Estat self gen factor'!S$15:S$55,'Estat self gen factor'!$A$15:$A$55,overview!$B32)-1</f>
        <v>4.4018778393778435E-2</v>
      </c>
      <c r="S62" s="43">
        <f>SUMIFS('Estat self gen factor'!T$15:T$55,'Estat self gen factor'!$A$15:$A$55,overview!$B32)-1</f>
        <v>4.3260207249999016E-2</v>
      </c>
      <c r="T62" s="44">
        <f>S62+($Z62-$S62)/7</f>
        <v>4.0536066486808818E-2</v>
      </c>
      <c r="U62" s="44">
        <f>T62+($Z62-$S62)/7</f>
        <v>3.781192572361862E-2</v>
      </c>
      <c r="V62" s="44">
        <f>U62+($Z62-$S62)/7</f>
        <v>3.5087784960428421E-2</v>
      </c>
      <c r="W62" s="44">
        <f>V62+($Z62-$S62)/7</f>
        <v>3.2363644197238223E-2</v>
      </c>
      <c r="X62" s="44">
        <f>W62+($Z62-$S62)/7</f>
        <v>2.9639503434048028E-2</v>
      </c>
      <c r="Y62" s="44">
        <f>X62+($Z62-$S62)/7</f>
        <v>2.6915362670857833E-2</v>
      </c>
      <c r="Z62" s="45">
        <f>SUMIFS('NTUA self gen factor'!G$15:G$55,'NTUA self gen factor'!$A$15:$A$55,overview!$B62)-1</f>
        <v>2.4191221907667648E-2</v>
      </c>
      <c r="AA62" s="44">
        <f>Z62+(AE62-Z62)/5</f>
        <v>2.3216957551355621E-2</v>
      </c>
      <c r="AB62" s="44">
        <f>AA62+(AE62-Z62)/5</f>
        <v>2.2242693195043593E-2</v>
      </c>
      <c r="AC62" s="44">
        <f>AB62+(AE62-Z62)/5</f>
        <v>2.1268428838731566E-2</v>
      </c>
      <c r="AD62" s="44">
        <f>AC62+(AE62-Z62)/5</f>
        <v>2.0294164482419538E-2</v>
      </c>
      <c r="AE62" s="45">
        <f>SUMIFS('NTUA self gen factor'!H$15:H$55,'NTUA self gen factor'!$A$15:$A$55,overview!$B62)-1</f>
        <v>1.9319900126107514E-2</v>
      </c>
      <c r="AF62" s="44">
        <f>AE62+(AJ62-AE62)/5</f>
        <v>1.8882887223381717E-2</v>
      </c>
      <c r="AG62" s="44">
        <f>AF62+(AJ62-AE62)/5</f>
        <v>1.8445874320655919E-2</v>
      </c>
      <c r="AH62" s="44">
        <f>AG62+(AJ62-AE62)/5</f>
        <v>1.8008861417930122E-2</v>
      </c>
      <c r="AI62" s="44">
        <f>AH62+(AJ62-AE62)/5</f>
        <v>1.7571848515204325E-2</v>
      </c>
      <c r="AJ62" s="45">
        <f>SUMIFS('NTUA self gen factor'!I$15:I$55,'NTUA self gen factor'!$A$15:$A$55,overview!$B62)-1</f>
        <v>1.7134835612478527E-2</v>
      </c>
      <c r="AK62" s="44">
        <f>AJ62+(AO62-AJ62)/5</f>
        <v>1.7211154320657718E-2</v>
      </c>
      <c r="AL62" s="44">
        <f>AK62+(AO62-AJ62)/5</f>
        <v>1.728747302883691E-2</v>
      </c>
      <c r="AM62" s="44">
        <f>AL62+(AO62-AJ62)/5</f>
        <v>1.7363791737016101E-2</v>
      </c>
      <c r="AN62" s="44">
        <f>AM62+(AO62-AJ62)/5</f>
        <v>1.7440110445195292E-2</v>
      </c>
      <c r="AO62" s="45">
        <f>SUMIFS('NTUA self gen factor'!J$15:J$55,'NTUA self gen factor'!$A$15:$A$55,overview!$B62)-1</f>
        <v>1.751642915337448E-2</v>
      </c>
      <c r="AP62" s="44">
        <f>AO62+(AT62-AO62)/5</f>
        <v>1.7640400044926931E-2</v>
      </c>
      <c r="AQ62" s="44">
        <f>AP62+(AT62-AO62)/5</f>
        <v>1.7764370936479382E-2</v>
      </c>
      <c r="AR62" s="44">
        <f>AQ62+(AT62-AO62)/5</f>
        <v>1.7888341828031833E-2</v>
      </c>
      <c r="AS62" s="44">
        <f>AR62+(AT62-AO62)/5</f>
        <v>1.8012312719584284E-2</v>
      </c>
      <c r="AT62" s="45">
        <f>SUMIFS('NTUA self gen factor'!K$15:K$55,'NTUA self gen factor'!$A$15:$A$55,overview!$B62)-1</f>
        <v>1.8136283611136728E-2</v>
      </c>
      <c r="AU62" s="44">
        <f>AT62+(AY62-AT62)/5</f>
        <v>1.811890875240767E-2</v>
      </c>
      <c r="AV62" s="44">
        <f>AU62+(AY62-AT62)/5</f>
        <v>1.8101533893678613E-2</v>
      </c>
      <c r="AW62" s="44">
        <f>AV62+(AY62-AT62)/5</f>
        <v>1.8084159034949556E-2</v>
      </c>
      <c r="AX62" s="44">
        <f>AW62+(AY62-AT62)/5</f>
        <v>1.8066784176220499E-2</v>
      </c>
      <c r="AY62" s="45">
        <f>SUMIFS('NTUA self gen factor'!L$15:L$55,'NTUA self gen factor'!$A$15:$A$55,overview!$B62)-1</f>
        <v>1.8049409317491438E-2</v>
      </c>
    </row>
    <row r="63" spans="1:51" x14ac:dyDescent="0.25">
      <c r="A63" s="50" t="s">
        <v>147</v>
      </c>
      <c r="B63" s="27" t="s">
        <v>49</v>
      </c>
      <c r="C63" s="27" t="s">
        <v>112</v>
      </c>
      <c r="D63" s="27" t="s">
        <v>146</v>
      </c>
      <c r="E63" s="27" t="s">
        <v>132</v>
      </c>
      <c r="F63" s="46">
        <f>SUMIFS('Estat self gen factor'!G$15:G$55,'Estat self gen factor'!$A$15:$A$55,overview!$B33)-1</f>
        <v>0.10138775104888165</v>
      </c>
      <c r="G63" s="46">
        <f>SUMIFS('Estat self gen factor'!H$15:H$55,'Estat self gen factor'!$A$15:$A$55,overview!$B33)-1</f>
        <v>0.10196870267541636</v>
      </c>
      <c r="H63" s="46">
        <f>SUMIFS('Estat self gen factor'!I$15:I$55,'Estat self gen factor'!$A$15:$A$55,overview!$B33)-1</f>
        <v>0.10827552665932894</v>
      </c>
      <c r="I63" s="46">
        <f>SUMIFS('Estat self gen factor'!J$15:J$55,'Estat self gen factor'!$A$15:$A$55,overview!$B33)-1</f>
        <v>0.10669615431871238</v>
      </c>
      <c r="J63" s="46">
        <f>SUMIFS('Estat self gen factor'!K$15:K$55,'Estat self gen factor'!$A$15:$A$55,overview!$B33)-1</f>
        <v>0.1089487133159539</v>
      </c>
      <c r="K63" s="46">
        <f>SUMIFS('Estat self gen factor'!L$15:L$55,'Estat self gen factor'!$A$15:$A$55,overview!$B33)-1</f>
        <v>0.10504997868207866</v>
      </c>
      <c r="L63" s="46">
        <f>SUMIFS('Estat self gen factor'!M$15:M$55,'Estat self gen factor'!$A$15:$A$55,overview!$B33)-1</f>
        <v>0.10804031061861963</v>
      </c>
      <c r="M63" s="46">
        <f>SUMIFS('Estat self gen factor'!N$15:N$55,'Estat self gen factor'!$A$15:$A$55,overview!$B33)-1</f>
        <v>0.10429548052917714</v>
      </c>
      <c r="N63" s="46">
        <f>SUMIFS('Estat self gen factor'!O$15:O$55,'Estat self gen factor'!$A$15:$A$55,overview!$B33)-1</f>
        <v>9.9603194535134776E-2</v>
      </c>
      <c r="O63" s="46">
        <f>SUMIFS('Estat self gen factor'!P$15:P$55,'Estat self gen factor'!$A$15:$A$55,overview!$B33)-1</f>
        <v>9.8401609955818703E-2</v>
      </c>
      <c r="P63" s="46">
        <f>SUMIFS('Estat self gen factor'!Q$15:Q$55,'Estat self gen factor'!$A$15:$A$55,overview!$B33)-1</f>
        <v>0.10063272743532981</v>
      </c>
      <c r="Q63" s="46">
        <f>SUMIFS('Estat self gen factor'!R$15:R$55,'Estat self gen factor'!$A$15:$A$55,overview!$B33)-1</f>
        <v>9.8396448412217064E-2</v>
      </c>
      <c r="R63" s="46">
        <f>SUMIFS('Estat self gen factor'!S$15:S$55,'Estat self gen factor'!$A$15:$A$55,overview!$B33)-1</f>
        <v>0.10305559174278023</v>
      </c>
      <c r="S63" s="46">
        <f>SUMIFS('Estat self gen factor'!T$15:T$55,'Estat self gen factor'!$A$15:$A$55,overview!$B33)-1</f>
        <v>9.6530761336658832E-2</v>
      </c>
      <c r="T63" s="47">
        <f>S63+($Z63-$S63)/7</f>
        <v>9.2726893604553745E-2</v>
      </c>
      <c r="U63" s="47">
        <f>T63+($Z63-$S63)/7</f>
        <v>8.8923025872448658E-2</v>
      </c>
      <c r="V63" s="47">
        <f>U63+($Z63-$S63)/7</f>
        <v>8.511915814034357E-2</v>
      </c>
      <c r="W63" s="47">
        <f>V63+($Z63-$S63)/7</f>
        <v>8.1315290408238483E-2</v>
      </c>
      <c r="X63" s="47">
        <f>W63+($Z63-$S63)/7</f>
        <v>7.7511422676133396E-2</v>
      </c>
      <c r="Y63" s="47">
        <f>X63+($Z63-$S63)/7</f>
        <v>7.3707554944028308E-2</v>
      </c>
      <c r="Z63" s="48">
        <f>SUMIFS('NTUA self gen factor'!G$15:G$55,'NTUA self gen factor'!$A$15:$A$55,overview!$B63)-1</f>
        <v>6.9903687211923193E-2</v>
      </c>
      <c r="AA63" s="47">
        <f>Z63+(AE63-Z63)/5</f>
        <v>6.9226290358006176E-2</v>
      </c>
      <c r="AB63" s="47">
        <f>AA63+(AE63-Z63)/5</f>
        <v>6.8548893504089159E-2</v>
      </c>
      <c r="AC63" s="47">
        <f>AB63+(AE63-Z63)/5</f>
        <v>6.7871496650172142E-2</v>
      </c>
      <c r="AD63" s="47">
        <f>AC63+(AE63-Z63)/5</f>
        <v>6.7194099796255125E-2</v>
      </c>
      <c r="AE63" s="48">
        <f>SUMIFS('NTUA self gen factor'!H$15:H$55,'NTUA self gen factor'!$A$15:$A$55,overview!$B63)-1</f>
        <v>6.6516702942338135E-2</v>
      </c>
      <c r="AF63" s="47">
        <f>AE63+(AJ63-AE63)/5</f>
        <v>6.4744809894851943E-2</v>
      </c>
      <c r="AG63" s="47">
        <f>AF63+(AJ63-AE63)/5</f>
        <v>6.2972916847365751E-2</v>
      </c>
      <c r="AH63" s="47">
        <f>AG63+(AJ63-AE63)/5</f>
        <v>6.1201023799879559E-2</v>
      </c>
      <c r="AI63" s="47">
        <f>AH63+(AJ63-AE63)/5</f>
        <v>5.9429130752393367E-2</v>
      </c>
      <c r="AJ63" s="48">
        <f>SUMIFS('NTUA self gen factor'!I$15:I$55,'NTUA self gen factor'!$A$15:$A$55,overview!$B63)-1</f>
        <v>5.765723770490716E-2</v>
      </c>
      <c r="AK63" s="47">
        <f>AJ63+(AO63-AJ63)/5</f>
        <v>5.699763450659763E-2</v>
      </c>
      <c r="AL63" s="47">
        <f>AK63+(AO63-AJ63)/5</f>
        <v>5.63380313082881E-2</v>
      </c>
      <c r="AM63" s="47">
        <f>AL63+(AO63-AJ63)/5</f>
        <v>5.567842810997857E-2</v>
      </c>
      <c r="AN63" s="47">
        <f>AM63+(AO63-AJ63)/5</f>
        <v>5.501882491166904E-2</v>
      </c>
      <c r="AO63" s="48">
        <f>SUMIFS('NTUA self gen factor'!J$15:J$55,'NTUA self gen factor'!$A$15:$A$55,overview!$B63)-1</f>
        <v>5.4359221713359496E-2</v>
      </c>
      <c r="AP63" s="47">
        <f>AO63+(AT63-AO63)/5</f>
        <v>5.2917568671236113E-2</v>
      </c>
      <c r="AQ63" s="47">
        <f>AP63+(AT63-AO63)/5</f>
        <v>5.1475915629112731E-2</v>
      </c>
      <c r="AR63" s="47">
        <f>AQ63+(AT63-AO63)/5</f>
        <v>5.0034262586989349E-2</v>
      </c>
      <c r="AS63" s="47">
        <f>AR63+(AT63-AO63)/5</f>
        <v>4.8592609544865967E-2</v>
      </c>
      <c r="AT63" s="48">
        <f>SUMIFS('NTUA self gen factor'!K$15:K$55,'NTUA self gen factor'!$A$15:$A$55,overview!$B63)-1</f>
        <v>4.7150956502742591E-2</v>
      </c>
      <c r="AU63" s="47">
        <f>AT63+(AY63-AT63)/5</f>
        <v>5.3161693377752874E-2</v>
      </c>
      <c r="AV63" s="47">
        <f>AU63+(AY63-AT63)/5</f>
        <v>5.9172430252763156E-2</v>
      </c>
      <c r="AW63" s="47">
        <f>AV63+(AY63-AT63)/5</f>
        <v>6.5183167127773431E-2</v>
      </c>
      <c r="AX63" s="47">
        <f>AW63+(AY63-AT63)/5</f>
        <v>7.1193904002783706E-2</v>
      </c>
      <c r="AY63" s="48">
        <f>SUMIFS('NTUA self gen factor'!L$15:L$55,'NTUA self gen factor'!$A$15:$A$55,overview!$B63)-1</f>
        <v>7.7204640877793995E-2</v>
      </c>
    </row>
    <row r="64" spans="1:51" x14ac:dyDescent="0.25">
      <c r="A64" s="50" t="s">
        <v>147</v>
      </c>
      <c r="B64" s="24" t="s">
        <v>50</v>
      </c>
      <c r="C64" s="24" t="s">
        <v>99</v>
      </c>
      <c r="D64" s="24" t="s">
        <v>146</v>
      </c>
      <c r="E64" s="24" t="s">
        <v>132</v>
      </c>
      <c r="F64" s="43">
        <f>SUMIFS('Estat self gen factor'!G$15:G$55,'Estat self gen factor'!$A$15:$A$55,overview!$B34)-1</f>
        <v>8.3814573708525852E-2</v>
      </c>
      <c r="G64" s="43">
        <f>SUMIFS('Estat self gen factor'!H$15:H$55,'Estat self gen factor'!$A$15:$A$55,overview!$B34)-1</f>
        <v>8.3162138565045396E-2</v>
      </c>
      <c r="H64" s="43">
        <f>SUMIFS('Estat self gen factor'!I$15:I$55,'Estat self gen factor'!$A$15:$A$55,overview!$B34)-1</f>
        <v>8.3353805335822706E-2</v>
      </c>
      <c r="I64" s="43">
        <f>SUMIFS('Estat self gen factor'!J$15:J$55,'Estat self gen factor'!$A$15:$A$55,overview!$B34)-1</f>
        <v>8.5126808069014626E-2</v>
      </c>
      <c r="J64" s="43">
        <f>SUMIFS('Estat self gen factor'!K$15:K$55,'Estat self gen factor'!$A$15:$A$55,overview!$B34)-1</f>
        <v>8.1523884721673934E-2</v>
      </c>
      <c r="K64" s="43">
        <f>SUMIFS('Estat self gen factor'!L$15:L$55,'Estat self gen factor'!$A$15:$A$55,overview!$B34)-1</f>
        <v>9.7072871701872288E-2</v>
      </c>
      <c r="L64" s="43">
        <f>SUMIFS('Estat self gen factor'!M$15:M$55,'Estat self gen factor'!$A$15:$A$55,overview!$B34)-1</f>
        <v>9.4721429644090804E-2</v>
      </c>
      <c r="M64" s="43">
        <f>SUMIFS('Estat self gen factor'!N$15:N$55,'Estat self gen factor'!$A$15:$A$55,overview!$B34)-1</f>
        <v>8.8520589224121871E-2</v>
      </c>
      <c r="N64" s="43">
        <f>SUMIFS('Estat self gen factor'!O$15:O$55,'Estat self gen factor'!$A$15:$A$55,overview!$B34)-1</f>
        <v>8.9449340035348435E-2</v>
      </c>
      <c r="O64" s="43">
        <f>SUMIFS('Estat self gen factor'!P$15:P$55,'Estat self gen factor'!$A$15:$A$55,overview!$B34)-1</f>
        <v>8.8882147732443517E-2</v>
      </c>
      <c r="P64" s="43">
        <f>SUMIFS('Estat self gen factor'!Q$15:Q$55,'Estat self gen factor'!$A$15:$A$55,overview!$B34)-1</f>
        <v>9.06963440636539E-2</v>
      </c>
      <c r="Q64" s="43">
        <f>SUMIFS('Estat self gen factor'!R$15:R$55,'Estat self gen factor'!$A$15:$A$55,overview!$B34)-1</f>
        <v>9.0460483258724134E-2</v>
      </c>
      <c r="R64" s="43">
        <f>SUMIFS('Estat self gen factor'!S$15:S$55,'Estat self gen factor'!$A$15:$A$55,overview!$B34)-1</f>
        <v>8.9684287436137211E-2</v>
      </c>
      <c r="S64" s="43">
        <f>SUMIFS('Estat self gen factor'!T$15:T$55,'Estat self gen factor'!$A$15:$A$55,overview!$B34)-1</f>
        <v>8.8681422390515019E-2</v>
      </c>
      <c r="T64" s="44">
        <f>S64+($Z64-$S64)/7</f>
        <v>8.6633133879595217E-2</v>
      </c>
      <c r="U64" s="44">
        <f>T64+($Z64-$S64)/7</f>
        <v>8.4584845368675415E-2</v>
      </c>
      <c r="V64" s="44">
        <f>U64+($Z64-$S64)/7</f>
        <v>8.2536556857755614E-2</v>
      </c>
      <c r="W64" s="44">
        <f>V64+($Z64-$S64)/7</f>
        <v>8.0488268346835812E-2</v>
      </c>
      <c r="X64" s="44">
        <f>W64+($Z64-$S64)/7</f>
        <v>7.843997983591601E-2</v>
      </c>
      <c r="Y64" s="44">
        <f>X64+($Z64-$S64)/7</f>
        <v>7.6391691324996208E-2</v>
      </c>
      <c r="Z64" s="45">
        <f>SUMIFS('NTUA self gen factor'!G$15:G$55,'NTUA self gen factor'!$A$15:$A$55,overview!$B64)-1</f>
        <v>7.4343402814076365E-2</v>
      </c>
      <c r="AA64" s="44">
        <f>Z64+(AE64-Z64)/5</f>
        <v>7.3705735457353372E-2</v>
      </c>
      <c r="AB64" s="44">
        <f>AA64+(AE64-Z64)/5</f>
        <v>7.3068068100630379E-2</v>
      </c>
      <c r="AC64" s="44">
        <f>AB64+(AE64-Z64)/5</f>
        <v>7.2430400743907386E-2</v>
      </c>
      <c r="AD64" s="44">
        <f>AC64+(AE64-Z64)/5</f>
        <v>7.1792733387184393E-2</v>
      </c>
      <c r="AE64" s="45">
        <f>SUMIFS('NTUA self gen factor'!H$15:H$55,'NTUA self gen factor'!$A$15:$A$55,overview!$B64)-1</f>
        <v>7.11550660304614E-2</v>
      </c>
      <c r="AF64" s="44">
        <f>AE64+(AJ64-AE64)/5</f>
        <v>6.979460163770454E-2</v>
      </c>
      <c r="AG64" s="44">
        <f>AF64+(AJ64-AE64)/5</f>
        <v>6.8434137244947679E-2</v>
      </c>
      <c r="AH64" s="44">
        <f>AG64+(AJ64-AE64)/5</f>
        <v>6.7073672852190819E-2</v>
      </c>
      <c r="AI64" s="44">
        <f>AH64+(AJ64-AE64)/5</f>
        <v>6.5713208459433958E-2</v>
      </c>
      <c r="AJ64" s="45">
        <f>SUMIFS('NTUA self gen factor'!I$15:I$55,'NTUA self gen factor'!$A$15:$A$55,overview!$B64)-1</f>
        <v>6.4352744066677126E-2</v>
      </c>
      <c r="AK64" s="44">
        <f>AJ64+(AO64-AJ64)/5</f>
        <v>6.2345394300532854E-2</v>
      </c>
      <c r="AL64" s="44">
        <f>AK64+(AO64-AJ64)/5</f>
        <v>6.0338044534388582E-2</v>
      </c>
      <c r="AM64" s="44">
        <f>AL64+(AO64-AJ64)/5</f>
        <v>5.8330694768244311E-2</v>
      </c>
      <c r="AN64" s="44">
        <f>AM64+(AO64-AJ64)/5</f>
        <v>5.6323345002100039E-2</v>
      </c>
      <c r="AO64" s="45">
        <f>SUMIFS('NTUA self gen factor'!J$15:J$55,'NTUA self gen factor'!$A$15:$A$55,overview!$B64)-1</f>
        <v>5.4315995235955761E-2</v>
      </c>
      <c r="AP64" s="44">
        <f>AO64+(AT64-AO64)/5</f>
        <v>5.2997042806623582E-2</v>
      </c>
      <c r="AQ64" s="44">
        <f>AP64+(AT64-AO64)/5</f>
        <v>5.1678090377291402E-2</v>
      </c>
      <c r="AR64" s="44">
        <f>AQ64+(AT64-AO64)/5</f>
        <v>5.0359137947959223E-2</v>
      </c>
      <c r="AS64" s="44">
        <f>AR64+(AT64-AO64)/5</f>
        <v>4.9040185518627044E-2</v>
      </c>
      <c r="AT64" s="45">
        <f>SUMIFS('NTUA self gen factor'!K$15:K$55,'NTUA self gen factor'!$A$15:$A$55,overview!$B64)-1</f>
        <v>4.7721233089294879E-2</v>
      </c>
      <c r="AU64" s="44">
        <f>AT64+(AY64-AT64)/5</f>
        <v>5.4022682515719025E-2</v>
      </c>
      <c r="AV64" s="44">
        <f>AU64+(AY64-AT64)/5</f>
        <v>6.0324131942143172E-2</v>
      </c>
      <c r="AW64" s="44">
        <f>AV64+(AY64-AT64)/5</f>
        <v>6.6625581368567319E-2</v>
      </c>
      <c r="AX64" s="44">
        <f>AW64+(AY64-AT64)/5</f>
        <v>7.2927030794991465E-2</v>
      </c>
      <c r="AY64" s="45">
        <f>SUMIFS('NTUA self gen factor'!L$15:L$55,'NTUA self gen factor'!$A$15:$A$55,overview!$B64)-1</f>
        <v>7.9228480221415598E-2</v>
      </c>
    </row>
    <row r="65" spans="1:51" x14ac:dyDescent="0.25">
      <c r="A65" s="50" t="s">
        <v>147</v>
      </c>
      <c r="B65" s="27" t="s">
        <v>51</v>
      </c>
      <c r="C65" s="27" t="s">
        <v>116</v>
      </c>
      <c r="D65" s="27" t="s">
        <v>146</v>
      </c>
      <c r="E65" s="27" t="s">
        <v>132</v>
      </c>
      <c r="F65" s="46">
        <f>SUMIFS('Estat self gen factor'!G$15:G$55,'Estat self gen factor'!$A$15:$A$55,overview!$B35)-1</f>
        <v>5.3264754598552955E-2</v>
      </c>
      <c r="G65" s="46">
        <f>SUMIFS('Estat self gen factor'!H$15:H$55,'Estat self gen factor'!$A$15:$A$55,overview!$B35)-1</f>
        <v>5.6176913280074015E-2</v>
      </c>
      <c r="H65" s="46">
        <f>SUMIFS('Estat self gen factor'!I$15:I$55,'Estat self gen factor'!$A$15:$A$55,overview!$B35)-1</f>
        <v>5.2468144340935829E-2</v>
      </c>
      <c r="I65" s="46">
        <f>SUMIFS('Estat self gen factor'!J$15:J$55,'Estat self gen factor'!$A$15:$A$55,overview!$B35)-1</f>
        <v>5.061402502008483E-2</v>
      </c>
      <c r="J65" s="46">
        <f>SUMIFS('Estat self gen factor'!K$15:K$55,'Estat self gen factor'!$A$15:$A$55,overview!$B35)-1</f>
        <v>5.5742557019325734E-2</v>
      </c>
      <c r="K65" s="46">
        <f>SUMIFS('Estat self gen factor'!L$15:L$55,'Estat self gen factor'!$A$15:$A$55,overview!$B35)-1</f>
        <v>5.3971360381861455E-2</v>
      </c>
      <c r="L65" s="46">
        <f>SUMIFS('Estat self gen factor'!M$15:M$55,'Estat self gen factor'!$A$15:$A$55,overview!$B35)-1</f>
        <v>5.0086109038422144E-2</v>
      </c>
      <c r="M65" s="46">
        <f>SUMIFS('Estat self gen factor'!N$15:N$55,'Estat self gen factor'!$A$15:$A$55,overview!$B35)-1</f>
        <v>5.1379897713006661E-2</v>
      </c>
      <c r="N65" s="46">
        <f>SUMIFS('Estat self gen factor'!O$15:O$55,'Estat self gen factor'!$A$15:$A$55,overview!$B35)-1</f>
        <v>4.8402377877516445E-2</v>
      </c>
      <c r="O65" s="46">
        <f>SUMIFS('Estat self gen factor'!P$15:P$55,'Estat self gen factor'!$A$15:$A$55,overview!$B35)-1</f>
        <v>4.4418365725358955E-2</v>
      </c>
      <c r="P65" s="46">
        <f>SUMIFS('Estat self gen factor'!Q$15:Q$55,'Estat self gen factor'!$A$15:$A$55,overview!$B35)-1</f>
        <v>3.6513191330068251E-2</v>
      </c>
      <c r="Q65" s="46">
        <f>SUMIFS('Estat self gen factor'!R$15:R$55,'Estat self gen factor'!$A$15:$A$55,overview!$B35)-1</f>
        <v>5.0112838003799842E-2</v>
      </c>
      <c r="R65" s="46">
        <f>SUMIFS('Estat self gen factor'!S$15:S$55,'Estat self gen factor'!$A$15:$A$55,overview!$B35)-1</f>
        <v>4.6723068778430132E-2</v>
      </c>
      <c r="S65" s="46">
        <f>SUMIFS('Estat self gen factor'!T$15:T$55,'Estat self gen factor'!$A$15:$A$55,overview!$B35)-1</f>
        <v>3.5954810786204439E-2</v>
      </c>
      <c r="T65" s="47">
        <f>S65+($Z65-$S65)/7</f>
        <v>3.5733918606194334E-2</v>
      </c>
      <c r="U65" s="47">
        <f>T65+($Z65-$S65)/7</f>
        <v>3.551302642618423E-2</v>
      </c>
      <c r="V65" s="47">
        <f>U65+($Z65-$S65)/7</f>
        <v>3.5292134246174126E-2</v>
      </c>
      <c r="W65" s="47">
        <f>V65+($Z65-$S65)/7</f>
        <v>3.5071242066164021E-2</v>
      </c>
      <c r="X65" s="47">
        <f>W65+($Z65-$S65)/7</f>
        <v>3.4850349886153917E-2</v>
      </c>
      <c r="Y65" s="47">
        <f>X65+($Z65-$S65)/7</f>
        <v>3.4629457706143812E-2</v>
      </c>
      <c r="Z65" s="48">
        <f>SUMIFS('NTUA self gen factor'!G$15:G$55,'NTUA self gen factor'!$A$15:$A$55,overview!$B65)-1</f>
        <v>3.4408565526133694E-2</v>
      </c>
      <c r="AA65" s="47">
        <f>Z65+(AE65-Z65)/5</f>
        <v>3.3781511111145156E-2</v>
      </c>
      <c r="AB65" s="47">
        <f>AA65+(AE65-Z65)/5</f>
        <v>3.3154456696156617E-2</v>
      </c>
      <c r="AC65" s="47">
        <f>AB65+(AE65-Z65)/5</f>
        <v>3.2527402281168079E-2</v>
      </c>
      <c r="AD65" s="47">
        <f>AC65+(AE65-Z65)/5</f>
        <v>3.190034786617954E-2</v>
      </c>
      <c r="AE65" s="48">
        <f>SUMIFS('NTUA self gen factor'!H$15:H$55,'NTUA self gen factor'!$A$15:$A$55,overview!$B65)-1</f>
        <v>3.1273293451191009E-2</v>
      </c>
      <c r="AF65" s="47">
        <f>AE65+(AJ65-AE65)/5</f>
        <v>3.0906469593304387E-2</v>
      </c>
      <c r="AG65" s="47">
        <f>AF65+(AJ65-AE65)/5</f>
        <v>3.0539645735417766E-2</v>
      </c>
      <c r="AH65" s="47">
        <f>AG65+(AJ65-AE65)/5</f>
        <v>3.0172821877531144E-2</v>
      </c>
      <c r="AI65" s="47">
        <f>AH65+(AJ65-AE65)/5</f>
        <v>2.9805998019644522E-2</v>
      </c>
      <c r="AJ65" s="48">
        <f>SUMIFS('NTUA self gen factor'!I$15:I$55,'NTUA self gen factor'!$A$15:$A$55,overview!$B65)-1</f>
        <v>2.9439174161757897E-2</v>
      </c>
      <c r="AK65" s="47">
        <f>AJ65+(AO65-AJ65)/5</f>
        <v>2.8188588478860944E-2</v>
      </c>
      <c r="AL65" s="47">
        <f>AK65+(AO65-AJ65)/5</f>
        <v>2.6938002795963992E-2</v>
      </c>
      <c r="AM65" s="47">
        <f>AL65+(AO65-AJ65)/5</f>
        <v>2.5687417113067039E-2</v>
      </c>
      <c r="AN65" s="47">
        <f>AM65+(AO65-AJ65)/5</f>
        <v>2.4436831430170086E-2</v>
      </c>
      <c r="AO65" s="48">
        <f>SUMIFS('NTUA self gen factor'!J$15:J$55,'NTUA self gen factor'!$A$15:$A$55,overview!$B65)-1</f>
        <v>2.3186245747273126E-2</v>
      </c>
      <c r="AP65" s="47">
        <f>AO65+(AT65-AO65)/5</f>
        <v>2.4431997635249881E-2</v>
      </c>
      <c r="AQ65" s="47">
        <f>AP65+(AT65-AO65)/5</f>
        <v>2.5677749523226635E-2</v>
      </c>
      <c r="AR65" s="47">
        <f>AQ65+(AT65-AO65)/5</f>
        <v>2.692350141120339E-2</v>
      </c>
      <c r="AS65" s="47">
        <f>AR65+(AT65-AO65)/5</f>
        <v>2.8169253299180144E-2</v>
      </c>
      <c r="AT65" s="48">
        <f>SUMIFS('NTUA self gen factor'!K$15:K$55,'NTUA self gen factor'!$A$15:$A$55,overview!$B65)-1</f>
        <v>2.9415005187156895E-2</v>
      </c>
      <c r="AU65" s="47">
        <f>AT65+(AY65-AT65)/5</f>
        <v>2.9522244371383267E-2</v>
      </c>
      <c r="AV65" s="47">
        <f>AU65+(AY65-AT65)/5</f>
        <v>2.962948355560964E-2</v>
      </c>
      <c r="AW65" s="47">
        <f>AV65+(AY65-AT65)/5</f>
        <v>2.9736722739836012E-2</v>
      </c>
      <c r="AX65" s="47">
        <f>AW65+(AY65-AT65)/5</f>
        <v>2.9843961924062384E-2</v>
      </c>
      <c r="AY65" s="48">
        <f>SUMIFS('NTUA self gen factor'!L$15:L$55,'NTUA self gen factor'!$A$15:$A$55,overview!$B65)-1</f>
        <v>2.995120110828875E-2</v>
      </c>
    </row>
    <row r="66" spans="1:51" x14ac:dyDescent="0.25">
      <c r="A66" s="50" t="s">
        <v>147</v>
      </c>
      <c r="B66" s="24" t="s">
        <v>129</v>
      </c>
      <c r="C66" s="24" t="s">
        <v>100</v>
      </c>
      <c r="D66" s="24" t="s">
        <v>146</v>
      </c>
      <c r="E66" s="24" t="s">
        <v>132</v>
      </c>
      <c r="F66" s="43">
        <f>SUMIFS('Estat self gen factor'!G$15:G$55,'Estat self gen factor'!$A$15:$A$55,overview!$B36)-1</f>
        <v>6.9001227633410878E-2</v>
      </c>
      <c r="G66" s="43">
        <f>SUMIFS('Estat self gen factor'!H$15:H$55,'Estat self gen factor'!$A$15:$A$55,overview!$B36)-1</f>
        <v>6.8600561883979561E-2</v>
      </c>
      <c r="H66" s="43">
        <f>SUMIFS('Estat self gen factor'!I$15:I$55,'Estat self gen factor'!$A$15:$A$55,overview!$B36)-1</f>
        <v>6.7646124444252331E-2</v>
      </c>
      <c r="I66" s="43">
        <f>SUMIFS('Estat self gen factor'!J$15:J$55,'Estat self gen factor'!$A$15:$A$55,overview!$B36)-1</f>
        <v>6.6599966428285251E-2</v>
      </c>
      <c r="J66" s="43">
        <f>SUMIFS('Estat self gen factor'!K$15:K$55,'Estat self gen factor'!$A$15:$A$55,overview!$B36)-1</f>
        <v>6.7424870910989476E-2</v>
      </c>
      <c r="K66" s="43">
        <f>SUMIFS('Estat self gen factor'!L$15:L$55,'Estat self gen factor'!$A$15:$A$55,overview!$B36)-1</f>
        <v>6.5065275380247867E-2</v>
      </c>
      <c r="L66" s="43">
        <f>SUMIFS('Estat self gen factor'!M$15:M$55,'Estat self gen factor'!$A$15:$A$55,overview!$B36)-1</f>
        <v>6.3993391722646731E-2</v>
      </c>
      <c r="M66" s="43">
        <f>SUMIFS('Estat self gen factor'!N$15:N$55,'Estat self gen factor'!$A$15:$A$55,overview!$B36)-1</f>
        <v>6.2362304309378391E-2</v>
      </c>
      <c r="N66" s="43">
        <f>SUMIFS('Estat self gen factor'!O$15:O$55,'Estat self gen factor'!$A$15:$A$55,overview!$B36)-1</f>
        <v>6.2862981465271917E-2</v>
      </c>
      <c r="O66" s="43">
        <f>SUMIFS('Estat self gen factor'!P$15:P$55,'Estat self gen factor'!$A$15:$A$55,overview!$B36)-1</f>
        <v>6.2504019469463934E-2</v>
      </c>
      <c r="P66" s="43">
        <f>SUMIFS('Estat self gen factor'!Q$15:Q$55,'Estat self gen factor'!$A$15:$A$55,overview!$B36)-1</f>
        <v>6.2293131812312774E-2</v>
      </c>
      <c r="Q66" s="43">
        <f>SUMIFS('Estat self gen factor'!R$15:R$55,'Estat self gen factor'!$A$15:$A$55,overview!$B36)-1</f>
        <v>5.87906864692056E-2</v>
      </c>
      <c r="R66" s="43">
        <f>SUMIFS('Estat self gen factor'!S$15:S$55,'Estat self gen factor'!$A$15:$A$55,overview!$B36)-1</f>
        <v>5.6006513174154726E-2</v>
      </c>
      <c r="S66" s="43">
        <f>SUMIFS('Estat self gen factor'!T$15:T$55,'Estat self gen factor'!$A$15:$A$55,overview!$B36)-1</f>
        <v>5.5751079302023943E-2</v>
      </c>
      <c r="T66" s="44">
        <f>S66+($Z66-$S66)/7</f>
        <v>5.5676288699389467E-2</v>
      </c>
      <c r="U66" s="44">
        <f>T66+($Z66-$S66)/7</f>
        <v>5.5601498096754992E-2</v>
      </c>
      <c r="V66" s="44">
        <f>U66+($Z66-$S66)/7</f>
        <v>5.5526707494120517E-2</v>
      </c>
      <c r="W66" s="44">
        <f>V66+($Z66-$S66)/7</f>
        <v>5.5451916891486042E-2</v>
      </c>
      <c r="X66" s="44">
        <f>W66+($Z66-$S66)/7</f>
        <v>5.5377126288851566E-2</v>
      </c>
      <c r="Y66" s="44">
        <f>X66+($Z66-$S66)/7</f>
        <v>5.5302335686217091E-2</v>
      </c>
      <c r="Z66" s="45">
        <f>SUMIFS('NTUA self gen factor'!G$15:G$55,'NTUA self gen factor'!$A$15:$A$55,overview!$B66)-1</f>
        <v>5.522754508358263E-2</v>
      </c>
      <c r="AA66" s="44">
        <f>Z66+(AE66-Z66)/5</f>
        <v>5.3875607234888621E-2</v>
      </c>
      <c r="AB66" s="44">
        <f>AA66+(AE66-Z66)/5</f>
        <v>5.2523669386194613E-2</v>
      </c>
      <c r="AC66" s="44">
        <f>AB66+(AE66-Z66)/5</f>
        <v>5.1171731537500605E-2</v>
      </c>
      <c r="AD66" s="44">
        <f>AC66+(AE66-Z66)/5</f>
        <v>4.9819793688806596E-2</v>
      </c>
      <c r="AE66" s="45">
        <f>SUMIFS('NTUA self gen factor'!H$15:H$55,'NTUA self gen factor'!$A$15:$A$55,overview!$B66)-1</f>
        <v>4.8467855840112595E-2</v>
      </c>
      <c r="AF66" s="44">
        <f>AE66+(AJ66-AE66)/5</f>
        <v>4.7226949451623847E-2</v>
      </c>
      <c r="AG66" s="44">
        <f>AF66+(AJ66-AE66)/5</f>
        <v>4.5986043063135099E-2</v>
      </c>
      <c r="AH66" s="44">
        <f>AG66+(AJ66-AE66)/5</f>
        <v>4.4745136674646351E-2</v>
      </c>
      <c r="AI66" s="44">
        <f>AH66+(AJ66-AE66)/5</f>
        <v>4.3504230286157602E-2</v>
      </c>
      <c r="AJ66" s="45">
        <f>SUMIFS('NTUA self gen factor'!I$15:I$55,'NTUA self gen factor'!$A$15:$A$55,overview!$B66)-1</f>
        <v>4.2263323897668847E-2</v>
      </c>
      <c r="AK66" s="44">
        <f>AJ66+(AO66-AJ66)/5</f>
        <v>4.1640142313492445E-2</v>
      </c>
      <c r="AL66" s="44">
        <f>AK66+(AO66-AJ66)/5</f>
        <v>4.1016960729316043E-2</v>
      </c>
      <c r="AM66" s="44">
        <f>AL66+(AO66-AJ66)/5</f>
        <v>4.0393779145139641E-2</v>
      </c>
      <c r="AN66" s="44">
        <f>AM66+(AO66-AJ66)/5</f>
        <v>3.9770597560963239E-2</v>
      </c>
      <c r="AO66" s="45">
        <f>SUMIFS('NTUA self gen factor'!J$15:J$55,'NTUA self gen factor'!$A$15:$A$55,overview!$B66)-1</f>
        <v>3.9147415976786837E-2</v>
      </c>
      <c r="AP66" s="44">
        <f>AO66+(AT66-AO66)/5</f>
        <v>3.7682548249251234E-2</v>
      </c>
      <c r="AQ66" s="44">
        <f>AP66+(AT66-AO66)/5</f>
        <v>3.6217680521715631E-2</v>
      </c>
      <c r="AR66" s="44">
        <f>AQ66+(AT66-AO66)/5</f>
        <v>3.4752812794180028E-2</v>
      </c>
      <c r="AS66" s="44">
        <f>AR66+(AT66-AO66)/5</f>
        <v>3.3287945066644425E-2</v>
      </c>
      <c r="AT66" s="45">
        <f>SUMIFS('NTUA self gen factor'!K$15:K$55,'NTUA self gen factor'!$A$15:$A$55,overview!$B66)-1</f>
        <v>3.182307733910883E-2</v>
      </c>
      <c r="AU66" s="44">
        <f>AT66+(AY66-AT66)/5</f>
        <v>3.6260567003174107E-2</v>
      </c>
      <c r="AV66" s="44">
        <f>AU66+(AY66-AT66)/5</f>
        <v>4.0698056667239385E-2</v>
      </c>
      <c r="AW66" s="44">
        <f>AV66+(AY66-AT66)/5</f>
        <v>4.5135546331304663E-2</v>
      </c>
      <c r="AX66" s="44">
        <f>AW66+(AY66-AT66)/5</f>
        <v>4.9573035995369941E-2</v>
      </c>
      <c r="AY66" s="45">
        <f>SUMIFS('NTUA self gen factor'!L$15:L$55,'NTUA self gen factor'!$A$15:$A$55,overview!$B66)-1</f>
        <v>5.4010525659435205E-2</v>
      </c>
    </row>
    <row r="67" spans="1:51" x14ac:dyDescent="0.25">
      <c r="A67" s="50" t="s">
        <v>147</v>
      </c>
      <c r="B67" s="27" t="s">
        <v>53</v>
      </c>
      <c r="C67" s="27" t="s">
        <v>117</v>
      </c>
      <c r="D67" s="27" t="s">
        <v>146</v>
      </c>
      <c r="E67" s="27" t="s">
        <v>132</v>
      </c>
      <c r="F67" s="46">
        <f>SUMIFS('Estat self gen factor'!G$15:G$55,'Estat self gen factor'!$A$15:$A$55,overview!$B37)-1</f>
        <v>0.11970594689488689</v>
      </c>
      <c r="G67" s="46">
        <f>SUMIFS('Estat self gen factor'!H$15:H$55,'Estat self gen factor'!$A$15:$A$55,overview!$B37)-1</f>
        <v>0.114904341849009</v>
      </c>
      <c r="H67" s="46">
        <f>SUMIFS('Estat self gen factor'!I$15:I$55,'Estat self gen factor'!$A$15:$A$55,overview!$B37)-1</f>
        <v>0.11283549388351277</v>
      </c>
      <c r="I67" s="46">
        <f>SUMIFS('Estat self gen factor'!J$15:J$55,'Estat self gen factor'!$A$15:$A$55,overview!$B37)-1</f>
        <v>0.11402400505369559</v>
      </c>
      <c r="J67" s="46">
        <f>SUMIFS('Estat self gen factor'!K$15:K$55,'Estat self gen factor'!$A$15:$A$55,overview!$B37)-1</f>
        <v>0.11352105530187728</v>
      </c>
      <c r="K67" s="46">
        <f>SUMIFS('Estat self gen factor'!L$15:L$55,'Estat self gen factor'!$A$15:$A$55,overview!$B37)-1</f>
        <v>0.1050119331742243</v>
      </c>
      <c r="L67" s="46">
        <f>SUMIFS('Estat self gen factor'!M$15:M$55,'Estat self gen factor'!$A$15:$A$55,overview!$B37)-1</f>
        <v>0.10508271192251639</v>
      </c>
      <c r="M67" s="46">
        <f>SUMIFS('Estat self gen factor'!N$15:N$55,'Estat self gen factor'!$A$15:$A$55,overview!$B37)-1</f>
        <v>0.13679110857794252</v>
      </c>
      <c r="N67" s="46">
        <f>SUMIFS('Estat self gen factor'!O$15:O$55,'Estat self gen factor'!$A$15:$A$55,overview!$B37)-1</f>
        <v>0.12281146917026131</v>
      </c>
      <c r="O67" s="46">
        <f>SUMIFS('Estat self gen factor'!P$15:P$55,'Estat self gen factor'!$A$15:$A$55,overview!$B37)-1</f>
        <v>0.1301189503314264</v>
      </c>
      <c r="P67" s="46">
        <f>SUMIFS('Estat self gen factor'!Q$15:Q$55,'Estat self gen factor'!$A$15:$A$55,overview!$B37)-1</f>
        <v>0.14952549106157575</v>
      </c>
      <c r="Q67" s="46">
        <f>SUMIFS('Estat self gen factor'!R$15:R$55,'Estat self gen factor'!$A$15:$A$55,overview!$B37)-1</f>
        <v>0.16791779158967635</v>
      </c>
      <c r="R67" s="46">
        <f>SUMIFS('Estat self gen factor'!S$15:S$55,'Estat self gen factor'!$A$15:$A$55,overview!$B37)-1</f>
        <v>0.14837544445957729</v>
      </c>
      <c r="S67" s="46">
        <f>SUMIFS('Estat self gen factor'!T$15:T$55,'Estat self gen factor'!$A$15:$A$55,overview!$B37)-1</f>
        <v>0.13043316800212801</v>
      </c>
      <c r="T67" s="47">
        <f>S67+($Z67-$S67)/7</f>
        <v>0.12691258702434852</v>
      </c>
      <c r="U67" s="47">
        <f>T67+($Z67-$S67)/7</f>
        <v>0.12339200604656901</v>
      </c>
      <c r="V67" s="47">
        <f>U67+($Z67-$S67)/7</f>
        <v>0.11987142506878951</v>
      </c>
      <c r="W67" s="47">
        <f>V67+($Z67-$S67)/7</f>
        <v>0.11635084409101</v>
      </c>
      <c r="X67" s="47">
        <f>W67+($Z67-$S67)/7</f>
        <v>0.11283026311323049</v>
      </c>
      <c r="Y67" s="47">
        <f>X67+($Z67-$S67)/7</f>
        <v>0.10930968213545099</v>
      </c>
      <c r="Z67" s="48">
        <f>SUMIFS('NTUA self gen factor'!G$15:G$55,'NTUA self gen factor'!$A$15:$A$55,overview!$B67)-1</f>
        <v>0.10578910115767148</v>
      </c>
      <c r="AA67" s="47">
        <f>Z67+(AE67-Z67)/5</f>
        <v>0.10443801666901922</v>
      </c>
      <c r="AB67" s="47">
        <f>AA67+(AE67-Z67)/5</f>
        <v>0.10308693218036696</v>
      </c>
      <c r="AC67" s="47">
        <f>AB67+(AE67-Z67)/5</f>
        <v>0.1017358476917147</v>
      </c>
      <c r="AD67" s="47">
        <f>AC67+(AE67-Z67)/5</f>
        <v>0.10038476320306244</v>
      </c>
      <c r="AE67" s="48">
        <f>SUMIFS('NTUA self gen factor'!H$15:H$55,'NTUA self gen factor'!$A$15:$A$55,overview!$B67)-1</f>
        <v>9.9033678714410156E-2</v>
      </c>
      <c r="AF67" s="47">
        <f>AE67+(AJ67-AE67)/5</f>
        <v>9.3618680518726904E-2</v>
      </c>
      <c r="AG67" s="47">
        <f>AF67+(AJ67-AE67)/5</f>
        <v>8.8203682323043653E-2</v>
      </c>
      <c r="AH67" s="47">
        <f>AG67+(AJ67-AE67)/5</f>
        <v>8.2788684127360401E-2</v>
      </c>
      <c r="AI67" s="47">
        <f>AH67+(AJ67-AE67)/5</f>
        <v>7.737368593167715E-2</v>
      </c>
      <c r="AJ67" s="48">
        <f>SUMIFS('NTUA self gen factor'!I$15:I$55,'NTUA self gen factor'!$A$15:$A$55,overview!$B67)-1</f>
        <v>7.1958687735993898E-2</v>
      </c>
      <c r="AK67" s="47">
        <f>AJ67+(AO67-AJ67)/5</f>
        <v>7.1588760113071095E-2</v>
      </c>
      <c r="AL67" s="47">
        <f>AK67+(AO67-AJ67)/5</f>
        <v>7.1218832490148293E-2</v>
      </c>
      <c r="AM67" s="47">
        <f>AL67+(AO67-AJ67)/5</f>
        <v>7.084890486722549E-2</v>
      </c>
      <c r="AN67" s="47">
        <f>AM67+(AO67-AJ67)/5</f>
        <v>7.0478977244302687E-2</v>
      </c>
      <c r="AO67" s="48">
        <f>SUMIFS('NTUA self gen factor'!J$15:J$55,'NTUA self gen factor'!$A$15:$A$55,overview!$B67)-1</f>
        <v>7.0109049621379871E-2</v>
      </c>
      <c r="AP67" s="47">
        <f>AO67+(AT67-AO67)/5</f>
        <v>6.8081609882576721E-2</v>
      </c>
      <c r="AQ67" s="47">
        <f>AP67+(AT67-AO67)/5</f>
        <v>6.6054170143773572E-2</v>
      </c>
      <c r="AR67" s="47">
        <f>AQ67+(AT67-AO67)/5</f>
        <v>6.4026730404970422E-2</v>
      </c>
      <c r="AS67" s="47">
        <f>AR67+(AT67-AO67)/5</f>
        <v>6.1999290666167273E-2</v>
      </c>
      <c r="AT67" s="48">
        <f>SUMIFS('NTUA self gen factor'!K$15:K$55,'NTUA self gen factor'!$A$15:$A$55,overview!$B67)-1</f>
        <v>5.9971850927364123E-2</v>
      </c>
      <c r="AU67" s="47">
        <f>AT67+(AY67-AT67)/5</f>
        <v>5.6113790834283826E-2</v>
      </c>
      <c r="AV67" s="47">
        <f>AU67+(AY67-AT67)/5</f>
        <v>5.2255730741203529E-2</v>
      </c>
      <c r="AW67" s="47">
        <f>AV67+(AY67-AT67)/5</f>
        <v>4.8397670648123232E-2</v>
      </c>
      <c r="AX67" s="47">
        <f>AW67+(AY67-AT67)/5</f>
        <v>4.4539610555042936E-2</v>
      </c>
      <c r="AY67" s="48">
        <f>SUMIFS('NTUA self gen factor'!L$15:L$55,'NTUA self gen factor'!$A$15:$A$55,overview!$B67)-1</f>
        <v>4.0681550461962646E-2</v>
      </c>
    </row>
    <row r="68" spans="1:51" x14ac:dyDescent="0.25">
      <c r="A68" s="50" t="s">
        <v>147</v>
      </c>
      <c r="B68" s="24" t="s">
        <v>54</v>
      </c>
      <c r="C68" s="24" t="s">
        <v>102</v>
      </c>
      <c r="D68" s="24" t="s">
        <v>146</v>
      </c>
      <c r="E68" s="24" t="s">
        <v>132</v>
      </c>
      <c r="F68" s="43">
        <f>SUMIFS('Estat self gen factor'!G$15:G$55,'Estat self gen factor'!$A$15:$A$55,overview!$B38)-1</f>
        <v>4.7569770979335457E-2</v>
      </c>
      <c r="G68" s="43">
        <f>SUMIFS('Estat self gen factor'!H$15:H$55,'Estat self gen factor'!$A$15:$A$55,overview!$B38)-1</f>
        <v>5.1986478623055277E-2</v>
      </c>
      <c r="H68" s="43">
        <f>SUMIFS('Estat self gen factor'!I$15:I$55,'Estat self gen factor'!$A$15:$A$55,overview!$B38)-1</f>
        <v>4.6848463790309491E-2</v>
      </c>
      <c r="I68" s="43">
        <f>SUMIFS('Estat self gen factor'!J$15:J$55,'Estat self gen factor'!$A$15:$A$55,overview!$B38)-1</f>
        <v>4.5647557615529744E-2</v>
      </c>
      <c r="J68" s="43">
        <f>SUMIFS('Estat self gen factor'!K$15:K$55,'Estat self gen factor'!$A$15:$A$55,overview!$B38)-1</f>
        <v>4.379982581701003E-2</v>
      </c>
      <c r="K68" s="43">
        <f>SUMIFS('Estat self gen factor'!L$15:L$55,'Estat self gen factor'!$A$15:$A$55,overview!$B38)-1</f>
        <v>3.3223410015336574E-2</v>
      </c>
      <c r="L68" s="43">
        <f>SUMIFS('Estat self gen factor'!M$15:M$55,'Estat self gen factor'!$A$15:$A$55,overview!$B38)-1</f>
        <v>3.0296972051309101E-2</v>
      </c>
      <c r="M68" s="43">
        <f>SUMIFS('Estat self gen factor'!N$15:N$55,'Estat self gen factor'!$A$15:$A$55,overview!$B38)-1</f>
        <v>3.308164518202017E-2</v>
      </c>
      <c r="N68" s="43">
        <f>SUMIFS('Estat self gen factor'!O$15:O$55,'Estat self gen factor'!$A$15:$A$55,overview!$B38)-1</f>
        <v>3.2019407390567078E-2</v>
      </c>
      <c r="O68" s="43">
        <f>SUMIFS('Estat self gen factor'!P$15:P$55,'Estat self gen factor'!$A$15:$A$55,overview!$B38)-1</f>
        <v>3.059532303778667E-2</v>
      </c>
      <c r="P68" s="43">
        <f>SUMIFS('Estat self gen factor'!Q$15:Q$55,'Estat self gen factor'!$A$15:$A$55,overview!$B38)-1</f>
        <v>2.7805820473857601E-2</v>
      </c>
      <c r="Q68" s="43">
        <f>SUMIFS('Estat self gen factor'!R$15:R$55,'Estat self gen factor'!$A$15:$A$55,overview!$B38)-1</f>
        <v>2.7663081084057461E-2</v>
      </c>
      <c r="R68" s="43">
        <f>SUMIFS('Estat self gen factor'!S$15:S$55,'Estat self gen factor'!$A$15:$A$55,overview!$B38)-1</f>
        <v>2.6005422418541313E-2</v>
      </c>
      <c r="S68" s="43">
        <f>SUMIFS('Estat self gen factor'!T$15:T$55,'Estat self gen factor'!$A$15:$A$55,overview!$B38)-1</f>
        <v>2.5747479819562935E-2</v>
      </c>
      <c r="T68" s="44">
        <f>S68+($Z68-$S68)/7</f>
        <v>2.6093912130597419E-2</v>
      </c>
      <c r="U68" s="44">
        <f>T68+($Z68-$S68)/7</f>
        <v>2.6440344441631902E-2</v>
      </c>
      <c r="V68" s="44">
        <f>U68+($Z68-$S68)/7</f>
        <v>2.6786776752666386E-2</v>
      </c>
      <c r="W68" s="44">
        <f>V68+($Z68-$S68)/7</f>
        <v>2.7133209063700869E-2</v>
      </c>
      <c r="X68" s="44">
        <f>W68+($Z68-$S68)/7</f>
        <v>2.7479641374735353E-2</v>
      </c>
      <c r="Y68" s="44">
        <f>X68+($Z68-$S68)/7</f>
        <v>2.7826073685769837E-2</v>
      </c>
      <c r="Z68" s="45">
        <f>SUMIFS('NTUA self gen factor'!G$15:G$55,'NTUA self gen factor'!$A$15:$A$55,overview!$B68)-1</f>
        <v>2.817250599680432E-2</v>
      </c>
      <c r="AA68" s="44">
        <f>Z68+(AE68-Z68)/5</f>
        <v>2.7545226568209548E-2</v>
      </c>
      <c r="AB68" s="44">
        <f>AA68+(AE68-Z68)/5</f>
        <v>2.6917947139614776E-2</v>
      </c>
      <c r="AC68" s="44">
        <f>AB68+(AE68-Z68)/5</f>
        <v>2.6290667711020003E-2</v>
      </c>
      <c r="AD68" s="44">
        <f>AC68+(AE68-Z68)/5</f>
        <v>2.5663388282425231E-2</v>
      </c>
      <c r="AE68" s="45">
        <f>SUMIFS('NTUA self gen factor'!H$15:H$55,'NTUA self gen factor'!$A$15:$A$55,overview!$B68)-1</f>
        <v>2.5036108853830452E-2</v>
      </c>
      <c r="AF68" s="44">
        <f>AE68+(AJ68-AE68)/5</f>
        <v>2.4456974651164566E-2</v>
      </c>
      <c r="AG68" s="44">
        <f>AF68+(AJ68-AE68)/5</f>
        <v>2.387784044849868E-2</v>
      </c>
      <c r="AH68" s="44">
        <f>AG68+(AJ68-AE68)/5</f>
        <v>2.3298706245832794E-2</v>
      </c>
      <c r="AI68" s="44">
        <f>AH68+(AJ68-AE68)/5</f>
        <v>2.2719572043166908E-2</v>
      </c>
      <c r="AJ68" s="45">
        <f>SUMIFS('NTUA self gen factor'!I$15:I$55,'NTUA self gen factor'!$A$15:$A$55,overview!$B68)-1</f>
        <v>2.2140437840501015E-2</v>
      </c>
      <c r="AK68" s="44">
        <f>AJ68+(AO68-AJ68)/5</f>
        <v>2.1854977456626522E-2</v>
      </c>
      <c r="AL68" s="44">
        <f>AK68+(AO68-AJ68)/5</f>
        <v>2.156951707275203E-2</v>
      </c>
      <c r="AM68" s="44">
        <f>AL68+(AO68-AJ68)/5</f>
        <v>2.1284056688877537E-2</v>
      </c>
      <c r="AN68" s="44">
        <f>AM68+(AO68-AJ68)/5</f>
        <v>2.0998596305003045E-2</v>
      </c>
      <c r="AO68" s="45">
        <f>SUMIFS('NTUA self gen factor'!J$15:J$55,'NTUA self gen factor'!$A$15:$A$55,overview!$B68)-1</f>
        <v>2.0713135921128556E-2</v>
      </c>
      <c r="AP68" s="44">
        <f>AO68+(AT68-AO68)/5</f>
        <v>1.9229966194088365E-2</v>
      </c>
      <c r="AQ68" s="44">
        <f>AP68+(AT68-AO68)/5</f>
        <v>1.7746796467048173E-2</v>
      </c>
      <c r="AR68" s="44">
        <f>AQ68+(AT68-AO68)/5</f>
        <v>1.6263626740007982E-2</v>
      </c>
      <c r="AS68" s="44">
        <f>AR68+(AT68-AO68)/5</f>
        <v>1.4780457012967792E-2</v>
      </c>
      <c r="AT68" s="45">
        <f>SUMIFS('NTUA self gen factor'!K$15:K$55,'NTUA self gen factor'!$A$15:$A$55,overview!$B68)-1</f>
        <v>1.3297287285927606E-2</v>
      </c>
      <c r="AU68" s="44">
        <f>AT68+(AY68-AT68)/5</f>
        <v>1.3173313685140364E-2</v>
      </c>
      <c r="AV68" s="44">
        <f>AU68+(AY68-AT68)/5</f>
        <v>1.3049340084353121E-2</v>
      </c>
      <c r="AW68" s="44">
        <f>AV68+(AY68-AT68)/5</f>
        <v>1.2925366483565879E-2</v>
      </c>
      <c r="AX68" s="44">
        <f>AW68+(AY68-AT68)/5</f>
        <v>1.2801392882778637E-2</v>
      </c>
      <c r="AY68" s="45">
        <f>SUMIFS('NTUA self gen factor'!L$15:L$55,'NTUA self gen factor'!$A$15:$A$55,overview!$B68)-1</f>
        <v>1.2677419281991398E-2</v>
      </c>
    </row>
    <row r="69" spans="1:51" x14ac:dyDescent="0.25">
      <c r="A69" s="50" t="s">
        <v>147</v>
      </c>
      <c r="B69" s="27" t="s">
        <v>55</v>
      </c>
      <c r="C69" s="27" t="s">
        <v>103</v>
      </c>
      <c r="D69" s="27" t="s">
        <v>146</v>
      </c>
      <c r="E69" s="27" t="s">
        <v>132</v>
      </c>
      <c r="F69" s="46">
        <f>SUMIFS('Estat self gen factor'!G$15:G$55,'Estat self gen factor'!$A$15:$A$55,overview!$B39)-1</f>
        <v>7.678507355579467E-2</v>
      </c>
      <c r="G69" s="46">
        <f>SUMIFS('Estat self gen factor'!H$15:H$55,'Estat self gen factor'!$A$15:$A$55,overview!$B39)-1</f>
        <v>7.5017242294020958E-2</v>
      </c>
      <c r="H69" s="46">
        <f>SUMIFS('Estat self gen factor'!I$15:I$55,'Estat self gen factor'!$A$15:$A$55,overview!$B39)-1</f>
        <v>7.4600595721635576E-2</v>
      </c>
      <c r="I69" s="46">
        <f>SUMIFS('Estat self gen factor'!J$15:J$55,'Estat self gen factor'!$A$15:$A$55,overview!$B39)-1</f>
        <v>7.308902991229993E-2</v>
      </c>
      <c r="J69" s="46">
        <f>SUMIFS('Estat self gen factor'!K$15:K$55,'Estat self gen factor'!$A$15:$A$55,overview!$B39)-1</f>
        <v>9.4376972874645526E-2</v>
      </c>
      <c r="K69" s="46">
        <f>SUMIFS('Estat self gen factor'!L$15:L$55,'Estat self gen factor'!$A$15:$A$55,overview!$B39)-1</f>
        <v>7.4977991721141057E-2</v>
      </c>
      <c r="L69" s="46">
        <f>SUMIFS('Estat self gen factor'!M$15:M$55,'Estat self gen factor'!$A$15:$A$55,overview!$B39)-1</f>
        <v>0.102442824550665</v>
      </c>
      <c r="M69" s="46">
        <f>SUMIFS('Estat self gen factor'!N$15:N$55,'Estat self gen factor'!$A$15:$A$55,overview!$B39)-1</f>
        <v>0.13615014723972108</v>
      </c>
      <c r="N69" s="46">
        <f>SUMIFS('Estat self gen factor'!O$15:O$55,'Estat self gen factor'!$A$15:$A$55,overview!$B39)-1</f>
        <v>8.7366818873668262E-2</v>
      </c>
      <c r="O69" s="46">
        <f>SUMIFS('Estat self gen factor'!P$15:P$55,'Estat self gen factor'!$A$15:$A$55,overview!$B39)-1</f>
        <v>8.076741895422046E-2</v>
      </c>
      <c r="P69" s="46">
        <f>SUMIFS('Estat self gen factor'!Q$15:Q$55,'Estat self gen factor'!$A$15:$A$55,overview!$B39)-1</f>
        <v>8.509392126511317E-2</v>
      </c>
      <c r="Q69" s="46">
        <f>SUMIFS('Estat self gen factor'!R$15:R$55,'Estat self gen factor'!$A$15:$A$55,overview!$B39)-1</f>
        <v>8.3850996475999029E-2</v>
      </c>
      <c r="R69" s="46">
        <f>SUMIFS('Estat self gen factor'!S$15:S$55,'Estat self gen factor'!$A$15:$A$55,overview!$B39)-1</f>
        <v>9.2448044509091609E-2</v>
      </c>
      <c r="S69" s="46">
        <f>SUMIFS('Estat self gen factor'!T$15:T$55,'Estat self gen factor'!$A$15:$A$55,overview!$B39)-1</f>
        <v>6.347641887311184E-2</v>
      </c>
      <c r="T69" s="47">
        <f>S69+($Z69-$S69)/7</f>
        <v>6.2341751239340083E-2</v>
      </c>
      <c r="U69" s="47">
        <f>T69+($Z69-$S69)/7</f>
        <v>6.1207083605568327E-2</v>
      </c>
      <c r="V69" s="47">
        <f>U69+($Z69-$S69)/7</f>
        <v>6.0072415971796571E-2</v>
      </c>
      <c r="W69" s="47">
        <f>V69+($Z69-$S69)/7</f>
        <v>5.8937748338024815E-2</v>
      </c>
      <c r="X69" s="47">
        <f>W69+($Z69-$S69)/7</f>
        <v>5.7803080704253058E-2</v>
      </c>
      <c r="Y69" s="47">
        <f>X69+($Z69-$S69)/7</f>
        <v>5.6668413070481302E-2</v>
      </c>
      <c r="Z69" s="48">
        <f>SUMIFS('NTUA self gen factor'!G$15:G$55,'NTUA self gen factor'!$A$15:$A$55,overview!$B69)-1</f>
        <v>5.5533745436709525E-2</v>
      </c>
      <c r="AA69" s="47">
        <f>Z69+(AE69-Z69)/5</f>
        <v>5.1452327382696741E-2</v>
      </c>
      <c r="AB69" s="47">
        <f>AA69+(AE69-Z69)/5</f>
        <v>4.7370909328683958E-2</v>
      </c>
      <c r="AC69" s="47">
        <f>AB69+(AE69-Z69)/5</f>
        <v>4.3289491274671174E-2</v>
      </c>
      <c r="AD69" s="47">
        <f>AC69+(AE69-Z69)/5</f>
        <v>3.920807322065839E-2</v>
      </c>
      <c r="AE69" s="48">
        <f>SUMIFS('NTUA self gen factor'!H$15:H$55,'NTUA self gen factor'!$A$15:$A$55,overview!$B69)-1</f>
        <v>3.5126655166645593E-2</v>
      </c>
      <c r="AF69" s="47">
        <f>AE69+(AJ69-AE69)/5</f>
        <v>3.4950619503256418E-2</v>
      </c>
      <c r="AG69" s="47">
        <f>AF69+(AJ69-AE69)/5</f>
        <v>3.4774583839867243E-2</v>
      </c>
      <c r="AH69" s="47">
        <f>AG69+(AJ69-AE69)/5</f>
        <v>3.4598548176478068E-2</v>
      </c>
      <c r="AI69" s="47">
        <f>AH69+(AJ69-AE69)/5</f>
        <v>3.4422512513088893E-2</v>
      </c>
      <c r="AJ69" s="48">
        <f>SUMIFS('NTUA self gen factor'!I$15:I$55,'NTUA self gen factor'!$A$15:$A$55,overview!$B69)-1</f>
        <v>3.4246476849699725E-2</v>
      </c>
      <c r="AK69" s="47">
        <f>AJ69+(AO69-AJ69)/5</f>
        <v>3.2931835782907905E-2</v>
      </c>
      <c r="AL69" s="47">
        <f>AK69+(AO69-AJ69)/5</f>
        <v>3.1617194716116084E-2</v>
      </c>
      <c r="AM69" s="47">
        <f>AL69+(AO69-AJ69)/5</f>
        <v>3.0302553649324264E-2</v>
      </c>
      <c r="AN69" s="47">
        <f>AM69+(AO69-AJ69)/5</f>
        <v>2.8987912582532444E-2</v>
      </c>
      <c r="AO69" s="48">
        <f>SUMIFS('NTUA self gen factor'!J$15:J$55,'NTUA self gen factor'!$A$15:$A$55,overview!$B69)-1</f>
        <v>2.7673271515740616E-2</v>
      </c>
      <c r="AP69" s="47">
        <f>AO69+(AT69-AO69)/5</f>
        <v>2.4314873606380384E-2</v>
      </c>
      <c r="AQ69" s="47">
        <f>AP69+(AT69-AO69)/5</f>
        <v>2.0956475697020152E-2</v>
      </c>
      <c r="AR69" s="47">
        <f>AQ69+(AT69-AO69)/5</f>
        <v>1.759807778765992E-2</v>
      </c>
      <c r="AS69" s="47">
        <f>AR69+(AT69-AO69)/5</f>
        <v>1.4239679878299686E-2</v>
      </c>
      <c r="AT69" s="48">
        <f>SUMIFS('NTUA self gen factor'!K$15:K$55,'NTUA self gen factor'!$A$15:$A$55,overview!$B69)-1</f>
        <v>1.0881281968939449E-2</v>
      </c>
      <c r="AU69" s="47">
        <f>AT69+(AY69-AT69)/5</f>
        <v>9.9926684675637478E-3</v>
      </c>
      <c r="AV69" s="47">
        <f>AU69+(AY69-AT69)/5</f>
        <v>9.1040549661880465E-3</v>
      </c>
      <c r="AW69" s="47">
        <f>AV69+(AY69-AT69)/5</f>
        <v>8.2154414648123453E-3</v>
      </c>
      <c r="AX69" s="47">
        <f>AW69+(AY69-AT69)/5</f>
        <v>7.326827963436644E-3</v>
      </c>
      <c r="AY69" s="48">
        <f>SUMIFS('NTUA self gen factor'!L$15:L$55,'NTUA self gen factor'!$A$15:$A$55,overview!$B69)-1</f>
        <v>6.4382144620609427E-3</v>
      </c>
    </row>
    <row r="70" spans="1:51" x14ac:dyDescent="0.25">
      <c r="A70" s="50" t="s">
        <v>147</v>
      </c>
      <c r="B70" s="24" t="s">
        <v>56</v>
      </c>
      <c r="C70" s="24" t="s">
        <v>101</v>
      </c>
      <c r="D70" s="24" t="s">
        <v>146</v>
      </c>
      <c r="E70" s="24" t="s">
        <v>132</v>
      </c>
      <c r="F70" s="43">
        <f>SUMIFS('Estat self gen factor'!G$15:G$55,'Estat self gen factor'!$A$15:$A$55,overview!$B40)-1</f>
        <v>4.2337287648995803E-2</v>
      </c>
      <c r="G70" s="43">
        <f>SUMIFS('Estat self gen factor'!H$15:H$55,'Estat self gen factor'!$A$15:$A$55,overview!$B40)-1</f>
        <v>4.082888155905362E-2</v>
      </c>
      <c r="H70" s="43">
        <f>SUMIFS('Estat self gen factor'!I$15:I$55,'Estat self gen factor'!$A$15:$A$55,overview!$B40)-1</f>
        <v>4.0340347167752366E-2</v>
      </c>
      <c r="I70" s="43">
        <f>SUMIFS('Estat self gen factor'!J$15:J$55,'Estat self gen factor'!$A$15:$A$55,overview!$B40)-1</f>
        <v>4.0501417698850961E-2</v>
      </c>
      <c r="J70" s="43">
        <f>SUMIFS('Estat self gen factor'!K$15:K$55,'Estat self gen factor'!$A$15:$A$55,overview!$B40)-1</f>
        <v>3.9418303951003208E-2</v>
      </c>
      <c r="K70" s="43">
        <f>SUMIFS('Estat self gen factor'!L$15:L$55,'Estat self gen factor'!$A$15:$A$55,overview!$B40)-1</f>
        <v>3.6349763362215626E-2</v>
      </c>
      <c r="L70" s="43">
        <f>SUMIFS('Estat self gen factor'!M$15:M$55,'Estat self gen factor'!$A$15:$A$55,overview!$B40)-1</f>
        <v>3.7309639294262231E-2</v>
      </c>
      <c r="M70" s="43">
        <f>SUMIFS('Estat self gen factor'!N$15:N$55,'Estat self gen factor'!$A$15:$A$55,overview!$B40)-1</f>
        <v>3.8332158534968297E-2</v>
      </c>
      <c r="N70" s="43">
        <f>SUMIFS('Estat self gen factor'!O$15:O$55,'Estat self gen factor'!$A$15:$A$55,overview!$B40)-1</f>
        <v>3.7153366569958601E-2</v>
      </c>
      <c r="O70" s="43">
        <f>SUMIFS('Estat self gen factor'!P$15:P$55,'Estat self gen factor'!$A$15:$A$55,overview!$B40)-1</f>
        <v>3.8639242864594969E-2</v>
      </c>
      <c r="P70" s="43">
        <f>SUMIFS('Estat self gen factor'!Q$15:Q$55,'Estat self gen factor'!$A$15:$A$55,overview!$B40)-1</f>
        <v>4.1371487038046162E-2</v>
      </c>
      <c r="Q70" s="43">
        <f>SUMIFS('Estat self gen factor'!R$15:R$55,'Estat self gen factor'!$A$15:$A$55,overview!$B40)-1</f>
        <v>3.9448597282329079E-2</v>
      </c>
      <c r="R70" s="43">
        <f>SUMIFS('Estat self gen factor'!S$15:S$55,'Estat self gen factor'!$A$15:$A$55,overview!$B40)-1</f>
        <v>4.0797529801674504E-2</v>
      </c>
      <c r="S70" s="43">
        <f>SUMIFS('Estat self gen factor'!T$15:T$55,'Estat self gen factor'!$A$15:$A$55,overview!$B40)-1</f>
        <v>4.0272602879917629E-2</v>
      </c>
      <c r="T70" s="44">
        <f>S70+($Z70-$S70)/7</f>
        <v>3.8905943162367694E-2</v>
      </c>
      <c r="U70" s="44">
        <f>T70+($Z70-$S70)/7</f>
        <v>3.7539283444817759E-2</v>
      </c>
      <c r="V70" s="44">
        <f>U70+($Z70-$S70)/7</f>
        <v>3.6172623727267823E-2</v>
      </c>
      <c r="W70" s="44">
        <f>V70+($Z70-$S70)/7</f>
        <v>3.4805964009717888E-2</v>
      </c>
      <c r="X70" s="44">
        <f>W70+($Z70-$S70)/7</f>
        <v>3.3439304292167953E-2</v>
      </c>
      <c r="Y70" s="44">
        <f>X70+($Z70-$S70)/7</f>
        <v>3.2072644574618017E-2</v>
      </c>
      <c r="Z70" s="45">
        <f>SUMIFS('NTUA self gen factor'!G$15:G$55,'NTUA self gen factor'!$A$15:$A$55,overview!$B70)-1</f>
        <v>3.0705984857068103E-2</v>
      </c>
      <c r="AA70" s="44">
        <f>Z70+(AE70-Z70)/5</f>
        <v>2.9090171287469203E-2</v>
      </c>
      <c r="AB70" s="44">
        <f>AA70+(AE70-Z70)/5</f>
        <v>2.7474357717870303E-2</v>
      </c>
      <c r="AC70" s="44">
        <f>AB70+(AE70-Z70)/5</f>
        <v>2.5858544148271403E-2</v>
      </c>
      <c r="AD70" s="44">
        <f>AC70+(AE70-Z70)/5</f>
        <v>2.4242730578672503E-2</v>
      </c>
      <c r="AE70" s="45">
        <f>SUMIFS('NTUA self gen factor'!H$15:H$55,'NTUA self gen factor'!$A$15:$A$55,overview!$B70)-1</f>
        <v>2.2626917009073599E-2</v>
      </c>
      <c r="AF70" s="44">
        <f>AE70+(AJ70-AE70)/5</f>
        <v>2.2034213543345026E-2</v>
      </c>
      <c r="AG70" s="44">
        <f>AF70+(AJ70-AE70)/5</f>
        <v>2.1441510077616452E-2</v>
      </c>
      <c r="AH70" s="44">
        <f>AG70+(AJ70-AE70)/5</f>
        <v>2.0848806611887878E-2</v>
      </c>
      <c r="AI70" s="44">
        <f>AH70+(AJ70-AE70)/5</f>
        <v>2.0256103146159304E-2</v>
      </c>
      <c r="AJ70" s="45">
        <f>SUMIFS('NTUA self gen factor'!I$15:I$55,'NTUA self gen factor'!$A$15:$A$55,overview!$B70)-1</f>
        <v>1.9663399680430738E-2</v>
      </c>
      <c r="AK70" s="44">
        <f>AJ70+(AO70-AJ70)/5</f>
        <v>1.8587726774631406E-2</v>
      </c>
      <c r="AL70" s="44">
        <f>AK70+(AO70-AJ70)/5</f>
        <v>1.7512053868832075E-2</v>
      </c>
      <c r="AM70" s="44">
        <f>AL70+(AO70-AJ70)/5</f>
        <v>1.6436380963032744E-2</v>
      </c>
      <c r="AN70" s="44">
        <f>AM70+(AO70-AJ70)/5</f>
        <v>1.5360708057233415E-2</v>
      </c>
      <c r="AO70" s="45">
        <f>SUMIFS('NTUA self gen factor'!J$15:J$55,'NTUA self gen factor'!$A$15:$A$55,overview!$B70)-1</f>
        <v>1.4285035151434089E-2</v>
      </c>
      <c r="AP70" s="44">
        <f>AO70+(AT70-AO70)/5</f>
        <v>1.3439269236213258E-2</v>
      </c>
      <c r="AQ70" s="44">
        <f>AP70+(AT70-AO70)/5</f>
        <v>1.2593503320992426E-2</v>
      </c>
      <c r="AR70" s="44">
        <f>AQ70+(AT70-AO70)/5</f>
        <v>1.1747737405771595E-2</v>
      </c>
      <c r="AS70" s="44">
        <f>AR70+(AT70-AO70)/5</f>
        <v>1.0901971490550763E-2</v>
      </c>
      <c r="AT70" s="45">
        <f>SUMIFS('NTUA self gen factor'!K$15:K$55,'NTUA self gen factor'!$A$15:$A$55,overview!$B70)-1</f>
        <v>1.0056205575329935E-2</v>
      </c>
      <c r="AU70" s="44">
        <f>AT70+(AY70-AT70)/5</f>
        <v>9.6174885739115368E-3</v>
      </c>
      <c r="AV70" s="44">
        <f>AU70+(AY70-AT70)/5</f>
        <v>9.1787715724931385E-3</v>
      </c>
      <c r="AW70" s="44">
        <f>AV70+(AY70-AT70)/5</f>
        <v>8.7400545710747402E-3</v>
      </c>
      <c r="AX70" s="44">
        <f>AW70+(AY70-AT70)/5</f>
        <v>8.3013375696563418E-3</v>
      </c>
      <c r="AY70" s="45">
        <f>SUMIFS('NTUA self gen factor'!L$15:L$55,'NTUA self gen factor'!$A$15:$A$55,overview!$B70)-1</f>
        <v>7.8626205682379435E-3</v>
      </c>
    </row>
    <row r="71" spans="1:51" x14ac:dyDescent="0.25">
      <c r="A71" s="50" t="s">
        <v>147</v>
      </c>
      <c r="B71" s="27" t="s">
        <v>57</v>
      </c>
      <c r="C71" s="27" t="s">
        <v>104</v>
      </c>
      <c r="D71" s="27" t="s">
        <v>146</v>
      </c>
      <c r="E71" s="27" t="s">
        <v>132</v>
      </c>
      <c r="F71" s="46">
        <f>SUMIFS('Estat self gen factor'!G$15:G$55,'Estat self gen factor'!$A$15:$A$55,overview!$B41)-1</f>
        <v>4.7318741402738951E-2</v>
      </c>
      <c r="G71" s="46">
        <f>SUMIFS('Estat self gen factor'!H$15:H$55,'Estat self gen factor'!$A$15:$A$55,overview!$B41)-1</f>
        <v>4.6779277138247366E-2</v>
      </c>
      <c r="H71" s="46">
        <f>SUMIFS('Estat self gen factor'!I$15:I$55,'Estat self gen factor'!$A$15:$A$55,overview!$B41)-1</f>
        <v>4.6672668730892486E-2</v>
      </c>
      <c r="I71" s="46">
        <f>SUMIFS('Estat self gen factor'!J$15:J$55,'Estat self gen factor'!$A$15:$A$55,overview!$B41)-1</f>
        <v>4.6245871981524411E-2</v>
      </c>
      <c r="J71" s="46">
        <f>SUMIFS('Estat self gen factor'!K$15:K$55,'Estat self gen factor'!$A$15:$A$55,overview!$B41)-1</f>
        <v>4.6147498151701605E-2</v>
      </c>
      <c r="K71" s="46">
        <f>SUMIFS('Estat self gen factor'!L$15:L$55,'Estat self gen factor'!$A$15:$A$55,overview!$B41)-1</f>
        <v>4.5910220093244636E-2</v>
      </c>
      <c r="L71" s="46">
        <f>SUMIFS('Estat self gen factor'!M$15:M$55,'Estat self gen factor'!$A$15:$A$55,overview!$B41)-1</f>
        <v>4.6051950227833371E-2</v>
      </c>
      <c r="M71" s="46">
        <f>SUMIFS('Estat self gen factor'!N$15:N$55,'Estat self gen factor'!$A$15:$A$55,overview!$B41)-1</f>
        <v>4.4967977556759298E-2</v>
      </c>
      <c r="N71" s="46">
        <f>SUMIFS('Estat self gen factor'!O$15:O$55,'Estat self gen factor'!$A$15:$A$55,overview!$B41)-1</f>
        <v>4.3740878356116619E-2</v>
      </c>
      <c r="O71" s="46">
        <f>SUMIFS('Estat self gen factor'!P$15:P$55,'Estat self gen factor'!$A$15:$A$55,overview!$B41)-1</f>
        <v>4.3777731751741378E-2</v>
      </c>
      <c r="P71" s="46">
        <f>SUMIFS('Estat self gen factor'!Q$15:Q$55,'Estat self gen factor'!$A$15:$A$55,overview!$B41)-1</f>
        <v>4.3976065755861438E-2</v>
      </c>
      <c r="Q71" s="46">
        <f>SUMIFS('Estat self gen factor'!R$15:R$55,'Estat self gen factor'!$A$15:$A$55,overview!$B41)-1</f>
        <v>4.4126405585453776E-2</v>
      </c>
      <c r="R71" s="46">
        <f>SUMIFS('Estat self gen factor'!S$15:S$55,'Estat self gen factor'!$A$15:$A$55,overview!$B41)-1</f>
        <v>4.4299190269231792E-2</v>
      </c>
      <c r="S71" s="46">
        <f>SUMIFS('Estat self gen factor'!T$15:T$55,'Estat self gen factor'!$A$15:$A$55,overview!$B41)-1</f>
        <v>4.2745147547952556E-2</v>
      </c>
      <c r="T71" s="47">
        <f>S71+($Z71-$S71)/7</f>
        <v>4.1793268728102691E-2</v>
      </c>
      <c r="U71" s="47">
        <f>T71+($Z71-$S71)/7</f>
        <v>4.0841389908252826E-2</v>
      </c>
      <c r="V71" s="47">
        <f>U71+($Z71-$S71)/7</f>
        <v>3.9889511088402961E-2</v>
      </c>
      <c r="W71" s="47">
        <f>V71+($Z71-$S71)/7</f>
        <v>3.8937632268553096E-2</v>
      </c>
      <c r="X71" s="47">
        <f>W71+($Z71-$S71)/7</f>
        <v>3.7985753448703231E-2</v>
      </c>
      <c r="Y71" s="47">
        <f>X71+($Z71-$S71)/7</f>
        <v>3.7033874628853367E-2</v>
      </c>
      <c r="Z71" s="48">
        <f>SUMIFS('NTUA self gen factor'!G$15:G$55,'NTUA self gen factor'!$A$15:$A$55,overview!$B71)-1</f>
        <v>3.6081995809003509E-2</v>
      </c>
      <c r="AA71" s="47">
        <f>Z71+(AE71-Z71)/5</f>
        <v>3.582269163974363E-2</v>
      </c>
      <c r="AB71" s="47">
        <f>AA71+(AE71-Z71)/5</f>
        <v>3.5563387470483751E-2</v>
      </c>
      <c r="AC71" s="47">
        <f>AB71+(AE71-Z71)/5</f>
        <v>3.5304083301223872E-2</v>
      </c>
      <c r="AD71" s="47">
        <f>AC71+(AE71-Z71)/5</f>
        <v>3.5044779131963993E-2</v>
      </c>
      <c r="AE71" s="48">
        <f>SUMIFS('NTUA self gen factor'!H$15:H$55,'NTUA self gen factor'!$A$15:$A$55,overview!$B71)-1</f>
        <v>3.4785474962704122E-2</v>
      </c>
      <c r="AF71" s="47">
        <f>AE71+(AJ71-AE71)/5</f>
        <v>3.4808835751107027E-2</v>
      </c>
      <c r="AG71" s="47">
        <f>AF71+(AJ71-AE71)/5</f>
        <v>3.4832196539509933E-2</v>
      </c>
      <c r="AH71" s="47">
        <f>AG71+(AJ71-AE71)/5</f>
        <v>3.4855557327912838E-2</v>
      </c>
      <c r="AI71" s="47">
        <f>AH71+(AJ71-AE71)/5</f>
        <v>3.4878918116315744E-2</v>
      </c>
      <c r="AJ71" s="48">
        <f>SUMIFS('NTUA self gen factor'!I$15:I$55,'NTUA self gen factor'!$A$15:$A$55,overview!$B71)-1</f>
        <v>3.4902278904718642E-2</v>
      </c>
      <c r="AK71" s="47">
        <f>AJ71+(AO71-AJ71)/5</f>
        <v>3.392019980136389E-2</v>
      </c>
      <c r="AL71" s="47">
        <f>AK71+(AO71-AJ71)/5</f>
        <v>3.2938120698009138E-2</v>
      </c>
      <c r="AM71" s="47">
        <f>AL71+(AO71-AJ71)/5</f>
        <v>3.1956041594654386E-2</v>
      </c>
      <c r="AN71" s="47">
        <f>AM71+(AO71-AJ71)/5</f>
        <v>3.0973962491299637E-2</v>
      </c>
      <c r="AO71" s="48">
        <f>SUMIFS('NTUA self gen factor'!J$15:J$55,'NTUA self gen factor'!$A$15:$A$55,overview!$B71)-1</f>
        <v>2.9991883387944895E-2</v>
      </c>
      <c r="AP71" s="47">
        <f>AO71+(AT71-AO71)/5</f>
        <v>2.9685023582216408E-2</v>
      </c>
      <c r="AQ71" s="47">
        <f>AP71+(AT71-AO71)/5</f>
        <v>2.9378163776487921E-2</v>
      </c>
      <c r="AR71" s="47">
        <f>AQ71+(AT71-AO71)/5</f>
        <v>2.9071303970759434E-2</v>
      </c>
      <c r="AS71" s="47">
        <f>AR71+(AT71-AO71)/5</f>
        <v>2.8764444165030947E-2</v>
      </c>
      <c r="AT71" s="48">
        <f>SUMIFS('NTUA self gen factor'!K$15:K$55,'NTUA self gen factor'!$A$15:$A$55,overview!$B71)-1</f>
        <v>2.8457584359302457E-2</v>
      </c>
      <c r="AU71" s="47">
        <f>AT71+(AY71-AT71)/5</f>
        <v>2.7873557607885412E-2</v>
      </c>
      <c r="AV71" s="47">
        <f>AU71+(AY71-AT71)/5</f>
        <v>2.7289530856468368E-2</v>
      </c>
      <c r="AW71" s="47">
        <f>AV71+(AY71-AT71)/5</f>
        <v>2.6705504105051323E-2</v>
      </c>
      <c r="AX71" s="47">
        <f>AW71+(AY71-AT71)/5</f>
        <v>2.6121477353634279E-2</v>
      </c>
      <c r="AY71" s="48">
        <f>SUMIFS('NTUA self gen factor'!L$15:L$55,'NTUA self gen factor'!$A$15:$A$55,overview!$B71)-1</f>
        <v>2.5537450602217238E-2</v>
      </c>
    </row>
    <row r="72" spans="1:51" x14ac:dyDescent="0.25">
      <c r="A72" s="50" t="s">
        <v>147</v>
      </c>
      <c r="B72" s="24" t="s">
        <v>58</v>
      </c>
      <c r="C72" s="24" t="s">
        <v>118</v>
      </c>
      <c r="D72" s="24" t="s">
        <v>146</v>
      </c>
      <c r="E72" s="24" t="s">
        <v>132</v>
      </c>
      <c r="F72" s="43">
        <f>SUMIFS('Estat self gen factor'!G$15:G$55,'Estat self gen factor'!$A$15:$A$55,overview!$B42)-1</f>
        <v>3.6541187588596591E-2</v>
      </c>
      <c r="G72" s="43">
        <f>SUMIFS('Estat self gen factor'!H$15:H$55,'Estat self gen factor'!$A$15:$A$55,overview!$B42)-1</f>
        <v>3.7947494033412799E-2</v>
      </c>
      <c r="H72" s="43">
        <f>SUMIFS('Estat self gen factor'!I$15:I$55,'Estat self gen factor'!$A$15:$A$55,overview!$B42)-1</f>
        <v>4.4546724747267286E-2</v>
      </c>
      <c r="I72" s="43">
        <f>SUMIFS('Estat self gen factor'!J$15:J$55,'Estat self gen factor'!$A$15:$A$55,overview!$B42)-1</f>
        <v>4.1696969696969788E-2</v>
      </c>
      <c r="J72" s="43">
        <f>SUMIFS('Estat self gen factor'!K$15:K$55,'Estat self gen factor'!$A$15:$A$55,overview!$B42)-1</f>
        <v>3.2379344740274707E-2</v>
      </c>
      <c r="K72" s="43">
        <f>SUMIFS('Estat self gen factor'!L$15:L$55,'Estat self gen factor'!$A$15:$A$55,overview!$B42)-1</f>
        <v>3.2566518847006565E-2</v>
      </c>
      <c r="L72" s="43">
        <f>SUMIFS('Estat self gen factor'!M$15:M$55,'Estat self gen factor'!$A$15:$A$55,overview!$B42)-1</f>
        <v>3.8535293580495011E-2</v>
      </c>
      <c r="M72" s="43">
        <f>SUMIFS('Estat self gen factor'!N$15:N$55,'Estat self gen factor'!$A$15:$A$55,overview!$B42)-1</f>
        <v>3.4532512504809487E-2</v>
      </c>
      <c r="N72" s="43">
        <f>SUMIFS('Estat self gen factor'!O$15:O$55,'Estat self gen factor'!$A$15:$A$55,overview!$B42)-1</f>
        <v>2.8696925329428913E-2</v>
      </c>
      <c r="O72" s="43">
        <f>SUMIFS('Estat self gen factor'!P$15:P$55,'Estat self gen factor'!$A$15:$A$55,overview!$B42)-1</f>
        <v>3.0017478531803254E-2</v>
      </c>
      <c r="P72" s="43">
        <f>SUMIFS('Estat self gen factor'!Q$15:Q$55,'Estat self gen factor'!$A$15:$A$55,overview!$B42)-1</f>
        <v>3.8240917782026873E-2</v>
      </c>
      <c r="Q72" s="43">
        <f>SUMIFS('Estat self gen factor'!R$15:R$55,'Estat self gen factor'!$A$15:$A$55,overview!$B42)-1</f>
        <v>4.3633995441224371E-2</v>
      </c>
      <c r="R72" s="43">
        <f>SUMIFS('Estat self gen factor'!S$15:S$55,'Estat self gen factor'!$A$15:$A$55,overview!$B42)-1</f>
        <v>3.9972576347967914E-2</v>
      </c>
      <c r="S72" s="43">
        <f>SUMIFS('Estat self gen factor'!T$15:T$55,'Estat self gen factor'!$A$15:$A$55,overview!$B42)-1</f>
        <v>3.4146082417915835E-2</v>
      </c>
      <c r="T72" s="44">
        <f>S72+($Z72-$S72)/7</f>
        <v>3.1830898595369216E-2</v>
      </c>
      <c r="U72" s="44">
        <f>T72+($Z72-$S72)/7</f>
        <v>2.95157147728226E-2</v>
      </c>
      <c r="V72" s="44">
        <f>U72+($Z72-$S72)/7</f>
        <v>2.7200530950275983E-2</v>
      </c>
      <c r="W72" s="44">
        <f>V72+($Z72-$S72)/7</f>
        <v>2.4885347127729367E-2</v>
      </c>
      <c r="X72" s="44">
        <f>W72+($Z72-$S72)/7</f>
        <v>2.2570163305182751E-2</v>
      </c>
      <c r="Y72" s="44">
        <f>X72+($Z72-$S72)/7</f>
        <v>2.0254979482636135E-2</v>
      </c>
      <c r="Z72" s="45">
        <f>SUMIFS('NTUA self gen factor'!G$15:G$55,'NTUA self gen factor'!$A$15:$A$55,overview!$B72)-1</f>
        <v>1.7939795660089519E-2</v>
      </c>
      <c r="AA72" s="44">
        <f>Z72+(AE72-Z72)/5</f>
        <v>1.7705808743379015E-2</v>
      </c>
      <c r="AB72" s="44">
        <f>AA72+(AE72-Z72)/5</f>
        <v>1.747182182666851E-2</v>
      </c>
      <c r="AC72" s="44">
        <f>AB72+(AE72-Z72)/5</f>
        <v>1.7237834909958005E-2</v>
      </c>
      <c r="AD72" s="44">
        <f>AC72+(AE72-Z72)/5</f>
        <v>1.7003847993247501E-2</v>
      </c>
      <c r="AE72" s="45">
        <f>SUMIFS('NTUA self gen factor'!H$15:H$55,'NTUA self gen factor'!$A$15:$A$55,overview!$B72)-1</f>
        <v>1.6769861076536996E-2</v>
      </c>
      <c r="AF72" s="44">
        <f>AE72+(AJ72-AE72)/5</f>
        <v>1.6846913517497918E-2</v>
      </c>
      <c r="AG72" s="44">
        <f>AF72+(AJ72-AE72)/5</f>
        <v>1.6923965958458839E-2</v>
      </c>
      <c r="AH72" s="44">
        <f>AG72+(AJ72-AE72)/5</f>
        <v>1.7001018399419761E-2</v>
      </c>
      <c r="AI72" s="44">
        <f>AH72+(AJ72-AE72)/5</f>
        <v>1.7078070840380682E-2</v>
      </c>
      <c r="AJ72" s="45">
        <f>SUMIFS('NTUA self gen factor'!I$15:I$55,'NTUA self gen factor'!$A$15:$A$55,overview!$B72)-1</f>
        <v>1.7155123281341611E-2</v>
      </c>
      <c r="AK72" s="44">
        <f>AJ72+(AO72-AJ72)/5</f>
        <v>1.7158213367782737E-2</v>
      </c>
      <c r="AL72" s="44">
        <f>AK72+(AO72-AJ72)/5</f>
        <v>1.7161303454223863E-2</v>
      </c>
      <c r="AM72" s="44">
        <f>AL72+(AO72-AJ72)/5</f>
        <v>1.7164393540664988E-2</v>
      </c>
      <c r="AN72" s="44">
        <f>AM72+(AO72-AJ72)/5</f>
        <v>1.7167483627106114E-2</v>
      </c>
      <c r="AO72" s="45">
        <f>SUMIFS('NTUA self gen factor'!J$15:J$55,'NTUA self gen factor'!$A$15:$A$55,overview!$B72)-1</f>
        <v>1.7170573713547244E-2</v>
      </c>
      <c r="AP72" s="44">
        <f>AO72+(AT72-AO72)/5</f>
        <v>1.612112746446237E-2</v>
      </c>
      <c r="AQ72" s="44">
        <f>AP72+(AT72-AO72)/5</f>
        <v>1.5071681215377497E-2</v>
      </c>
      <c r="AR72" s="44">
        <f>AQ72+(AT72-AO72)/5</f>
        <v>1.4022234966292624E-2</v>
      </c>
      <c r="AS72" s="44">
        <f>AR72+(AT72-AO72)/5</f>
        <v>1.2972788717207751E-2</v>
      </c>
      <c r="AT72" s="45">
        <f>SUMIFS('NTUA self gen factor'!K$15:K$55,'NTUA self gen factor'!$A$15:$A$55,overview!$B72)-1</f>
        <v>1.1923342468122877E-2</v>
      </c>
      <c r="AU72" s="44">
        <f>AT72+(AY72-AT72)/5</f>
        <v>1.1822956347604796E-2</v>
      </c>
      <c r="AV72" s="44">
        <f>AU72+(AY72-AT72)/5</f>
        <v>1.1722570227086716E-2</v>
      </c>
      <c r="AW72" s="44">
        <f>AV72+(AY72-AT72)/5</f>
        <v>1.1622184106568635E-2</v>
      </c>
      <c r="AX72" s="44">
        <f>AW72+(AY72-AT72)/5</f>
        <v>1.1521797986050554E-2</v>
      </c>
      <c r="AY72" s="45">
        <f>SUMIFS('NTUA self gen factor'!L$15:L$55,'NTUA self gen factor'!$A$15:$A$55,overview!$B72)-1</f>
        <v>1.1421411865532471E-2</v>
      </c>
    </row>
    <row r="73" spans="1:51" x14ac:dyDescent="0.25">
      <c r="A73" s="50" t="s">
        <v>147</v>
      </c>
      <c r="B73" s="27" t="s">
        <v>59</v>
      </c>
      <c r="C73" s="27" t="s">
        <v>105</v>
      </c>
      <c r="D73" s="27" t="s">
        <v>146</v>
      </c>
      <c r="E73" s="27" t="s">
        <v>132</v>
      </c>
      <c r="F73" s="46">
        <f>SUMIFS('Estat self gen factor'!G$15:G$55,'Estat self gen factor'!$A$15:$A$55,overview!$B43)-1</f>
        <v>4.4953185152890152E-2</v>
      </c>
      <c r="G73" s="46">
        <f>SUMIFS('Estat self gen factor'!H$15:H$55,'Estat self gen factor'!$A$15:$A$55,overview!$B43)-1</f>
        <v>4.2698422789407831E-2</v>
      </c>
      <c r="H73" s="46">
        <f>SUMIFS('Estat self gen factor'!I$15:I$55,'Estat self gen factor'!$A$15:$A$55,overview!$B43)-1</f>
        <v>4.1779297067480181E-2</v>
      </c>
      <c r="I73" s="46">
        <f>SUMIFS('Estat self gen factor'!J$15:J$55,'Estat self gen factor'!$A$15:$A$55,overview!$B43)-1</f>
        <v>3.9294623626891179E-2</v>
      </c>
      <c r="J73" s="46">
        <f>SUMIFS('Estat self gen factor'!K$15:K$55,'Estat self gen factor'!$A$15:$A$55,overview!$B43)-1</f>
        <v>4.1028666088453569E-2</v>
      </c>
      <c r="K73" s="46">
        <f>SUMIFS('Estat self gen factor'!L$15:L$55,'Estat self gen factor'!$A$15:$A$55,overview!$B43)-1</f>
        <v>3.8925428446038079E-2</v>
      </c>
      <c r="L73" s="46">
        <f>SUMIFS('Estat self gen factor'!M$15:M$55,'Estat self gen factor'!$A$15:$A$55,overview!$B43)-1</f>
        <v>3.822314118352832E-2</v>
      </c>
      <c r="M73" s="46">
        <f>SUMIFS('Estat self gen factor'!N$15:N$55,'Estat self gen factor'!$A$15:$A$55,overview!$B43)-1</f>
        <v>3.9866167938686248E-2</v>
      </c>
      <c r="N73" s="46">
        <f>SUMIFS('Estat self gen factor'!O$15:O$55,'Estat self gen factor'!$A$15:$A$55,overview!$B43)-1</f>
        <v>3.9353977374417148E-2</v>
      </c>
      <c r="O73" s="46">
        <f>SUMIFS('Estat self gen factor'!P$15:P$55,'Estat self gen factor'!$A$15:$A$55,overview!$B43)-1</f>
        <v>3.9678580480284831E-2</v>
      </c>
      <c r="P73" s="46">
        <f>SUMIFS('Estat self gen factor'!Q$15:Q$55,'Estat self gen factor'!$A$15:$A$55,overview!$B43)-1</f>
        <v>3.8781001487359523E-2</v>
      </c>
      <c r="Q73" s="46">
        <f>SUMIFS('Estat self gen factor'!R$15:R$55,'Estat self gen factor'!$A$15:$A$55,overview!$B43)-1</f>
        <v>3.5985855005678413E-2</v>
      </c>
      <c r="R73" s="46">
        <f>SUMIFS('Estat self gen factor'!S$15:S$55,'Estat self gen factor'!$A$15:$A$55,overview!$B43)-1</f>
        <v>3.7033417928283408E-2</v>
      </c>
      <c r="S73" s="46">
        <f>SUMIFS('Estat self gen factor'!T$15:T$55,'Estat self gen factor'!$A$15:$A$55,overview!$B43)-1</f>
        <v>3.5247467095302687E-2</v>
      </c>
      <c r="T73" s="47">
        <f>S73+($Z73-$S73)/7</f>
        <v>3.519221812730243E-2</v>
      </c>
      <c r="U73" s="47">
        <f>T73+($Z73-$S73)/7</f>
        <v>3.5136969159302173E-2</v>
      </c>
      <c r="V73" s="47">
        <f>U73+($Z73-$S73)/7</f>
        <v>3.5081720191301916E-2</v>
      </c>
      <c r="W73" s="47">
        <f>V73+($Z73-$S73)/7</f>
        <v>3.5026471223301658E-2</v>
      </c>
      <c r="X73" s="47">
        <f>W73+($Z73-$S73)/7</f>
        <v>3.4971222255301401E-2</v>
      </c>
      <c r="Y73" s="47">
        <f>X73+($Z73-$S73)/7</f>
        <v>3.4915973287301144E-2</v>
      </c>
      <c r="Z73" s="48">
        <f>SUMIFS('NTUA self gen factor'!G$15:G$55,'NTUA self gen factor'!$A$15:$A$55,overview!$B73)-1</f>
        <v>3.4860724319300873E-2</v>
      </c>
      <c r="AA73" s="47">
        <f>Z73+(AE73-Z73)/5</f>
        <v>3.4671556507510415E-2</v>
      </c>
      <c r="AB73" s="47">
        <f>AA73+(AE73-Z73)/5</f>
        <v>3.4482388695719957E-2</v>
      </c>
      <c r="AC73" s="47">
        <f>AB73+(AE73-Z73)/5</f>
        <v>3.4293220883929498E-2</v>
      </c>
      <c r="AD73" s="47">
        <f>AC73+(AE73-Z73)/5</f>
        <v>3.410405307213904E-2</v>
      </c>
      <c r="AE73" s="48">
        <f>SUMIFS('NTUA self gen factor'!H$15:H$55,'NTUA self gen factor'!$A$15:$A$55,overview!$B73)-1</f>
        <v>3.3914885260348582E-2</v>
      </c>
      <c r="AF73" s="47">
        <f>AE73+(AJ73-AE73)/5</f>
        <v>3.3418312075759363E-2</v>
      </c>
      <c r="AG73" s="47">
        <f>AF73+(AJ73-AE73)/5</f>
        <v>3.2921738891170144E-2</v>
      </c>
      <c r="AH73" s="47">
        <f>AG73+(AJ73-AE73)/5</f>
        <v>3.2425165706580925E-2</v>
      </c>
      <c r="AI73" s="47">
        <f>AH73+(AJ73-AE73)/5</f>
        <v>3.1928592521991705E-2</v>
      </c>
      <c r="AJ73" s="48">
        <f>SUMIFS('NTUA self gen factor'!I$15:I$55,'NTUA self gen factor'!$A$15:$A$55,overview!$B73)-1</f>
        <v>3.1432019337402473E-2</v>
      </c>
      <c r="AK73" s="47">
        <f>AJ73+(AO73-AJ73)/5</f>
        <v>2.9752267548762035E-2</v>
      </c>
      <c r="AL73" s="47">
        <f>AK73+(AO73-AJ73)/5</f>
        <v>2.8072515760121597E-2</v>
      </c>
      <c r="AM73" s="47">
        <f>AL73+(AO73-AJ73)/5</f>
        <v>2.6392763971481159E-2</v>
      </c>
      <c r="AN73" s="47">
        <f>AM73+(AO73-AJ73)/5</f>
        <v>2.4713012182840721E-2</v>
      </c>
      <c r="AO73" s="48">
        <f>SUMIFS('NTUA self gen factor'!J$15:J$55,'NTUA self gen factor'!$A$15:$A$55,overview!$B73)-1</f>
        <v>2.3033260394200283E-2</v>
      </c>
      <c r="AP73" s="47">
        <f>AO73+(AT73-AO73)/5</f>
        <v>2.2429842941208956E-2</v>
      </c>
      <c r="AQ73" s="47">
        <f>AP73+(AT73-AO73)/5</f>
        <v>2.182642548821763E-2</v>
      </c>
      <c r="AR73" s="47">
        <f>AQ73+(AT73-AO73)/5</f>
        <v>2.1223008035226303E-2</v>
      </c>
      <c r="AS73" s="47">
        <f>AR73+(AT73-AO73)/5</f>
        <v>2.0619590582234976E-2</v>
      </c>
      <c r="AT73" s="48">
        <f>SUMIFS('NTUA self gen factor'!K$15:K$55,'NTUA self gen factor'!$A$15:$A$55,overview!$B73)-1</f>
        <v>2.0016173129243642E-2</v>
      </c>
      <c r="AU73" s="47">
        <f>AT73+(AY73-AT73)/5</f>
        <v>1.9415051717827536E-2</v>
      </c>
      <c r="AV73" s="47">
        <f>AU73+(AY73-AT73)/5</f>
        <v>1.881393030641143E-2</v>
      </c>
      <c r="AW73" s="47">
        <f>AV73+(AY73-AT73)/5</f>
        <v>1.8212808894995325E-2</v>
      </c>
      <c r="AX73" s="47">
        <f>AW73+(AY73-AT73)/5</f>
        <v>1.7611687483579219E-2</v>
      </c>
      <c r="AY73" s="48">
        <f>SUMIFS('NTUA self gen factor'!L$15:L$55,'NTUA self gen factor'!$A$15:$A$55,overview!$B73)-1</f>
        <v>1.7010566072163114E-2</v>
      </c>
    </row>
    <row r="74" spans="1:51" x14ac:dyDescent="0.25">
      <c r="A74" s="50" t="s">
        <v>147</v>
      </c>
      <c r="B74" s="24" t="s">
        <v>60</v>
      </c>
      <c r="C74" s="24" t="s">
        <v>106</v>
      </c>
      <c r="D74" s="24" t="s">
        <v>146</v>
      </c>
      <c r="E74" s="24" t="s">
        <v>132</v>
      </c>
      <c r="F74" s="43">
        <f>SUMIFS('Estat self gen factor'!G$15:G$55,'Estat self gen factor'!$A$15:$A$55,overview!$B44)-1</f>
        <v>5.955088465744085E-2</v>
      </c>
      <c r="G74" s="43">
        <f>SUMIFS('Estat self gen factor'!H$15:H$55,'Estat self gen factor'!$A$15:$A$55,overview!$B44)-1</f>
        <v>5.7989378619930143E-2</v>
      </c>
      <c r="H74" s="43">
        <f>SUMIFS('Estat self gen factor'!I$15:I$55,'Estat self gen factor'!$A$15:$A$55,overview!$B44)-1</f>
        <v>5.7532427664370056E-2</v>
      </c>
      <c r="I74" s="43">
        <f>SUMIFS('Estat self gen factor'!J$15:J$55,'Estat self gen factor'!$A$15:$A$55,overview!$B44)-1</f>
        <v>5.6805058771387751E-2</v>
      </c>
      <c r="J74" s="43">
        <f>SUMIFS('Estat self gen factor'!K$15:K$55,'Estat self gen factor'!$A$15:$A$55,overview!$B44)-1</f>
        <v>5.3746168564957175E-2</v>
      </c>
      <c r="K74" s="43">
        <f>SUMIFS('Estat self gen factor'!L$15:L$55,'Estat self gen factor'!$A$15:$A$55,overview!$B44)-1</f>
        <v>4.3323836068877464E-2</v>
      </c>
      <c r="L74" s="43">
        <f>SUMIFS('Estat self gen factor'!M$15:M$55,'Estat self gen factor'!$A$15:$A$55,overview!$B44)-1</f>
        <v>4.9163559714144656E-2</v>
      </c>
      <c r="M74" s="43">
        <f>SUMIFS('Estat self gen factor'!N$15:N$55,'Estat self gen factor'!$A$15:$A$55,overview!$B44)-1</f>
        <v>3.8300488463298477E-2</v>
      </c>
      <c r="N74" s="43">
        <f>SUMIFS('Estat self gen factor'!O$15:O$55,'Estat self gen factor'!$A$15:$A$55,overview!$B44)-1</f>
        <v>4.1513469421445404E-2</v>
      </c>
      <c r="O74" s="43">
        <f>SUMIFS('Estat self gen factor'!P$15:P$55,'Estat self gen factor'!$A$15:$A$55,overview!$B44)-1</f>
        <v>4.9451927901501325E-2</v>
      </c>
      <c r="P74" s="43">
        <f>SUMIFS('Estat self gen factor'!Q$15:Q$55,'Estat self gen factor'!$A$15:$A$55,overview!$B44)-1</f>
        <v>5.1234306306038979E-2</v>
      </c>
      <c r="Q74" s="43">
        <f>SUMIFS('Estat self gen factor'!R$15:R$55,'Estat self gen factor'!$A$15:$A$55,overview!$B44)-1</f>
        <v>4.7133046735843731E-2</v>
      </c>
      <c r="R74" s="43">
        <f>SUMIFS('Estat self gen factor'!S$15:S$55,'Estat self gen factor'!$A$15:$A$55,overview!$B44)-1</f>
        <v>4.7315142687326839E-2</v>
      </c>
      <c r="S74" s="43">
        <f>SUMIFS('Estat self gen factor'!T$15:T$55,'Estat self gen factor'!$A$15:$A$55,overview!$B44)-1</f>
        <v>4.8326583847097426E-2</v>
      </c>
      <c r="T74" s="44">
        <f>S74+($Z74-$S74)/7</f>
        <v>4.4302521117255599E-2</v>
      </c>
      <c r="U74" s="44">
        <f>T74+($Z74-$S74)/7</f>
        <v>4.0278458387413771E-2</v>
      </c>
      <c r="V74" s="44">
        <f>U74+($Z74-$S74)/7</f>
        <v>3.6254395657571943E-2</v>
      </c>
      <c r="W74" s="44">
        <f>V74+($Z74-$S74)/7</f>
        <v>3.2230332927730115E-2</v>
      </c>
      <c r="X74" s="44">
        <f>W74+($Z74-$S74)/7</f>
        <v>2.8206270197888291E-2</v>
      </c>
      <c r="Y74" s="44">
        <f>X74+($Z74-$S74)/7</f>
        <v>2.4182207468046467E-2</v>
      </c>
      <c r="Z74" s="45">
        <f>SUMIFS('NTUA self gen factor'!G$15:G$55,'NTUA self gen factor'!$A$15:$A$55,overview!$B74)-1</f>
        <v>2.0158144738204653E-2</v>
      </c>
      <c r="AA74" s="44">
        <f>Z74+(AE74-Z74)/5</f>
        <v>1.97258384253018E-2</v>
      </c>
      <c r="AB74" s="44">
        <f>AA74+(AE74-Z74)/5</f>
        <v>1.9293532112398946E-2</v>
      </c>
      <c r="AC74" s="44">
        <f>AB74+(AE74-Z74)/5</f>
        <v>1.8861225799496093E-2</v>
      </c>
      <c r="AD74" s="44">
        <f>AC74+(AE74-Z74)/5</f>
        <v>1.842891948659324E-2</v>
      </c>
      <c r="AE74" s="45">
        <f>SUMIFS('NTUA self gen factor'!H$15:H$55,'NTUA self gen factor'!$A$15:$A$55,overview!$B74)-1</f>
        <v>1.799661317369039E-2</v>
      </c>
      <c r="AF74" s="44">
        <f>AE74+(AJ74-AE74)/5</f>
        <v>1.7554102927206917E-2</v>
      </c>
      <c r="AG74" s="44">
        <f>AF74+(AJ74-AE74)/5</f>
        <v>1.7111592680723445E-2</v>
      </c>
      <c r="AH74" s="44">
        <f>AG74+(AJ74-AE74)/5</f>
        <v>1.6669082434239972E-2</v>
      </c>
      <c r="AI74" s="44">
        <f>AH74+(AJ74-AE74)/5</f>
        <v>1.6226572187756499E-2</v>
      </c>
      <c r="AJ74" s="45">
        <f>SUMIFS('NTUA self gen factor'!I$15:I$55,'NTUA self gen factor'!$A$15:$A$55,overview!$B74)-1</f>
        <v>1.578406194127302E-2</v>
      </c>
      <c r="AK74" s="44">
        <f>AJ74+(AO74-AJ74)/5</f>
        <v>1.5485305222456659E-2</v>
      </c>
      <c r="AL74" s="44">
        <f>AK74+(AO74-AJ74)/5</f>
        <v>1.5186548503640297E-2</v>
      </c>
      <c r="AM74" s="44">
        <f>AL74+(AO74-AJ74)/5</f>
        <v>1.4887791784823936E-2</v>
      </c>
      <c r="AN74" s="44">
        <f>AM74+(AO74-AJ74)/5</f>
        <v>1.4589035066007575E-2</v>
      </c>
      <c r="AO74" s="45">
        <f>SUMIFS('NTUA self gen factor'!J$15:J$55,'NTUA self gen factor'!$A$15:$A$55,overview!$B74)-1</f>
        <v>1.429027834719121E-2</v>
      </c>
      <c r="AP74" s="44">
        <f>AO74+(AT74-AO74)/5</f>
        <v>1.416306115853665E-2</v>
      </c>
      <c r="AQ74" s="44">
        <f>AP74+(AT74-AO74)/5</f>
        <v>1.4035843969882091E-2</v>
      </c>
      <c r="AR74" s="44">
        <f>AQ74+(AT74-AO74)/5</f>
        <v>1.3908626781227531E-2</v>
      </c>
      <c r="AS74" s="44">
        <f>AR74+(AT74-AO74)/5</f>
        <v>1.3781409592572971E-2</v>
      </c>
      <c r="AT74" s="45">
        <f>SUMIFS('NTUA self gen factor'!K$15:K$55,'NTUA self gen factor'!$A$15:$A$55,overview!$B74)-1</f>
        <v>1.3654192403918408E-2</v>
      </c>
      <c r="AU74" s="44">
        <f>AT74+(AY74-AT74)/5</f>
        <v>1.3531053017594764E-2</v>
      </c>
      <c r="AV74" s="44">
        <f>AU74+(AY74-AT74)/5</f>
        <v>1.3407913631271119E-2</v>
      </c>
      <c r="AW74" s="44">
        <f>AV74+(AY74-AT74)/5</f>
        <v>1.3284774244947475E-2</v>
      </c>
      <c r="AX74" s="44">
        <f>AW74+(AY74-AT74)/5</f>
        <v>1.316163485862383E-2</v>
      </c>
      <c r="AY74" s="45">
        <f>SUMIFS('NTUA self gen factor'!L$15:L$55,'NTUA self gen factor'!$A$15:$A$55,overview!$B74)-1</f>
        <v>1.3038495472300182E-2</v>
      </c>
    </row>
    <row r="75" spans="1:51" x14ac:dyDescent="0.25">
      <c r="A75" s="50" t="s">
        <v>147</v>
      </c>
      <c r="B75" s="27" t="s">
        <v>61</v>
      </c>
      <c r="C75" s="27" t="s">
        <v>107</v>
      </c>
      <c r="D75" s="27" t="s">
        <v>146</v>
      </c>
      <c r="E75" s="27" t="s">
        <v>132</v>
      </c>
      <c r="F75" s="46">
        <f>SUMIFS('Estat self gen factor'!G$15:G$55,'Estat self gen factor'!$A$15:$A$55,overview!$B45)-1</f>
        <v>0.11070862576409324</v>
      </c>
      <c r="G75" s="46">
        <f>SUMIFS('Estat self gen factor'!H$15:H$55,'Estat self gen factor'!$A$15:$A$55,overview!$B45)-1</f>
        <v>9.8360655737705027E-2</v>
      </c>
      <c r="H75" s="46">
        <f>SUMIFS('Estat self gen factor'!I$15:I$55,'Estat self gen factor'!$A$15:$A$55,overview!$B45)-1</f>
        <v>8.3333333333333259E-2</v>
      </c>
      <c r="I75" s="46">
        <f>SUMIFS('Estat self gen factor'!J$15:J$55,'Estat self gen factor'!$A$15:$A$55,overview!$B45)-1</f>
        <v>7.5010191602119747E-2</v>
      </c>
      <c r="J75" s="46">
        <f>SUMIFS('Estat self gen factor'!K$15:K$55,'Estat self gen factor'!$A$15:$A$55,overview!$B45)-1</f>
        <v>7.2818339433635249E-2</v>
      </c>
      <c r="K75" s="46">
        <f>SUMIFS('Estat self gen factor'!L$15:L$55,'Estat self gen factor'!$A$15:$A$55,overview!$B45)-1</f>
        <v>9.2089409593487881E-2</v>
      </c>
      <c r="L75" s="46">
        <f>SUMIFS('Estat self gen factor'!M$15:M$55,'Estat self gen factor'!$A$15:$A$55,overview!$B45)-1</f>
        <v>9.5255999870593744E-2</v>
      </c>
      <c r="M75" s="46">
        <f>SUMIFS('Estat self gen factor'!N$15:N$55,'Estat self gen factor'!$A$15:$A$55,overview!$B45)-1</f>
        <v>7.8356453250033375E-2</v>
      </c>
      <c r="N75" s="46">
        <f>SUMIFS('Estat self gen factor'!O$15:O$55,'Estat self gen factor'!$A$15:$A$55,overview!$B45)-1</f>
        <v>7.0548406952545717E-2</v>
      </c>
      <c r="O75" s="46">
        <f>SUMIFS('Estat self gen factor'!P$15:P$55,'Estat self gen factor'!$A$15:$A$55,overview!$B45)-1</f>
        <v>8.6084319526627207E-2</v>
      </c>
      <c r="P75" s="46">
        <f>SUMIFS('Estat self gen factor'!Q$15:Q$55,'Estat self gen factor'!$A$15:$A$55,overview!$B45)-1</f>
        <v>8.658103865042599E-2</v>
      </c>
      <c r="Q75" s="46">
        <f>SUMIFS('Estat self gen factor'!R$15:R$55,'Estat self gen factor'!$A$15:$A$55,overview!$B45)-1</f>
        <v>8.3999175241310953E-2</v>
      </c>
      <c r="R75" s="46">
        <f>SUMIFS('Estat self gen factor'!S$15:S$55,'Estat self gen factor'!$A$15:$A$55,overview!$B45)-1</f>
        <v>7.2076891507715679E-2</v>
      </c>
      <c r="S75" s="46">
        <f>SUMIFS('Estat self gen factor'!T$15:T$55,'Estat self gen factor'!$A$15:$A$55,overview!$B45)-1</f>
        <v>8.4092306090165048E-2</v>
      </c>
      <c r="T75" s="47">
        <f>S75+($Z75-$S75)/7</f>
        <v>8.0856350735610122E-2</v>
      </c>
      <c r="U75" s="47">
        <f>T75+($Z75-$S75)/7</f>
        <v>7.7620395381055196E-2</v>
      </c>
      <c r="V75" s="47">
        <f>U75+($Z75-$S75)/7</f>
        <v>7.438444002650027E-2</v>
      </c>
      <c r="W75" s="47">
        <f>V75+($Z75-$S75)/7</f>
        <v>7.1148484671945345E-2</v>
      </c>
      <c r="X75" s="47">
        <f>W75+($Z75-$S75)/7</f>
        <v>6.7912529317390419E-2</v>
      </c>
      <c r="Y75" s="47">
        <f>X75+($Z75-$S75)/7</f>
        <v>6.4676573962835493E-2</v>
      </c>
      <c r="Z75" s="48">
        <f>SUMIFS('NTUA self gen factor'!G$15:G$55,'NTUA self gen factor'!$A$15:$A$55,overview!$B75)-1</f>
        <v>6.1440618608280539E-2</v>
      </c>
      <c r="AA75" s="47">
        <f>Z75+(AE75-Z75)/5</f>
        <v>6.1085394362991742E-2</v>
      </c>
      <c r="AB75" s="47">
        <f>AA75+(AE75-Z75)/5</f>
        <v>6.0730170117702945E-2</v>
      </c>
      <c r="AC75" s="47">
        <f>AB75+(AE75-Z75)/5</f>
        <v>6.0374945872414147E-2</v>
      </c>
      <c r="AD75" s="47">
        <f>AC75+(AE75-Z75)/5</f>
        <v>6.001972162712535E-2</v>
      </c>
      <c r="AE75" s="48">
        <f>SUMIFS('NTUA self gen factor'!H$15:H$55,'NTUA self gen factor'!$A$15:$A$55,overview!$B75)-1</f>
        <v>5.9664497381836545E-2</v>
      </c>
      <c r="AF75" s="47">
        <f>AE75+(AJ75-AE75)/5</f>
        <v>6.1688601308887182E-2</v>
      </c>
      <c r="AG75" s="47">
        <f>AF75+(AJ75-AE75)/5</f>
        <v>6.3712705235937819E-2</v>
      </c>
      <c r="AH75" s="47">
        <f>AG75+(AJ75-AE75)/5</f>
        <v>6.5736809162988449E-2</v>
      </c>
      <c r="AI75" s="47">
        <f>AH75+(AJ75-AE75)/5</f>
        <v>6.7760913090039079E-2</v>
      </c>
      <c r="AJ75" s="48">
        <f>SUMIFS('NTUA self gen factor'!I$15:I$55,'NTUA self gen factor'!$A$15:$A$55,overview!$B75)-1</f>
        <v>6.9785017017089723E-2</v>
      </c>
      <c r="AK75" s="47">
        <f>AJ75+(AO75-AJ75)/5</f>
        <v>6.4828104805885675E-2</v>
      </c>
      <c r="AL75" s="47">
        <f>AK75+(AO75-AJ75)/5</f>
        <v>5.9871192594681627E-2</v>
      </c>
      <c r="AM75" s="47">
        <f>AL75+(AO75-AJ75)/5</f>
        <v>5.4914280383477579E-2</v>
      </c>
      <c r="AN75" s="47">
        <f>AM75+(AO75-AJ75)/5</f>
        <v>4.9957368172273531E-2</v>
      </c>
      <c r="AO75" s="48">
        <f>SUMIFS('NTUA self gen factor'!J$15:J$55,'NTUA self gen factor'!$A$15:$A$55,overview!$B75)-1</f>
        <v>4.5000455961069497E-2</v>
      </c>
      <c r="AP75" s="47">
        <f>AO75+(AT75-AO75)/5</f>
        <v>4.2314681253109665E-2</v>
      </c>
      <c r="AQ75" s="47">
        <f>AP75+(AT75-AO75)/5</f>
        <v>3.9628906545149833E-2</v>
      </c>
      <c r="AR75" s="47">
        <f>AQ75+(AT75-AO75)/5</f>
        <v>3.6943131837190002E-2</v>
      </c>
      <c r="AS75" s="47">
        <f>AR75+(AT75-AO75)/5</f>
        <v>3.425735712923017E-2</v>
      </c>
      <c r="AT75" s="48">
        <f>SUMIFS('NTUA self gen factor'!K$15:K$55,'NTUA self gen factor'!$A$15:$A$55,overview!$B75)-1</f>
        <v>3.1571582421270339E-2</v>
      </c>
      <c r="AU75" s="47">
        <f>AT75+(AY75-AT75)/5</f>
        <v>3.0746517559973707E-2</v>
      </c>
      <c r="AV75" s="47">
        <f>AU75+(AY75-AT75)/5</f>
        <v>2.9921452698677076E-2</v>
      </c>
      <c r="AW75" s="47">
        <f>AV75+(AY75-AT75)/5</f>
        <v>2.9096387837380444E-2</v>
      </c>
      <c r="AX75" s="47">
        <f>AW75+(AY75-AT75)/5</f>
        <v>2.8271322976083813E-2</v>
      </c>
      <c r="AY75" s="48">
        <f>SUMIFS('NTUA self gen factor'!L$15:L$55,'NTUA self gen factor'!$A$15:$A$55,overview!$B75)-1</f>
        <v>2.7446258114787181E-2</v>
      </c>
    </row>
    <row r="76" spans="1:51" x14ac:dyDescent="0.25">
      <c r="A76" s="50" t="s">
        <v>147</v>
      </c>
      <c r="B76" s="24" t="s">
        <v>62</v>
      </c>
      <c r="C76" s="24" t="s">
        <v>119</v>
      </c>
      <c r="D76" s="24" t="s">
        <v>146</v>
      </c>
      <c r="E76" s="24" t="s">
        <v>132</v>
      </c>
      <c r="F76" s="43">
        <f>SUMIFS('Estat self gen factor'!G$15:G$55,'Estat self gen factor'!$A$15:$A$55,overview!$B46)-1</f>
        <v>8.8339222614840951E-2</v>
      </c>
      <c r="G76" s="43">
        <f>SUMIFS('Estat self gen factor'!H$15:H$55,'Estat self gen factor'!$A$15:$A$55,overview!$B46)-1</f>
        <v>9.5585008338453514E-2</v>
      </c>
      <c r="H76" s="43">
        <f>SUMIFS('Estat self gen factor'!I$15:I$55,'Estat self gen factor'!$A$15:$A$55,overview!$B46)-1</f>
        <v>8.7668892685199618E-2</v>
      </c>
      <c r="I76" s="43">
        <f>SUMIFS('Estat self gen factor'!J$15:J$55,'Estat self gen factor'!$A$15:$A$55,overview!$B46)-1</f>
        <v>8.8568969564196909E-2</v>
      </c>
      <c r="J76" s="43">
        <f>SUMIFS('Estat self gen factor'!K$15:K$55,'Estat self gen factor'!$A$15:$A$55,overview!$B46)-1</f>
        <v>8.5601187530925271E-2</v>
      </c>
      <c r="K76" s="43">
        <f>SUMIFS('Estat self gen factor'!L$15:L$55,'Estat self gen factor'!$A$15:$A$55,overview!$B46)-1</f>
        <v>7.5182345240321746E-2</v>
      </c>
      <c r="L76" s="43">
        <f>SUMIFS('Estat self gen factor'!M$15:M$55,'Estat self gen factor'!$A$15:$A$55,overview!$B46)-1</f>
        <v>8.4814398200224961E-2</v>
      </c>
      <c r="M76" s="43">
        <f>SUMIFS('Estat self gen factor'!N$15:N$55,'Estat self gen factor'!$A$15:$A$55,overview!$B46)-1</f>
        <v>7.5495841330774249E-2</v>
      </c>
      <c r="N76" s="43">
        <f>SUMIFS('Estat self gen factor'!O$15:O$55,'Estat self gen factor'!$A$15:$A$55,overview!$B46)-1</f>
        <v>6.9871938890136986E-2</v>
      </c>
      <c r="O76" s="43">
        <f>SUMIFS('Estat self gen factor'!P$15:P$55,'Estat self gen factor'!$A$15:$A$55,overview!$B46)-1</f>
        <v>6.1052123552123527E-2</v>
      </c>
      <c r="P76" s="43">
        <f>SUMIFS('Estat self gen factor'!Q$15:Q$55,'Estat self gen factor'!$A$15:$A$55,overview!$B46)-1</f>
        <v>5.4961505560307877E-2</v>
      </c>
      <c r="Q76" s="43">
        <f>SUMIFS('Estat self gen factor'!R$15:R$55,'Estat self gen factor'!$A$15:$A$55,overview!$B46)-1</f>
        <v>5.3073315230807161E-2</v>
      </c>
      <c r="R76" s="43">
        <f>SUMIFS('Estat self gen factor'!S$15:S$55,'Estat self gen factor'!$A$15:$A$55,overview!$B46)-1</f>
        <v>4.7821626085433167E-2</v>
      </c>
      <c r="S76" s="43">
        <f>SUMIFS('Estat self gen factor'!T$15:T$55,'Estat self gen factor'!$A$15:$A$55,overview!$B46)-1</f>
        <v>5.9379054400627407E-2</v>
      </c>
      <c r="T76" s="44">
        <f>S76+($Z76-$S76)/7</f>
        <v>6.0791548463942205E-2</v>
      </c>
      <c r="U76" s="44">
        <f>T76+($Z76-$S76)/7</f>
        <v>6.2204042527257003E-2</v>
      </c>
      <c r="V76" s="44">
        <f>U76+($Z76-$S76)/7</f>
        <v>6.3616536590571801E-2</v>
      </c>
      <c r="W76" s="44">
        <f>V76+($Z76-$S76)/7</f>
        <v>6.5029030653886599E-2</v>
      </c>
      <c r="X76" s="44">
        <f>W76+($Z76-$S76)/7</f>
        <v>6.6441524717201397E-2</v>
      </c>
      <c r="Y76" s="44">
        <f>X76+($Z76-$S76)/7</f>
        <v>6.7854018780516195E-2</v>
      </c>
      <c r="Z76" s="45">
        <f>SUMIFS('NTUA self gen factor'!G$15:G$55,'NTUA self gen factor'!$A$15:$A$55,overview!$B76)-1</f>
        <v>6.9266512843831007E-2</v>
      </c>
      <c r="AA76" s="44">
        <f>Z76+(AE76-Z76)/5</f>
        <v>6.6515842237591633E-2</v>
      </c>
      <c r="AB76" s="44">
        <f>AA76+(AE76-Z76)/5</f>
        <v>6.3765171631352258E-2</v>
      </c>
      <c r="AC76" s="44">
        <f>AB76+(AE76-Z76)/5</f>
        <v>6.101450102511289E-2</v>
      </c>
      <c r="AD76" s="44">
        <f>AC76+(AE76-Z76)/5</f>
        <v>5.8263830418873522E-2</v>
      </c>
      <c r="AE76" s="45">
        <f>SUMIFS('NTUA self gen factor'!H$15:H$55,'NTUA self gen factor'!$A$15:$A$55,overview!$B76)-1</f>
        <v>5.5513159812634161E-2</v>
      </c>
      <c r="AF76" s="44">
        <f>AE76+(AJ76-AE76)/5</f>
        <v>5.5438416413355715E-2</v>
      </c>
      <c r="AG76" s="44">
        <f>AF76+(AJ76-AE76)/5</f>
        <v>5.5363673014077269E-2</v>
      </c>
      <c r="AH76" s="44">
        <f>AG76+(AJ76-AE76)/5</f>
        <v>5.5288929614798824E-2</v>
      </c>
      <c r="AI76" s="44">
        <f>AH76+(AJ76-AE76)/5</f>
        <v>5.5214186215520378E-2</v>
      </c>
      <c r="AJ76" s="45">
        <f>SUMIFS('NTUA self gen factor'!I$15:I$55,'NTUA self gen factor'!$A$15:$A$55,overview!$B76)-1</f>
        <v>5.5139442816241946E-2</v>
      </c>
      <c r="AK76" s="44">
        <f>AJ76+(AO76-AJ76)/5</f>
        <v>5.5103057088563334E-2</v>
      </c>
      <c r="AL76" s="44">
        <f>AK76+(AO76-AJ76)/5</f>
        <v>5.5066671360884722E-2</v>
      </c>
      <c r="AM76" s="44">
        <f>AL76+(AO76-AJ76)/5</f>
        <v>5.5030285633206111E-2</v>
      </c>
      <c r="AN76" s="44">
        <f>AM76+(AO76-AJ76)/5</f>
        <v>5.4993899905527499E-2</v>
      </c>
      <c r="AO76" s="45">
        <f>SUMIFS('NTUA self gen factor'!J$15:J$55,'NTUA self gen factor'!$A$15:$A$55,overview!$B76)-1</f>
        <v>5.4957514177848887E-2</v>
      </c>
      <c r="AP76" s="44">
        <f>AO76+(AT76-AO76)/5</f>
        <v>5.4147956930219052E-2</v>
      </c>
      <c r="AQ76" s="44">
        <f>AP76+(AT76-AO76)/5</f>
        <v>5.3338399682589216E-2</v>
      </c>
      <c r="AR76" s="44">
        <f>AQ76+(AT76-AO76)/5</f>
        <v>5.252884243495938E-2</v>
      </c>
      <c r="AS76" s="44">
        <f>AR76+(AT76-AO76)/5</f>
        <v>5.1719285187329544E-2</v>
      </c>
      <c r="AT76" s="45">
        <f>SUMIFS('NTUA self gen factor'!K$15:K$55,'NTUA self gen factor'!$A$15:$A$55,overview!$B76)-1</f>
        <v>5.0909727939699723E-2</v>
      </c>
      <c r="AU76" s="44">
        <f>AT76+(AY76-AT76)/5</f>
        <v>5.0116552730846878E-2</v>
      </c>
      <c r="AV76" s="44">
        <f>AU76+(AY76-AT76)/5</f>
        <v>4.9323377521994033E-2</v>
      </c>
      <c r="AW76" s="44">
        <f>AV76+(AY76-AT76)/5</f>
        <v>4.8530202313141188E-2</v>
      </c>
      <c r="AX76" s="44">
        <f>AW76+(AY76-AT76)/5</f>
        <v>4.7737027104288343E-2</v>
      </c>
      <c r="AY76" s="45">
        <f>SUMIFS('NTUA self gen factor'!L$15:L$55,'NTUA self gen factor'!$A$15:$A$55,overview!$B76)-1</f>
        <v>4.6943851895435484E-2</v>
      </c>
    </row>
    <row r="77" spans="1:51" x14ac:dyDescent="0.25">
      <c r="A77" s="50" t="s">
        <v>147</v>
      </c>
      <c r="B77" s="27" t="s">
        <v>63</v>
      </c>
      <c r="C77" s="27" t="s">
        <v>120</v>
      </c>
      <c r="D77" s="27" t="s">
        <v>146</v>
      </c>
      <c r="E77" s="27" t="s">
        <v>132</v>
      </c>
      <c r="F77" s="46">
        <f>SUMIFS('Estat self gen factor'!G$15:G$55,'Estat self gen factor'!$A$15:$A$55,overview!$B47)-1</f>
        <v>5.9014879057868175E-3</v>
      </c>
      <c r="G77" s="46">
        <f>SUMIFS('Estat self gen factor'!H$15:H$55,'Estat self gen factor'!$A$15:$A$55,overview!$B47)-1</f>
        <v>7.3408894749824594E-3</v>
      </c>
      <c r="H77" s="46">
        <f>SUMIFS('Estat self gen factor'!I$15:I$55,'Estat self gen factor'!$A$15:$A$55,overview!$B47)-1</f>
        <v>1.0387301715561348E-2</v>
      </c>
      <c r="I77" s="46">
        <f>SUMIFS('Estat self gen factor'!J$15:J$55,'Estat self gen factor'!$A$15:$A$55,overview!$B47)-1</f>
        <v>1.1408978247450241E-2</v>
      </c>
      <c r="J77" s="46">
        <f>SUMIFS('Estat self gen factor'!K$15:K$55,'Estat self gen factor'!$A$15:$A$55,overview!$B47)-1</f>
        <v>1.0909881397786814E-2</v>
      </c>
      <c r="K77" s="46">
        <f>SUMIFS('Estat self gen factor'!L$15:L$55,'Estat self gen factor'!$A$15:$A$55,overview!$B47)-1</f>
        <v>6.6709027172993096E-3</v>
      </c>
      <c r="L77" s="46">
        <f>SUMIFS('Estat self gen factor'!M$15:M$55,'Estat self gen factor'!$A$15:$A$55,overview!$B47)-1</f>
        <v>6.0436365447671392E-3</v>
      </c>
      <c r="M77" s="46">
        <f>SUMIFS('Estat self gen factor'!N$15:N$55,'Estat self gen factor'!$A$15:$A$55,overview!$B47)-1</f>
        <v>7.9455827007111068E-3</v>
      </c>
      <c r="N77" s="46">
        <f>SUMIFS('Estat self gen factor'!O$15:O$55,'Estat self gen factor'!$A$15:$A$55,overview!$B47)-1</f>
        <v>1.0054297190327466E-2</v>
      </c>
      <c r="O77" s="46">
        <f>SUMIFS('Estat self gen factor'!P$15:P$55,'Estat self gen factor'!$A$15:$A$55,overview!$B47)-1</f>
        <v>9.2476954795965849E-3</v>
      </c>
      <c r="P77" s="46">
        <f>SUMIFS('Estat self gen factor'!Q$15:Q$55,'Estat self gen factor'!$A$15:$A$55,overview!$B47)-1</f>
        <v>1.0332782889562964E-2</v>
      </c>
      <c r="Q77" s="46">
        <f>SUMIFS('Estat self gen factor'!R$15:R$55,'Estat self gen factor'!$A$15:$A$55,overview!$B47)-1</f>
        <v>1.3788872025058962E-2</v>
      </c>
      <c r="R77" s="46">
        <f>SUMIFS('Estat self gen factor'!S$15:S$55,'Estat self gen factor'!$A$15:$A$55,overview!$B47)-1</f>
        <v>1.375582759701377E-2</v>
      </c>
      <c r="S77" s="46">
        <f>SUMIFS('Estat self gen factor'!T$15:T$55,'Estat self gen factor'!$A$15:$A$55,overview!$B47)-1</f>
        <v>1.3593061072984192E-2</v>
      </c>
      <c r="T77" s="47">
        <f>S77+($Z77-$S77)/7</f>
        <v>1.3760666415392166E-2</v>
      </c>
      <c r="U77" s="47">
        <f>T77+($Z77-$S77)/7</f>
        <v>1.3928271757800141E-2</v>
      </c>
      <c r="V77" s="47">
        <f>U77+($Z77-$S77)/7</f>
        <v>1.4095877100208116E-2</v>
      </c>
      <c r="W77" s="47">
        <f>V77+($Z77-$S77)/7</f>
        <v>1.4263482442616091E-2</v>
      </c>
      <c r="X77" s="47">
        <f>W77+($Z77-$S77)/7</f>
        <v>1.4431087785024065E-2</v>
      </c>
      <c r="Y77" s="47">
        <f>X77+($Z77-$S77)/7</f>
        <v>1.459869312743204E-2</v>
      </c>
      <c r="Z77" s="48">
        <f>SUMIFS('NTUA self gen factor'!G$15:G$55,'NTUA self gen factor'!$A$15:$A$55,overview!$B77)-1</f>
        <v>1.4766298469840011E-2</v>
      </c>
      <c r="AA77" s="47">
        <f>Z77+(AE77-Z77)/5</f>
        <v>1.51697347551762E-2</v>
      </c>
      <c r="AB77" s="47">
        <f>AA77+(AE77-Z77)/5</f>
        <v>1.5573171040512389E-2</v>
      </c>
      <c r="AC77" s="47">
        <f>AB77+(AE77-Z77)/5</f>
        <v>1.5976607325848578E-2</v>
      </c>
      <c r="AD77" s="47">
        <f>AC77+(AE77-Z77)/5</f>
        <v>1.6380043611184766E-2</v>
      </c>
      <c r="AE77" s="48">
        <f>SUMIFS('NTUA self gen factor'!H$15:H$55,'NTUA self gen factor'!$A$15:$A$55,overview!$B77)-1</f>
        <v>1.6783479896520959E-2</v>
      </c>
      <c r="AF77" s="47">
        <f>AE77+(AJ77-AE77)/5</f>
        <v>1.7083456722452615E-2</v>
      </c>
      <c r="AG77" s="47">
        <f>AF77+(AJ77-AE77)/5</f>
        <v>1.7383433548384272E-2</v>
      </c>
      <c r="AH77" s="47">
        <f>AG77+(AJ77-AE77)/5</f>
        <v>1.7683410374315929E-2</v>
      </c>
      <c r="AI77" s="47">
        <f>AH77+(AJ77-AE77)/5</f>
        <v>1.7983387200247586E-2</v>
      </c>
      <c r="AJ77" s="48">
        <f>SUMIFS('NTUA self gen factor'!I$15:I$55,'NTUA self gen factor'!$A$15:$A$55,overview!$B77)-1</f>
        <v>1.828336402617925E-2</v>
      </c>
      <c r="AK77" s="47">
        <f>AJ77+(AO77-AJ77)/5</f>
        <v>1.8271742678058402E-2</v>
      </c>
      <c r="AL77" s="47">
        <f>AK77+(AO77-AJ77)/5</f>
        <v>1.8260121329937554E-2</v>
      </c>
      <c r="AM77" s="47">
        <f>AL77+(AO77-AJ77)/5</f>
        <v>1.8248499981816706E-2</v>
      </c>
      <c r="AN77" s="47">
        <f>AM77+(AO77-AJ77)/5</f>
        <v>1.8236878633695858E-2</v>
      </c>
      <c r="AO77" s="48">
        <f>SUMIFS('NTUA self gen factor'!J$15:J$55,'NTUA self gen factor'!$A$15:$A$55,overview!$B77)-1</f>
        <v>1.8225257285575003E-2</v>
      </c>
      <c r="AP77" s="47">
        <f>AO77+(AT77-AO77)/5</f>
        <v>1.8339295198560101E-2</v>
      </c>
      <c r="AQ77" s="47">
        <f>AP77+(AT77-AO77)/5</f>
        <v>1.8453333111545199E-2</v>
      </c>
      <c r="AR77" s="47">
        <f>AQ77+(AT77-AO77)/5</f>
        <v>1.8567371024530297E-2</v>
      </c>
      <c r="AS77" s="47">
        <f>AR77+(AT77-AO77)/5</f>
        <v>1.8681408937515395E-2</v>
      </c>
      <c r="AT77" s="48">
        <f>SUMIFS('NTUA self gen factor'!K$15:K$55,'NTUA self gen factor'!$A$15:$A$55,overview!$B77)-1</f>
        <v>1.8795446850500497E-2</v>
      </c>
      <c r="AU77" s="47">
        <f>AT77+(AY77-AT77)/5</f>
        <v>1.8864220695347499E-2</v>
      </c>
      <c r="AV77" s="47">
        <f>AU77+(AY77-AT77)/5</f>
        <v>1.8932994540194502E-2</v>
      </c>
      <c r="AW77" s="47">
        <f>AV77+(AY77-AT77)/5</f>
        <v>1.9001768385041504E-2</v>
      </c>
      <c r="AX77" s="47">
        <f>AW77+(AY77-AT77)/5</f>
        <v>1.9070542229888507E-2</v>
      </c>
      <c r="AY77" s="48">
        <f>SUMIFS('NTUA self gen factor'!L$15:L$55,'NTUA self gen factor'!$A$15:$A$55,overview!$B77)-1</f>
        <v>1.9139316074735513E-2</v>
      </c>
    </row>
    <row r="78" spans="1:51" x14ac:dyDescent="0.25">
      <c r="A78" s="50" t="s">
        <v>147</v>
      </c>
      <c r="B78" s="24" t="s">
        <v>64</v>
      </c>
      <c r="C78" s="24" t="s">
        <v>108</v>
      </c>
      <c r="D78" s="24" t="s">
        <v>146</v>
      </c>
      <c r="E78" s="24" t="s">
        <v>132</v>
      </c>
      <c r="F78" s="43">
        <f>SUMIFS('Estat self gen factor'!G$15:G$55,'Estat self gen factor'!$A$15:$A$55,overview!$B48)-1</f>
        <v>7.637195580842282E-2</v>
      </c>
      <c r="G78" s="43">
        <f>SUMIFS('Estat self gen factor'!H$15:H$55,'Estat self gen factor'!$A$15:$A$55,overview!$B48)-1</f>
        <v>7.53936122357175E-2</v>
      </c>
      <c r="H78" s="43">
        <f>SUMIFS('Estat self gen factor'!I$15:I$55,'Estat self gen factor'!$A$15:$A$55,overview!$B48)-1</f>
        <v>7.3616335303600122E-2</v>
      </c>
      <c r="I78" s="43">
        <f>SUMIFS('Estat self gen factor'!J$15:J$55,'Estat self gen factor'!$A$15:$A$55,overview!$B48)-1</f>
        <v>7.0673835700719501E-2</v>
      </c>
      <c r="J78" s="43">
        <f>SUMIFS('Estat self gen factor'!K$15:K$55,'Estat self gen factor'!$A$15:$A$55,overview!$B48)-1</f>
        <v>7.6895393474088358E-2</v>
      </c>
      <c r="K78" s="43">
        <f>SUMIFS('Estat self gen factor'!L$15:L$55,'Estat self gen factor'!$A$15:$A$55,overview!$B48)-1</f>
        <v>7.9681044694190017E-2</v>
      </c>
      <c r="L78" s="43">
        <f>SUMIFS('Estat self gen factor'!M$15:M$55,'Estat self gen factor'!$A$15:$A$55,overview!$B48)-1</f>
        <v>7.4135925804431402E-2</v>
      </c>
      <c r="M78" s="43">
        <f>SUMIFS('Estat self gen factor'!N$15:N$55,'Estat self gen factor'!$A$15:$A$55,overview!$B48)-1</f>
        <v>7.0600599672344E-2</v>
      </c>
      <c r="N78" s="43">
        <f>SUMIFS('Estat self gen factor'!O$15:O$55,'Estat self gen factor'!$A$15:$A$55,overview!$B48)-1</f>
        <v>8.0732046662623569E-2</v>
      </c>
      <c r="O78" s="43">
        <f>SUMIFS('Estat self gen factor'!P$15:P$55,'Estat self gen factor'!$A$15:$A$55,overview!$B48)-1</f>
        <v>8.3342544489886095E-2</v>
      </c>
      <c r="P78" s="43">
        <f>SUMIFS('Estat self gen factor'!Q$15:Q$55,'Estat self gen factor'!$A$15:$A$55,overview!$B48)-1</f>
        <v>7.8507992895204159E-2</v>
      </c>
      <c r="Q78" s="43">
        <f>SUMIFS('Estat self gen factor'!R$15:R$55,'Estat self gen factor'!$A$15:$A$55,overview!$B48)-1</f>
        <v>7.9666982536889197E-2</v>
      </c>
      <c r="R78" s="43">
        <f>SUMIFS('Estat self gen factor'!S$15:S$55,'Estat self gen factor'!$A$15:$A$55,overview!$B48)-1</f>
        <v>7.1207531189940942E-2</v>
      </c>
      <c r="S78" s="43">
        <f>SUMIFS('Estat self gen factor'!T$15:T$55,'Estat self gen factor'!$A$15:$A$55,overview!$B48)-1</f>
        <v>7.2807723250201128E-2</v>
      </c>
      <c r="T78" s="44">
        <f>S78+($Z78-$S78)/7</f>
        <v>7.0559593885667793E-2</v>
      </c>
      <c r="U78" s="44">
        <f>T78+($Z78-$S78)/7</f>
        <v>6.8311464521134457E-2</v>
      </c>
      <c r="V78" s="44">
        <f>U78+($Z78-$S78)/7</f>
        <v>6.6063335156601122E-2</v>
      </c>
      <c r="W78" s="44">
        <f>V78+($Z78-$S78)/7</f>
        <v>6.3815205792067786E-2</v>
      </c>
      <c r="X78" s="44">
        <f>W78+($Z78-$S78)/7</f>
        <v>6.1567076427534451E-2</v>
      </c>
      <c r="Y78" s="44">
        <f>X78+($Z78-$S78)/7</f>
        <v>5.9318947063001115E-2</v>
      </c>
      <c r="Z78" s="45">
        <f>SUMIFS('NTUA self gen factor'!G$15:G$55,'NTUA self gen factor'!$A$15:$A$55,overview!$B78)-1</f>
        <v>5.707081769846778E-2</v>
      </c>
      <c r="AA78" s="44">
        <f>Z78+(AE78-Z78)/5</f>
        <v>5.7234517337230131E-2</v>
      </c>
      <c r="AB78" s="44">
        <f>AA78+(AE78-Z78)/5</f>
        <v>5.7398216975992483E-2</v>
      </c>
      <c r="AC78" s="44">
        <f>AB78+(AE78-Z78)/5</f>
        <v>5.7561916614754835E-2</v>
      </c>
      <c r="AD78" s="44">
        <f>AC78+(AE78-Z78)/5</f>
        <v>5.7725616253517187E-2</v>
      </c>
      <c r="AE78" s="45">
        <f>SUMIFS('NTUA self gen factor'!H$15:H$55,'NTUA self gen factor'!$A$15:$A$55,overview!$B78)-1</f>
        <v>5.7889315892279525E-2</v>
      </c>
      <c r="AF78" s="44">
        <f>AE78+(AJ78-AE78)/5</f>
        <v>5.5241504076308033E-2</v>
      </c>
      <c r="AG78" s="44">
        <f>AF78+(AJ78-AE78)/5</f>
        <v>5.2593692260336541E-2</v>
      </c>
      <c r="AH78" s="44">
        <f>AG78+(AJ78-AE78)/5</f>
        <v>4.994588044436505E-2</v>
      </c>
      <c r="AI78" s="44">
        <f>AH78+(AJ78-AE78)/5</f>
        <v>4.7298068628393558E-2</v>
      </c>
      <c r="AJ78" s="45">
        <f>SUMIFS('NTUA self gen factor'!I$15:I$55,'NTUA self gen factor'!$A$15:$A$55,overview!$B78)-1</f>
        <v>4.4650256812422073E-2</v>
      </c>
      <c r="AK78" s="44">
        <f>AJ78+(AO78-AJ78)/5</f>
        <v>4.4910892548437345E-2</v>
      </c>
      <c r="AL78" s="44">
        <f>AK78+(AO78-AJ78)/5</f>
        <v>4.5171528284452617E-2</v>
      </c>
      <c r="AM78" s="44">
        <f>AL78+(AO78-AJ78)/5</f>
        <v>4.5432164020467888E-2</v>
      </c>
      <c r="AN78" s="44">
        <f>AM78+(AO78-AJ78)/5</f>
        <v>4.569279975648316E-2</v>
      </c>
      <c r="AO78" s="45">
        <f>SUMIFS('NTUA self gen factor'!J$15:J$55,'NTUA self gen factor'!$A$15:$A$55,overview!$B78)-1</f>
        <v>4.5953435492498418E-2</v>
      </c>
      <c r="AP78" s="44">
        <f>AO78+(AT78-AO78)/5</f>
        <v>4.5719154632463344E-2</v>
      </c>
      <c r="AQ78" s="44">
        <f>AP78+(AT78-AO78)/5</f>
        <v>4.5484873772428269E-2</v>
      </c>
      <c r="AR78" s="44">
        <f>AQ78+(AT78-AO78)/5</f>
        <v>4.5250592912393195E-2</v>
      </c>
      <c r="AS78" s="44">
        <f>AR78+(AT78-AO78)/5</f>
        <v>4.5016312052358121E-2</v>
      </c>
      <c r="AT78" s="45">
        <f>SUMIFS('NTUA self gen factor'!K$15:K$55,'NTUA self gen factor'!$A$15:$A$55,overview!$B78)-1</f>
        <v>4.4782031192323046E-2</v>
      </c>
      <c r="AU78" s="44">
        <f>AT78+(AY78-AT78)/5</f>
        <v>4.4654501945942157E-2</v>
      </c>
      <c r="AV78" s="44">
        <f>AU78+(AY78-AT78)/5</f>
        <v>4.4526972699561268E-2</v>
      </c>
      <c r="AW78" s="44">
        <f>AV78+(AY78-AT78)/5</f>
        <v>4.4399443453180379E-2</v>
      </c>
      <c r="AX78" s="44">
        <f>AW78+(AY78-AT78)/5</f>
        <v>4.427191420679949E-2</v>
      </c>
      <c r="AY78" s="45">
        <f>SUMIFS('NTUA self gen factor'!L$15:L$55,'NTUA self gen factor'!$A$15:$A$55,overview!$B78)-1</f>
        <v>4.4144384960418614E-2</v>
      </c>
    </row>
    <row r="79" spans="1:51" x14ac:dyDescent="0.25">
      <c r="A79" s="50" t="s">
        <v>147</v>
      </c>
      <c r="B79" s="27" t="s">
        <v>65</v>
      </c>
      <c r="C79" s="27" t="s">
        <v>113</v>
      </c>
      <c r="D79" s="27" t="s">
        <v>146</v>
      </c>
      <c r="E79" s="27" t="s">
        <v>132</v>
      </c>
      <c r="F79" s="46">
        <f>SUMIFS('Estat self gen factor'!G$15:G$55,'Estat self gen factor'!$A$15:$A$55,overview!$B49)-1</f>
        <v>5.9602649006622599E-2</v>
      </c>
      <c r="G79" s="46">
        <f>SUMIFS('Estat self gen factor'!H$15:H$55,'Estat self gen factor'!$A$15:$A$55,overview!$B49)-1</f>
        <v>6.2000939408172862E-2</v>
      </c>
      <c r="H79" s="46">
        <f>SUMIFS('Estat self gen factor'!I$15:I$55,'Estat self gen factor'!$A$15:$A$55,overview!$B49)-1</f>
        <v>6.0508083140877522E-2</v>
      </c>
      <c r="I79" s="46">
        <f>SUMIFS('Estat self gen factor'!J$15:J$55,'Estat self gen factor'!$A$15:$A$55,overview!$B49)-1</f>
        <v>5.8123569794050312E-2</v>
      </c>
      <c r="J79" s="46">
        <f>SUMIFS('Estat self gen factor'!K$15:K$55,'Estat self gen factor'!$A$15:$A$55,overview!$B49)-1</f>
        <v>5.9628543499511188E-2</v>
      </c>
      <c r="K79" s="46">
        <f>SUMIFS('Estat self gen factor'!L$15:L$55,'Estat self gen factor'!$A$15:$A$55,overview!$B49)-1</f>
        <v>6.07124937280481E-2</v>
      </c>
      <c r="L79" s="46">
        <f>SUMIFS('Estat self gen factor'!M$15:M$55,'Estat self gen factor'!$A$15:$A$55,overview!$B49)-1</f>
        <v>6.1373599610326401E-2</v>
      </c>
      <c r="M79" s="46">
        <f>SUMIFS('Estat self gen factor'!N$15:N$55,'Estat self gen factor'!$A$15:$A$55,overview!$B49)-1</f>
        <v>5.6169429097605805E-2</v>
      </c>
      <c r="N79" s="46">
        <f>SUMIFS('Estat self gen factor'!O$15:O$55,'Estat self gen factor'!$A$15:$A$55,overview!$B49)-1</f>
        <v>5.3345811885821215E-2</v>
      </c>
      <c r="O79" s="46">
        <f>SUMIFS('Estat self gen factor'!P$15:P$55,'Estat self gen factor'!$A$15:$A$55,overview!$B49)-1</f>
        <v>5.0538137576041198E-2</v>
      </c>
      <c r="P79" s="46">
        <f>SUMIFS('Estat self gen factor'!Q$15:Q$55,'Estat self gen factor'!$A$15:$A$55,overview!$B49)-1</f>
        <v>5.1654560129136495E-2</v>
      </c>
      <c r="Q79" s="46">
        <f>SUMIFS('Estat self gen factor'!R$15:R$55,'Estat self gen factor'!$A$15:$A$55,overview!$B49)-1</f>
        <v>6.2665056500467387E-2</v>
      </c>
      <c r="R79" s="46">
        <f>SUMIFS('Estat self gen factor'!S$15:S$55,'Estat self gen factor'!$A$15:$A$55,overview!$B49)-1</f>
        <v>3.074104374274178E-2</v>
      </c>
      <c r="S79" s="46">
        <f>SUMIFS('Estat self gen factor'!T$15:T$55,'Estat self gen factor'!$A$15:$A$55,overview!$B49)-1</f>
        <v>2.626236949234273E-2</v>
      </c>
      <c r="T79" s="47">
        <f>S79+($Z79-$S79)/7</f>
        <v>2.5164800388279902E-2</v>
      </c>
      <c r="U79" s="47">
        <f>T79+($Z79-$S79)/7</f>
        <v>2.4067231284217075E-2</v>
      </c>
      <c r="V79" s="47">
        <f>U79+($Z79-$S79)/7</f>
        <v>2.2969662180154247E-2</v>
      </c>
      <c r="W79" s="47">
        <f>V79+($Z79-$S79)/7</f>
        <v>2.187209307609142E-2</v>
      </c>
      <c r="X79" s="47">
        <f>W79+($Z79-$S79)/7</f>
        <v>2.0774523972028593E-2</v>
      </c>
      <c r="Y79" s="47">
        <f>X79+($Z79-$S79)/7</f>
        <v>1.9676954867965765E-2</v>
      </c>
      <c r="Z79" s="48">
        <f>SUMIFS('NTUA self gen factor'!G$15:G$55,'NTUA self gen factor'!$A$15:$A$55,overview!$B79)-1</f>
        <v>1.8579385763902945E-2</v>
      </c>
      <c r="AA79" s="47">
        <f>Z79+(AE79-Z79)/5</f>
        <v>1.8347020023101422E-2</v>
      </c>
      <c r="AB79" s="47">
        <f>AA79+(AE79-Z79)/5</f>
        <v>1.81146542822999E-2</v>
      </c>
      <c r="AC79" s="47">
        <f>AB79+(AE79-Z79)/5</f>
        <v>1.7882288541498377E-2</v>
      </c>
      <c r="AD79" s="47">
        <f>AC79+(AE79-Z79)/5</f>
        <v>1.7649922800696854E-2</v>
      </c>
      <c r="AE79" s="48">
        <f>SUMIFS('NTUA self gen factor'!H$15:H$55,'NTUA self gen factor'!$A$15:$A$55,overview!$B79)-1</f>
        <v>1.7417557059895339E-2</v>
      </c>
      <c r="AF79" s="47">
        <f>AE79+(AJ79-AE79)/5</f>
        <v>1.7303694449255457E-2</v>
      </c>
      <c r="AG79" s="47">
        <f>AF79+(AJ79-AE79)/5</f>
        <v>1.7189831838615575E-2</v>
      </c>
      <c r="AH79" s="47">
        <f>AG79+(AJ79-AE79)/5</f>
        <v>1.7075969227975694E-2</v>
      </c>
      <c r="AI79" s="47">
        <f>AH79+(AJ79-AE79)/5</f>
        <v>1.6962106617335812E-2</v>
      </c>
      <c r="AJ79" s="48">
        <f>SUMIFS('NTUA self gen factor'!I$15:I$55,'NTUA self gen factor'!$A$15:$A$55,overview!$B79)-1</f>
        <v>1.6848244006695934E-2</v>
      </c>
      <c r="AK79" s="47">
        <f>AJ79+(AO79-AJ79)/5</f>
        <v>1.6569332683948536E-2</v>
      </c>
      <c r="AL79" s="47">
        <f>AK79+(AO79-AJ79)/5</f>
        <v>1.6290421361201138E-2</v>
      </c>
      <c r="AM79" s="47">
        <f>AL79+(AO79-AJ79)/5</f>
        <v>1.601151003845374E-2</v>
      </c>
      <c r="AN79" s="47">
        <f>AM79+(AO79-AJ79)/5</f>
        <v>1.5732598715706342E-2</v>
      </c>
      <c r="AO79" s="48">
        <f>SUMIFS('NTUA self gen factor'!J$15:J$55,'NTUA self gen factor'!$A$15:$A$55,overview!$B79)-1</f>
        <v>1.5453687392958937E-2</v>
      </c>
      <c r="AP79" s="47">
        <f>AO79+(AT79-AO79)/5</f>
        <v>1.5591768581681898E-2</v>
      </c>
      <c r="AQ79" s="47">
        <f>AP79+(AT79-AO79)/5</f>
        <v>1.5729849770404859E-2</v>
      </c>
      <c r="AR79" s="47">
        <f>AQ79+(AT79-AO79)/5</f>
        <v>1.5867930959127818E-2</v>
      </c>
      <c r="AS79" s="47">
        <f>AR79+(AT79-AO79)/5</f>
        <v>1.6006012147850777E-2</v>
      </c>
      <c r="AT79" s="48">
        <f>SUMIFS('NTUA self gen factor'!K$15:K$55,'NTUA self gen factor'!$A$15:$A$55,overview!$B79)-1</f>
        <v>1.6144093336573739E-2</v>
      </c>
      <c r="AU79" s="47">
        <f>AT79+(AY79-AT79)/5</f>
        <v>1.6273360338366592E-2</v>
      </c>
      <c r="AV79" s="47">
        <f>AU79+(AY79-AT79)/5</f>
        <v>1.6402627340159445E-2</v>
      </c>
      <c r="AW79" s="47">
        <f>AV79+(AY79-AT79)/5</f>
        <v>1.6531894341952298E-2</v>
      </c>
      <c r="AX79" s="47">
        <f>AW79+(AY79-AT79)/5</f>
        <v>1.6661161343745151E-2</v>
      </c>
      <c r="AY79" s="48">
        <f>SUMIFS('NTUA self gen factor'!L$15:L$55,'NTUA self gen factor'!$A$15:$A$55,overview!$B79)-1</f>
        <v>1.6790428345538011E-2</v>
      </c>
    </row>
    <row r="80" spans="1:51" x14ac:dyDescent="0.25">
      <c r="A80" s="50" t="s">
        <v>147</v>
      </c>
      <c r="B80" s="24" t="s">
        <v>66</v>
      </c>
      <c r="C80" s="24" t="s">
        <v>121</v>
      </c>
      <c r="D80" s="24" t="s">
        <v>146</v>
      </c>
      <c r="E80" s="24" t="s">
        <v>132</v>
      </c>
      <c r="F80" s="43">
        <f>SUMIFS('Estat self gen factor'!G$15:G$55,'Estat self gen factor'!$A$15:$A$55,overview!$B50)-1</f>
        <v>4.5220611309860104E-2</v>
      </c>
      <c r="G80" s="43">
        <f>SUMIFS('Estat self gen factor'!H$15:H$55,'Estat self gen factor'!$A$15:$A$55,overview!$B50)-1</f>
        <v>4.5973605393220485E-2</v>
      </c>
      <c r="H80" s="43">
        <f>SUMIFS('Estat self gen factor'!I$15:I$55,'Estat self gen factor'!$A$15:$A$55,overview!$B50)-1</f>
        <v>4.3821339950372185E-2</v>
      </c>
      <c r="I80" s="43">
        <f>SUMIFS('Estat self gen factor'!J$15:J$55,'Estat self gen factor'!$A$15:$A$55,overview!$B50)-1</f>
        <v>4.2301840348105912E-2</v>
      </c>
      <c r="J80" s="43">
        <f>SUMIFS('Estat self gen factor'!K$15:K$55,'Estat self gen factor'!$A$15:$A$55,overview!$B50)-1</f>
        <v>4.5271084060422684E-2</v>
      </c>
      <c r="K80" s="43">
        <f>SUMIFS('Estat self gen factor'!L$15:L$55,'Estat self gen factor'!$A$15:$A$55,overview!$B50)-1</f>
        <v>3.8702036124222738E-2</v>
      </c>
      <c r="L80" s="43">
        <f>SUMIFS('Estat self gen factor'!M$15:M$55,'Estat self gen factor'!$A$15:$A$55,overview!$B50)-1</f>
        <v>4.4143112373448146E-2</v>
      </c>
      <c r="M80" s="43">
        <f>SUMIFS('Estat self gen factor'!N$15:N$55,'Estat self gen factor'!$A$15:$A$55,overview!$B50)-1</f>
        <v>4.093956158417611E-2</v>
      </c>
      <c r="N80" s="43">
        <f>SUMIFS('Estat self gen factor'!O$15:O$55,'Estat self gen factor'!$A$15:$A$55,overview!$B50)-1</f>
        <v>4.2898389446487162E-2</v>
      </c>
      <c r="O80" s="43">
        <f>SUMIFS('Estat self gen factor'!P$15:P$55,'Estat self gen factor'!$A$15:$A$55,overview!$B50)-1</f>
        <v>4.7044666986564954E-2</v>
      </c>
      <c r="P80" s="43">
        <f>SUMIFS('Estat self gen factor'!Q$15:Q$55,'Estat self gen factor'!$A$15:$A$55,overview!$B50)-1</f>
        <v>4.2364749145066272E-2</v>
      </c>
      <c r="Q80" s="43">
        <f>SUMIFS('Estat self gen factor'!R$15:R$55,'Estat self gen factor'!$A$15:$A$55,overview!$B50)-1</f>
        <v>3.7647934605091748E-2</v>
      </c>
      <c r="R80" s="43">
        <f>SUMIFS('Estat self gen factor'!S$15:S$55,'Estat self gen factor'!$A$15:$A$55,overview!$B50)-1</f>
        <v>3.3406080720385534E-2</v>
      </c>
      <c r="S80" s="43">
        <f>SUMIFS('Estat self gen factor'!T$15:T$55,'Estat self gen factor'!$A$15:$A$55,overview!$B50)-1</f>
        <v>3.0828021221670721E-2</v>
      </c>
      <c r="T80" s="44">
        <f>S80+($Z80-$S80)/7</f>
        <v>3.1701010165406433E-2</v>
      </c>
      <c r="U80" s="44">
        <f>T80+($Z80-$S80)/7</f>
        <v>3.2573999109142146E-2</v>
      </c>
      <c r="V80" s="44">
        <f>U80+($Z80-$S80)/7</f>
        <v>3.3446988052877859E-2</v>
      </c>
      <c r="W80" s="44">
        <f>V80+($Z80-$S80)/7</f>
        <v>3.4319976996613571E-2</v>
      </c>
      <c r="X80" s="44">
        <f>W80+($Z80-$S80)/7</f>
        <v>3.5192965940349284E-2</v>
      </c>
      <c r="Y80" s="44">
        <f>X80+($Z80-$S80)/7</f>
        <v>3.6065954884084997E-2</v>
      </c>
      <c r="Z80" s="45">
        <f>SUMIFS('NTUA self gen factor'!G$15:G$55,'NTUA self gen factor'!$A$15:$A$55,overview!$B80)-1</f>
        <v>3.6938943827820703E-2</v>
      </c>
      <c r="AA80" s="44">
        <f>Z80+(AE80-Z80)/5</f>
        <v>3.6704411786050307E-2</v>
      </c>
      <c r="AB80" s="44">
        <f>AA80+(AE80-Z80)/5</f>
        <v>3.6469879744279912E-2</v>
      </c>
      <c r="AC80" s="44">
        <f>AB80+(AE80-Z80)/5</f>
        <v>3.6235347702509517E-2</v>
      </c>
      <c r="AD80" s="44">
        <f>AC80+(AE80-Z80)/5</f>
        <v>3.6000815660739122E-2</v>
      </c>
      <c r="AE80" s="45">
        <f>SUMIFS('NTUA self gen factor'!H$15:H$55,'NTUA self gen factor'!$A$15:$A$55,overview!$B80)-1</f>
        <v>3.5766283618968719E-2</v>
      </c>
      <c r="AF80" s="44">
        <f>AE80+(AJ80-AE80)/5</f>
        <v>3.5223963258087118E-2</v>
      </c>
      <c r="AG80" s="44">
        <f>AF80+(AJ80-AE80)/5</f>
        <v>3.4681642897205517E-2</v>
      </c>
      <c r="AH80" s="44">
        <f>AG80+(AJ80-AE80)/5</f>
        <v>3.4139322536323916E-2</v>
      </c>
      <c r="AI80" s="44">
        <f>AH80+(AJ80-AE80)/5</f>
        <v>3.3597002175442314E-2</v>
      </c>
      <c r="AJ80" s="45">
        <f>SUMIFS('NTUA self gen factor'!I$15:I$55,'NTUA self gen factor'!$A$15:$A$55,overview!$B80)-1</f>
        <v>3.3054681814560727E-2</v>
      </c>
      <c r="AK80" s="44">
        <f>AJ80+(AO80-AJ80)/5</f>
        <v>3.2375948847669013E-2</v>
      </c>
      <c r="AL80" s="44">
        <f>AK80+(AO80-AJ80)/5</f>
        <v>3.1697215880777299E-2</v>
      </c>
      <c r="AM80" s="44">
        <f>AL80+(AO80-AJ80)/5</f>
        <v>3.1018482913885585E-2</v>
      </c>
      <c r="AN80" s="44">
        <f>AM80+(AO80-AJ80)/5</f>
        <v>3.0339749946993871E-2</v>
      </c>
      <c r="AO80" s="45">
        <f>SUMIFS('NTUA self gen factor'!J$15:J$55,'NTUA self gen factor'!$A$15:$A$55,overview!$B80)-1</f>
        <v>2.9661016980102151E-2</v>
      </c>
      <c r="AP80" s="44">
        <f>AO80+(AT80-AO80)/5</f>
        <v>2.9403218750963057E-2</v>
      </c>
      <c r="AQ80" s="44">
        <f>AP80+(AT80-AO80)/5</f>
        <v>2.9145420521823964E-2</v>
      </c>
      <c r="AR80" s="44">
        <f>AQ80+(AT80-AO80)/5</f>
        <v>2.8887622292684871E-2</v>
      </c>
      <c r="AS80" s="44">
        <f>AR80+(AT80-AO80)/5</f>
        <v>2.8629824063545778E-2</v>
      </c>
      <c r="AT80" s="45">
        <f>SUMIFS('NTUA self gen factor'!K$15:K$55,'NTUA self gen factor'!$A$15:$A$55,overview!$B80)-1</f>
        <v>2.8372025834406678E-2</v>
      </c>
      <c r="AU80" s="44">
        <f>AT80+(AY80-AT80)/5</f>
        <v>2.7743374810890752E-2</v>
      </c>
      <c r="AV80" s="44">
        <f>AU80+(AY80-AT80)/5</f>
        <v>2.7114723787374825E-2</v>
      </c>
      <c r="AW80" s="44">
        <f>AV80+(AY80-AT80)/5</f>
        <v>2.6486072763858899E-2</v>
      </c>
      <c r="AX80" s="44">
        <f>AW80+(AY80-AT80)/5</f>
        <v>2.5857421740342973E-2</v>
      </c>
      <c r="AY80" s="45">
        <f>SUMIFS('NTUA self gen factor'!L$15:L$55,'NTUA self gen factor'!$A$15:$A$55,overview!$B80)-1</f>
        <v>2.5228770716827054E-2</v>
      </c>
    </row>
    <row r="81" spans="1:51" x14ac:dyDescent="0.25">
      <c r="A81" s="50" t="s">
        <v>147</v>
      </c>
      <c r="B81" s="27" t="s">
        <v>67</v>
      </c>
      <c r="C81" s="27" t="s">
        <v>114</v>
      </c>
      <c r="D81" s="27" t="s">
        <v>146</v>
      </c>
      <c r="E81" s="27" t="s">
        <v>132</v>
      </c>
      <c r="F81" s="46">
        <f>SUMIFS('Estat self gen factor'!G$15:G$55,'Estat self gen factor'!$A$15:$A$55,overview!$B51)-1</f>
        <v>4.9650730209995331E-2</v>
      </c>
      <c r="G81" s="46">
        <f>SUMIFS('Estat self gen factor'!H$15:H$55,'Estat self gen factor'!$A$15:$A$55,overview!$B51)-1</f>
        <v>5.1399730917934816E-2</v>
      </c>
      <c r="H81" s="46">
        <f>SUMIFS('Estat self gen factor'!I$15:I$55,'Estat self gen factor'!$A$15:$A$55,overview!$B51)-1</f>
        <v>5.2974715532756012E-2</v>
      </c>
      <c r="I81" s="46">
        <f>SUMIFS('Estat self gen factor'!J$15:J$55,'Estat self gen factor'!$A$15:$A$55,overview!$B51)-1</f>
        <v>5.1318600281034188E-2</v>
      </c>
      <c r="J81" s="46">
        <f>SUMIFS('Estat self gen factor'!K$15:K$55,'Estat self gen factor'!$A$15:$A$55,overview!$B51)-1</f>
        <v>4.6274991353798534E-2</v>
      </c>
      <c r="K81" s="46">
        <f>SUMIFS('Estat self gen factor'!L$15:L$55,'Estat self gen factor'!$A$15:$A$55,overview!$B51)-1</f>
        <v>5.204360867173552E-2</v>
      </c>
      <c r="L81" s="46">
        <f>SUMIFS('Estat self gen factor'!M$15:M$55,'Estat self gen factor'!$A$15:$A$55,overview!$B51)-1</f>
        <v>5.3148705833721444E-2</v>
      </c>
      <c r="M81" s="46">
        <f>SUMIFS('Estat self gen factor'!N$15:N$55,'Estat self gen factor'!$A$15:$A$55,overview!$B51)-1</f>
        <v>4.7438979953794647E-2</v>
      </c>
      <c r="N81" s="46">
        <f>SUMIFS('Estat self gen factor'!O$15:O$55,'Estat self gen factor'!$A$15:$A$55,overview!$B51)-1</f>
        <v>4.681396913679392E-2</v>
      </c>
      <c r="O81" s="46">
        <f>SUMIFS('Estat self gen factor'!P$15:P$55,'Estat self gen factor'!$A$15:$A$55,overview!$B51)-1</f>
        <v>5.1436353679213509E-2</v>
      </c>
      <c r="P81" s="46">
        <f>SUMIFS('Estat self gen factor'!Q$15:Q$55,'Estat self gen factor'!$A$15:$A$55,overview!$B51)-1</f>
        <v>5.3935147779153425E-2</v>
      </c>
      <c r="Q81" s="46">
        <f>SUMIFS('Estat self gen factor'!R$15:R$55,'Estat self gen factor'!$A$15:$A$55,overview!$B51)-1</f>
        <v>5.3154944014441652E-2</v>
      </c>
      <c r="R81" s="46">
        <f>SUMIFS('Estat self gen factor'!S$15:S$55,'Estat self gen factor'!$A$15:$A$55,overview!$B51)-1</f>
        <v>5.0233914377719513E-2</v>
      </c>
      <c r="S81" s="46">
        <f>SUMIFS('Estat self gen factor'!T$15:T$55,'Estat self gen factor'!$A$15:$A$55,overview!$B51)-1</f>
        <v>5.3395129755641202E-2</v>
      </c>
      <c r="T81" s="47">
        <f>S81+($Z81-$S81)/7</f>
        <v>5.0836803311771997E-2</v>
      </c>
      <c r="U81" s="47">
        <f>T81+($Z81-$S81)/7</f>
        <v>4.8278476867902792E-2</v>
      </c>
      <c r="V81" s="47">
        <f>U81+($Z81-$S81)/7</f>
        <v>4.5720150424033587E-2</v>
      </c>
      <c r="W81" s="47">
        <f>V81+($Z81-$S81)/7</f>
        <v>4.3161823980164382E-2</v>
      </c>
      <c r="X81" s="47">
        <f>W81+($Z81-$S81)/7</f>
        <v>4.0603497536295177E-2</v>
      </c>
      <c r="Y81" s="47">
        <f>X81+($Z81-$S81)/7</f>
        <v>3.8045171092425972E-2</v>
      </c>
      <c r="Z81" s="48">
        <f>SUMIFS('NTUA self gen factor'!G$15:G$55,'NTUA self gen factor'!$A$15:$A$55,overview!$B81)-1</f>
        <v>3.5486844648556781E-2</v>
      </c>
      <c r="AA81" s="47">
        <f>Z81+(AE81-Z81)/5</f>
        <v>3.5172308617139422E-2</v>
      </c>
      <c r="AB81" s="47">
        <f>AA81+(AE81-Z81)/5</f>
        <v>3.4857772585722063E-2</v>
      </c>
      <c r="AC81" s="47">
        <f>AB81+(AE81-Z81)/5</f>
        <v>3.4543236554304704E-2</v>
      </c>
      <c r="AD81" s="47">
        <f>AC81+(AE81-Z81)/5</f>
        <v>3.4228700522887345E-2</v>
      </c>
      <c r="AE81" s="48">
        <f>SUMIFS('NTUA self gen factor'!H$15:H$55,'NTUA self gen factor'!$A$15:$A$55,overview!$B81)-1</f>
        <v>3.391416449147E-2</v>
      </c>
      <c r="AF81" s="47">
        <f>AE81+(AJ81-AE81)/5</f>
        <v>3.2766800012337297E-2</v>
      </c>
      <c r="AG81" s="47">
        <f>AF81+(AJ81-AE81)/5</f>
        <v>3.1619435533204593E-2</v>
      </c>
      <c r="AH81" s="47">
        <f>AG81+(AJ81-AE81)/5</f>
        <v>3.0472071054071886E-2</v>
      </c>
      <c r="AI81" s="47">
        <f>AH81+(AJ81-AE81)/5</f>
        <v>2.9324706574939179E-2</v>
      </c>
      <c r="AJ81" s="48">
        <f>SUMIFS('NTUA self gen factor'!I$15:I$55,'NTUA self gen factor'!$A$15:$A$55,overview!$B81)-1</f>
        <v>2.8177342095806468E-2</v>
      </c>
      <c r="AK81" s="47">
        <f>AJ81+(AO81-AJ81)/5</f>
        <v>2.820045100888726E-2</v>
      </c>
      <c r="AL81" s="47">
        <f>AK81+(AO81-AJ81)/5</f>
        <v>2.8223559921968053E-2</v>
      </c>
      <c r="AM81" s="47">
        <f>AL81+(AO81-AJ81)/5</f>
        <v>2.8246668835048845E-2</v>
      </c>
      <c r="AN81" s="47">
        <f>AM81+(AO81-AJ81)/5</f>
        <v>2.8269777748129638E-2</v>
      </c>
      <c r="AO81" s="48">
        <f>SUMIFS('NTUA self gen factor'!J$15:J$55,'NTUA self gen factor'!$A$15:$A$55,overview!$B81)-1</f>
        <v>2.8292886661210437E-2</v>
      </c>
      <c r="AP81" s="47">
        <f>AO81+(AT81-AO81)/5</f>
        <v>2.8125129465426512E-2</v>
      </c>
      <c r="AQ81" s="47">
        <f>AP81+(AT81-AO81)/5</f>
        <v>2.7957372269642587E-2</v>
      </c>
      <c r="AR81" s="47">
        <f>AQ81+(AT81-AO81)/5</f>
        <v>2.7789615073858662E-2</v>
      </c>
      <c r="AS81" s="47">
        <f>AR81+(AT81-AO81)/5</f>
        <v>2.7621857878074738E-2</v>
      </c>
      <c r="AT81" s="48">
        <f>SUMIFS('NTUA self gen factor'!K$15:K$55,'NTUA self gen factor'!$A$15:$A$55,overview!$B81)-1</f>
        <v>2.7454100682290816E-2</v>
      </c>
      <c r="AU81" s="47">
        <f>AT81+(AY81-AT81)/5</f>
        <v>2.7172610147096866E-2</v>
      </c>
      <c r="AV81" s="47">
        <f>AU81+(AY81-AT81)/5</f>
        <v>2.6891119611902915E-2</v>
      </c>
      <c r="AW81" s="47">
        <f>AV81+(AY81-AT81)/5</f>
        <v>2.6609629076708965E-2</v>
      </c>
      <c r="AX81" s="47">
        <f>AW81+(AY81-AT81)/5</f>
        <v>2.6328138541515014E-2</v>
      </c>
      <c r="AY81" s="48">
        <f>SUMIFS('NTUA self gen factor'!L$15:L$55,'NTUA self gen factor'!$A$15:$A$55,overview!$B81)-1</f>
        <v>2.604664800632106E-2</v>
      </c>
    </row>
    <row r="82" spans="1:51" x14ac:dyDescent="0.25">
      <c r="A82" s="50" t="s">
        <v>147</v>
      </c>
      <c r="B82" s="24" t="s">
        <v>68</v>
      </c>
      <c r="C82" s="24" t="s">
        <v>122</v>
      </c>
      <c r="D82" s="24" t="s">
        <v>146</v>
      </c>
      <c r="E82" s="24" t="s">
        <v>132</v>
      </c>
      <c r="F82" s="43">
        <f>SUMIFS('Estat self gen factor'!G$15:G$55,'Estat self gen factor'!$A$15:$A$55,overview!$B52)-1</f>
        <v>9.2754935069456534E-2</v>
      </c>
      <c r="G82" s="43">
        <f>SUMIFS('Estat self gen factor'!H$15:H$55,'Estat self gen factor'!$A$15:$A$55,overview!$B52)-1</f>
        <v>9.5182313708230382E-2</v>
      </c>
      <c r="H82" s="43">
        <f>SUMIFS('Estat self gen factor'!I$15:I$55,'Estat self gen factor'!$A$15:$A$55,overview!$B52)-1</f>
        <v>9.5981237060931424E-2</v>
      </c>
      <c r="I82" s="43">
        <f>SUMIFS('Estat self gen factor'!J$15:J$55,'Estat self gen factor'!$A$15:$A$55,overview!$B52)-1</f>
        <v>9.7577350916620675E-2</v>
      </c>
      <c r="J82" s="43">
        <f>SUMIFS('Estat self gen factor'!K$15:K$55,'Estat self gen factor'!$A$15:$A$55,overview!$B52)-1</f>
        <v>0.10015372567218717</v>
      </c>
      <c r="K82" s="43">
        <f>SUMIFS('Estat self gen factor'!L$15:L$55,'Estat self gen factor'!$A$15:$A$55,overview!$B52)-1</f>
        <v>9.8984364652822787E-2</v>
      </c>
      <c r="L82" s="43">
        <f>SUMIFS('Estat self gen factor'!M$15:M$55,'Estat self gen factor'!$A$15:$A$55,overview!$B52)-1</f>
        <v>9.8278860811346291E-2</v>
      </c>
      <c r="M82" s="43">
        <f>SUMIFS('Estat self gen factor'!N$15:N$55,'Estat self gen factor'!$A$15:$A$55,overview!$B52)-1</f>
        <v>9.8138151968519827E-2</v>
      </c>
      <c r="N82" s="43">
        <f>SUMIFS('Estat self gen factor'!O$15:O$55,'Estat self gen factor'!$A$15:$A$55,overview!$B52)-1</f>
        <v>9.6622445512030364E-2</v>
      </c>
      <c r="O82" s="43">
        <f>SUMIFS('Estat self gen factor'!P$15:P$55,'Estat self gen factor'!$A$15:$A$55,overview!$B52)-1</f>
        <v>9.5342046910077638E-2</v>
      </c>
      <c r="P82" s="43">
        <f>SUMIFS('Estat self gen factor'!Q$15:Q$55,'Estat self gen factor'!$A$15:$A$55,overview!$B52)-1</f>
        <v>9.4555227446166068E-2</v>
      </c>
      <c r="Q82" s="43">
        <f>SUMIFS('Estat self gen factor'!R$15:R$55,'Estat self gen factor'!$A$15:$A$55,overview!$B52)-1</f>
        <v>9.6261258001486771E-2</v>
      </c>
      <c r="R82" s="43">
        <f>SUMIFS('Estat self gen factor'!S$15:S$55,'Estat self gen factor'!$A$15:$A$55,overview!$B52)-1</f>
        <v>0.10070429432438233</v>
      </c>
      <c r="S82" s="43">
        <f>SUMIFS('Estat self gen factor'!T$15:T$55,'Estat self gen factor'!$A$15:$A$55,overview!$B52)-1</f>
        <v>9.5194005660362402E-2</v>
      </c>
      <c r="T82" s="44">
        <f>S82+($Z82-$S82)/7</f>
        <v>9.2856370466871327E-2</v>
      </c>
      <c r="U82" s="44">
        <f>T82+($Z82-$S82)/7</f>
        <v>9.0518735273380252E-2</v>
      </c>
      <c r="V82" s="44">
        <f>U82+($Z82-$S82)/7</f>
        <v>8.8181100079889177E-2</v>
      </c>
      <c r="W82" s="44">
        <f>V82+($Z82-$S82)/7</f>
        <v>8.5843464886398102E-2</v>
      </c>
      <c r="X82" s="44">
        <f>W82+($Z82-$S82)/7</f>
        <v>8.3505829692907027E-2</v>
      </c>
      <c r="Y82" s="44">
        <f>X82+($Z82-$S82)/7</f>
        <v>8.1168194499415952E-2</v>
      </c>
      <c r="Z82" s="45">
        <f>SUMIFS('NTUA self gen factor'!G$15:G$55,'NTUA self gen factor'!$A$15:$A$55,overview!$B82)-1</f>
        <v>7.8830559305924863E-2</v>
      </c>
      <c r="AA82" s="44">
        <f>Z82+(AE82-Z82)/5</f>
        <v>7.781120949354281E-2</v>
      </c>
      <c r="AB82" s="44">
        <f>AA82+(AE82-Z82)/5</f>
        <v>7.6791859681160757E-2</v>
      </c>
      <c r="AC82" s="44">
        <f>AB82+(AE82-Z82)/5</f>
        <v>7.5772509868778704E-2</v>
      </c>
      <c r="AD82" s="44">
        <f>AC82+(AE82-Z82)/5</f>
        <v>7.475316005639665E-2</v>
      </c>
      <c r="AE82" s="45">
        <f>SUMIFS('NTUA self gen factor'!H$15:H$55,'NTUA self gen factor'!$A$15:$A$55,overview!$B82)-1</f>
        <v>7.3733810244014597E-2</v>
      </c>
      <c r="AF82" s="44">
        <f>AE82+(AJ82-AE82)/5</f>
        <v>7.240391893943747E-2</v>
      </c>
      <c r="AG82" s="44">
        <f>AF82+(AJ82-AE82)/5</f>
        <v>7.1074027634860343E-2</v>
      </c>
      <c r="AH82" s="44">
        <f>AG82+(AJ82-AE82)/5</f>
        <v>6.9744136330283216E-2</v>
      </c>
      <c r="AI82" s="44">
        <f>AH82+(AJ82-AE82)/5</f>
        <v>6.8414245025706089E-2</v>
      </c>
      <c r="AJ82" s="45">
        <f>SUMIFS('NTUA self gen factor'!I$15:I$55,'NTUA self gen factor'!$A$15:$A$55,overview!$B82)-1</f>
        <v>6.7084353721128975E-2</v>
      </c>
      <c r="AK82" s="44">
        <f>AJ82+(AO82-AJ82)/5</f>
        <v>6.538054607714297E-2</v>
      </c>
      <c r="AL82" s="44">
        <f>AK82+(AO82-AJ82)/5</f>
        <v>6.3676738433156965E-2</v>
      </c>
      <c r="AM82" s="44">
        <f>AL82+(AO82-AJ82)/5</f>
        <v>6.1972930789170953E-2</v>
      </c>
      <c r="AN82" s="44">
        <f>AM82+(AO82-AJ82)/5</f>
        <v>6.0269123145184941E-2</v>
      </c>
      <c r="AO82" s="45">
        <f>SUMIFS('NTUA self gen factor'!J$15:J$55,'NTUA self gen factor'!$A$15:$A$55,overview!$B82)-1</f>
        <v>5.8565315501198922E-2</v>
      </c>
      <c r="AP82" s="44">
        <f>AO82+(AT82-AO82)/5</f>
        <v>6.1997535819187141E-2</v>
      </c>
      <c r="AQ82" s="44">
        <f>AP82+(AT82-AO82)/5</f>
        <v>6.542975613717536E-2</v>
      </c>
      <c r="AR82" s="44">
        <f>AQ82+(AT82-AO82)/5</f>
        <v>6.8861976455163579E-2</v>
      </c>
      <c r="AS82" s="44">
        <f>AR82+(AT82-AO82)/5</f>
        <v>7.2294196773151798E-2</v>
      </c>
      <c r="AT82" s="45">
        <f>SUMIFS('NTUA self gen factor'!K$15:K$55,'NTUA self gen factor'!$A$15:$A$55,overview!$B82)-1</f>
        <v>7.572641709114003E-2</v>
      </c>
      <c r="AU82" s="44">
        <f>AT82+(AY82-AT82)/5</f>
        <v>7.8560826908909975E-2</v>
      </c>
      <c r="AV82" s="44">
        <f>AU82+(AY82-AT82)/5</f>
        <v>8.139523672667992E-2</v>
      </c>
      <c r="AW82" s="44">
        <f>AV82+(AY82-AT82)/5</f>
        <v>8.4229646544449865E-2</v>
      </c>
      <c r="AX82" s="44">
        <f>AW82+(AY82-AT82)/5</f>
        <v>8.706405636221981E-2</v>
      </c>
      <c r="AY82" s="45">
        <f>SUMIFS('NTUA self gen factor'!L$15:L$55,'NTUA self gen factor'!$A$15:$A$55,overview!$B82)-1</f>
        <v>8.9898466179989756E-2</v>
      </c>
    </row>
    <row r="83" spans="1:51" x14ac:dyDescent="0.25">
      <c r="A83" s="50" t="s">
        <v>147</v>
      </c>
      <c r="B83" s="27" t="s">
        <v>69</v>
      </c>
      <c r="C83" s="27" t="s">
        <v>115</v>
      </c>
      <c r="D83" s="27" t="s">
        <v>146</v>
      </c>
      <c r="E83" s="27" t="s">
        <v>132</v>
      </c>
      <c r="F83" s="46">
        <f>SUMIFS('Estat self gen factor'!G$15:G$55,'Estat self gen factor'!$A$15:$A$55,overview!$B53)-1</f>
        <v>3.5365081483654803E-2</v>
      </c>
      <c r="G83" s="46">
        <f>SUMIFS('Estat self gen factor'!H$15:H$55,'Estat self gen factor'!$A$15:$A$55,overview!$B53)-1</f>
        <v>3.2589327515205602E-2</v>
      </c>
      <c r="H83" s="46">
        <f>SUMIFS('Estat self gen factor'!I$15:I$55,'Estat self gen factor'!$A$15:$A$55,overview!$B53)-1</f>
        <v>2.9287385407221755E-2</v>
      </c>
      <c r="I83" s="46">
        <f>SUMIFS('Estat self gen factor'!J$15:J$55,'Estat self gen factor'!$A$15:$A$55,overview!$B53)-1</f>
        <v>3.1178181212501821E-2</v>
      </c>
      <c r="J83" s="46">
        <f>SUMIFS('Estat self gen factor'!K$15:K$55,'Estat self gen factor'!$A$15:$A$55,overview!$B53)-1</f>
        <v>3.0559846139569524E-2</v>
      </c>
      <c r="K83" s="46">
        <f>SUMIFS('Estat self gen factor'!L$15:L$55,'Estat self gen factor'!$A$15:$A$55,overview!$B53)-1</f>
        <v>2.4771400112442166E-2</v>
      </c>
      <c r="L83" s="46">
        <f>SUMIFS('Estat self gen factor'!M$15:M$55,'Estat self gen factor'!$A$15:$A$55,overview!$B53)-1</f>
        <v>2.6105146570816418E-2</v>
      </c>
      <c r="M83" s="46">
        <f>SUMIFS('Estat self gen factor'!N$15:N$55,'Estat self gen factor'!$A$15:$A$55,overview!$B53)-1</f>
        <v>3.0061918760996509E-2</v>
      </c>
      <c r="N83" s="46">
        <f>SUMIFS('Estat self gen factor'!O$15:O$55,'Estat self gen factor'!$A$15:$A$55,overview!$B53)-1</f>
        <v>2.5019087300429455E-2</v>
      </c>
      <c r="O83" s="46">
        <f>SUMIFS('Estat self gen factor'!P$15:P$55,'Estat self gen factor'!$A$15:$A$55,overview!$B53)-1</f>
        <v>2.475422430091001E-2</v>
      </c>
      <c r="P83" s="46">
        <f>SUMIFS('Estat self gen factor'!Q$15:Q$55,'Estat self gen factor'!$A$15:$A$55,overview!$B53)-1</f>
        <v>2.9056085686492317E-2</v>
      </c>
      <c r="Q83" s="46">
        <f>SUMIFS('Estat self gen factor'!R$15:R$55,'Estat self gen factor'!$A$15:$A$55,overview!$B53)-1</f>
        <v>2.4926246200183355E-2</v>
      </c>
      <c r="R83" s="46">
        <f>SUMIFS('Estat self gen factor'!S$15:S$55,'Estat self gen factor'!$A$15:$A$55,overview!$B53)-1</f>
        <v>3.0566572551363747E-2</v>
      </c>
      <c r="S83" s="46">
        <f>SUMIFS('Estat self gen factor'!T$15:T$55,'Estat self gen factor'!$A$15:$A$55,overview!$B53)-1</f>
        <v>2.4723966602181902E-2</v>
      </c>
      <c r="T83" s="47">
        <f>S83+($Z83-$S83)/7</f>
        <v>2.3309874419050462E-2</v>
      </c>
      <c r="U83" s="47">
        <f>T83+($Z83-$S83)/7</f>
        <v>2.1895782235919023E-2</v>
      </c>
      <c r="V83" s="47">
        <f>U83+($Z83-$S83)/7</f>
        <v>2.0481690052787584E-2</v>
      </c>
      <c r="W83" s="47">
        <f>V83+($Z83-$S83)/7</f>
        <v>1.9067597869656144E-2</v>
      </c>
      <c r="X83" s="47">
        <f>W83+($Z83-$S83)/7</f>
        <v>1.7653505686524705E-2</v>
      </c>
      <c r="Y83" s="47">
        <f>X83+($Z83-$S83)/7</f>
        <v>1.6239413503393266E-2</v>
      </c>
      <c r="Z83" s="48">
        <f>SUMIFS('NTUA self gen factor'!G$15:G$55,'NTUA self gen factor'!$A$15:$A$55,overview!$B83)-1</f>
        <v>1.4825321320261819E-2</v>
      </c>
      <c r="AA83" s="47">
        <f>Z83+(AE83-Z83)/5</f>
        <v>1.3919115814859717E-2</v>
      </c>
      <c r="AB83" s="47">
        <f>AA83+(AE83-Z83)/5</f>
        <v>1.3012910309457615E-2</v>
      </c>
      <c r="AC83" s="47">
        <f>AB83+(AE83-Z83)/5</f>
        <v>1.2106704804055513E-2</v>
      </c>
      <c r="AD83" s="47">
        <f>AC83+(AE83-Z83)/5</f>
        <v>1.120049929865341E-2</v>
      </c>
      <c r="AE83" s="48">
        <f>SUMIFS('NTUA self gen factor'!H$15:H$55,'NTUA self gen factor'!$A$15:$A$55,overview!$B83)-1</f>
        <v>1.0294293793251308E-2</v>
      </c>
      <c r="AF83" s="47">
        <f>AE83+(AJ83-AE83)/5</f>
        <v>1.0264966831917421E-2</v>
      </c>
      <c r="AG83" s="47">
        <f>AF83+(AJ83-AE83)/5</f>
        <v>1.0235639870583534E-2</v>
      </c>
      <c r="AH83" s="47">
        <f>AG83+(AJ83-AE83)/5</f>
        <v>1.0206312909249646E-2</v>
      </c>
      <c r="AI83" s="47">
        <f>AH83+(AJ83-AE83)/5</f>
        <v>1.0176985947915759E-2</v>
      </c>
      <c r="AJ83" s="48">
        <f>SUMIFS('NTUA self gen factor'!I$15:I$55,'NTUA self gen factor'!$A$15:$A$55,overview!$B83)-1</f>
        <v>1.0147658986581876E-2</v>
      </c>
      <c r="AK83" s="47">
        <f>AJ83+(AO83-AJ83)/5</f>
        <v>9.9928238285145188E-3</v>
      </c>
      <c r="AL83" s="47">
        <f>AK83+(AO83-AJ83)/5</f>
        <v>9.837988670447162E-3</v>
      </c>
      <c r="AM83" s="47">
        <f>AL83+(AO83-AJ83)/5</f>
        <v>9.6831535123798052E-3</v>
      </c>
      <c r="AN83" s="47">
        <f>AM83+(AO83-AJ83)/5</f>
        <v>9.5283183543124483E-3</v>
      </c>
      <c r="AO83" s="48">
        <f>SUMIFS('NTUA self gen factor'!J$15:J$55,'NTUA self gen factor'!$A$15:$A$55,overview!$B83)-1</f>
        <v>9.3734831962450915E-3</v>
      </c>
      <c r="AP83" s="47">
        <f>AO83+(AT83-AO83)/5</f>
        <v>9.621636070651007E-3</v>
      </c>
      <c r="AQ83" s="47">
        <f>AP83+(AT83-AO83)/5</f>
        <v>9.8697889450569225E-3</v>
      </c>
      <c r="AR83" s="47">
        <f>AQ83+(AT83-AO83)/5</f>
        <v>1.0117941819462838E-2</v>
      </c>
      <c r="AS83" s="47">
        <f>AR83+(AT83-AO83)/5</f>
        <v>1.0366094693868753E-2</v>
      </c>
      <c r="AT83" s="48">
        <f>SUMIFS('NTUA self gen factor'!K$15:K$55,'NTUA self gen factor'!$A$15:$A$55,overview!$B83)-1</f>
        <v>1.0614247568274671E-2</v>
      </c>
      <c r="AU83" s="47">
        <f>AT83+(AY83-AT83)/5</f>
        <v>1.0420504308140188E-2</v>
      </c>
      <c r="AV83" s="47">
        <f>AU83+(AY83-AT83)/5</f>
        <v>1.0226761048005704E-2</v>
      </c>
      <c r="AW83" s="47">
        <f>AV83+(AY83-AT83)/5</f>
        <v>1.0033017787871221E-2</v>
      </c>
      <c r="AX83" s="47">
        <f>AW83+(AY83-AT83)/5</f>
        <v>9.8392745277367383E-3</v>
      </c>
      <c r="AY83" s="48">
        <f>SUMIFS('NTUA self gen factor'!L$15:L$55,'NTUA self gen factor'!$A$15:$A$55,overview!$B83)-1</f>
        <v>9.6455312676022587E-3</v>
      </c>
    </row>
    <row r="84" spans="1:51" x14ac:dyDescent="0.25">
      <c r="A84" s="50" t="s">
        <v>147</v>
      </c>
      <c r="B84" s="24" t="s">
        <v>70</v>
      </c>
      <c r="C84" s="24" t="s">
        <v>109</v>
      </c>
      <c r="D84" s="24" t="s">
        <v>146</v>
      </c>
      <c r="E84" s="24" t="s">
        <v>132</v>
      </c>
      <c r="F84" s="43">
        <f>SUMIFS('Estat self gen factor'!G$15:G$55,'Estat self gen factor'!$A$15:$A$55,overview!$B54)-1</f>
        <v>7.0427356586912682E-2</v>
      </c>
      <c r="G84" s="43">
        <f>SUMIFS('Estat self gen factor'!H$15:H$55,'Estat self gen factor'!$A$15:$A$55,overview!$B54)-1</f>
        <v>7.4498714652956322E-2</v>
      </c>
      <c r="H84" s="43">
        <f>SUMIFS('Estat self gen factor'!I$15:I$55,'Estat self gen factor'!$A$15:$A$55,overview!$B54)-1</f>
        <v>9.8068191934478799E-2</v>
      </c>
      <c r="I84" s="43">
        <f>SUMIFS('Estat self gen factor'!J$15:J$55,'Estat self gen factor'!$A$15:$A$55,overview!$B54)-1</f>
        <v>8.0798668885191383E-2</v>
      </c>
      <c r="J84" s="43">
        <f>SUMIFS('Estat self gen factor'!K$15:K$55,'Estat self gen factor'!$A$15:$A$55,overview!$B54)-1</f>
        <v>9.9603859057222355E-2</v>
      </c>
      <c r="K84" s="43">
        <f>SUMIFS('Estat self gen factor'!L$15:L$55,'Estat self gen factor'!$A$15:$A$55,overview!$B54)-1</f>
        <v>9.0410028074316529E-2</v>
      </c>
      <c r="L84" s="43">
        <f>SUMIFS('Estat self gen factor'!M$15:M$55,'Estat self gen factor'!$A$15:$A$55,overview!$B54)-1</f>
        <v>0.10138077535847057</v>
      </c>
      <c r="M84" s="43">
        <f>SUMIFS('Estat self gen factor'!N$15:N$55,'Estat self gen factor'!$A$15:$A$55,overview!$B54)-1</f>
        <v>9.9657317391142364E-2</v>
      </c>
      <c r="N84" s="43">
        <f>SUMIFS('Estat self gen factor'!O$15:O$55,'Estat self gen factor'!$A$15:$A$55,overview!$B54)-1</f>
        <v>8.7819115528133818E-2</v>
      </c>
      <c r="O84" s="43">
        <f>SUMIFS('Estat self gen factor'!P$15:P$55,'Estat self gen factor'!$A$15:$A$55,overview!$B54)-1</f>
        <v>8.1994761033954422E-2</v>
      </c>
      <c r="P84" s="43">
        <f>SUMIFS('Estat self gen factor'!Q$15:Q$55,'Estat self gen factor'!$A$15:$A$55,overview!$B54)-1</f>
        <v>8.1906751309626769E-2</v>
      </c>
      <c r="Q84" s="43">
        <f>SUMIFS('Estat self gen factor'!R$15:R$55,'Estat self gen factor'!$A$15:$A$55,overview!$B54)-1</f>
        <v>8.0440122145512438E-2</v>
      </c>
      <c r="R84" s="43">
        <f>SUMIFS('Estat self gen factor'!S$15:S$55,'Estat self gen factor'!$A$15:$A$55,overview!$B54)-1</f>
        <v>8.3237355032218519E-2</v>
      </c>
      <c r="S84" s="43">
        <f>SUMIFS('Estat self gen factor'!T$15:T$55,'Estat self gen factor'!$A$15:$A$55,overview!$B54)-1</f>
        <v>7.8120538052683264E-2</v>
      </c>
      <c r="T84" s="44">
        <f>S84+($Z84-$S84)/7</f>
        <v>7.6582053856667623E-2</v>
      </c>
      <c r="U84" s="44">
        <f>T84+($Z84-$S84)/7</f>
        <v>7.5043569660651982E-2</v>
      </c>
      <c r="V84" s="44">
        <f>U84+($Z84-$S84)/7</f>
        <v>7.3505085464636341E-2</v>
      </c>
      <c r="W84" s="44">
        <f>V84+($Z84-$S84)/7</f>
        <v>7.19666012686207E-2</v>
      </c>
      <c r="X84" s="44">
        <f>W84+($Z84-$S84)/7</f>
        <v>7.0428117072605059E-2</v>
      </c>
      <c r="Y84" s="44">
        <f>X84+($Z84-$S84)/7</f>
        <v>6.8889632876589418E-2</v>
      </c>
      <c r="Z84" s="45">
        <f>SUMIFS('NTUA self gen factor'!G$15:G$55,'NTUA self gen factor'!$A$15:$A$55,overview!$B84)-1</f>
        <v>6.7351148680573791E-2</v>
      </c>
      <c r="AA84" s="44">
        <f>Z84+(AE84-Z84)/5</f>
        <v>6.3512166767002304E-2</v>
      </c>
      <c r="AB84" s="44">
        <f>AA84+(AE84-Z84)/5</f>
        <v>5.9673184853430823E-2</v>
      </c>
      <c r="AC84" s="44">
        <f>AB84+(AE84-Z84)/5</f>
        <v>5.5834202939859343E-2</v>
      </c>
      <c r="AD84" s="44">
        <f>AC84+(AE84-Z84)/5</f>
        <v>5.1995221026287862E-2</v>
      </c>
      <c r="AE84" s="45">
        <f>SUMIFS('NTUA self gen factor'!H$15:H$55,'NTUA self gen factor'!$A$15:$A$55,overview!$B84)-1</f>
        <v>4.8156239112716381E-2</v>
      </c>
      <c r="AF84" s="44">
        <f>AE84+(AJ84-AE84)/5</f>
        <v>4.6044859254607572E-2</v>
      </c>
      <c r="AG84" s="44">
        <f>AF84+(AJ84-AE84)/5</f>
        <v>4.3933479396498762E-2</v>
      </c>
      <c r="AH84" s="44">
        <f>AG84+(AJ84-AE84)/5</f>
        <v>4.1822099538389952E-2</v>
      </c>
      <c r="AI84" s="44">
        <f>AH84+(AJ84-AE84)/5</f>
        <v>3.9710719680281142E-2</v>
      </c>
      <c r="AJ84" s="45">
        <f>SUMIFS('NTUA self gen factor'!I$15:I$55,'NTUA self gen factor'!$A$15:$A$55,overview!$B84)-1</f>
        <v>3.759933982217234E-2</v>
      </c>
      <c r="AK84" s="44">
        <f>AJ84+(AO84-AJ84)/5</f>
        <v>3.669980876816812E-2</v>
      </c>
      <c r="AL84" s="44">
        <f>AK84+(AO84-AJ84)/5</f>
        <v>3.58002777141639E-2</v>
      </c>
      <c r="AM84" s="44">
        <f>AL84+(AO84-AJ84)/5</f>
        <v>3.490074666015968E-2</v>
      </c>
      <c r="AN84" s="44">
        <f>AM84+(AO84-AJ84)/5</f>
        <v>3.400121560615546E-2</v>
      </c>
      <c r="AO84" s="45">
        <f>SUMIFS('NTUA self gen factor'!J$15:J$55,'NTUA self gen factor'!$A$15:$A$55,overview!$B84)-1</f>
        <v>3.3101684552151234E-2</v>
      </c>
      <c r="AP84" s="44">
        <f>AO84+(AT84-AO84)/5</f>
        <v>3.2401215272631088E-2</v>
      </c>
      <c r="AQ84" s="44">
        <f>AP84+(AT84-AO84)/5</f>
        <v>3.1700745993110943E-2</v>
      </c>
      <c r="AR84" s="44">
        <f>AQ84+(AT84-AO84)/5</f>
        <v>3.1000276713590798E-2</v>
      </c>
      <c r="AS84" s="44">
        <f>AR84+(AT84-AO84)/5</f>
        <v>3.0299807434070652E-2</v>
      </c>
      <c r="AT84" s="45">
        <f>SUMIFS('NTUA self gen factor'!K$15:K$55,'NTUA self gen factor'!$A$15:$A$55,overview!$B84)-1</f>
        <v>2.9599338154550514E-2</v>
      </c>
      <c r="AU84" s="44">
        <f>AT84+(AY84-AT84)/5</f>
        <v>3.6073076835683081E-2</v>
      </c>
      <c r="AV84" s="44">
        <f>AU84+(AY84-AT84)/5</f>
        <v>4.2546815516815648E-2</v>
      </c>
      <c r="AW84" s="44">
        <f>AV84+(AY84-AT84)/5</f>
        <v>4.9020554197948214E-2</v>
      </c>
      <c r="AX84" s="44">
        <f>AW84+(AY84-AT84)/5</f>
        <v>5.5494292879080781E-2</v>
      </c>
      <c r="AY84" s="45">
        <f>SUMIFS('NTUA self gen factor'!L$15:L$55,'NTUA self gen factor'!$A$15:$A$55,overview!$B84)-1</f>
        <v>6.1968031560213355E-2</v>
      </c>
    </row>
    <row r="85" spans="1:51" x14ac:dyDescent="0.25">
      <c r="A85" s="50" t="s">
        <v>147</v>
      </c>
      <c r="B85" s="27" t="s">
        <v>71</v>
      </c>
      <c r="C85" s="27" t="s">
        <v>123</v>
      </c>
      <c r="D85" s="27" t="s">
        <v>146</v>
      </c>
      <c r="E85" s="27" t="s">
        <v>132</v>
      </c>
      <c r="F85" s="46">
        <f>SUMIFS('Estat self gen factor'!G$15:G$55,'Estat self gen factor'!$A$15:$A$55,overview!$B55)-1</f>
        <v>6.8414728956109894E-2</v>
      </c>
      <c r="G85" s="46">
        <f>SUMIFS('Estat self gen factor'!H$15:H$55,'Estat self gen factor'!$A$15:$A$55,overview!$B55)-1</f>
        <v>7.069490684989721E-2</v>
      </c>
      <c r="H85" s="46">
        <f>SUMIFS('Estat self gen factor'!I$15:I$55,'Estat self gen factor'!$A$15:$A$55,overview!$B55)-1</f>
        <v>7.1133580176587774E-2</v>
      </c>
      <c r="I85" s="46">
        <f>SUMIFS('Estat self gen factor'!J$15:J$55,'Estat self gen factor'!$A$15:$A$55,overview!$B55)-1</f>
        <v>6.7851793970176377E-2</v>
      </c>
      <c r="J85" s="46">
        <f>SUMIFS('Estat self gen factor'!K$15:K$55,'Estat self gen factor'!$A$15:$A$55,overview!$B55)-1</f>
        <v>6.6861788617886164E-2</v>
      </c>
      <c r="K85" s="46">
        <f>SUMIFS('Estat self gen factor'!L$15:L$55,'Estat self gen factor'!$A$15:$A$55,overview!$B55)-1</f>
        <v>6.683971447112258E-2</v>
      </c>
      <c r="L85" s="46">
        <f>SUMIFS('Estat self gen factor'!M$15:M$55,'Estat self gen factor'!$A$15:$A$55,overview!$B55)-1</f>
        <v>7.0528631424571664E-2</v>
      </c>
      <c r="M85" s="46">
        <f>SUMIFS('Estat self gen factor'!N$15:N$55,'Estat self gen factor'!$A$15:$A$55,overview!$B55)-1</f>
        <v>7.0112206732404037E-2</v>
      </c>
      <c r="N85" s="46">
        <f>SUMIFS('Estat self gen factor'!O$15:O$55,'Estat self gen factor'!$A$15:$A$55,overview!$B55)-1</f>
        <v>6.5224581596877718E-2</v>
      </c>
      <c r="O85" s="46">
        <f>SUMIFS('Estat self gen factor'!P$15:P$55,'Estat self gen factor'!$A$15:$A$55,overview!$B55)-1</f>
        <v>5.7685308746815434E-2</v>
      </c>
      <c r="P85" s="46">
        <f>SUMIFS('Estat self gen factor'!Q$15:Q$55,'Estat self gen factor'!$A$15:$A$55,overview!$B55)-1</f>
        <v>6.4354690914217194E-2</v>
      </c>
      <c r="Q85" s="46">
        <f>SUMIFS('Estat self gen factor'!R$15:R$55,'Estat self gen factor'!$A$15:$A$55,overview!$B55)-1</f>
        <v>6.13662678502509E-2</v>
      </c>
      <c r="R85" s="46">
        <f>SUMIFS('Estat self gen factor'!S$15:S$55,'Estat self gen factor'!$A$15:$A$55,overview!$B55)-1</f>
        <v>6.0359582034693382E-2</v>
      </c>
      <c r="S85" s="46">
        <f>SUMIFS('Estat self gen factor'!T$15:T$55,'Estat self gen factor'!$A$15:$A$55,overview!$B55)-1</f>
        <v>5.7198458592641499E-2</v>
      </c>
      <c r="T85" s="47">
        <f>S85+($Z85-$S85)/7</f>
        <v>5.6294778997223203E-2</v>
      </c>
      <c r="U85" s="47">
        <f>T85+($Z85-$S85)/7</f>
        <v>5.5391099401804908E-2</v>
      </c>
      <c r="V85" s="47">
        <f>U85+($Z85-$S85)/7</f>
        <v>5.4487419806386612E-2</v>
      </c>
      <c r="W85" s="47">
        <f>V85+($Z85-$S85)/7</f>
        <v>5.3583740210968317E-2</v>
      </c>
      <c r="X85" s="47">
        <f>W85+($Z85-$S85)/7</f>
        <v>5.2680060615550021E-2</v>
      </c>
      <c r="Y85" s="47">
        <f>X85+($Z85-$S85)/7</f>
        <v>5.1776381020131726E-2</v>
      </c>
      <c r="Z85" s="48">
        <f>SUMIFS('NTUA self gen factor'!G$15:G$55,'NTUA self gen factor'!$A$15:$A$55,overview!$B85)-1</f>
        <v>5.0872701424713451E-2</v>
      </c>
      <c r="AA85" s="47">
        <f>Z85+(AE85-Z85)/5</f>
        <v>4.9872945726715343E-2</v>
      </c>
      <c r="AB85" s="47">
        <f>AA85+(AE85-Z85)/5</f>
        <v>4.8873190028717234E-2</v>
      </c>
      <c r="AC85" s="47">
        <f>AB85+(AE85-Z85)/5</f>
        <v>4.7873434330719125E-2</v>
      </c>
      <c r="AD85" s="47">
        <f>AC85+(AE85-Z85)/5</f>
        <v>4.6873678632721016E-2</v>
      </c>
      <c r="AE85" s="48">
        <f>SUMIFS('NTUA self gen factor'!H$15:H$55,'NTUA self gen factor'!$A$15:$A$55,overview!$B85)-1</f>
        <v>4.5873922934722922E-2</v>
      </c>
      <c r="AF85" s="47">
        <f>AE85+(AJ85-AE85)/5</f>
        <v>4.4952241719686238E-2</v>
      </c>
      <c r="AG85" s="47">
        <f>AF85+(AJ85-AE85)/5</f>
        <v>4.4030560504649555E-2</v>
      </c>
      <c r="AH85" s="47">
        <f>AG85+(AJ85-AE85)/5</f>
        <v>4.3108879289612871E-2</v>
      </c>
      <c r="AI85" s="47">
        <f>AH85+(AJ85-AE85)/5</f>
        <v>4.2187198074576188E-2</v>
      </c>
      <c r="AJ85" s="48">
        <f>SUMIFS('NTUA self gen factor'!I$15:I$55,'NTUA self gen factor'!$A$15:$A$55,overview!$B85)-1</f>
        <v>4.1265516859539497E-2</v>
      </c>
      <c r="AK85" s="47">
        <f>AJ85+(AO85-AJ85)/5</f>
        <v>4.0087961273722252E-2</v>
      </c>
      <c r="AL85" s="47">
        <f>AK85+(AO85-AJ85)/5</f>
        <v>3.8910405687905006E-2</v>
      </c>
      <c r="AM85" s="47">
        <f>AL85+(AO85-AJ85)/5</f>
        <v>3.773285010208776E-2</v>
      </c>
      <c r="AN85" s="47">
        <f>AM85+(AO85-AJ85)/5</f>
        <v>3.6555294516270515E-2</v>
      </c>
      <c r="AO85" s="48">
        <f>SUMIFS('NTUA self gen factor'!J$15:J$55,'NTUA self gen factor'!$A$15:$A$55,overview!$B85)-1</f>
        <v>3.5377738930453262E-2</v>
      </c>
      <c r="AP85" s="47">
        <f>AO85+(AT85-AO85)/5</f>
        <v>3.555316653239058E-2</v>
      </c>
      <c r="AQ85" s="47">
        <f>AP85+(AT85-AO85)/5</f>
        <v>3.5728594134327898E-2</v>
      </c>
      <c r="AR85" s="47">
        <f>AQ85+(AT85-AO85)/5</f>
        <v>3.5904021736265217E-2</v>
      </c>
      <c r="AS85" s="47">
        <f>AR85+(AT85-AO85)/5</f>
        <v>3.6079449338202535E-2</v>
      </c>
      <c r="AT85" s="48">
        <f>SUMIFS('NTUA self gen factor'!K$15:K$55,'NTUA self gen factor'!$A$15:$A$55,overview!$B85)-1</f>
        <v>3.6254876940139846E-2</v>
      </c>
      <c r="AU85" s="47">
        <f>AT85+(AY85-AT85)/5</f>
        <v>3.6085155358406597E-2</v>
      </c>
      <c r="AV85" s="47">
        <f>AU85+(AY85-AT85)/5</f>
        <v>3.5915433776673347E-2</v>
      </c>
      <c r="AW85" s="47">
        <f>AV85+(AY85-AT85)/5</f>
        <v>3.5745712194940098E-2</v>
      </c>
      <c r="AX85" s="47">
        <f>AW85+(AY85-AT85)/5</f>
        <v>3.5575990613206848E-2</v>
      </c>
      <c r="AY85" s="48">
        <f>SUMIFS('NTUA self gen factor'!L$15:L$55,'NTUA self gen factor'!$A$15:$A$55,overview!$B85)-1</f>
        <v>3.5406269031473592E-2</v>
      </c>
    </row>
    <row r="86" spans="1:51" x14ac:dyDescent="0.25">
      <c r="A86" s="50" t="s">
        <v>147</v>
      </c>
      <c r="B86" s="24" t="s">
        <v>72</v>
      </c>
      <c r="C86" s="24" t="s">
        <v>124</v>
      </c>
      <c r="D86" s="24" t="s">
        <v>146</v>
      </c>
      <c r="E86" s="24" t="s">
        <v>132</v>
      </c>
      <c r="F86" s="43">
        <f>SUMIFS('Estat self gen factor'!G$15:G$55,'Estat self gen factor'!$A$15:$A$55,overview!$B56)-1</f>
        <v>7.3879348605373707E-2</v>
      </c>
      <c r="G86" s="43">
        <f>SUMIFS('Estat self gen factor'!H$15:H$55,'Estat self gen factor'!$A$15:$A$55,overview!$B56)-1</f>
        <v>8.6902373209714279E-2</v>
      </c>
      <c r="H86" s="43">
        <f>SUMIFS('Estat self gen factor'!I$15:I$55,'Estat self gen factor'!$A$15:$A$55,overview!$B56)-1</f>
        <v>8.887681440658235E-2</v>
      </c>
      <c r="I86" s="43">
        <f>SUMIFS('Estat self gen factor'!J$15:J$55,'Estat self gen factor'!$A$15:$A$55,overview!$B56)-1</f>
        <v>8.6958153499718582E-2</v>
      </c>
      <c r="J86" s="43">
        <f>SUMIFS('Estat self gen factor'!K$15:K$55,'Estat self gen factor'!$A$15:$A$55,overview!$B56)-1</f>
        <v>8.5179653140818212E-2</v>
      </c>
      <c r="K86" s="43">
        <f>SUMIFS('Estat self gen factor'!L$15:L$55,'Estat self gen factor'!$A$15:$A$55,overview!$B56)-1</f>
        <v>9.5434705674177112E-2</v>
      </c>
      <c r="L86" s="43">
        <f>SUMIFS('Estat self gen factor'!M$15:M$55,'Estat self gen factor'!$A$15:$A$55,overview!$B56)-1</f>
        <v>9.835185894978915E-2</v>
      </c>
      <c r="M86" s="43">
        <f>SUMIFS('Estat self gen factor'!N$15:N$55,'Estat self gen factor'!$A$15:$A$55,overview!$B56)-1</f>
        <v>9.6682863373761307E-2</v>
      </c>
      <c r="N86" s="43">
        <f>SUMIFS('Estat self gen factor'!O$15:O$55,'Estat self gen factor'!$A$15:$A$55,overview!$B56)-1</f>
        <v>6.1092300897983121E-2</v>
      </c>
      <c r="O86" s="43">
        <f>SUMIFS('Estat self gen factor'!P$15:P$55,'Estat self gen factor'!$A$15:$A$55,overview!$B56)-1</f>
        <v>9.5733194705482472E-2</v>
      </c>
      <c r="P86" s="43">
        <f>SUMIFS('Estat self gen factor'!Q$15:Q$55,'Estat self gen factor'!$A$15:$A$55,overview!$B56)-1</f>
        <v>8.6638662250585696E-2</v>
      </c>
      <c r="Q86" s="43">
        <f>SUMIFS('Estat self gen factor'!R$15:R$55,'Estat self gen factor'!$A$15:$A$55,overview!$B56)-1</f>
        <v>8.2689922790734949E-2</v>
      </c>
      <c r="R86" s="43">
        <f>SUMIFS('Estat self gen factor'!S$15:S$55,'Estat self gen factor'!$A$15:$A$55,overview!$B56)-1</f>
        <v>7.9635684259691697E-2</v>
      </c>
      <c r="S86" s="43">
        <f>SUMIFS('Estat self gen factor'!T$15:T$55,'Estat self gen factor'!$A$15:$A$55,overview!$B56)-1</f>
        <v>8.4784619716044007E-2</v>
      </c>
      <c r="T86" s="44">
        <f>S86+($Z86-$S86)/7</f>
        <v>8.0756470837704777E-2</v>
      </c>
      <c r="U86" s="44">
        <f>T86+($Z86-$S86)/7</f>
        <v>7.6728321959365547E-2</v>
      </c>
      <c r="V86" s="44">
        <f>U86+($Z86-$S86)/7</f>
        <v>7.2700173081026317E-2</v>
      </c>
      <c r="W86" s="44">
        <f>V86+($Z86-$S86)/7</f>
        <v>6.8672024202687088E-2</v>
      </c>
      <c r="X86" s="44">
        <f>W86+($Z86-$S86)/7</f>
        <v>6.4643875324347858E-2</v>
      </c>
      <c r="Y86" s="44">
        <f>X86+($Z86-$S86)/7</f>
        <v>6.0615726446008628E-2</v>
      </c>
      <c r="Z86" s="45">
        <f>SUMIFS('NTUA self gen factor'!G$15:G$55,'NTUA self gen factor'!$A$15:$A$55,overview!$B86)-1</f>
        <v>5.6587577567669411E-2</v>
      </c>
      <c r="AA86" s="44">
        <f>Z86+(AE86-Z86)/5</f>
        <v>5.5593144509047045E-2</v>
      </c>
      <c r="AB86" s="44">
        <f>AA86+(AE86-Z86)/5</f>
        <v>5.4598711450424678E-2</v>
      </c>
      <c r="AC86" s="44">
        <f>AB86+(AE86-Z86)/5</f>
        <v>5.3604278391802311E-2</v>
      </c>
      <c r="AD86" s="44">
        <f>AC86+(AE86-Z86)/5</f>
        <v>5.2609845333179944E-2</v>
      </c>
      <c r="AE86" s="45">
        <f>SUMIFS('NTUA self gen factor'!H$15:H$55,'NTUA self gen factor'!$A$15:$A$55,overview!$B86)-1</f>
        <v>5.1615412274557571E-2</v>
      </c>
      <c r="AF86" s="44">
        <f>AE86+(AJ86-AE86)/5</f>
        <v>5.1533047618868497E-2</v>
      </c>
      <c r="AG86" s="44">
        <f>AF86+(AJ86-AE86)/5</f>
        <v>5.1450682963179423E-2</v>
      </c>
      <c r="AH86" s="44">
        <f>AG86+(AJ86-AE86)/5</f>
        <v>5.1368318307490349E-2</v>
      </c>
      <c r="AI86" s="44">
        <f>AH86+(AJ86-AE86)/5</f>
        <v>5.1285953651801275E-2</v>
      </c>
      <c r="AJ86" s="45">
        <f>SUMIFS('NTUA self gen factor'!I$15:I$55,'NTUA self gen factor'!$A$15:$A$55,overview!$B86)-1</f>
        <v>5.1203588996112215E-2</v>
      </c>
      <c r="AK86" s="44">
        <f>AJ86+(AO86-AJ86)/5</f>
        <v>5.0750642444545899E-2</v>
      </c>
      <c r="AL86" s="44">
        <f>AK86+(AO86-AJ86)/5</f>
        <v>5.0297695892979583E-2</v>
      </c>
      <c r="AM86" s="44">
        <f>AL86+(AO86-AJ86)/5</f>
        <v>4.9844749341413266E-2</v>
      </c>
      <c r="AN86" s="44">
        <f>AM86+(AO86-AJ86)/5</f>
        <v>4.939180278984695E-2</v>
      </c>
      <c r="AO86" s="45">
        <f>SUMIFS('NTUA self gen factor'!J$15:J$55,'NTUA self gen factor'!$A$15:$A$55,overview!$B86)-1</f>
        <v>4.8938856238280648E-2</v>
      </c>
      <c r="AP86" s="44">
        <f>AO86+(AT86-AO86)/5</f>
        <v>4.8093039048021514E-2</v>
      </c>
      <c r="AQ86" s="44">
        <f>AP86+(AT86-AO86)/5</f>
        <v>4.7247221857762381E-2</v>
      </c>
      <c r="AR86" s="44">
        <f>AQ86+(AT86-AO86)/5</f>
        <v>4.6401404667503247E-2</v>
      </c>
      <c r="AS86" s="44">
        <f>AR86+(AT86-AO86)/5</f>
        <v>4.5555587477244114E-2</v>
      </c>
      <c r="AT86" s="45">
        <f>SUMIFS('NTUA self gen factor'!K$15:K$55,'NTUA self gen factor'!$A$15:$A$55,overview!$B86)-1</f>
        <v>4.4709770286984973E-2</v>
      </c>
      <c r="AU86" s="44">
        <f>AT86+(AY86-AT86)/5</f>
        <v>4.7916698374258979E-2</v>
      </c>
      <c r="AV86" s="44">
        <f>AU86+(AY86-AT86)/5</f>
        <v>5.1123626461532984E-2</v>
      </c>
      <c r="AW86" s="44">
        <f>AV86+(AY86-AT86)/5</f>
        <v>5.4330554548806989E-2</v>
      </c>
      <c r="AX86" s="44">
        <f>AW86+(AY86-AT86)/5</f>
        <v>5.7537482636080994E-2</v>
      </c>
      <c r="AY86" s="45">
        <f>SUMIFS('NTUA self gen factor'!L$15:L$55,'NTUA self gen factor'!$A$15:$A$55,overview!$B86)-1</f>
        <v>6.0744410723355013E-2</v>
      </c>
    </row>
    <row r="87" spans="1:51" x14ac:dyDescent="0.25">
      <c r="A87" s="50" t="s">
        <v>147</v>
      </c>
      <c r="B87" s="27" t="s">
        <v>73</v>
      </c>
      <c r="C87" s="27" t="s">
        <v>110</v>
      </c>
      <c r="D87" s="27" t="s">
        <v>146</v>
      </c>
      <c r="E87" s="27" t="s">
        <v>132</v>
      </c>
      <c r="F87" s="46">
        <f>SUMIFS('Estat self gen factor'!G$15:G$55,'Estat self gen factor'!$A$15:$A$55,overview!$B57)-1</f>
        <v>4.0372625031322329E-2</v>
      </c>
      <c r="G87" s="46">
        <f>SUMIFS('Estat self gen factor'!H$15:H$55,'Estat self gen factor'!$A$15:$A$55,overview!$B57)-1</f>
        <v>4.665386620551093E-2</v>
      </c>
      <c r="H87" s="46">
        <f>SUMIFS('Estat self gen factor'!I$15:I$55,'Estat self gen factor'!$A$15:$A$55,overview!$B57)-1</f>
        <v>4.3810625040149098E-2</v>
      </c>
      <c r="I87" s="46">
        <f>SUMIFS('Estat self gen factor'!J$15:J$55,'Estat self gen factor'!$A$15:$A$55,overview!$B57)-1</f>
        <v>3.9439417939699739E-2</v>
      </c>
      <c r="J87" s="46">
        <f>SUMIFS('Estat self gen factor'!K$15:K$55,'Estat self gen factor'!$A$15:$A$55,overview!$B57)-1</f>
        <v>4.112854294877355E-2</v>
      </c>
      <c r="K87" s="46">
        <f>SUMIFS('Estat self gen factor'!L$15:L$55,'Estat self gen factor'!$A$15:$A$55,overview!$B57)-1</f>
        <v>4.4729344729344644E-2</v>
      </c>
      <c r="L87" s="46">
        <f>SUMIFS('Estat self gen factor'!M$15:M$55,'Estat self gen factor'!$A$15:$A$55,overview!$B57)-1</f>
        <v>4.385553803985065E-2</v>
      </c>
      <c r="M87" s="46">
        <f>SUMIFS('Estat self gen factor'!N$15:N$55,'Estat self gen factor'!$A$15:$A$55,overview!$B57)-1</f>
        <v>3.9936786447486883E-2</v>
      </c>
      <c r="N87" s="46">
        <f>SUMIFS('Estat self gen factor'!O$15:O$55,'Estat self gen factor'!$A$15:$A$55,overview!$B57)-1</f>
        <v>4.248533348938599E-2</v>
      </c>
      <c r="O87" s="46">
        <f>SUMIFS('Estat self gen factor'!P$15:P$55,'Estat self gen factor'!$A$15:$A$55,overview!$B57)-1</f>
        <v>4.0270096855999249E-2</v>
      </c>
      <c r="P87" s="46">
        <f>SUMIFS('Estat self gen factor'!Q$15:Q$55,'Estat self gen factor'!$A$15:$A$55,overview!$B57)-1</f>
        <v>3.6943541682412429E-2</v>
      </c>
      <c r="Q87" s="46">
        <f>SUMIFS('Estat self gen factor'!R$15:R$55,'Estat self gen factor'!$A$15:$A$55,overview!$B57)-1</f>
        <v>3.8578312161080319E-2</v>
      </c>
      <c r="R87" s="46">
        <f>SUMIFS('Estat self gen factor'!S$15:S$55,'Estat self gen factor'!$A$15:$A$55,overview!$B57)-1</f>
        <v>3.8128622603508466E-2</v>
      </c>
      <c r="S87" s="46">
        <f>SUMIFS('Estat self gen factor'!T$15:T$55,'Estat self gen factor'!$A$15:$A$55,overview!$B57)-1</f>
        <v>4.0424681266936213E-2</v>
      </c>
      <c r="T87" s="47">
        <f>S87+($Z87-$S87)/7</f>
        <v>4.0690721090854157E-2</v>
      </c>
      <c r="U87" s="47">
        <f>T87+($Z87-$S87)/7</f>
        <v>4.09567609147721E-2</v>
      </c>
      <c r="V87" s="47">
        <f>U87+($Z87-$S87)/7</f>
        <v>4.1222800738690044E-2</v>
      </c>
      <c r="W87" s="47">
        <f>V87+($Z87-$S87)/7</f>
        <v>4.1488840562607987E-2</v>
      </c>
      <c r="X87" s="47">
        <f>W87+($Z87-$S87)/7</f>
        <v>4.175488038652593E-2</v>
      </c>
      <c r="Y87" s="47">
        <f>X87+($Z87-$S87)/7</f>
        <v>4.2020920210443874E-2</v>
      </c>
      <c r="Z87" s="48">
        <f>SUMIFS('NTUA self gen factor'!G$15:G$55,'NTUA self gen factor'!$A$15:$A$55,overview!$B87)-1</f>
        <v>4.2286960034361831E-2</v>
      </c>
      <c r="AA87" s="47">
        <f>Z87+(AE87-Z87)/5</f>
        <v>4.2839942333044514E-2</v>
      </c>
      <c r="AB87" s="47">
        <f>AA87+(AE87-Z87)/5</f>
        <v>4.3392924631727198E-2</v>
      </c>
      <c r="AC87" s="47">
        <f>AB87+(AE87-Z87)/5</f>
        <v>4.3945906930409881E-2</v>
      </c>
      <c r="AD87" s="47">
        <f>AC87+(AE87-Z87)/5</f>
        <v>4.4498889229092564E-2</v>
      </c>
      <c r="AE87" s="48">
        <f>SUMIFS('NTUA self gen factor'!H$15:H$55,'NTUA self gen factor'!$A$15:$A$55,overview!$B87)-1</f>
        <v>4.5051871527775234E-2</v>
      </c>
      <c r="AF87" s="47">
        <f>AE87+(AJ87-AE87)/5</f>
        <v>4.5035693567462419E-2</v>
      </c>
      <c r="AG87" s="47">
        <f>AF87+(AJ87-AE87)/5</f>
        <v>4.5019515607149604E-2</v>
      </c>
      <c r="AH87" s="47">
        <f>AG87+(AJ87-AE87)/5</f>
        <v>4.500333764683679E-2</v>
      </c>
      <c r="AI87" s="47">
        <f>AH87+(AJ87-AE87)/5</f>
        <v>4.4987159686523975E-2</v>
      </c>
      <c r="AJ87" s="48">
        <f>SUMIFS('NTUA self gen factor'!I$15:I$55,'NTUA self gen factor'!$A$15:$A$55,overview!$B87)-1</f>
        <v>4.4970981726211168E-2</v>
      </c>
      <c r="AK87" s="47">
        <f>AJ87+(AO87-AJ87)/5</f>
        <v>4.5593106294825339E-2</v>
      </c>
      <c r="AL87" s="47">
        <f>AK87+(AO87-AJ87)/5</f>
        <v>4.621523086343951E-2</v>
      </c>
      <c r="AM87" s="47">
        <f>AL87+(AO87-AJ87)/5</f>
        <v>4.6837355432053682E-2</v>
      </c>
      <c r="AN87" s="47">
        <f>AM87+(AO87-AJ87)/5</f>
        <v>4.7459480000667853E-2</v>
      </c>
      <c r="AO87" s="48">
        <f>SUMIFS('NTUA self gen factor'!J$15:J$55,'NTUA self gen factor'!$A$15:$A$55,overview!$B87)-1</f>
        <v>4.808160456928201E-2</v>
      </c>
      <c r="AP87" s="47">
        <f>AO87+(AT87-AO87)/5</f>
        <v>4.8373942117844584E-2</v>
      </c>
      <c r="AQ87" s="47">
        <f>AP87+(AT87-AO87)/5</f>
        <v>4.8666279666407158E-2</v>
      </c>
      <c r="AR87" s="47">
        <f>AQ87+(AT87-AO87)/5</f>
        <v>4.8958617214969732E-2</v>
      </c>
      <c r="AS87" s="47">
        <f>AR87+(AT87-AO87)/5</f>
        <v>4.9250954763532306E-2</v>
      </c>
      <c r="AT87" s="48">
        <f>SUMIFS('NTUA self gen factor'!K$15:K$55,'NTUA self gen factor'!$A$15:$A$55,overview!$B87)-1</f>
        <v>4.9543292312094867E-2</v>
      </c>
      <c r="AU87" s="47">
        <f>AT87+(AY87-AT87)/5</f>
        <v>4.9391924057217776E-2</v>
      </c>
      <c r="AV87" s="47">
        <f>AU87+(AY87-AT87)/5</f>
        <v>4.9240555802340685E-2</v>
      </c>
      <c r="AW87" s="47">
        <f>AV87+(AY87-AT87)/5</f>
        <v>4.9089187547463595E-2</v>
      </c>
      <c r="AX87" s="47">
        <f>AW87+(AY87-AT87)/5</f>
        <v>4.8937819292586504E-2</v>
      </c>
      <c r="AY87" s="48">
        <f>SUMIFS('NTUA self gen factor'!L$15:L$55,'NTUA self gen factor'!$A$15:$A$55,overview!$B87)-1</f>
        <v>4.87864510377094E-2</v>
      </c>
    </row>
    <row r="88" spans="1:51" x14ac:dyDescent="0.25">
      <c r="A88" s="50" t="s">
        <v>147</v>
      </c>
      <c r="B88" s="24" t="s">
        <v>74</v>
      </c>
      <c r="C88" s="24" t="s">
        <v>125</v>
      </c>
      <c r="D88" s="24" t="s">
        <v>146</v>
      </c>
      <c r="E88" s="24" t="s">
        <v>132</v>
      </c>
      <c r="F88" s="43">
        <f>SUMIFS('Estat self gen factor'!G$15:G$55,'Estat self gen factor'!$A$15:$A$55,overview!$B58)-1</f>
        <v>2.4733039693165537E-2</v>
      </c>
      <c r="G88" s="43">
        <f>SUMIFS('Estat self gen factor'!H$15:H$55,'Estat self gen factor'!$A$15:$A$55,overview!$B58)-1</f>
        <v>2.1692514835685461E-2</v>
      </c>
      <c r="H88" s="43">
        <f>SUMIFS('Estat self gen factor'!I$15:I$55,'Estat self gen factor'!$A$15:$A$55,overview!$B58)-1</f>
        <v>2.6135369223242666E-2</v>
      </c>
      <c r="I88" s="43">
        <f>SUMIFS('Estat self gen factor'!J$15:J$55,'Estat self gen factor'!$A$15:$A$55,overview!$B58)-1</f>
        <v>2.4765729585006779E-2</v>
      </c>
      <c r="J88" s="43">
        <f>SUMIFS('Estat self gen factor'!K$15:K$55,'Estat self gen factor'!$A$15:$A$55,overview!$B58)-1</f>
        <v>2.5392016438068543E-2</v>
      </c>
      <c r="K88" s="43">
        <f>SUMIFS('Estat self gen factor'!L$15:L$55,'Estat self gen factor'!$A$15:$A$55,overview!$B58)-1</f>
        <v>2.2607115321070514E-2</v>
      </c>
      <c r="L88" s="43">
        <f>SUMIFS('Estat self gen factor'!M$15:M$55,'Estat self gen factor'!$A$15:$A$55,overview!$B58)-1</f>
        <v>2.3406933623651982E-2</v>
      </c>
      <c r="M88" s="43">
        <f>SUMIFS('Estat self gen factor'!N$15:N$55,'Estat self gen factor'!$A$15:$A$55,overview!$B58)-1</f>
        <v>2.2919750167353481E-2</v>
      </c>
      <c r="N88" s="43">
        <f>SUMIFS('Estat self gen factor'!O$15:O$55,'Estat self gen factor'!$A$15:$A$55,overview!$B58)-1</f>
        <v>2.4254542293314696E-2</v>
      </c>
      <c r="O88" s="43">
        <f>SUMIFS('Estat self gen factor'!P$15:P$55,'Estat self gen factor'!$A$15:$A$55,overview!$B58)-1</f>
        <v>2.4713751275365681E-2</v>
      </c>
      <c r="P88" s="43">
        <f>SUMIFS('Estat self gen factor'!Q$15:Q$55,'Estat self gen factor'!$A$15:$A$55,overview!$B58)-1</f>
        <v>1.9283850482567866E-2</v>
      </c>
      <c r="Q88" s="43">
        <f>SUMIFS('Estat self gen factor'!R$15:R$55,'Estat self gen factor'!$A$15:$A$55,overview!$B58)-1</f>
        <v>2.2808478276546973E-2</v>
      </c>
      <c r="R88" s="43">
        <f>SUMIFS('Estat self gen factor'!S$15:S$55,'Estat self gen factor'!$A$15:$A$55,overview!$B58)-1</f>
        <v>2.3198734161444357E-2</v>
      </c>
      <c r="S88" s="43">
        <f>SUMIFS('Estat self gen factor'!T$15:T$55,'Estat self gen factor'!$A$15:$A$55,overview!$B58)-1</f>
        <v>2.3315818809221067E-2</v>
      </c>
      <c r="T88" s="44">
        <f>S88+($Z88-$S88)/7</f>
        <v>2.3352871352570709E-2</v>
      </c>
      <c r="U88" s="44">
        <f>T88+($Z88-$S88)/7</f>
        <v>2.3389923895920352E-2</v>
      </c>
      <c r="V88" s="44">
        <f>U88+($Z88-$S88)/7</f>
        <v>2.3426976439269994E-2</v>
      </c>
      <c r="W88" s="44">
        <f>V88+($Z88-$S88)/7</f>
        <v>2.3464028982619636E-2</v>
      </c>
      <c r="X88" s="44">
        <f>W88+($Z88-$S88)/7</f>
        <v>2.3501081525969279E-2</v>
      </c>
      <c r="Y88" s="44">
        <f>X88+($Z88-$S88)/7</f>
        <v>2.3538134069318921E-2</v>
      </c>
      <c r="Z88" s="45">
        <f>SUMIFS('NTUA self gen factor'!G$15:G$55,'NTUA self gen factor'!$A$15:$A$55,overview!$B88)-1</f>
        <v>2.3575186612668553E-2</v>
      </c>
      <c r="AA88" s="44">
        <f>Z88+(AE88-Z88)/5</f>
        <v>2.4285450820445132E-2</v>
      </c>
      <c r="AB88" s="44">
        <f>AA88+(AE88-Z88)/5</f>
        <v>2.4995715028221711E-2</v>
      </c>
      <c r="AC88" s="44">
        <f>AB88+(AE88-Z88)/5</f>
        <v>2.5705979235998291E-2</v>
      </c>
      <c r="AD88" s="44">
        <f>AC88+(AE88-Z88)/5</f>
        <v>2.641624344377487E-2</v>
      </c>
      <c r="AE88" s="45">
        <f>SUMIFS('NTUA self gen factor'!H$15:H$55,'NTUA self gen factor'!$A$15:$A$55,overview!$B88)-1</f>
        <v>2.7126507651551446E-2</v>
      </c>
      <c r="AF88" s="44">
        <f>AE88+(AJ88-AE88)/5</f>
        <v>2.7076501300669076E-2</v>
      </c>
      <c r="AG88" s="44">
        <f>AF88+(AJ88-AE88)/5</f>
        <v>2.7026494949786706E-2</v>
      </c>
      <c r="AH88" s="44">
        <f>AG88+(AJ88-AE88)/5</f>
        <v>2.6976488598904336E-2</v>
      </c>
      <c r="AI88" s="44">
        <f>AH88+(AJ88-AE88)/5</f>
        <v>2.6926482248021966E-2</v>
      </c>
      <c r="AJ88" s="45">
        <f>SUMIFS('NTUA self gen factor'!I$15:I$55,'NTUA self gen factor'!$A$15:$A$55,overview!$B88)-1</f>
        <v>2.6876475897139596E-2</v>
      </c>
      <c r="AK88" s="44">
        <f>AJ88+(AO88-AJ88)/5</f>
        <v>2.7471149591810608E-2</v>
      </c>
      <c r="AL88" s="44">
        <f>AK88+(AO88-AJ88)/5</f>
        <v>2.806582328648162E-2</v>
      </c>
      <c r="AM88" s="44">
        <f>AL88+(AO88-AJ88)/5</f>
        <v>2.8660496981152632E-2</v>
      </c>
      <c r="AN88" s="44">
        <f>AM88+(AO88-AJ88)/5</f>
        <v>2.9255170675823644E-2</v>
      </c>
      <c r="AO88" s="45">
        <f>SUMIFS('NTUA self gen factor'!J$15:J$55,'NTUA self gen factor'!$A$15:$A$55,overview!$B88)-1</f>
        <v>2.9849844370494649E-2</v>
      </c>
      <c r="AP88" s="44">
        <f>AO88+(AT88-AO88)/5</f>
        <v>3.0237009996486021E-2</v>
      </c>
      <c r="AQ88" s="44">
        <f>AP88+(AT88-AO88)/5</f>
        <v>3.0624175622477393E-2</v>
      </c>
      <c r="AR88" s="44">
        <f>AQ88+(AT88-AO88)/5</f>
        <v>3.1011341248468764E-2</v>
      </c>
      <c r="AS88" s="44">
        <f>AR88+(AT88-AO88)/5</f>
        <v>3.1398506874460136E-2</v>
      </c>
      <c r="AT88" s="45">
        <f>SUMIFS('NTUA self gen factor'!K$15:K$55,'NTUA self gen factor'!$A$15:$A$55,overview!$B88)-1</f>
        <v>3.1785672500451501E-2</v>
      </c>
      <c r="AU88" s="44">
        <f>AT88+(AY88-AT88)/5</f>
        <v>3.1626112183229527E-2</v>
      </c>
      <c r="AV88" s="44">
        <f>AU88+(AY88-AT88)/5</f>
        <v>3.1466551866007553E-2</v>
      </c>
      <c r="AW88" s="44">
        <f>AV88+(AY88-AT88)/5</f>
        <v>3.1306991548785579E-2</v>
      </c>
      <c r="AX88" s="44">
        <f>AW88+(AY88-AT88)/5</f>
        <v>3.1147431231563605E-2</v>
      </c>
      <c r="AY88" s="45">
        <f>SUMIFS('NTUA self gen factor'!L$15:L$55,'NTUA self gen factor'!$A$15:$A$55,overview!$B88)-1</f>
        <v>3.0987870914341631E-2</v>
      </c>
    </row>
    <row r="89" spans="1:51" x14ac:dyDescent="0.25">
      <c r="A89" s="50" t="s">
        <v>147</v>
      </c>
      <c r="B89" s="27" t="s">
        <v>75</v>
      </c>
      <c r="C89" s="27" t="s">
        <v>126</v>
      </c>
      <c r="D89" s="27" t="s">
        <v>146</v>
      </c>
      <c r="E89" s="27" t="s">
        <v>132</v>
      </c>
      <c r="F89" s="46">
        <f>SUMIFS('Estat self gen factor'!G$15:G$55,'Estat self gen factor'!$A$15:$A$55,overview!$B59)-1</f>
        <v>4.6974503460075701E-2</v>
      </c>
      <c r="G89" s="46">
        <f>SUMIFS('Estat self gen factor'!H$15:H$55,'Estat self gen factor'!$A$15:$A$55,overview!$B59)-1</f>
        <v>4.885170508396719E-2</v>
      </c>
      <c r="H89" s="46">
        <f>SUMIFS('Estat self gen factor'!I$15:I$55,'Estat self gen factor'!$A$15:$A$55,overview!$B59)-1</f>
        <v>4.6669269074949282E-2</v>
      </c>
      <c r="I89" s="46">
        <f>SUMIFS('Estat self gen factor'!J$15:J$55,'Estat self gen factor'!$A$15:$A$55,overview!$B59)-1</f>
        <v>4.3934924345928383E-2</v>
      </c>
      <c r="J89" s="46">
        <f>SUMIFS('Estat self gen factor'!K$15:K$55,'Estat self gen factor'!$A$15:$A$55,overview!$B59)-1</f>
        <v>4.6117279888489904E-2</v>
      </c>
      <c r="K89" s="46">
        <f>SUMIFS('Estat self gen factor'!L$15:L$55,'Estat self gen factor'!$A$15:$A$55,overview!$B59)-1</f>
        <v>4.406387827712277E-2</v>
      </c>
      <c r="L89" s="46">
        <f>SUMIFS('Estat self gen factor'!M$15:M$55,'Estat self gen factor'!$A$15:$A$55,overview!$B59)-1</f>
        <v>4.6806815918982725E-2</v>
      </c>
      <c r="M89" s="46">
        <f>SUMIFS('Estat self gen factor'!N$15:N$55,'Estat self gen factor'!$A$15:$A$55,overview!$B59)-1</f>
        <v>5.2010905232603433E-2</v>
      </c>
      <c r="N89" s="46">
        <f>SUMIFS('Estat self gen factor'!O$15:O$55,'Estat self gen factor'!$A$15:$A$55,overview!$B59)-1</f>
        <v>5.2450695288954741E-2</v>
      </c>
      <c r="O89" s="46">
        <f>SUMIFS('Estat self gen factor'!P$15:P$55,'Estat self gen factor'!$A$15:$A$55,overview!$B59)-1</f>
        <v>5.1250400320878464E-2</v>
      </c>
      <c r="P89" s="46">
        <f>SUMIFS('Estat self gen factor'!Q$15:Q$55,'Estat self gen factor'!$A$15:$A$55,overview!$B59)-1</f>
        <v>5.3561656183890971E-2</v>
      </c>
      <c r="Q89" s="46">
        <f>SUMIFS('Estat self gen factor'!R$15:R$55,'Estat self gen factor'!$A$15:$A$55,overview!$B59)-1</f>
        <v>6.4369013065054936E-2</v>
      </c>
      <c r="R89" s="46">
        <f>SUMIFS('Estat self gen factor'!S$15:S$55,'Estat self gen factor'!$A$15:$A$55,overview!$B59)-1</f>
        <v>7.0321688672098315E-2</v>
      </c>
      <c r="S89" s="46">
        <f>SUMIFS('Estat self gen factor'!T$15:T$55,'Estat self gen factor'!$A$15:$A$55,overview!$B59)-1</f>
        <v>7.4907993598327671E-2</v>
      </c>
      <c r="T89" s="47">
        <f>S89+($Z89-$S89)/7</f>
        <v>6.9760610394111841E-2</v>
      </c>
      <c r="U89" s="47">
        <f>T89+($Z89-$S89)/7</f>
        <v>6.4613227189896011E-2</v>
      </c>
      <c r="V89" s="47">
        <f>U89+($Z89-$S89)/7</f>
        <v>5.9465843985680181E-2</v>
      </c>
      <c r="W89" s="47">
        <f>V89+($Z89-$S89)/7</f>
        <v>5.4318460781464351E-2</v>
      </c>
      <c r="X89" s="47">
        <f>W89+($Z89-$S89)/7</f>
        <v>4.917107757724852E-2</v>
      </c>
      <c r="Y89" s="47">
        <f>X89+($Z89-$S89)/7</f>
        <v>4.402369437303269E-2</v>
      </c>
      <c r="Z89" s="48">
        <f>SUMIFS('NTUA self gen factor'!G$15:G$55,'NTUA self gen factor'!$A$15:$A$55,overview!$B89)-1</f>
        <v>3.8876311168816846E-2</v>
      </c>
      <c r="AA89" s="47">
        <f>Z89+(AE89-Z89)/5</f>
        <v>3.931238815286342E-2</v>
      </c>
      <c r="AB89" s="47">
        <f>AA89+(AE89-Z89)/5</f>
        <v>3.9748465136909994E-2</v>
      </c>
      <c r="AC89" s="47">
        <f>AB89+(AE89-Z89)/5</f>
        <v>4.0184542120956568E-2</v>
      </c>
      <c r="AD89" s="47">
        <f>AC89+(AE89-Z89)/5</f>
        <v>4.0620619105003142E-2</v>
      </c>
      <c r="AE89" s="48">
        <f>SUMIFS('NTUA self gen factor'!H$15:H$55,'NTUA self gen factor'!$A$15:$A$55,overview!$B89)-1</f>
        <v>4.1056696089049716E-2</v>
      </c>
      <c r="AF89" s="47">
        <f>AE89+(AJ89-AE89)/5</f>
        <v>4.06603409307809E-2</v>
      </c>
      <c r="AG89" s="47">
        <f>AF89+(AJ89-AE89)/5</f>
        <v>4.0263985772512084E-2</v>
      </c>
      <c r="AH89" s="47">
        <f>AG89+(AJ89-AE89)/5</f>
        <v>3.9867630614243268E-2</v>
      </c>
      <c r="AI89" s="47">
        <f>AH89+(AJ89-AE89)/5</f>
        <v>3.9471275455974453E-2</v>
      </c>
      <c r="AJ89" s="48">
        <f>SUMIFS('NTUA self gen factor'!I$15:I$55,'NTUA self gen factor'!$A$15:$A$55,overview!$B89)-1</f>
        <v>3.9074920297705651E-2</v>
      </c>
      <c r="AK89" s="47">
        <f>AJ89+(AO89-AJ89)/5</f>
        <v>3.8507105737719628E-2</v>
      </c>
      <c r="AL89" s="47">
        <f>AK89+(AO89-AJ89)/5</f>
        <v>3.7939291177733606E-2</v>
      </c>
      <c r="AM89" s="47">
        <f>AL89+(AO89-AJ89)/5</f>
        <v>3.7371476617747583E-2</v>
      </c>
      <c r="AN89" s="47">
        <f>AM89+(AO89-AJ89)/5</f>
        <v>3.680366205776156E-2</v>
      </c>
      <c r="AO89" s="48">
        <f>SUMIFS('NTUA self gen factor'!J$15:J$55,'NTUA self gen factor'!$A$15:$A$55,overview!$B89)-1</f>
        <v>3.6235847497775531E-2</v>
      </c>
      <c r="AP89" s="47">
        <f>AO89+(AT89-AO89)/5</f>
        <v>3.5639881938595373E-2</v>
      </c>
      <c r="AQ89" s="47">
        <f>AP89+(AT89-AO89)/5</f>
        <v>3.5043916379415216E-2</v>
      </c>
      <c r="AR89" s="47">
        <f>AQ89+(AT89-AO89)/5</f>
        <v>3.4447950820235058E-2</v>
      </c>
      <c r="AS89" s="47">
        <f>AR89+(AT89-AO89)/5</f>
        <v>3.3851985261054901E-2</v>
      </c>
      <c r="AT89" s="48">
        <f>SUMIFS('NTUA self gen factor'!K$15:K$55,'NTUA self gen factor'!$A$15:$A$55,overview!$B89)-1</f>
        <v>3.3256019701874751E-2</v>
      </c>
      <c r="AU89" s="47">
        <f>AT89+(AY89-AT89)/5</f>
        <v>3.3465066229703043E-2</v>
      </c>
      <c r="AV89" s="47">
        <f>AU89+(AY89-AT89)/5</f>
        <v>3.3674112757531335E-2</v>
      </c>
      <c r="AW89" s="47">
        <f>AV89+(AY89-AT89)/5</f>
        <v>3.3883159285359628E-2</v>
      </c>
      <c r="AX89" s="47">
        <f>AW89+(AY89-AT89)/5</f>
        <v>3.409220581318792E-2</v>
      </c>
      <c r="AY89" s="48">
        <f>SUMIFS('NTUA self gen factor'!L$15:L$55,'NTUA self gen factor'!$A$15:$A$55,overview!$B89)-1</f>
        <v>3.430125234101622E-2</v>
      </c>
    </row>
    <row r="90" spans="1:51" x14ac:dyDescent="0.25">
      <c r="A90" s="50" t="s">
        <v>147</v>
      </c>
      <c r="B90" s="24" t="s">
        <v>79</v>
      </c>
      <c r="C90" s="24" t="s">
        <v>111</v>
      </c>
      <c r="D90" s="24" t="s">
        <v>146</v>
      </c>
      <c r="E90" s="24" t="s">
        <v>132</v>
      </c>
      <c r="F90" s="43">
        <f>SUMIFS('Estat self gen factor'!G$15:G$55,'Estat self gen factor'!$A$15:$A$55,overview!$B60)-1</f>
        <v>4.6224176336133738E-3</v>
      </c>
      <c r="G90" s="43">
        <f>SUMIFS('Estat self gen factor'!H$15:H$55,'Estat self gen factor'!$A$15:$A$55,overview!$B60)-1</f>
        <v>4.8514401421546616E-3</v>
      </c>
      <c r="H90" s="43">
        <f>SUMIFS('Estat self gen factor'!I$15:I$55,'Estat self gen factor'!$A$15:$A$55,overview!$B60)-1</f>
        <v>4.0692057730027376E-3</v>
      </c>
      <c r="I90" s="43">
        <f>SUMIFS('Estat self gen factor'!J$15:J$55,'Estat self gen factor'!$A$15:$A$55,overview!$B60)-1</f>
        <v>4.5018622302945843E-3</v>
      </c>
      <c r="J90" s="43">
        <f>SUMIFS('Estat self gen factor'!K$15:K$55,'Estat self gen factor'!$A$15:$A$55,overview!$B60)-1</f>
        <v>4.6353829146494885E-3</v>
      </c>
      <c r="K90" s="43">
        <f>SUMIFS('Estat self gen factor'!L$15:L$55,'Estat self gen factor'!$A$15:$A$55,overview!$B60)-1</f>
        <v>3.9862955866594163E-3</v>
      </c>
      <c r="L90" s="43">
        <f>SUMIFS('Estat self gen factor'!M$15:M$55,'Estat self gen factor'!$A$15:$A$55,overview!$B60)-1</f>
        <v>3.9323014974204096E-3</v>
      </c>
      <c r="M90" s="43">
        <f>SUMIFS('Estat self gen factor'!N$15:N$55,'Estat self gen factor'!$A$15:$A$55,overview!$B60)-1</f>
        <v>3.6322160591473196E-3</v>
      </c>
      <c r="N90" s="43">
        <f>SUMIFS('Estat self gen factor'!O$15:O$55,'Estat self gen factor'!$A$15:$A$55,overview!$B60)-1</f>
        <v>4.3974319596664646E-3</v>
      </c>
      <c r="O90" s="43">
        <f>SUMIFS('Estat self gen factor'!P$15:P$55,'Estat self gen factor'!$A$15:$A$55,overview!$B60)-1</f>
        <v>4.4431237707120985E-3</v>
      </c>
      <c r="P90" s="43">
        <f>SUMIFS('Estat self gen factor'!Q$15:Q$55,'Estat self gen factor'!$A$15:$A$55,overview!$B60)-1</f>
        <v>4.4613075383588274E-3</v>
      </c>
      <c r="Q90" s="43">
        <f>SUMIFS('Estat self gen factor'!R$15:R$55,'Estat self gen factor'!$A$15:$A$55,overview!$B60)-1</f>
        <v>3.7768251859902069E-3</v>
      </c>
      <c r="R90" s="43">
        <f>SUMIFS('Estat self gen factor'!S$15:S$55,'Estat self gen factor'!$A$15:$A$55,overview!$B60)-1</f>
        <v>4.8236702950714694E-3</v>
      </c>
      <c r="S90" s="43"/>
      <c r="T90" s="44"/>
      <c r="U90" s="45"/>
      <c r="V90" s="44"/>
      <c r="W90" s="44"/>
      <c r="X90" s="44"/>
      <c r="Y90" s="44"/>
      <c r="Z90" s="49"/>
      <c r="AA90" s="44"/>
      <c r="AB90" s="44"/>
      <c r="AC90" s="44"/>
      <c r="AD90" s="44"/>
      <c r="AE90" s="45"/>
      <c r="AF90" s="44"/>
      <c r="AG90" s="44"/>
      <c r="AH90" s="44"/>
      <c r="AI90" s="44"/>
      <c r="AJ90" s="45"/>
      <c r="AK90" s="44"/>
      <c r="AL90" s="44"/>
      <c r="AM90" s="44"/>
      <c r="AN90" s="44"/>
      <c r="AO90" s="45"/>
      <c r="AP90" s="44"/>
      <c r="AQ90" s="44"/>
      <c r="AR90" s="44"/>
      <c r="AS90" s="44"/>
      <c r="AT90" s="45"/>
      <c r="AU90" s="44"/>
      <c r="AV90" s="44"/>
      <c r="AW90" s="44"/>
      <c r="AX90" s="44"/>
      <c r="AY90" s="45"/>
    </row>
    <row r="91" spans="1:51" x14ac:dyDescent="0.25">
      <c r="A91" s="50" t="s">
        <v>147</v>
      </c>
      <c r="B91" s="27" t="s">
        <v>127</v>
      </c>
      <c r="C91" s="27" t="s">
        <v>128</v>
      </c>
      <c r="D91" s="27" t="s">
        <v>146</v>
      </c>
      <c r="E91" s="27" t="s">
        <v>132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3"/>
      <c r="U91" s="34"/>
      <c r="V91" s="33"/>
      <c r="W91" s="33"/>
      <c r="X91" s="33"/>
      <c r="Y91" s="33"/>
      <c r="Z91" s="35"/>
      <c r="AA91" s="33"/>
      <c r="AB91" s="33"/>
      <c r="AC91" s="33"/>
      <c r="AD91" s="33"/>
      <c r="AE91" s="34"/>
      <c r="AF91" s="33"/>
      <c r="AG91" s="33"/>
      <c r="AH91" s="33"/>
      <c r="AI91" s="33"/>
      <c r="AJ91" s="34"/>
      <c r="AK91" s="33"/>
      <c r="AL91" s="33"/>
      <c r="AM91" s="33"/>
      <c r="AN91" s="33"/>
      <c r="AO91" s="34"/>
      <c r="AP91" s="33"/>
      <c r="AQ91" s="33"/>
      <c r="AR91" s="33"/>
      <c r="AS91" s="33"/>
      <c r="AT91" s="34"/>
      <c r="AU91" s="33"/>
      <c r="AV91" s="33"/>
      <c r="AW91" s="33"/>
      <c r="AX91" s="33"/>
      <c r="AY91" s="34"/>
    </row>
    <row r="92" spans="1:51" hidden="1" x14ac:dyDescent="0.25">
      <c r="A92" s="30" t="s">
        <v>148</v>
      </c>
      <c r="B92" s="24" t="s">
        <v>48</v>
      </c>
      <c r="C92" s="24" t="s">
        <v>98</v>
      </c>
      <c r="D92" s="24" t="s">
        <v>131</v>
      </c>
      <c r="E92" s="24" t="s">
        <v>132</v>
      </c>
      <c r="F92" s="25">
        <f>SUMIFS('Estat heat dem'!G$15:G$55,'Estat heat dem'!$A$15:$A$55,overview!$B92)</f>
        <v>5406.666666666667</v>
      </c>
      <c r="G92" s="25">
        <f>SUMIFS('Estat heat dem'!H$15:H$55,'Estat heat dem'!$A$15:$A$55,overview!$B92)</f>
        <v>8765.8333333333339</v>
      </c>
      <c r="H92" s="25">
        <f>SUMIFS('Estat heat dem'!I$15:I$55,'Estat heat dem'!$A$15:$A$55,overview!$B92)</f>
        <v>7376.1111111111113</v>
      </c>
      <c r="I92" s="25">
        <f>SUMIFS('Estat heat dem'!J$15:J$55,'Estat heat dem'!$A$15:$A$55,overview!$B92)</f>
        <v>7954.1666666666661</v>
      </c>
      <c r="J92" s="25">
        <f>SUMIFS('Estat heat dem'!K$15:K$55,'Estat heat dem'!$A$15:$A$55,overview!$B92)</f>
        <v>8636.9444444444434</v>
      </c>
      <c r="K92" s="25">
        <f>SUMIFS('Estat heat dem'!L$15:L$55,'Estat heat dem'!$A$15:$A$55,overview!$B92)</f>
        <v>9874</v>
      </c>
      <c r="L92" s="25">
        <f>SUMIFS('Estat heat dem'!M$15:M$55,'Estat heat dem'!$A$15:$A$55,overview!$B92)</f>
        <v>9760.0833333333339</v>
      </c>
      <c r="M92" s="25">
        <f>SUMIFS('Estat heat dem'!N$15:N$55,'Estat heat dem'!$A$15:$A$55,overview!$B92)</f>
        <v>8934.8055555555547</v>
      </c>
      <c r="N92" s="25">
        <f>SUMIFS('Estat heat dem'!O$15:O$55,'Estat heat dem'!$A$15:$A$55,overview!$B92)</f>
        <v>8006.4722222222217</v>
      </c>
      <c r="O92" s="25">
        <f>SUMIFS('Estat heat dem'!P$15:P$55,'Estat heat dem'!$A$15:$A$55,overview!$B92)</f>
        <v>7305.1666666666661</v>
      </c>
      <c r="P92" s="25">
        <f>SUMIFS('Estat heat dem'!Q$15:Q$55,'Estat heat dem'!$A$15:$A$55,overview!$B92)</f>
        <v>7386.0833333333339</v>
      </c>
      <c r="Q92" s="25">
        <f>SUMIFS('Estat heat dem'!R$15:R$55,'Estat heat dem'!$A$15:$A$55,overview!$B92)</f>
        <v>7052.1666666666661</v>
      </c>
      <c r="R92" s="25">
        <f>SUMIFS('Estat heat dem'!S$15:S$55,'Estat heat dem'!$A$15:$A$55,overview!$B92)</f>
        <v>6155.6111111111113</v>
      </c>
      <c r="S92" s="25">
        <f>SUMIFS('Estat heat dem'!T$15:T$55,'Estat heat dem'!$A$15:$A$55,overview!$B92)</f>
        <v>6189.1666666666661</v>
      </c>
      <c r="T92" s="36">
        <f t="shared" ref="T92:T119" si="52">S92+($Z92-$S92)/7</f>
        <v>6716.8849675485626</v>
      </c>
      <c r="U92" s="36">
        <f t="shared" ref="U92:U119" si="53">T92+($Z92-$S92)/7</f>
        <v>7244.6032684304591</v>
      </c>
      <c r="V92" s="36">
        <f t="shared" ref="V92:V119" si="54">U92+($Z92-$S92)/7</f>
        <v>7772.3215693123557</v>
      </c>
      <c r="W92" s="36">
        <f t="shared" ref="W92:W119" si="55">V92+($Z92-$S92)/7</f>
        <v>8300.0398701942522</v>
      </c>
      <c r="X92" s="36">
        <f t="shared" ref="X92:X119" si="56">W92+($Z92-$S92)/7</f>
        <v>8827.7581710761478</v>
      </c>
      <c r="Y92" s="36">
        <f>X92+($Z92-$S92)/7</f>
        <v>9355.4764719580435</v>
      </c>
      <c r="Z92" s="26">
        <f>SUMIFS('NTUA heat dem'!G$15:G$55,'NTUA heat dem'!$A$15:$A$55,overview!$B92)</f>
        <v>9883.1947728399391</v>
      </c>
      <c r="AA92" s="36">
        <f>Z92+(AE92-Z92)/5</f>
        <v>10074.010110878538</v>
      </c>
      <c r="AB92" s="36">
        <f>AA92+(AE92-Z92)/5</f>
        <v>10264.825448917138</v>
      </c>
      <c r="AC92" s="36">
        <f>AB92+(AE92-Z92)/5</f>
        <v>10455.640786955737</v>
      </c>
      <c r="AD92" s="36">
        <f>AC92+(AE92-Z92)/5</f>
        <v>10646.456124994336</v>
      </c>
      <c r="AE92" s="26">
        <f>SUMIFS('NTUA heat dem'!H$15:H$55,'NTUA heat dem'!$A$15:$A$55,overview!$B92)</f>
        <v>10837.271463032934</v>
      </c>
      <c r="AF92" s="36">
        <f>AE92+(AJ92-AE92)/5</f>
        <v>10974.639670360148</v>
      </c>
      <c r="AG92" s="36">
        <f>AF92+(AJ92-AE92)/5</f>
        <v>11112.007877687362</v>
      </c>
      <c r="AH92" s="36">
        <f>AG92+(AJ92-AE92)/5</f>
        <v>11249.376085014575</v>
      </c>
      <c r="AI92" s="36">
        <f>AH92+(AJ92-AE92)/5</f>
        <v>11386.744292341789</v>
      </c>
      <c r="AJ92" s="26">
        <f>SUMIFS('NTUA heat dem'!I$15:I$55,'NTUA heat dem'!$A$15:$A$55,overview!$B92)</f>
        <v>11524.112499669003</v>
      </c>
      <c r="AK92" s="36">
        <f>AJ92+(AO92-AJ92)/5</f>
        <v>11724.97930446614</v>
      </c>
      <c r="AL92" s="36">
        <f>AK92+(AO92-AJ92)/5</f>
        <v>11925.846109263277</v>
      </c>
      <c r="AM92" s="36">
        <f>AL92+(AO92-AJ92)/5</f>
        <v>12126.712914060414</v>
      </c>
      <c r="AN92" s="36">
        <f>AM92+(AO92-AJ92)/5</f>
        <v>12327.579718857551</v>
      </c>
      <c r="AO92" s="26">
        <f>SUMIFS('NTUA heat dem'!J$15:J$55,'NTUA heat dem'!$A$15:$A$55,overview!$B92)</f>
        <v>12528.446523654688</v>
      </c>
      <c r="AP92" s="36">
        <f>AO92+(AT92-AO92)/5</f>
        <v>12611.838442149854</v>
      </c>
      <c r="AQ92" s="36">
        <f>AP92+(AT92-AO92)/5</f>
        <v>12695.23036064502</v>
      </c>
      <c r="AR92" s="36">
        <f>AQ92+(AT92-AO92)/5</f>
        <v>12778.622279140187</v>
      </c>
      <c r="AS92" s="36">
        <f>AR92+(AT92-AO92)/5</f>
        <v>12862.014197635353</v>
      </c>
      <c r="AT92" s="26">
        <f>SUMIFS('NTUA heat dem'!K$15:K$55,'NTUA heat dem'!$A$15:$A$55,overview!$B92)</f>
        <v>12945.40611613052</v>
      </c>
      <c r="AU92" s="36">
        <f>AT92+(AY92-AT92)/5</f>
        <v>13026.729240156434</v>
      </c>
      <c r="AV92" s="36">
        <f>AU92+(AY92-AT92)/5</f>
        <v>13108.052364182347</v>
      </c>
      <c r="AW92" s="36">
        <f>AV92+(AY92-AT92)/5</f>
        <v>13189.375488208261</v>
      </c>
      <c r="AX92" s="36">
        <f>AW92+(AY92-AT92)/5</f>
        <v>13270.698612234175</v>
      </c>
      <c r="AY92" s="26">
        <f>SUMIFS('NTUA heat dem'!L$15:L$55,'NTUA heat dem'!$A$15:$A$55,overview!$B92)</f>
        <v>13352.021736260085</v>
      </c>
    </row>
    <row r="93" spans="1:51" hidden="1" x14ac:dyDescent="0.25">
      <c r="A93" s="31"/>
      <c r="B93" s="27" t="s">
        <v>49</v>
      </c>
      <c r="C93" s="27" t="s">
        <v>112</v>
      </c>
      <c r="D93" s="27" t="s">
        <v>131</v>
      </c>
      <c r="E93" s="27" t="s">
        <v>132</v>
      </c>
      <c r="F93" s="28">
        <f>SUMIFS('Estat heat dem'!G$15:G$55,'Estat heat dem'!$A$15:$A$55,overview!$B93)</f>
        <v>13202.222222222223</v>
      </c>
      <c r="G93" s="28">
        <f>SUMIFS('Estat heat dem'!H$15:H$55,'Estat heat dem'!$A$15:$A$55,overview!$B93)</f>
        <v>12615</v>
      </c>
      <c r="H93" s="28">
        <f>SUMIFS('Estat heat dem'!I$15:I$55,'Estat heat dem'!$A$15:$A$55,overview!$B93)</f>
        <v>12981.388888888889</v>
      </c>
      <c r="I93" s="28">
        <f>SUMIFS('Estat heat dem'!J$15:J$55,'Estat heat dem'!$A$15:$A$55,overview!$B93)</f>
        <v>15221.111111111111</v>
      </c>
      <c r="J93" s="28">
        <f>SUMIFS('Estat heat dem'!K$15:K$55,'Estat heat dem'!$A$15:$A$55,overview!$B93)</f>
        <v>14727.222222222223</v>
      </c>
      <c r="K93" s="28">
        <f>SUMIFS('Estat heat dem'!L$15:L$55,'Estat heat dem'!$A$15:$A$55,overview!$B93)</f>
        <v>14890.833333333332</v>
      </c>
      <c r="L93" s="28">
        <f>SUMIFS('Estat heat dem'!M$15:M$55,'Estat heat dem'!$A$15:$A$55,overview!$B93)</f>
        <v>15019.722222222223</v>
      </c>
      <c r="M93" s="28">
        <f>SUMIFS('Estat heat dem'!N$15:N$55,'Estat heat dem'!$A$15:$A$55,overview!$B93)</f>
        <v>14854.722222222223</v>
      </c>
      <c r="N93" s="28">
        <f>SUMIFS('Estat heat dem'!O$15:O$55,'Estat heat dem'!$A$15:$A$55,overview!$B93)</f>
        <v>13785.833333333332</v>
      </c>
      <c r="O93" s="28">
        <f>SUMIFS('Estat heat dem'!P$15:P$55,'Estat heat dem'!$A$15:$A$55,overview!$B93)</f>
        <v>13921.388888888889</v>
      </c>
      <c r="P93" s="28">
        <f>SUMIFS('Estat heat dem'!Q$15:Q$55,'Estat heat dem'!$A$15:$A$55,overview!$B93)</f>
        <v>12776.111111111111</v>
      </c>
      <c r="Q93" s="28">
        <f>SUMIFS('Estat heat dem'!R$15:R$55,'Estat heat dem'!$A$15:$A$55,overview!$B93)</f>
        <v>12475.833333333332</v>
      </c>
      <c r="R93" s="28">
        <f>SUMIFS('Estat heat dem'!S$15:S$55,'Estat heat dem'!$A$15:$A$55,overview!$B93)</f>
        <v>11331.393611111111</v>
      </c>
      <c r="S93" s="28">
        <f>SUMIFS('Estat heat dem'!T$15:T$55,'Estat heat dem'!$A$15:$A$55,overview!$B93)</f>
        <v>9736.6358333333337</v>
      </c>
      <c r="T93" s="37">
        <f t="shared" si="52"/>
        <v>10208.379507791027</v>
      </c>
      <c r="U93" s="37">
        <f t="shared" si="53"/>
        <v>10680.123182248721</v>
      </c>
      <c r="V93" s="37">
        <f t="shared" si="54"/>
        <v>11151.866856706414</v>
      </c>
      <c r="W93" s="37">
        <f t="shared" si="55"/>
        <v>11623.610531164108</v>
      </c>
      <c r="X93" s="37">
        <f t="shared" si="56"/>
        <v>12095.354205621801</v>
      </c>
      <c r="Y93" s="37">
        <f t="shared" ref="Y93:Y119" si="57">X93+($Z93-$S93)/7</f>
        <v>12567.097880079495</v>
      </c>
      <c r="Z93" s="29">
        <f>SUMIFS('NTUA heat dem'!G$15:G$55,'NTUA heat dem'!$A$15:$A$55,overview!$B93)</f>
        <v>13038.841554537186</v>
      </c>
      <c r="AA93" s="37">
        <f t="shared" ref="AA93:AA119" si="58">Z93+(AE93-Z93)/5</f>
        <v>13116.402195047307</v>
      </c>
      <c r="AB93" s="37">
        <f t="shared" ref="AB93:AB119" si="59">AA93+(AE93-Z93)/5</f>
        <v>13193.962835557428</v>
      </c>
      <c r="AC93" s="37">
        <f t="shared" ref="AC93:AC119" si="60">AB93+(AE93-Z93)/5</f>
        <v>13271.523476067548</v>
      </c>
      <c r="AD93" s="37">
        <f t="shared" ref="AD93:AD119" si="61">AC93+(AE93-Z93)/5</f>
        <v>13349.084116577669</v>
      </c>
      <c r="AE93" s="29">
        <f>SUMIFS('NTUA heat dem'!H$15:H$55,'NTUA heat dem'!$A$15:$A$55,overview!$B93)</f>
        <v>13426.644757087786</v>
      </c>
      <c r="AF93" s="37">
        <f t="shared" ref="AF93:AF119" si="62">AE93+(AJ93-AE93)/5</f>
        <v>13283.660099856081</v>
      </c>
      <c r="AG93" s="37">
        <f t="shared" ref="AG93:AG119" si="63">AF93+(AJ93-AE93)/5</f>
        <v>13140.675442624375</v>
      </c>
      <c r="AH93" s="37">
        <f t="shared" ref="AH93:AH119" si="64">AG93+(AJ93-AE93)/5</f>
        <v>12997.69078539267</v>
      </c>
      <c r="AI93" s="37">
        <f t="shared" ref="AI93:AI119" si="65">AH93+(AJ93-AE93)/5</f>
        <v>12854.706128160964</v>
      </c>
      <c r="AJ93" s="29">
        <f>SUMIFS('NTUA heat dem'!I$15:I$55,'NTUA heat dem'!$A$15:$A$55,overview!$B93)</f>
        <v>12711.721470929255</v>
      </c>
      <c r="AK93" s="37">
        <f t="shared" ref="AK93:AK119" si="66">AJ93+(AO93-AJ93)/5</f>
        <v>12726.327155040613</v>
      </c>
      <c r="AL93" s="37">
        <f t="shared" ref="AL93:AL119" si="67">AK93+(AO93-AJ93)/5</f>
        <v>12740.932839151972</v>
      </c>
      <c r="AM93" s="37">
        <f t="shared" ref="AM93:AM119" si="68">AL93+(AO93-AJ93)/5</f>
        <v>12755.538523263331</v>
      </c>
      <c r="AN93" s="37">
        <f t="shared" ref="AN93:AN119" si="69">AM93+(AO93-AJ93)/5</f>
        <v>12770.144207374689</v>
      </c>
      <c r="AO93" s="29">
        <f>SUMIFS('NTUA heat dem'!J$15:J$55,'NTUA heat dem'!$A$15:$A$55,overview!$B93)</f>
        <v>12784.749891486052</v>
      </c>
      <c r="AP93" s="37">
        <f t="shared" ref="AP93:AP119" si="70">AO93+(AT93-AO93)/5</f>
        <v>12663.899259615015</v>
      </c>
      <c r="AQ93" s="37">
        <f t="shared" ref="AQ93:AQ119" si="71">AP93+(AT93-AO93)/5</f>
        <v>12543.048627743978</v>
      </c>
      <c r="AR93" s="37">
        <f t="shared" ref="AR93:AR119" si="72">AQ93+(AT93-AO93)/5</f>
        <v>12422.197995872941</v>
      </c>
      <c r="AS93" s="37">
        <f t="shared" ref="AS93:AS119" si="73">AR93+(AT93-AO93)/5</f>
        <v>12301.347364001904</v>
      </c>
      <c r="AT93" s="29">
        <f>SUMIFS('NTUA heat dem'!K$15:K$55,'NTUA heat dem'!$A$15:$A$55,overview!$B93)</f>
        <v>12180.496732130869</v>
      </c>
      <c r="AU93" s="37">
        <f t="shared" ref="AU93:AU119" si="74">AT93+(AY93-AT93)/5</f>
        <v>12245.182470251382</v>
      </c>
      <c r="AV93" s="37">
        <f t="shared" ref="AV93:AV119" si="75">AU93+(AY93-AT93)/5</f>
        <v>12309.868208371896</v>
      </c>
      <c r="AW93" s="37">
        <f t="shared" ref="AW93:AW119" si="76">AV93+(AY93-AT93)/5</f>
        <v>12374.55394649241</v>
      </c>
      <c r="AX93" s="37">
        <f t="shared" ref="AX93:AX119" si="77">AW93+(AY93-AT93)/5</f>
        <v>12439.239684612923</v>
      </c>
      <c r="AY93" s="29">
        <f>SUMIFS('NTUA heat dem'!L$15:L$55,'NTUA heat dem'!$A$15:$A$55,overview!$B93)</f>
        <v>12503.92542273344</v>
      </c>
    </row>
    <row r="94" spans="1:51" hidden="1" x14ac:dyDescent="0.25">
      <c r="A94" s="30"/>
      <c r="B94" s="24" t="s">
        <v>50</v>
      </c>
      <c r="C94" s="24" t="s">
        <v>99</v>
      </c>
      <c r="D94" s="24" t="s">
        <v>131</v>
      </c>
      <c r="E94" s="24" t="s">
        <v>132</v>
      </c>
      <c r="F94" s="25">
        <f>SUMIFS('Estat heat dem'!G$15:G$55,'Estat heat dem'!$A$15:$A$55,overview!$B94)</f>
        <v>38578.333333333336</v>
      </c>
      <c r="G94" s="25">
        <f>SUMIFS('Estat heat dem'!H$15:H$55,'Estat heat dem'!$A$15:$A$55,overview!$B94)</f>
        <v>36383.611111111109</v>
      </c>
      <c r="H94" s="25">
        <f>SUMIFS('Estat heat dem'!I$15:I$55,'Estat heat dem'!$A$15:$A$55,overview!$B94)</f>
        <v>35742.5</v>
      </c>
      <c r="I94" s="25">
        <f>SUMIFS('Estat heat dem'!J$15:J$55,'Estat heat dem'!$A$15:$A$55,overview!$B94)</f>
        <v>35996.388888888891</v>
      </c>
      <c r="J94" s="25">
        <f>SUMIFS('Estat heat dem'!K$15:K$55,'Estat heat dem'!$A$15:$A$55,overview!$B94)</f>
        <v>33728.888888888891</v>
      </c>
      <c r="K94" s="25">
        <f>SUMIFS('Estat heat dem'!L$15:L$55,'Estat heat dem'!$A$15:$A$55,overview!$B94)</f>
        <v>33357.416666666664</v>
      </c>
      <c r="L94" s="25">
        <f>SUMIFS('Estat heat dem'!M$15:M$55,'Estat heat dem'!$A$15:$A$55,overview!$B94)</f>
        <v>30076.305555555555</v>
      </c>
      <c r="M94" s="25">
        <f>SUMIFS('Estat heat dem'!N$15:N$55,'Estat heat dem'!$A$15:$A$55,overview!$B94)</f>
        <v>30547.944444444445</v>
      </c>
      <c r="N94" s="25">
        <f>SUMIFS('Estat heat dem'!O$15:O$55,'Estat heat dem'!$A$15:$A$55,overview!$B94)</f>
        <v>30694.916666666664</v>
      </c>
      <c r="O94" s="25">
        <f>SUMIFS('Estat heat dem'!P$15:P$55,'Estat heat dem'!$A$15:$A$55,overview!$B94)</f>
        <v>26812.444444444445</v>
      </c>
      <c r="P94" s="25">
        <f>SUMIFS('Estat heat dem'!Q$15:Q$55,'Estat heat dem'!$A$15:$A$55,overview!$B94)</f>
        <v>27402.986111111109</v>
      </c>
      <c r="Q94" s="25">
        <f>SUMIFS('Estat heat dem'!R$15:R$55,'Estat heat dem'!$A$15:$A$55,overview!$B94)</f>
        <v>29106.305555555555</v>
      </c>
      <c r="R94" s="25">
        <f>SUMIFS('Estat heat dem'!S$15:S$55,'Estat heat dem'!$A$15:$A$55,overview!$B94)</f>
        <v>28386.41</v>
      </c>
      <c r="S94" s="25">
        <f>SUMIFS('Estat heat dem'!T$15:T$55,'Estat heat dem'!$A$15:$A$55,overview!$B94)</f>
        <v>27175.319722222222</v>
      </c>
      <c r="T94" s="36">
        <f t="shared" si="52"/>
        <v>28423.389938041808</v>
      </c>
      <c r="U94" s="36">
        <f t="shared" si="53"/>
        <v>29671.460153861393</v>
      </c>
      <c r="V94" s="36">
        <f t="shared" si="54"/>
        <v>30919.530369680979</v>
      </c>
      <c r="W94" s="36">
        <f t="shared" si="55"/>
        <v>32167.600585500564</v>
      </c>
      <c r="X94" s="36">
        <f t="shared" si="56"/>
        <v>33415.67080132015</v>
      </c>
      <c r="Y94" s="36">
        <f t="shared" si="57"/>
        <v>34663.741017139735</v>
      </c>
      <c r="Z94" s="26">
        <f>SUMIFS('NTUA heat dem'!G$15:G$55,'NTUA heat dem'!$A$15:$A$55,overview!$B94)</f>
        <v>35911.811232959313</v>
      </c>
      <c r="AA94" s="36">
        <f t="shared" si="58"/>
        <v>35867.871857008417</v>
      </c>
      <c r="AB94" s="36">
        <f t="shared" si="59"/>
        <v>35823.93248105752</v>
      </c>
      <c r="AC94" s="36">
        <f t="shared" si="60"/>
        <v>35779.993105106623</v>
      </c>
      <c r="AD94" s="36">
        <f t="shared" si="61"/>
        <v>35736.053729155727</v>
      </c>
      <c r="AE94" s="26">
        <f>SUMIFS('NTUA heat dem'!H$15:H$55,'NTUA heat dem'!$A$15:$A$55,overview!$B94)</f>
        <v>35692.114353204845</v>
      </c>
      <c r="AF94" s="36">
        <f t="shared" si="62"/>
        <v>35639.757274871852</v>
      </c>
      <c r="AG94" s="36">
        <f t="shared" si="63"/>
        <v>35587.40019653886</v>
      </c>
      <c r="AH94" s="36">
        <f t="shared" si="64"/>
        <v>35535.043118205867</v>
      </c>
      <c r="AI94" s="36">
        <f t="shared" si="65"/>
        <v>35482.686039872875</v>
      </c>
      <c r="AJ94" s="26">
        <f>SUMIFS('NTUA heat dem'!I$15:I$55,'NTUA heat dem'!$A$15:$A$55,overview!$B94)</f>
        <v>35430.328961539868</v>
      </c>
      <c r="AK94" s="36">
        <f t="shared" si="66"/>
        <v>35251.823176291407</v>
      </c>
      <c r="AL94" s="36">
        <f t="shared" si="67"/>
        <v>35073.317391042947</v>
      </c>
      <c r="AM94" s="36">
        <f t="shared" si="68"/>
        <v>34894.811605794486</v>
      </c>
      <c r="AN94" s="36">
        <f t="shared" si="69"/>
        <v>34716.305820546026</v>
      </c>
      <c r="AO94" s="26">
        <f>SUMIFS('NTUA heat dem'!J$15:J$55,'NTUA heat dem'!$A$15:$A$55,overview!$B94)</f>
        <v>34537.800035297572</v>
      </c>
      <c r="AP94" s="36">
        <f t="shared" si="70"/>
        <v>34393.295264597582</v>
      </c>
      <c r="AQ94" s="36">
        <f t="shared" si="71"/>
        <v>34248.790493897592</v>
      </c>
      <c r="AR94" s="36">
        <f t="shared" si="72"/>
        <v>34104.285723197601</v>
      </c>
      <c r="AS94" s="36">
        <f t="shared" si="73"/>
        <v>33959.780952497611</v>
      </c>
      <c r="AT94" s="26">
        <f>SUMIFS('NTUA heat dem'!K$15:K$55,'NTUA heat dem'!$A$15:$A$55,overview!$B94)</f>
        <v>33815.276181797628</v>
      </c>
      <c r="AU94" s="36">
        <f t="shared" si="74"/>
        <v>33861.889928891454</v>
      </c>
      <c r="AV94" s="36">
        <f t="shared" si="75"/>
        <v>33908.503675985281</v>
      </c>
      <c r="AW94" s="36">
        <f t="shared" si="76"/>
        <v>33955.117423079108</v>
      </c>
      <c r="AX94" s="36">
        <f t="shared" si="77"/>
        <v>34001.731170172934</v>
      </c>
      <c r="AY94" s="26">
        <f>SUMIFS('NTUA heat dem'!L$15:L$55,'NTUA heat dem'!$A$15:$A$55,overview!$B94)</f>
        <v>34048.344917266768</v>
      </c>
    </row>
    <row r="95" spans="1:51" hidden="1" x14ac:dyDescent="0.25">
      <c r="A95" s="31"/>
      <c r="B95" s="27" t="s">
        <v>51</v>
      </c>
      <c r="C95" s="27" t="s">
        <v>116</v>
      </c>
      <c r="D95" s="27" t="s">
        <v>131</v>
      </c>
      <c r="E95" s="27" t="s">
        <v>132</v>
      </c>
      <c r="F95" s="28">
        <f>SUMIFS('Estat heat dem'!G$15:G$55,'Estat heat dem'!$A$15:$A$55,overview!$B95)</f>
        <v>35416.111111111109</v>
      </c>
      <c r="G95" s="28">
        <f>SUMIFS('Estat heat dem'!H$15:H$55,'Estat heat dem'!$A$15:$A$55,overview!$B95)</f>
        <v>35166.111111111109</v>
      </c>
      <c r="H95" s="28">
        <f>SUMIFS('Estat heat dem'!I$15:I$55,'Estat heat dem'!$A$15:$A$55,overview!$B95)</f>
        <v>34304.166666666664</v>
      </c>
      <c r="I95" s="28">
        <f>SUMIFS('Estat heat dem'!J$15:J$55,'Estat heat dem'!$A$15:$A$55,overview!$B95)</f>
        <v>35049.166666666664</v>
      </c>
      <c r="J95" s="28">
        <f>SUMIFS('Estat heat dem'!K$15:K$55,'Estat heat dem'!$A$15:$A$55,overview!$B95)</f>
        <v>35836.944444444445</v>
      </c>
      <c r="K95" s="28">
        <f>SUMIFS('Estat heat dem'!L$15:L$55,'Estat heat dem'!$A$15:$A$55,overview!$B95)</f>
        <v>41490.191111111111</v>
      </c>
      <c r="L95" s="28">
        <f>SUMIFS('Estat heat dem'!M$15:M$55,'Estat heat dem'!$A$15:$A$55,overview!$B95)</f>
        <v>36637.501944444448</v>
      </c>
      <c r="M95" s="28">
        <f>SUMIFS('Estat heat dem'!N$15:N$55,'Estat heat dem'!$A$15:$A$55,overview!$B95)</f>
        <v>37606.22555555556</v>
      </c>
      <c r="N95" s="28">
        <f>SUMIFS('Estat heat dem'!O$15:O$55,'Estat heat dem'!$A$15:$A$55,overview!$B95)</f>
        <v>37241.494722222218</v>
      </c>
      <c r="O95" s="28">
        <f>SUMIFS('Estat heat dem'!P$15:P$55,'Estat heat dem'!$A$15:$A$55,overview!$B95)</f>
        <v>33856.541944444449</v>
      </c>
      <c r="P95" s="28">
        <f>SUMIFS('Estat heat dem'!Q$15:Q$55,'Estat heat dem'!$A$15:$A$55,overview!$B95)</f>
        <v>35987.776944444442</v>
      </c>
      <c r="Q95" s="28">
        <f>SUMIFS('Estat heat dem'!R$15:R$55,'Estat heat dem'!$A$15:$A$55,overview!$B95)</f>
        <v>37316.281666666669</v>
      </c>
      <c r="R95" s="28">
        <f>SUMIFS('Estat heat dem'!S$15:S$55,'Estat heat dem'!$A$15:$A$55,overview!$B95)</f>
        <v>37532.334722222222</v>
      </c>
      <c r="S95" s="28">
        <f>SUMIFS('Estat heat dem'!T$15:T$55,'Estat heat dem'!$A$15:$A$55,overview!$B95)</f>
        <v>37281.363055555557</v>
      </c>
      <c r="T95" s="37">
        <f t="shared" si="52"/>
        <v>36778.977933024646</v>
      </c>
      <c r="U95" s="37">
        <f t="shared" si="53"/>
        <v>36276.592810493734</v>
      </c>
      <c r="V95" s="37">
        <f t="shared" si="54"/>
        <v>35774.207687962822</v>
      </c>
      <c r="W95" s="37">
        <f t="shared" si="55"/>
        <v>35271.82256543191</v>
      </c>
      <c r="X95" s="37">
        <f t="shared" si="56"/>
        <v>34769.437442900999</v>
      </c>
      <c r="Y95" s="37">
        <f t="shared" si="57"/>
        <v>34267.052320370087</v>
      </c>
      <c r="Z95" s="29">
        <f>SUMIFS('NTUA heat dem'!G$15:G$55,'NTUA heat dem'!$A$15:$A$55,overview!$B95)</f>
        <v>33764.667197839182</v>
      </c>
      <c r="AA95" s="37">
        <f t="shared" si="58"/>
        <v>33837.461284011937</v>
      </c>
      <c r="AB95" s="37">
        <f t="shared" si="59"/>
        <v>33910.255370184692</v>
      </c>
      <c r="AC95" s="37">
        <f t="shared" si="60"/>
        <v>33983.049456357447</v>
      </c>
      <c r="AD95" s="37">
        <f t="shared" si="61"/>
        <v>34055.843542530201</v>
      </c>
      <c r="AE95" s="29">
        <f>SUMIFS('NTUA heat dem'!H$15:H$55,'NTUA heat dem'!$A$15:$A$55,overview!$B95)</f>
        <v>34128.637628702949</v>
      </c>
      <c r="AF95" s="37">
        <f t="shared" si="62"/>
        <v>33980.678605975962</v>
      </c>
      <c r="AG95" s="37">
        <f t="shared" si="63"/>
        <v>33832.719583248974</v>
      </c>
      <c r="AH95" s="37">
        <f t="shared" si="64"/>
        <v>33684.760560521987</v>
      </c>
      <c r="AI95" s="37">
        <f t="shared" si="65"/>
        <v>33536.801537795</v>
      </c>
      <c r="AJ95" s="29">
        <f>SUMIFS('NTUA heat dem'!I$15:I$55,'NTUA heat dem'!$A$15:$A$55,overview!$B95)</f>
        <v>33388.842515068012</v>
      </c>
      <c r="AK95" s="37">
        <f t="shared" si="66"/>
        <v>33226.504527981488</v>
      </c>
      <c r="AL95" s="37">
        <f t="shared" si="67"/>
        <v>33064.166540894963</v>
      </c>
      <c r="AM95" s="37">
        <f t="shared" si="68"/>
        <v>32901.828553808438</v>
      </c>
      <c r="AN95" s="37">
        <f t="shared" si="69"/>
        <v>32739.490566721917</v>
      </c>
      <c r="AO95" s="29">
        <f>SUMIFS('NTUA heat dem'!J$15:J$55,'NTUA heat dem'!$A$15:$A$55,overview!$B95)</f>
        <v>32577.1525796354</v>
      </c>
      <c r="AP95" s="37">
        <f t="shared" si="70"/>
        <v>32385.841504790071</v>
      </c>
      <c r="AQ95" s="37">
        <f t="shared" si="71"/>
        <v>32194.530429944742</v>
      </c>
      <c r="AR95" s="37">
        <f t="shared" si="72"/>
        <v>32003.219355099412</v>
      </c>
      <c r="AS95" s="37">
        <f t="shared" si="73"/>
        <v>31811.908280254083</v>
      </c>
      <c r="AT95" s="29">
        <f>SUMIFS('NTUA heat dem'!K$15:K$55,'NTUA heat dem'!$A$15:$A$55,overview!$B95)</f>
        <v>31620.597205408751</v>
      </c>
      <c r="AU95" s="37">
        <f t="shared" si="74"/>
        <v>31661.539743863752</v>
      </c>
      <c r="AV95" s="37">
        <f t="shared" si="75"/>
        <v>31702.482282318753</v>
      </c>
      <c r="AW95" s="37">
        <f t="shared" si="76"/>
        <v>31743.424820773755</v>
      </c>
      <c r="AX95" s="37">
        <f t="shared" si="77"/>
        <v>31784.367359228756</v>
      </c>
      <c r="AY95" s="29">
        <f>SUMIFS('NTUA heat dem'!L$15:L$55,'NTUA heat dem'!$A$15:$A$55,overview!$B95)</f>
        <v>31825.309897683761</v>
      </c>
    </row>
    <row r="96" spans="1:51" hidden="1" x14ac:dyDescent="0.25">
      <c r="A96" s="30"/>
      <c r="B96" s="24" t="s">
        <v>129</v>
      </c>
      <c r="C96" s="24" t="s">
        <v>100</v>
      </c>
      <c r="D96" s="24" t="s">
        <v>131</v>
      </c>
      <c r="E96" s="24" t="s">
        <v>132</v>
      </c>
      <c r="F96" s="25">
        <f>SUMIFS('Estat heat dem'!G$15:G$55,'Estat heat dem'!$A$15:$A$55,overview!$B96)</f>
        <v>136003.88888888888</v>
      </c>
      <c r="G96" s="25">
        <f>SUMIFS('Estat heat dem'!H$15:H$55,'Estat heat dem'!$A$15:$A$55,overview!$B96)</f>
        <v>135925.55555555556</v>
      </c>
      <c r="H96" s="25">
        <f>SUMIFS('Estat heat dem'!I$15:I$55,'Estat heat dem'!$A$15:$A$55,overview!$B96)</f>
        <v>129942.22222222222</v>
      </c>
      <c r="I96" s="25">
        <f>SUMIFS('Estat heat dem'!J$15:J$55,'Estat heat dem'!$A$15:$A$55,overview!$B96)</f>
        <v>132888.61111111109</v>
      </c>
      <c r="J96" s="25">
        <f>SUMIFS('Estat heat dem'!K$15:K$55,'Estat heat dem'!$A$15:$A$55,overview!$B96)</f>
        <v>130345.55555555555</v>
      </c>
      <c r="K96" s="25">
        <f>SUMIFS('Estat heat dem'!L$15:L$55,'Estat heat dem'!$A$15:$A$55,overview!$B96)</f>
        <v>143027.5</v>
      </c>
      <c r="L96" s="25">
        <f>SUMIFS('Estat heat dem'!M$15:M$55,'Estat heat dem'!$A$15:$A$55,overview!$B96)</f>
        <v>129722.22222222222</v>
      </c>
      <c r="M96" s="25">
        <f>SUMIFS('Estat heat dem'!N$15:N$55,'Estat heat dem'!$A$15:$A$55,overview!$B96)</f>
        <v>133490.27777777778</v>
      </c>
      <c r="N96" s="25">
        <f>SUMIFS('Estat heat dem'!O$15:O$55,'Estat heat dem'!$A$15:$A$55,overview!$B96)</f>
        <v>135601.94444444444</v>
      </c>
      <c r="O96" s="25">
        <f>SUMIFS('Estat heat dem'!P$15:P$55,'Estat heat dem'!$A$15:$A$55,overview!$B96)</f>
        <v>121713.05555555555</v>
      </c>
      <c r="P96" s="25">
        <f>SUMIFS('Estat heat dem'!Q$15:Q$55,'Estat heat dem'!$A$15:$A$55,overview!$B96)</f>
        <v>127060</v>
      </c>
      <c r="Q96" s="25">
        <f>SUMIFS('Estat heat dem'!R$15:R$55,'Estat heat dem'!$A$15:$A$55,overview!$B96)</f>
        <v>130305</v>
      </c>
      <c r="R96" s="25">
        <f>SUMIFS('Estat heat dem'!S$15:S$55,'Estat heat dem'!$A$15:$A$55,overview!$B96)</f>
        <v>130457.5</v>
      </c>
      <c r="S96" s="25">
        <f>SUMIFS('Estat heat dem'!T$15:T$55,'Estat heat dem'!$A$15:$A$55,overview!$B96)</f>
        <v>129900.83333333333</v>
      </c>
      <c r="T96" s="36">
        <f t="shared" si="52"/>
        <v>130229.47709375634</v>
      </c>
      <c r="U96" s="36">
        <f t="shared" si="53"/>
        <v>130558.12085417936</v>
      </c>
      <c r="V96" s="36">
        <f t="shared" si="54"/>
        <v>130886.76461460238</v>
      </c>
      <c r="W96" s="36">
        <f t="shared" si="55"/>
        <v>131215.40837502541</v>
      </c>
      <c r="X96" s="36">
        <f t="shared" si="56"/>
        <v>131544.05213544844</v>
      </c>
      <c r="Y96" s="36">
        <f t="shared" si="57"/>
        <v>131872.69589587147</v>
      </c>
      <c r="Z96" s="26">
        <f>SUMIFS('NTUA heat dem'!G$15:G$55,'NTUA heat dem'!$A$15:$A$55,overview!$B96)</f>
        <v>132201.33965629447</v>
      </c>
      <c r="AA96" s="36">
        <f t="shared" si="58"/>
        <v>132381.31584835332</v>
      </c>
      <c r="AB96" s="36">
        <f t="shared" si="59"/>
        <v>132561.29204041217</v>
      </c>
      <c r="AC96" s="36">
        <f t="shared" si="60"/>
        <v>132741.26823247102</v>
      </c>
      <c r="AD96" s="36">
        <f t="shared" si="61"/>
        <v>132921.24442452987</v>
      </c>
      <c r="AE96" s="26">
        <f>SUMIFS('NTUA heat dem'!H$15:H$55,'NTUA heat dem'!$A$15:$A$55,overview!$B96)</f>
        <v>133101.22061658872</v>
      </c>
      <c r="AF96" s="36">
        <f t="shared" si="62"/>
        <v>131825.00530557203</v>
      </c>
      <c r="AG96" s="36">
        <f t="shared" si="63"/>
        <v>130548.78999455535</v>
      </c>
      <c r="AH96" s="36">
        <f t="shared" si="64"/>
        <v>129272.57468353867</v>
      </c>
      <c r="AI96" s="36">
        <f t="shared" si="65"/>
        <v>127996.35937252198</v>
      </c>
      <c r="AJ96" s="26">
        <f>SUMIFS('NTUA heat dem'!I$15:I$55,'NTUA heat dem'!$A$15:$A$55,overview!$B96)</f>
        <v>126720.14406150529</v>
      </c>
      <c r="AK96" s="36">
        <f t="shared" si="66"/>
        <v>127410.17017609747</v>
      </c>
      <c r="AL96" s="36">
        <f t="shared" si="67"/>
        <v>128100.19629068965</v>
      </c>
      <c r="AM96" s="36">
        <f t="shared" si="68"/>
        <v>128790.22240528183</v>
      </c>
      <c r="AN96" s="36">
        <f t="shared" si="69"/>
        <v>129480.24851987402</v>
      </c>
      <c r="AO96" s="26">
        <f>SUMIFS('NTUA heat dem'!J$15:J$55,'NTUA heat dem'!$A$15:$A$55,overview!$B96)</f>
        <v>130170.2746344662</v>
      </c>
      <c r="AP96" s="36">
        <f t="shared" si="70"/>
        <v>130128.76348652385</v>
      </c>
      <c r="AQ96" s="36">
        <f t="shared" si="71"/>
        <v>130087.2523385815</v>
      </c>
      <c r="AR96" s="36">
        <f t="shared" si="72"/>
        <v>130045.74119063915</v>
      </c>
      <c r="AS96" s="36">
        <f t="shared" si="73"/>
        <v>130004.2300426968</v>
      </c>
      <c r="AT96" s="26">
        <f>SUMIFS('NTUA heat dem'!K$15:K$55,'NTUA heat dem'!$A$15:$A$55,overview!$B96)</f>
        <v>129962.71889475448</v>
      </c>
      <c r="AU96" s="36">
        <f t="shared" si="74"/>
        <v>128998.16043336483</v>
      </c>
      <c r="AV96" s="36">
        <f t="shared" si="75"/>
        <v>128033.60197197518</v>
      </c>
      <c r="AW96" s="36">
        <f t="shared" si="76"/>
        <v>127069.04351058553</v>
      </c>
      <c r="AX96" s="36">
        <f t="shared" si="77"/>
        <v>126104.48504919588</v>
      </c>
      <c r="AY96" s="26">
        <f>SUMIFS('NTUA heat dem'!L$15:L$55,'NTUA heat dem'!$A$15:$A$55,overview!$B96)</f>
        <v>125139.9265878062</v>
      </c>
    </row>
    <row r="97" spans="1:51" hidden="1" x14ac:dyDescent="0.25">
      <c r="A97" s="31"/>
      <c r="B97" s="27" t="s">
        <v>53</v>
      </c>
      <c r="C97" s="27" t="s">
        <v>117</v>
      </c>
      <c r="D97" s="27" t="s">
        <v>131</v>
      </c>
      <c r="E97" s="27" t="s">
        <v>132</v>
      </c>
      <c r="F97" s="28">
        <f>SUMIFS('Estat heat dem'!G$15:G$55,'Estat heat dem'!$A$15:$A$55,overview!$B97)</f>
        <v>7438.0555555555557</v>
      </c>
      <c r="G97" s="28">
        <f>SUMIFS('Estat heat dem'!H$15:H$55,'Estat heat dem'!$A$15:$A$55,overview!$B97)</f>
        <v>7496.9444444444443</v>
      </c>
      <c r="H97" s="28">
        <f>SUMIFS('Estat heat dem'!I$15:I$55,'Estat heat dem'!$A$15:$A$55,overview!$B97)</f>
        <v>7233.8888888888887</v>
      </c>
      <c r="I97" s="28">
        <f>SUMIFS('Estat heat dem'!J$15:J$55,'Estat heat dem'!$A$15:$A$55,overview!$B97)</f>
        <v>6985</v>
      </c>
      <c r="J97" s="28">
        <f>SUMIFS('Estat heat dem'!K$15:K$55,'Estat heat dem'!$A$15:$A$55,overview!$B97)</f>
        <v>6868.333333333333</v>
      </c>
      <c r="K97" s="28">
        <f>SUMIFS('Estat heat dem'!L$15:L$55,'Estat heat dem'!$A$15:$A$55,overview!$B97)</f>
        <v>7096.6666666666661</v>
      </c>
      <c r="L97" s="28">
        <f>SUMIFS('Estat heat dem'!M$15:M$55,'Estat heat dem'!$A$15:$A$55,overview!$B97)</f>
        <v>6357.5</v>
      </c>
      <c r="M97" s="28">
        <f>SUMIFS('Estat heat dem'!N$15:N$55,'Estat heat dem'!$A$15:$A$55,overview!$B97)</f>
        <v>6798.0555555555557</v>
      </c>
      <c r="N97" s="28">
        <f>SUMIFS('Estat heat dem'!O$15:O$55,'Estat heat dem'!$A$15:$A$55,overview!$B97)</f>
        <v>6396.6666666666661</v>
      </c>
      <c r="O97" s="28">
        <f>SUMIFS('Estat heat dem'!P$15:P$55,'Estat heat dem'!$A$15:$A$55,overview!$B97)</f>
        <v>6058.8888888888887</v>
      </c>
      <c r="P97" s="28">
        <f>SUMIFS('Estat heat dem'!Q$15:Q$55,'Estat heat dem'!$A$15:$A$55,overview!$B97)</f>
        <v>5890</v>
      </c>
      <c r="Q97" s="28">
        <f>SUMIFS('Estat heat dem'!R$15:R$55,'Estat heat dem'!$A$15:$A$55,overview!$B97)</f>
        <v>6650</v>
      </c>
      <c r="R97" s="28">
        <f>SUMIFS('Estat heat dem'!S$15:S$55,'Estat heat dem'!$A$15:$A$55,overview!$B97)</f>
        <v>6739.2094444444438</v>
      </c>
      <c r="S97" s="28">
        <f>SUMIFS('Estat heat dem'!T$15:T$55,'Estat heat dem'!$A$15:$A$55,overview!$B97)</f>
        <v>6738.8888888888887</v>
      </c>
      <c r="T97" s="37">
        <f t="shared" si="52"/>
        <v>6740.1355461633957</v>
      </c>
      <c r="U97" s="37">
        <f t="shared" si="53"/>
        <v>6741.3822034379027</v>
      </c>
      <c r="V97" s="37">
        <f t="shared" si="54"/>
        <v>6742.6288607124097</v>
      </c>
      <c r="W97" s="37">
        <f t="shared" si="55"/>
        <v>6743.8755179869167</v>
      </c>
      <c r="X97" s="37">
        <f t="shared" si="56"/>
        <v>6745.1221752614238</v>
      </c>
      <c r="Y97" s="37">
        <f t="shared" si="57"/>
        <v>6746.3688325359308</v>
      </c>
      <c r="Z97" s="29">
        <f>SUMIFS('NTUA heat dem'!G$15:G$55,'NTUA heat dem'!$A$15:$A$55,overview!$B97)</f>
        <v>6747.6154898104405</v>
      </c>
      <c r="AA97" s="37">
        <f t="shared" si="58"/>
        <v>6757.7665334599669</v>
      </c>
      <c r="AB97" s="37">
        <f t="shared" si="59"/>
        <v>6767.9175771094933</v>
      </c>
      <c r="AC97" s="37">
        <f t="shared" si="60"/>
        <v>6778.0686207590197</v>
      </c>
      <c r="AD97" s="37">
        <f t="shared" si="61"/>
        <v>6788.2196644085461</v>
      </c>
      <c r="AE97" s="29">
        <f>SUMIFS('NTUA heat dem'!H$15:H$55,'NTUA heat dem'!$A$15:$A$55,overview!$B97)</f>
        <v>6798.3707080580734</v>
      </c>
      <c r="AF97" s="37">
        <f t="shared" si="62"/>
        <v>6795.1359367182167</v>
      </c>
      <c r="AG97" s="37">
        <f t="shared" si="63"/>
        <v>6791.90116537836</v>
      </c>
      <c r="AH97" s="37">
        <f t="shared" si="64"/>
        <v>6788.6663940385033</v>
      </c>
      <c r="AI97" s="37">
        <f t="shared" si="65"/>
        <v>6785.4316226986466</v>
      </c>
      <c r="AJ97" s="29">
        <f>SUMIFS('NTUA heat dem'!I$15:I$55,'NTUA heat dem'!$A$15:$A$55,overview!$B97)</f>
        <v>6782.1968513587908</v>
      </c>
      <c r="AK97" s="37">
        <f t="shared" si="66"/>
        <v>6764.5723239450826</v>
      </c>
      <c r="AL97" s="37">
        <f t="shared" si="67"/>
        <v>6746.9477965313745</v>
      </c>
      <c r="AM97" s="37">
        <f t="shared" si="68"/>
        <v>6729.3232691176663</v>
      </c>
      <c r="AN97" s="37">
        <f t="shared" si="69"/>
        <v>6711.6987417039581</v>
      </c>
      <c r="AO97" s="29">
        <f>SUMIFS('NTUA heat dem'!J$15:J$55,'NTUA heat dem'!$A$15:$A$55,overview!$B97)</f>
        <v>6694.0742142902482</v>
      </c>
      <c r="AP97" s="37">
        <f t="shared" si="70"/>
        <v>6682.4236317701434</v>
      </c>
      <c r="AQ97" s="37">
        <f t="shared" si="71"/>
        <v>6670.7730492500386</v>
      </c>
      <c r="AR97" s="37">
        <f t="shared" si="72"/>
        <v>6659.1224667299339</v>
      </c>
      <c r="AS97" s="37">
        <f t="shared" si="73"/>
        <v>6647.4718842098291</v>
      </c>
      <c r="AT97" s="29">
        <f>SUMIFS('NTUA heat dem'!K$15:K$55,'NTUA heat dem'!$A$15:$A$55,overview!$B97)</f>
        <v>6635.8213016897262</v>
      </c>
      <c r="AU97" s="37">
        <f t="shared" si="74"/>
        <v>6623.1998610860264</v>
      </c>
      <c r="AV97" s="37">
        <f t="shared" si="75"/>
        <v>6610.5784204823267</v>
      </c>
      <c r="AW97" s="37">
        <f t="shared" si="76"/>
        <v>6597.956979878627</v>
      </c>
      <c r="AX97" s="37">
        <f t="shared" si="77"/>
        <v>6585.3355392749272</v>
      </c>
      <c r="AY97" s="29">
        <f>SUMIFS('NTUA heat dem'!L$15:L$55,'NTUA heat dem'!$A$15:$A$55,overview!$B97)</f>
        <v>6572.7140986712266</v>
      </c>
    </row>
    <row r="98" spans="1:51" hidden="1" x14ac:dyDescent="0.25">
      <c r="A98" s="30"/>
      <c r="B98" s="24" t="s">
        <v>54</v>
      </c>
      <c r="C98" s="24" t="s">
        <v>102</v>
      </c>
      <c r="D98" s="24" t="s">
        <v>131</v>
      </c>
      <c r="E98" s="24" t="s">
        <v>132</v>
      </c>
      <c r="F98" s="25">
        <f>SUMIFS('Estat heat dem'!G$15:G$55,'Estat heat dem'!$A$15:$A$55,overview!$B98)</f>
        <v>0</v>
      </c>
      <c r="G98" s="25">
        <f>SUMIFS('Estat heat dem'!H$15:H$55,'Estat heat dem'!$A$15:$A$55,overview!$B98)</f>
        <v>0</v>
      </c>
      <c r="H98" s="25">
        <f>SUMIFS('Estat heat dem'!I$15:I$55,'Estat heat dem'!$A$15:$A$55,overview!$B98)</f>
        <v>0</v>
      </c>
      <c r="I98" s="25">
        <f>SUMIFS('Estat heat dem'!J$15:J$55,'Estat heat dem'!$A$15:$A$55,overview!$B98)</f>
        <v>0</v>
      </c>
      <c r="J98" s="25">
        <f>SUMIFS('Estat heat dem'!K$15:K$55,'Estat heat dem'!$A$15:$A$55,overview!$B98)</f>
        <v>0</v>
      </c>
      <c r="K98" s="25">
        <f>SUMIFS('Estat heat dem'!L$15:L$55,'Estat heat dem'!$A$15:$A$55,overview!$B98)</f>
        <v>0</v>
      </c>
      <c r="L98" s="25">
        <f>SUMIFS('Estat heat dem'!M$15:M$55,'Estat heat dem'!$A$15:$A$55,overview!$B98)</f>
        <v>0</v>
      </c>
      <c r="M98" s="25">
        <f>SUMIFS('Estat heat dem'!N$15:N$55,'Estat heat dem'!$A$15:$A$55,overview!$B98)</f>
        <v>0</v>
      </c>
      <c r="N98" s="25">
        <f>SUMIFS('Estat heat dem'!O$15:O$55,'Estat heat dem'!$A$15:$A$55,overview!$B98)</f>
        <v>0</v>
      </c>
      <c r="O98" s="25">
        <f>SUMIFS('Estat heat dem'!P$15:P$55,'Estat heat dem'!$A$15:$A$55,overview!$B98)</f>
        <v>0</v>
      </c>
      <c r="P98" s="25">
        <f>SUMIFS('Estat heat dem'!Q$15:Q$55,'Estat heat dem'!$A$15:$A$55,overview!$B98)</f>
        <v>0</v>
      </c>
      <c r="Q98" s="25">
        <f>SUMIFS('Estat heat dem'!R$15:R$55,'Estat heat dem'!$A$15:$A$55,overview!$B98)</f>
        <v>0</v>
      </c>
      <c r="R98" s="25">
        <f>SUMIFS('Estat heat dem'!S$15:S$55,'Estat heat dem'!$A$15:$A$55,overview!$B98)</f>
        <v>0</v>
      </c>
      <c r="S98" s="25">
        <f>SUMIFS('Estat heat dem'!T$15:T$55,'Estat heat dem'!$A$15:$A$55,overview!$B98)</f>
        <v>0</v>
      </c>
      <c r="T98" s="36">
        <f t="shared" si="52"/>
        <v>60.897750193464262</v>
      </c>
      <c r="U98" s="36">
        <f t="shared" si="53"/>
        <v>121.79550038692852</v>
      </c>
      <c r="V98" s="36">
        <f t="shared" si="54"/>
        <v>182.69325058039277</v>
      </c>
      <c r="W98" s="36">
        <f t="shared" si="55"/>
        <v>243.59100077385705</v>
      </c>
      <c r="X98" s="36">
        <f t="shared" si="56"/>
        <v>304.48875096732132</v>
      </c>
      <c r="Y98" s="36">
        <f t="shared" si="57"/>
        <v>365.3865011607856</v>
      </c>
      <c r="Z98" s="26">
        <f>SUMIFS('NTUA heat dem'!G$15:G$55,'NTUA heat dem'!$A$15:$A$55,overview!$B98)</f>
        <v>426.28425135424982</v>
      </c>
      <c r="AA98" s="36">
        <f t="shared" si="58"/>
        <v>490.98207687117184</v>
      </c>
      <c r="AB98" s="36">
        <f t="shared" si="59"/>
        <v>555.67990238809386</v>
      </c>
      <c r="AC98" s="36">
        <f t="shared" si="60"/>
        <v>620.37772790501594</v>
      </c>
      <c r="AD98" s="36">
        <f t="shared" si="61"/>
        <v>685.07555342193803</v>
      </c>
      <c r="AE98" s="26">
        <f>SUMIFS('NTUA heat dem'!H$15:H$55,'NTUA heat dem'!$A$15:$A$55,overview!$B98)</f>
        <v>749.77337893885999</v>
      </c>
      <c r="AF98" s="36">
        <f t="shared" si="62"/>
        <v>799.29064778578106</v>
      </c>
      <c r="AG98" s="36">
        <f t="shared" si="63"/>
        <v>848.80791663270213</v>
      </c>
      <c r="AH98" s="36">
        <f t="shared" si="64"/>
        <v>898.3251854796232</v>
      </c>
      <c r="AI98" s="36">
        <f t="shared" si="65"/>
        <v>947.84245432654427</v>
      </c>
      <c r="AJ98" s="26">
        <f>SUMIFS('NTUA heat dem'!I$15:I$55,'NTUA heat dem'!$A$15:$A$55,overview!$B98)</f>
        <v>997.35972317346511</v>
      </c>
      <c r="AK98" s="36">
        <f t="shared" si="66"/>
        <v>1052.1095880121143</v>
      </c>
      <c r="AL98" s="36">
        <f t="shared" si="67"/>
        <v>1106.8594528507633</v>
      </c>
      <c r="AM98" s="36">
        <f t="shared" si="68"/>
        <v>1161.6093176894124</v>
      </c>
      <c r="AN98" s="36">
        <f t="shared" si="69"/>
        <v>1216.3591825280614</v>
      </c>
      <c r="AO98" s="26">
        <f>SUMIFS('NTUA heat dem'!J$15:J$55,'NTUA heat dem'!$A$15:$A$55,overview!$B98)</f>
        <v>1271.1090473667105</v>
      </c>
      <c r="AP98" s="36">
        <f t="shared" si="70"/>
        <v>1268.4135264701511</v>
      </c>
      <c r="AQ98" s="36">
        <f t="shared" si="71"/>
        <v>1265.7180055735917</v>
      </c>
      <c r="AR98" s="36">
        <f t="shared" si="72"/>
        <v>1263.0224846770323</v>
      </c>
      <c r="AS98" s="36">
        <f t="shared" si="73"/>
        <v>1260.3269637804729</v>
      </c>
      <c r="AT98" s="26">
        <f>SUMIFS('NTUA heat dem'!K$15:K$55,'NTUA heat dem'!$A$15:$A$55,overview!$B98)</f>
        <v>1257.6314428839132</v>
      </c>
      <c r="AU98" s="36">
        <f t="shared" si="74"/>
        <v>1264.8399656891481</v>
      </c>
      <c r="AV98" s="36">
        <f t="shared" si="75"/>
        <v>1272.048488494383</v>
      </c>
      <c r="AW98" s="36">
        <f t="shared" si="76"/>
        <v>1279.2570112996179</v>
      </c>
      <c r="AX98" s="36">
        <f t="shared" si="77"/>
        <v>1286.4655341048528</v>
      </c>
      <c r="AY98" s="26">
        <f>SUMIFS('NTUA heat dem'!L$15:L$55,'NTUA heat dem'!$A$15:$A$55,overview!$B98)</f>
        <v>1293.6740569100878</v>
      </c>
    </row>
    <row r="99" spans="1:51" hidden="1" x14ac:dyDescent="0.25">
      <c r="A99" s="31"/>
      <c r="B99" s="27" t="s">
        <v>55</v>
      </c>
      <c r="C99" s="27" t="s">
        <v>103</v>
      </c>
      <c r="D99" s="27" t="s">
        <v>131</v>
      </c>
      <c r="E99" s="27" t="s">
        <v>132</v>
      </c>
      <c r="F99" s="28">
        <f>SUMIFS('Estat heat dem'!G$15:G$55,'Estat heat dem'!$A$15:$A$55,overview!$B99)</f>
        <v>569.16666666666663</v>
      </c>
      <c r="G99" s="28">
        <f>SUMIFS('Estat heat dem'!H$15:H$55,'Estat heat dem'!$A$15:$A$55,overview!$B99)</f>
        <v>652.5</v>
      </c>
      <c r="H99" s="28">
        <f>SUMIFS('Estat heat dem'!I$15:I$55,'Estat heat dem'!$A$15:$A$55,overview!$B99)</f>
        <v>482.5</v>
      </c>
      <c r="I99" s="28">
        <f>SUMIFS('Estat heat dem'!J$15:J$55,'Estat heat dem'!$A$15:$A$55,overview!$B99)</f>
        <v>510.27777777777777</v>
      </c>
      <c r="J99" s="28">
        <f>SUMIFS('Estat heat dem'!K$15:K$55,'Estat heat dem'!$A$15:$A$55,overview!$B99)</f>
        <v>569.44444444444446</v>
      </c>
      <c r="K99" s="28">
        <f>SUMIFS('Estat heat dem'!L$15:L$55,'Estat heat dem'!$A$15:$A$55,overview!$B99)</f>
        <v>539.16666666666663</v>
      </c>
      <c r="L99" s="28">
        <f>SUMIFS('Estat heat dem'!M$15:M$55,'Estat heat dem'!$A$15:$A$55,overview!$B99)</f>
        <v>626.66666666666663</v>
      </c>
      <c r="M99" s="28">
        <f>SUMIFS('Estat heat dem'!N$15:N$55,'Estat heat dem'!$A$15:$A$55,overview!$B99)</f>
        <v>524.72222222222217</v>
      </c>
      <c r="N99" s="28">
        <f>SUMIFS('Estat heat dem'!O$15:O$55,'Estat heat dem'!$A$15:$A$55,overview!$B99)</f>
        <v>482.77777777777777</v>
      </c>
      <c r="O99" s="28">
        <f>SUMIFS('Estat heat dem'!P$15:P$55,'Estat heat dem'!$A$15:$A$55,overview!$B99)</f>
        <v>575.83333333333337</v>
      </c>
      <c r="P99" s="28">
        <f>SUMIFS('Estat heat dem'!Q$15:Q$55,'Estat heat dem'!$A$15:$A$55,overview!$B99)</f>
        <v>581.38888888888891</v>
      </c>
      <c r="Q99" s="28">
        <f>SUMIFS('Estat heat dem'!R$15:R$55,'Estat heat dem'!$A$15:$A$55,overview!$B99)</f>
        <v>592.77777777777771</v>
      </c>
      <c r="R99" s="28">
        <f>SUMIFS('Estat heat dem'!S$15:S$55,'Estat heat dem'!$A$15:$A$55,overview!$B99)</f>
        <v>593.74444444444441</v>
      </c>
      <c r="S99" s="28">
        <f>SUMIFS('Estat heat dem'!T$15:T$55,'Estat heat dem'!$A$15:$A$55,overview!$B99)</f>
        <v>601.98750000000007</v>
      </c>
      <c r="T99" s="37">
        <f t="shared" si="52"/>
        <v>635.35611843064044</v>
      </c>
      <c r="U99" s="37">
        <f t="shared" si="53"/>
        <v>668.7247368612808</v>
      </c>
      <c r="V99" s="37">
        <f t="shared" si="54"/>
        <v>702.09335529192117</v>
      </c>
      <c r="W99" s="37">
        <f t="shared" si="55"/>
        <v>735.46197372256154</v>
      </c>
      <c r="X99" s="37">
        <f t="shared" si="56"/>
        <v>768.83059215320191</v>
      </c>
      <c r="Y99" s="37">
        <f t="shared" si="57"/>
        <v>802.19921058384227</v>
      </c>
      <c r="Z99" s="29">
        <f>SUMIFS('NTUA heat dem'!G$15:G$55,'NTUA heat dem'!$A$15:$A$55,overview!$B99)</f>
        <v>835.5678290144823</v>
      </c>
      <c r="AA99" s="37">
        <f t="shared" si="58"/>
        <v>889.85828314663513</v>
      </c>
      <c r="AB99" s="37">
        <f t="shared" si="59"/>
        <v>944.14873727878796</v>
      </c>
      <c r="AC99" s="37">
        <f t="shared" si="60"/>
        <v>998.43919141094079</v>
      </c>
      <c r="AD99" s="37">
        <f t="shared" si="61"/>
        <v>1052.7296455430937</v>
      </c>
      <c r="AE99" s="29">
        <f>SUMIFS('NTUA heat dem'!H$15:H$55,'NTUA heat dem'!$A$15:$A$55,overview!$B99)</f>
        <v>1107.0200996752465</v>
      </c>
      <c r="AF99" s="37">
        <f t="shared" si="62"/>
        <v>1177.174231687211</v>
      </c>
      <c r="AG99" s="37">
        <f t="shared" si="63"/>
        <v>1247.3283636991755</v>
      </c>
      <c r="AH99" s="37">
        <f t="shared" si="64"/>
        <v>1317.48249571114</v>
      </c>
      <c r="AI99" s="37">
        <f t="shared" si="65"/>
        <v>1387.6366277231045</v>
      </c>
      <c r="AJ99" s="29">
        <f>SUMIFS('NTUA heat dem'!I$15:I$55,'NTUA heat dem'!$A$15:$A$55,overview!$B99)</f>
        <v>1457.7907597350695</v>
      </c>
      <c r="AK99" s="37">
        <f t="shared" si="66"/>
        <v>1508.2856946932318</v>
      </c>
      <c r="AL99" s="37">
        <f t="shared" si="67"/>
        <v>1558.7806296513941</v>
      </c>
      <c r="AM99" s="37">
        <f t="shared" si="68"/>
        <v>1609.2755646095563</v>
      </c>
      <c r="AN99" s="37">
        <f t="shared" si="69"/>
        <v>1659.7704995677186</v>
      </c>
      <c r="AO99" s="29">
        <f>SUMIFS('NTUA heat dem'!J$15:J$55,'NTUA heat dem'!$A$15:$A$55,overview!$B99)</f>
        <v>1710.2654345258811</v>
      </c>
      <c r="AP99" s="37">
        <f t="shared" si="70"/>
        <v>1704.2836806709699</v>
      </c>
      <c r="AQ99" s="37">
        <f t="shared" si="71"/>
        <v>1698.3019268160588</v>
      </c>
      <c r="AR99" s="37">
        <f t="shared" si="72"/>
        <v>1692.3201729611476</v>
      </c>
      <c r="AS99" s="37">
        <f t="shared" si="73"/>
        <v>1686.3384191062364</v>
      </c>
      <c r="AT99" s="29">
        <f>SUMIFS('NTUA heat dem'!K$15:K$55,'NTUA heat dem'!$A$15:$A$55,overview!$B99)</f>
        <v>1680.3566652513257</v>
      </c>
      <c r="AU99" s="37">
        <f t="shared" si="74"/>
        <v>1683.802680934203</v>
      </c>
      <c r="AV99" s="37">
        <f t="shared" si="75"/>
        <v>1687.2486966170802</v>
      </c>
      <c r="AW99" s="37">
        <f t="shared" si="76"/>
        <v>1690.6947122999575</v>
      </c>
      <c r="AX99" s="37">
        <f t="shared" si="77"/>
        <v>1694.1407279828347</v>
      </c>
      <c r="AY99" s="29">
        <f>SUMIFS('NTUA heat dem'!L$15:L$55,'NTUA heat dem'!$A$15:$A$55,overview!$B99)</f>
        <v>1697.5867436657118</v>
      </c>
    </row>
    <row r="100" spans="1:51" hidden="1" x14ac:dyDescent="0.25">
      <c r="A100" s="30"/>
      <c r="B100" s="24" t="s">
        <v>56</v>
      </c>
      <c r="C100" s="24" t="s">
        <v>101</v>
      </c>
      <c r="D100" s="24" t="s">
        <v>131</v>
      </c>
      <c r="E100" s="24" t="s">
        <v>132</v>
      </c>
      <c r="F100" s="25">
        <f>SUMIFS('Estat heat dem'!G$15:G$55,'Estat heat dem'!$A$15:$A$55,overview!$B100)</f>
        <v>0</v>
      </c>
      <c r="G100" s="25">
        <f>SUMIFS('Estat heat dem'!H$15:H$55,'Estat heat dem'!$A$15:$A$55,overview!$B100)</f>
        <v>0</v>
      </c>
      <c r="H100" s="25">
        <f>SUMIFS('Estat heat dem'!I$15:I$55,'Estat heat dem'!$A$15:$A$55,overview!$B100)</f>
        <v>0</v>
      </c>
      <c r="I100" s="25">
        <f>SUMIFS('Estat heat dem'!J$15:J$55,'Estat heat dem'!$A$15:$A$55,overview!$B100)</f>
        <v>0</v>
      </c>
      <c r="J100" s="25">
        <f>SUMIFS('Estat heat dem'!K$15:K$55,'Estat heat dem'!$A$15:$A$55,overview!$B100)</f>
        <v>0</v>
      </c>
      <c r="K100" s="25">
        <f>SUMIFS('Estat heat dem'!L$15:L$55,'Estat heat dem'!$A$15:$A$55,overview!$B100)</f>
        <v>0</v>
      </c>
      <c r="L100" s="25">
        <f>SUMIFS('Estat heat dem'!M$15:M$55,'Estat heat dem'!$A$15:$A$55,overview!$B100)</f>
        <v>0</v>
      </c>
      <c r="M100" s="25">
        <f>SUMIFS('Estat heat dem'!N$15:N$55,'Estat heat dem'!$A$15:$A$55,overview!$B100)</f>
        <v>0</v>
      </c>
      <c r="N100" s="25">
        <f>SUMIFS('Estat heat dem'!O$15:O$55,'Estat heat dem'!$A$15:$A$55,overview!$B100)</f>
        <v>0</v>
      </c>
      <c r="O100" s="25">
        <f>SUMIFS('Estat heat dem'!P$15:P$55,'Estat heat dem'!$A$15:$A$55,overview!$B100)</f>
        <v>0</v>
      </c>
      <c r="P100" s="25">
        <f>SUMIFS('Estat heat dem'!Q$15:Q$55,'Estat heat dem'!$A$15:$A$55,overview!$B100)</f>
        <v>0</v>
      </c>
      <c r="Q100" s="25">
        <f>SUMIFS('Estat heat dem'!R$15:R$55,'Estat heat dem'!$A$15:$A$55,overview!$B100)</f>
        <v>0</v>
      </c>
      <c r="R100" s="25">
        <f>SUMIFS('Estat heat dem'!S$15:S$55,'Estat heat dem'!$A$15:$A$55,overview!$B100)</f>
        <v>0</v>
      </c>
      <c r="S100" s="25">
        <f>SUMIFS('Estat heat dem'!T$15:T$55,'Estat heat dem'!$A$15:$A$55,overview!$B100)</f>
        <v>0</v>
      </c>
      <c r="T100" s="36">
        <f t="shared" si="52"/>
        <v>593.19789606444624</v>
      </c>
      <c r="U100" s="36">
        <f t="shared" si="53"/>
        <v>1186.3957921288925</v>
      </c>
      <c r="V100" s="36">
        <f t="shared" si="54"/>
        <v>1779.5936881933387</v>
      </c>
      <c r="W100" s="36">
        <f t="shared" si="55"/>
        <v>2372.791584257785</v>
      </c>
      <c r="X100" s="36">
        <f t="shared" si="56"/>
        <v>2965.9894803222314</v>
      </c>
      <c r="Y100" s="36">
        <f t="shared" si="57"/>
        <v>3559.1873763866779</v>
      </c>
      <c r="Z100" s="26">
        <f>SUMIFS('NTUA heat dem'!G$15:G$55,'NTUA heat dem'!$A$15:$A$55,overview!$B100)</f>
        <v>4152.3852724511235</v>
      </c>
      <c r="AA100" s="36">
        <f t="shared" si="58"/>
        <v>4946.3120330984375</v>
      </c>
      <c r="AB100" s="36">
        <f t="shared" si="59"/>
        <v>5740.2387937457515</v>
      </c>
      <c r="AC100" s="36">
        <f t="shared" si="60"/>
        <v>6534.1655543930656</v>
      </c>
      <c r="AD100" s="36">
        <f t="shared" si="61"/>
        <v>7328.0923150403796</v>
      </c>
      <c r="AE100" s="26">
        <f>SUMIFS('NTUA heat dem'!H$15:H$55,'NTUA heat dem'!$A$15:$A$55,overview!$B100)</f>
        <v>8122.0190756876918</v>
      </c>
      <c r="AF100" s="36">
        <f t="shared" si="62"/>
        <v>8593.743010752285</v>
      </c>
      <c r="AG100" s="36">
        <f t="shared" si="63"/>
        <v>9065.4669458168773</v>
      </c>
      <c r="AH100" s="36">
        <f t="shared" si="64"/>
        <v>9537.1908808814696</v>
      </c>
      <c r="AI100" s="36">
        <f t="shared" si="65"/>
        <v>10008.914815946062</v>
      </c>
      <c r="AJ100" s="26">
        <f>SUMIFS('NTUA heat dem'!I$15:I$55,'NTUA heat dem'!$A$15:$A$55,overview!$B100)</f>
        <v>10480.638751010654</v>
      </c>
      <c r="AK100" s="36">
        <f t="shared" si="66"/>
        <v>10944.166269080239</v>
      </c>
      <c r="AL100" s="36">
        <f t="shared" si="67"/>
        <v>11407.693787149823</v>
      </c>
      <c r="AM100" s="36">
        <f t="shared" si="68"/>
        <v>11871.221305219407</v>
      </c>
      <c r="AN100" s="36">
        <f t="shared" si="69"/>
        <v>12334.748823288992</v>
      </c>
      <c r="AO100" s="26">
        <f>SUMIFS('NTUA heat dem'!J$15:J$55,'NTUA heat dem'!$A$15:$A$55,overview!$B100)</f>
        <v>12798.276341358574</v>
      </c>
      <c r="AP100" s="36">
        <f t="shared" si="70"/>
        <v>12520.747820265868</v>
      </c>
      <c r="AQ100" s="36">
        <f t="shared" si="71"/>
        <v>12243.219299173161</v>
      </c>
      <c r="AR100" s="36">
        <f t="shared" si="72"/>
        <v>11965.690778080454</v>
      </c>
      <c r="AS100" s="36">
        <f t="shared" si="73"/>
        <v>11688.162256987747</v>
      </c>
      <c r="AT100" s="26">
        <f>SUMIFS('NTUA heat dem'!K$15:K$55,'NTUA heat dem'!$A$15:$A$55,overview!$B100)</f>
        <v>11410.633735895039</v>
      </c>
      <c r="AU100" s="36">
        <f t="shared" si="74"/>
        <v>11340.24886631158</v>
      </c>
      <c r="AV100" s="36">
        <f t="shared" si="75"/>
        <v>11269.863996728121</v>
      </c>
      <c r="AW100" s="36">
        <f t="shared" si="76"/>
        <v>11199.479127144663</v>
      </c>
      <c r="AX100" s="36">
        <f t="shared" si="77"/>
        <v>11129.094257561204</v>
      </c>
      <c r="AY100" s="26">
        <f>SUMIFS('NTUA heat dem'!L$15:L$55,'NTUA heat dem'!$A$15:$A$55,overview!$B100)</f>
        <v>11058.709387977748</v>
      </c>
    </row>
    <row r="101" spans="1:51" hidden="1" x14ac:dyDescent="0.25">
      <c r="A101" s="31"/>
      <c r="B101" s="27" t="s">
        <v>57</v>
      </c>
      <c r="C101" s="27" t="s">
        <v>104</v>
      </c>
      <c r="D101" s="27" t="s">
        <v>131</v>
      </c>
      <c r="E101" s="27" t="s">
        <v>132</v>
      </c>
      <c r="F101" s="28">
        <f>SUMIFS('Estat heat dem'!G$15:G$55,'Estat heat dem'!$A$15:$A$55,overview!$B101)</f>
        <v>49522.222222222219</v>
      </c>
      <c r="G101" s="28">
        <f>SUMIFS('Estat heat dem'!H$15:H$55,'Estat heat dem'!$A$15:$A$55,overview!$B101)</f>
        <v>46011.388888888891</v>
      </c>
      <c r="H101" s="28">
        <f>SUMIFS('Estat heat dem'!I$15:I$55,'Estat heat dem'!$A$15:$A$55,overview!$B101)</f>
        <v>46162.471944444442</v>
      </c>
      <c r="I101" s="28">
        <f>SUMIFS('Estat heat dem'!J$15:J$55,'Estat heat dem'!$A$15:$A$55,overview!$B101)</f>
        <v>46355.472777777773</v>
      </c>
      <c r="J101" s="28">
        <f>SUMIFS('Estat heat dem'!K$15:K$55,'Estat heat dem'!$A$15:$A$55,overview!$B101)</f>
        <v>41997.004999999997</v>
      </c>
      <c r="K101" s="28">
        <f>SUMIFS('Estat heat dem'!L$15:L$55,'Estat heat dem'!$A$15:$A$55,overview!$B101)</f>
        <v>42573.757222222222</v>
      </c>
      <c r="L101" s="28">
        <f>SUMIFS('Estat heat dem'!M$15:M$55,'Estat heat dem'!$A$15:$A$55,overview!$B101)</f>
        <v>40057.271944444445</v>
      </c>
      <c r="M101" s="28">
        <f>SUMIFS('Estat heat dem'!N$15:N$55,'Estat heat dem'!$A$15:$A$55,overview!$B101)</f>
        <v>41263.211388888885</v>
      </c>
      <c r="N101" s="28">
        <f>SUMIFS('Estat heat dem'!O$15:O$55,'Estat heat dem'!$A$15:$A$55,overview!$B101)</f>
        <v>43497.754444444443</v>
      </c>
      <c r="O101" s="28">
        <f>SUMIFS('Estat heat dem'!P$15:P$55,'Estat heat dem'!$A$15:$A$55,overview!$B101)</f>
        <v>40034.848333333335</v>
      </c>
      <c r="P101" s="28">
        <f>SUMIFS('Estat heat dem'!Q$15:Q$55,'Estat heat dem'!$A$15:$A$55,overview!$B101)</f>
        <v>43035.94222222222</v>
      </c>
      <c r="Q101" s="28">
        <f>SUMIFS('Estat heat dem'!R$15:R$55,'Estat heat dem'!$A$15:$A$55,overview!$B101)</f>
        <v>48293.523888888885</v>
      </c>
      <c r="R101" s="28">
        <f>SUMIFS('Estat heat dem'!S$15:S$55,'Estat heat dem'!$A$15:$A$55,overview!$B101)</f>
        <v>48523.006666666661</v>
      </c>
      <c r="S101" s="28">
        <f>SUMIFS('Estat heat dem'!T$15:T$55,'Estat heat dem'!$A$15:$A$55,overview!$B101)</f>
        <v>48592.291944444441</v>
      </c>
      <c r="T101" s="37">
        <f t="shared" si="52"/>
        <v>47806.346239597238</v>
      </c>
      <c r="U101" s="37">
        <f t="shared" si="53"/>
        <v>47020.400534750035</v>
      </c>
      <c r="V101" s="37">
        <f t="shared" si="54"/>
        <v>46234.454829902832</v>
      </c>
      <c r="W101" s="37">
        <f t="shared" si="55"/>
        <v>45448.509125055629</v>
      </c>
      <c r="X101" s="37">
        <f t="shared" si="56"/>
        <v>44662.563420208426</v>
      </c>
      <c r="Y101" s="37">
        <f t="shared" si="57"/>
        <v>43876.617715361223</v>
      </c>
      <c r="Z101" s="29">
        <f>SUMIFS('NTUA heat dem'!G$15:G$55,'NTUA heat dem'!$A$15:$A$55,overview!$B101)</f>
        <v>43090.672010514005</v>
      </c>
      <c r="AA101" s="37">
        <f t="shared" si="58"/>
        <v>43232.436757255309</v>
      </c>
      <c r="AB101" s="37">
        <f t="shared" si="59"/>
        <v>43374.201503996614</v>
      </c>
      <c r="AC101" s="37">
        <f t="shared" si="60"/>
        <v>43515.966250737918</v>
      </c>
      <c r="AD101" s="37">
        <f t="shared" si="61"/>
        <v>43657.730997479222</v>
      </c>
      <c r="AE101" s="29">
        <f>SUMIFS('NTUA heat dem'!H$15:H$55,'NTUA heat dem'!$A$15:$A$55,overview!$B101)</f>
        <v>43799.495744220541</v>
      </c>
      <c r="AF101" s="37">
        <f t="shared" si="62"/>
        <v>44468.511384725665</v>
      </c>
      <c r="AG101" s="37">
        <f t="shared" si="63"/>
        <v>45137.527025230789</v>
      </c>
      <c r="AH101" s="37">
        <f t="shared" si="64"/>
        <v>45806.542665735913</v>
      </c>
      <c r="AI101" s="37">
        <f t="shared" si="65"/>
        <v>46475.558306241037</v>
      </c>
      <c r="AJ101" s="29">
        <f>SUMIFS('NTUA heat dem'!I$15:I$55,'NTUA heat dem'!$A$15:$A$55,overview!$B101)</f>
        <v>47144.573946746175</v>
      </c>
      <c r="AK101" s="37">
        <f t="shared" si="66"/>
        <v>47541.328269114027</v>
      </c>
      <c r="AL101" s="37">
        <f t="shared" si="67"/>
        <v>47938.082591481878</v>
      </c>
      <c r="AM101" s="37">
        <f t="shared" si="68"/>
        <v>48334.836913849729</v>
      </c>
      <c r="AN101" s="37">
        <f t="shared" si="69"/>
        <v>48731.59123621758</v>
      </c>
      <c r="AO101" s="29">
        <f>SUMIFS('NTUA heat dem'!J$15:J$55,'NTUA heat dem'!$A$15:$A$55,overview!$B101)</f>
        <v>49128.345558585446</v>
      </c>
      <c r="AP101" s="37">
        <f t="shared" si="70"/>
        <v>49233.421995687197</v>
      </c>
      <c r="AQ101" s="37">
        <f t="shared" si="71"/>
        <v>49338.498432788947</v>
      </c>
      <c r="AR101" s="37">
        <f t="shared" si="72"/>
        <v>49443.574869890697</v>
      </c>
      <c r="AS101" s="37">
        <f t="shared" si="73"/>
        <v>49548.651306992448</v>
      </c>
      <c r="AT101" s="29">
        <f>SUMIFS('NTUA heat dem'!K$15:K$55,'NTUA heat dem'!$A$15:$A$55,overview!$B101)</f>
        <v>49653.727744094205</v>
      </c>
      <c r="AU101" s="37">
        <f t="shared" si="74"/>
        <v>49750.688994896183</v>
      </c>
      <c r="AV101" s="37">
        <f t="shared" si="75"/>
        <v>49847.650245698162</v>
      </c>
      <c r="AW101" s="37">
        <f t="shared" si="76"/>
        <v>49944.61149650014</v>
      </c>
      <c r="AX101" s="37">
        <f t="shared" si="77"/>
        <v>50041.572747302118</v>
      </c>
      <c r="AY101" s="29">
        <f>SUMIFS('NTUA heat dem'!L$15:L$55,'NTUA heat dem'!$A$15:$A$55,overview!$B101)</f>
        <v>50138.533998104082</v>
      </c>
    </row>
    <row r="102" spans="1:51" hidden="1" x14ac:dyDescent="0.25">
      <c r="A102" s="30"/>
      <c r="B102" s="24" t="s">
        <v>58</v>
      </c>
      <c r="C102" s="24" t="s">
        <v>118</v>
      </c>
      <c r="D102" s="24" t="s">
        <v>131</v>
      </c>
      <c r="E102" s="24" t="s">
        <v>132</v>
      </c>
      <c r="F102" s="25">
        <f>SUMIFS('Estat heat dem'!G$15:G$55,'Estat heat dem'!$A$15:$A$55,overview!$B102)</f>
        <v>3459.4444444444443</v>
      </c>
      <c r="G102" s="25">
        <f>SUMIFS('Estat heat dem'!H$15:H$55,'Estat heat dem'!$A$15:$A$55,overview!$B102)</f>
        <v>3083.8888888888887</v>
      </c>
      <c r="H102" s="25">
        <f>SUMIFS('Estat heat dem'!I$15:I$55,'Estat heat dem'!$A$15:$A$55,overview!$B102)</f>
        <v>3018.3333333333335</v>
      </c>
      <c r="I102" s="25">
        <f>SUMIFS('Estat heat dem'!J$15:J$55,'Estat heat dem'!$A$15:$A$55,overview!$B102)</f>
        <v>3080.833333333333</v>
      </c>
      <c r="J102" s="25">
        <f>SUMIFS('Estat heat dem'!K$15:K$55,'Estat heat dem'!$A$15:$A$55,overview!$B102)</f>
        <v>3002.7777777777778</v>
      </c>
      <c r="K102" s="25">
        <f>SUMIFS('Estat heat dem'!L$15:L$55,'Estat heat dem'!$A$15:$A$55,overview!$B102)</f>
        <v>3284.4444444444443</v>
      </c>
      <c r="L102" s="25">
        <f>SUMIFS('Estat heat dem'!M$15:M$55,'Estat heat dem'!$A$15:$A$55,overview!$B102)</f>
        <v>3191.6666666666665</v>
      </c>
      <c r="M102" s="25">
        <f>SUMIFS('Estat heat dem'!N$15:N$55,'Estat heat dem'!$A$15:$A$55,overview!$B102)</f>
        <v>3052.7777777777778</v>
      </c>
      <c r="N102" s="25">
        <f>SUMIFS('Estat heat dem'!O$15:O$55,'Estat heat dem'!$A$15:$A$55,overview!$B102)</f>
        <v>3075.833333333333</v>
      </c>
      <c r="O102" s="25">
        <f>SUMIFS('Estat heat dem'!P$15:P$55,'Estat heat dem'!$A$15:$A$55,overview!$B102)</f>
        <v>2653.6111111111109</v>
      </c>
      <c r="P102" s="25">
        <f>SUMIFS('Estat heat dem'!Q$15:Q$55,'Estat heat dem'!$A$15:$A$55,overview!$B102)</f>
        <v>2934.1666666666665</v>
      </c>
      <c r="Q102" s="25">
        <f>SUMIFS('Estat heat dem'!R$15:R$55,'Estat heat dem'!$A$15:$A$55,overview!$B102)</f>
        <v>3038.3333333333335</v>
      </c>
      <c r="R102" s="25">
        <f>SUMIFS('Estat heat dem'!S$15:S$55,'Estat heat dem'!$A$15:$A$55,overview!$B102)</f>
        <v>3140.8888888888891</v>
      </c>
      <c r="S102" s="25">
        <f>SUMIFS('Estat heat dem'!T$15:T$55,'Estat heat dem'!$A$15:$A$55,overview!$B102)</f>
        <v>3095.25</v>
      </c>
      <c r="T102" s="36">
        <f t="shared" si="52"/>
        <v>3158.4684440001488</v>
      </c>
      <c r="U102" s="36">
        <f t="shared" si="53"/>
        <v>3221.6868880002976</v>
      </c>
      <c r="V102" s="36">
        <f t="shared" si="54"/>
        <v>3284.9053320004464</v>
      </c>
      <c r="W102" s="36">
        <f t="shared" si="55"/>
        <v>3348.1237760005952</v>
      </c>
      <c r="X102" s="36">
        <f t="shared" si="56"/>
        <v>3411.342220000744</v>
      </c>
      <c r="Y102" s="36">
        <f t="shared" si="57"/>
        <v>3474.5606640008928</v>
      </c>
      <c r="Z102" s="26">
        <f>SUMIFS('NTUA heat dem'!G$15:G$55,'NTUA heat dem'!$A$15:$A$55,overview!$B102)</f>
        <v>3537.779108001042</v>
      </c>
      <c r="AA102" s="36">
        <f t="shared" si="58"/>
        <v>3598.1071261333423</v>
      </c>
      <c r="AB102" s="36">
        <f t="shared" si="59"/>
        <v>3658.4351442656425</v>
      </c>
      <c r="AC102" s="36">
        <f t="shared" si="60"/>
        <v>3718.7631623979428</v>
      </c>
      <c r="AD102" s="36">
        <f t="shared" si="61"/>
        <v>3779.091180530243</v>
      </c>
      <c r="AE102" s="26">
        <f>SUMIFS('NTUA heat dem'!H$15:H$55,'NTUA heat dem'!$A$15:$A$55,overview!$B102)</f>
        <v>3839.4191986625424</v>
      </c>
      <c r="AF102" s="36">
        <f t="shared" si="62"/>
        <v>3891.6883399306257</v>
      </c>
      <c r="AG102" s="36">
        <f t="shared" si="63"/>
        <v>3943.957481198709</v>
      </c>
      <c r="AH102" s="36">
        <f t="shared" si="64"/>
        <v>3996.2266224667924</v>
      </c>
      <c r="AI102" s="36">
        <f t="shared" si="65"/>
        <v>4048.4957637348757</v>
      </c>
      <c r="AJ102" s="26">
        <f>SUMIFS('NTUA heat dem'!I$15:I$55,'NTUA heat dem'!$A$15:$A$55,overview!$B102)</f>
        <v>4100.7649050029595</v>
      </c>
      <c r="AK102" s="36">
        <f t="shared" si="66"/>
        <v>4173.2580350051931</v>
      </c>
      <c r="AL102" s="36">
        <f t="shared" si="67"/>
        <v>4245.7511650074266</v>
      </c>
      <c r="AM102" s="36">
        <f t="shared" si="68"/>
        <v>4318.2442950096602</v>
      </c>
      <c r="AN102" s="36">
        <f t="shared" si="69"/>
        <v>4390.7374250118937</v>
      </c>
      <c r="AO102" s="26">
        <f>SUMIFS('NTUA heat dem'!J$15:J$55,'NTUA heat dem'!$A$15:$A$55,overview!$B102)</f>
        <v>4463.2305550141264</v>
      </c>
      <c r="AP102" s="36">
        <f t="shared" si="70"/>
        <v>4467.8806860381528</v>
      </c>
      <c r="AQ102" s="36">
        <f t="shared" si="71"/>
        <v>4472.5308170621793</v>
      </c>
      <c r="AR102" s="36">
        <f t="shared" si="72"/>
        <v>4477.1809480862057</v>
      </c>
      <c r="AS102" s="36">
        <f t="shared" si="73"/>
        <v>4481.8310791102322</v>
      </c>
      <c r="AT102" s="26">
        <f>SUMIFS('NTUA heat dem'!K$15:K$55,'NTUA heat dem'!$A$15:$A$55,overview!$B102)</f>
        <v>4486.4812101342595</v>
      </c>
      <c r="AU102" s="36">
        <f t="shared" si="74"/>
        <v>4491.933143299987</v>
      </c>
      <c r="AV102" s="36">
        <f t="shared" si="75"/>
        <v>4497.3850764657145</v>
      </c>
      <c r="AW102" s="36">
        <f t="shared" si="76"/>
        <v>4502.837009631442</v>
      </c>
      <c r="AX102" s="36">
        <f t="shared" si="77"/>
        <v>4508.2889427971695</v>
      </c>
      <c r="AY102" s="26">
        <f>SUMIFS('NTUA heat dem'!L$15:L$55,'NTUA heat dem'!$A$15:$A$55,overview!$B102)</f>
        <v>4513.7408759628988</v>
      </c>
    </row>
    <row r="103" spans="1:51" hidden="1" x14ac:dyDescent="0.25">
      <c r="A103" s="31"/>
      <c r="B103" s="27" t="s">
        <v>59</v>
      </c>
      <c r="C103" s="27" t="s">
        <v>105</v>
      </c>
      <c r="D103" s="27" t="s">
        <v>131</v>
      </c>
      <c r="E103" s="27" t="s">
        <v>132</v>
      </c>
      <c r="F103" s="28">
        <f>SUMIFS('Estat heat dem'!G$15:G$55,'Estat heat dem'!$A$15:$A$55,overview!$B103)</f>
        <v>53628.888888888891</v>
      </c>
      <c r="G103" s="28">
        <f>SUMIFS('Estat heat dem'!H$15:H$55,'Estat heat dem'!$A$15:$A$55,overview!$B103)</f>
        <v>58027.5</v>
      </c>
      <c r="H103" s="28">
        <f>SUMIFS('Estat heat dem'!I$15:I$55,'Estat heat dem'!$A$15:$A$55,overview!$B103)</f>
        <v>56780.833333333328</v>
      </c>
      <c r="I103" s="28">
        <f>SUMIFS('Estat heat dem'!J$15:J$55,'Estat heat dem'!$A$15:$A$55,overview!$B103)</f>
        <v>55103.611111111109</v>
      </c>
      <c r="J103" s="28">
        <f>SUMIFS('Estat heat dem'!K$15:K$55,'Estat heat dem'!$A$15:$A$55,overview!$B103)</f>
        <v>50227.777777777774</v>
      </c>
      <c r="K103" s="28">
        <f>SUMIFS('Estat heat dem'!L$15:L$55,'Estat heat dem'!$A$15:$A$55,overview!$B103)</f>
        <v>57039.166666666664</v>
      </c>
      <c r="L103" s="28">
        <f>SUMIFS('Estat heat dem'!M$15:M$55,'Estat heat dem'!$A$15:$A$55,overview!$B103)</f>
        <v>60854.444444444445</v>
      </c>
      <c r="M103" s="28">
        <f>SUMIFS('Estat heat dem'!N$15:N$55,'Estat heat dem'!$A$15:$A$55,overview!$B103)</f>
        <v>57484.444444444445</v>
      </c>
      <c r="N103" s="28">
        <f>SUMIFS('Estat heat dem'!O$15:O$55,'Estat heat dem'!$A$15:$A$55,overview!$B103)</f>
        <v>60100.833333333328</v>
      </c>
      <c r="O103" s="28">
        <f>SUMIFS('Estat heat dem'!P$15:P$55,'Estat heat dem'!$A$15:$A$55,overview!$B103)</f>
        <v>57190.555555555555</v>
      </c>
      <c r="P103" s="28">
        <f>SUMIFS('Estat heat dem'!Q$15:Q$55,'Estat heat dem'!$A$15:$A$55,overview!$B103)</f>
        <v>60259.444444444445</v>
      </c>
      <c r="Q103" s="28">
        <f>SUMIFS('Estat heat dem'!R$15:R$55,'Estat heat dem'!$A$15:$A$55,overview!$B103)</f>
        <v>62177.222222222219</v>
      </c>
      <c r="R103" s="28">
        <f>SUMIFS('Estat heat dem'!S$15:S$55,'Estat heat dem'!$A$15:$A$55,overview!$B103)</f>
        <v>64837.246666666659</v>
      </c>
      <c r="S103" s="28">
        <f>SUMIFS('Estat heat dem'!T$15:T$55,'Estat heat dem'!$A$15:$A$55,overview!$B103)</f>
        <v>63744.84166666666</v>
      </c>
      <c r="T103" s="37">
        <f t="shared" si="52"/>
        <v>63661.578202948571</v>
      </c>
      <c r="U103" s="37">
        <f t="shared" si="53"/>
        <v>63578.314739230482</v>
      </c>
      <c r="V103" s="37">
        <f t="shared" si="54"/>
        <v>63495.051275512393</v>
      </c>
      <c r="W103" s="37">
        <f t="shared" si="55"/>
        <v>63411.787811794304</v>
      </c>
      <c r="X103" s="37">
        <f t="shared" si="56"/>
        <v>63328.524348076215</v>
      </c>
      <c r="Y103" s="37">
        <f t="shared" si="57"/>
        <v>63245.260884358126</v>
      </c>
      <c r="Z103" s="29">
        <f>SUMIFS('NTUA heat dem'!G$15:G$55,'NTUA heat dem'!$A$15:$A$55,overview!$B103)</f>
        <v>63161.997420640037</v>
      </c>
      <c r="AA103" s="37">
        <f t="shared" si="58"/>
        <v>63093.948917205009</v>
      </c>
      <c r="AB103" s="37">
        <f t="shared" si="59"/>
        <v>63025.900413769981</v>
      </c>
      <c r="AC103" s="37">
        <f t="shared" si="60"/>
        <v>62957.851910334954</v>
      </c>
      <c r="AD103" s="37">
        <f t="shared" si="61"/>
        <v>62889.803406899926</v>
      </c>
      <c r="AE103" s="29">
        <f>SUMIFS('NTUA heat dem'!H$15:H$55,'NTUA heat dem'!$A$15:$A$55,overview!$B103)</f>
        <v>62821.754903464891</v>
      </c>
      <c r="AF103" s="37">
        <f t="shared" si="62"/>
        <v>62407.371161170588</v>
      </c>
      <c r="AG103" s="37">
        <f t="shared" si="63"/>
        <v>61992.987418876284</v>
      </c>
      <c r="AH103" s="37">
        <f t="shared" si="64"/>
        <v>61578.603676581981</v>
      </c>
      <c r="AI103" s="37">
        <f t="shared" si="65"/>
        <v>61164.219934287677</v>
      </c>
      <c r="AJ103" s="29">
        <f>SUMIFS('NTUA heat dem'!I$15:I$55,'NTUA heat dem'!$A$15:$A$55,overview!$B103)</f>
        <v>60749.836191993389</v>
      </c>
      <c r="AK103" s="37">
        <f t="shared" si="66"/>
        <v>61009.156691672739</v>
      </c>
      <c r="AL103" s="37">
        <f t="shared" si="67"/>
        <v>61268.477191352089</v>
      </c>
      <c r="AM103" s="37">
        <f t="shared" si="68"/>
        <v>61527.797691031439</v>
      </c>
      <c r="AN103" s="37">
        <f t="shared" si="69"/>
        <v>61787.118190710789</v>
      </c>
      <c r="AO103" s="29">
        <f>SUMIFS('NTUA heat dem'!J$15:J$55,'NTUA heat dem'!$A$15:$A$55,overview!$B103)</f>
        <v>62046.43869039014</v>
      </c>
      <c r="AP103" s="37">
        <f t="shared" si="70"/>
        <v>61827.823643549767</v>
      </c>
      <c r="AQ103" s="37">
        <f t="shared" si="71"/>
        <v>61609.208596709395</v>
      </c>
      <c r="AR103" s="37">
        <f t="shared" si="72"/>
        <v>61390.593549869023</v>
      </c>
      <c r="AS103" s="37">
        <f t="shared" si="73"/>
        <v>61171.978503028651</v>
      </c>
      <c r="AT103" s="29">
        <f>SUMIFS('NTUA heat dem'!K$15:K$55,'NTUA heat dem'!$A$15:$A$55,overview!$B103)</f>
        <v>60953.363456188272</v>
      </c>
      <c r="AU103" s="37">
        <f t="shared" si="74"/>
        <v>60980.751839798635</v>
      </c>
      <c r="AV103" s="37">
        <f t="shared" si="75"/>
        <v>61008.140223408998</v>
      </c>
      <c r="AW103" s="37">
        <f t="shared" si="76"/>
        <v>61035.528607019362</v>
      </c>
      <c r="AX103" s="37">
        <f t="shared" si="77"/>
        <v>61062.916990629725</v>
      </c>
      <c r="AY103" s="29">
        <f>SUMIFS('NTUA heat dem'!L$15:L$55,'NTUA heat dem'!$A$15:$A$55,overview!$B103)</f>
        <v>61090.305374240081</v>
      </c>
    </row>
    <row r="104" spans="1:51" hidden="1" x14ac:dyDescent="0.25">
      <c r="A104" s="30"/>
      <c r="B104" s="24" t="s">
        <v>60</v>
      </c>
      <c r="C104" s="24" t="s">
        <v>106</v>
      </c>
      <c r="D104" s="24" t="s">
        <v>131</v>
      </c>
      <c r="E104" s="24" t="s">
        <v>132</v>
      </c>
      <c r="F104" s="25">
        <f>SUMIFS('Estat heat dem'!G$15:G$55,'Estat heat dem'!$A$15:$A$55,overview!$B104)</f>
        <v>0</v>
      </c>
      <c r="G104" s="25">
        <f>SUMIFS('Estat heat dem'!H$15:H$55,'Estat heat dem'!$A$15:$A$55,overview!$B104)</f>
        <v>0</v>
      </c>
      <c r="H104" s="25">
        <f>SUMIFS('Estat heat dem'!I$15:I$55,'Estat heat dem'!$A$15:$A$55,overview!$B104)</f>
        <v>0</v>
      </c>
      <c r="I104" s="25">
        <f>SUMIFS('Estat heat dem'!J$15:J$55,'Estat heat dem'!$A$15:$A$55,overview!$B104)</f>
        <v>0</v>
      </c>
      <c r="J104" s="25">
        <f>SUMIFS('Estat heat dem'!K$15:K$55,'Estat heat dem'!$A$15:$A$55,overview!$B104)</f>
        <v>1.1111111111111112</v>
      </c>
      <c r="K104" s="25">
        <f>SUMIFS('Estat heat dem'!L$15:L$55,'Estat heat dem'!$A$15:$A$55,overview!$B104)</f>
        <v>1.3888888888888888</v>
      </c>
      <c r="L104" s="25">
        <f>SUMIFS('Estat heat dem'!M$15:M$55,'Estat heat dem'!$A$15:$A$55,overview!$B104)</f>
        <v>8.6111111111111107</v>
      </c>
      <c r="M104" s="25">
        <f>SUMIFS('Estat heat dem'!N$15:N$55,'Estat heat dem'!$A$15:$A$55,overview!$B104)</f>
        <v>8.6111111111111107</v>
      </c>
      <c r="N104" s="25">
        <f>SUMIFS('Estat heat dem'!O$15:O$55,'Estat heat dem'!$A$15:$A$55,overview!$B104)</f>
        <v>11.666666666666666</v>
      </c>
      <c r="O104" s="25">
        <f>SUMIFS('Estat heat dem'!P$15:P$55,'Estat heat dem'!$A$15:$A$55,overview!$B104)</f>
        <v>12.5</v>
      </c>
      <c r="P104" s="25">
        <f>SUMIFS('Estat heat dem'!Q$15:Q$55,'Estat heat dem'!$A$15:$A$55,overview!$B104)</f>
        <v>14.166666666666666</v>
      </c>
      <c r="Q104" s="25">
        <f>SUMIFS('Estat heat dem'!R$15:R$55,'Estat heat dem'!$A$15:$A$55,overview!$B104)</f>
        <v>13.888888888888889</v>
      </c>
      <c r="R104" s="25">
        <f>SUMIFS('Estat heat dem'!S$15:S$55,'Estat heat dem'!$A$15:$A$55,overview!$B104)</f>
        <v>14.969444444444445</v>
      </c>
      <c r="S104" s="25">
        <f>SUMIFS('Estat heat dem'!T$15:T$55,'Estat heat dem'!$A$15:$A$55,overview!$B104)</f>
        <v>14.958333333333334</v>
      </c>
      <c r="T104" s="36">
        <f t="shared" si="52"/>
        <v>14.317032590246562</v>
      </c>
      <c r="U104" s="36">
        <f t="shared" si="53"/>
        <v>13.67573184715979</v>
      </c>
      <c r="V104" s="36">
        <f t="shared" si="54"/>
        <v>13.034431104073018</v>
      </c>
      <c r="W104" s="36">
        <f t="shared" si="55"/>
        <v>12.393130360986246</v>
      </c>
      <c r="X104" s="36">
        <f t="shared" si="56"/>
        <v>11.751829617899475</v>
      </c>
      <c r="Y104" s="36">
        <f t="shared" si="57"/>
        <v>11.110528874812703</v>
      </c>
      <c r="Z104" s="26">
        <f>SUMIFS('NTUA heat dem'!G$15:G$55,'NTUA heat dem'!$A$15:$A$55,overview!$B104)</f>
        <v>10.469228131725936</v>
      </c>
      <c r="AA104" s="36">
        <f t="shared" si="58"/>
        <v>10.45719193272625</v>
      </c>
      <c r="AB104" s="36">
        <f t="shared" si="59"/>
        <v>10.445155733726564</v>
      </c>
      <c r="AC104" s="36">
        <f t="shared" si="60"/>
        <v>10.433119534726877</v>
      </c>
      <c r="AD104" s="36">
        <f t="shared" si="61"/>
        <v>10.421083335727191</v>
      </c>
      <c r="AE104" s="26">
        <f>SUMIFS('NTUA heat dem'!H$15:H$55,'NTUA heat dem'!$A$15:$A$55,overview!$B104)</f>
        <v>10.409047136727505</v>
      </c>
      <c r="AF104" s="36">
        <f t="shared" si="62"/>
        <v>10.350382002211935</v>
      </c>
      <c r="AG104" s="36">
        <f t="shared" si="63"/>
        <v>10.291716867696366</v>
      </c>
      <c r="AH104" s="36">
        <f t="shared" si="64"/>
        <v>10.233051733180796</v>
      </c>
      <c r="AI104" s="36">
        <f t="shared" si="65"/>
        <v>10.174386598665226</v>
      </c>
      <c r="AJ104" s="26">
        <f>SUMIFS('NTUA heat dem'!I$15:I$55,'NTUA heat dem'!$A$15:$A$55,overview!$B104)</f>
        <v>10.115721464149656</v>
      </c>
      <c r="AK104" s="36">
        <f t="shared" si="66"/>
        <v>10.107248052400523</v>
      </c>
      <c r="AL104" s="36">
        <f t="shared" si="67"/>
        <v>10.09877464065139</v>
      </c>
      <c r="AM104" s="36">
        <f t="shared" si="68"/>
        <v>10.090301228902257</v>
      </c>
      <c r="AN104" s="36">
        <f t="shared" si="69"/>
        <v>10.081827817153124</v>
      </c>
      <c r="AO104" s="26">
        <f>SUMIFS('NTUA heat dem'!J$15:J$55,'NTUA heat dem'!$A$15:$A$55,overview!$B104)</f>
        <v>10.073354405403995</v>
      </c>
      <c r="AP104" s="36">
        <f t="shared" si="70"/>
        <v>10.067564109876264</v>
      </c>
      <c r="AQ104" s="36">
        <f t="shared" si="71"/>
        <v>10.061773814348532</v>
      </c>
      <c r="AR104" s="36">
        <f t="shared" si="72"/>
        <v>10.055983518820801</v>
      </c>
      <c r="AS104" s="36">
        <f t="shared" si="73"/>
        <v>10.05019322329307</v>
      </c>
      <c r="AT104" s="26">
        <f>SUMIFS('NTUA heat dem'!K$15:K$55,'NTUA heat dem'!$A$15:$A$55,overview!$B104)</f>
        <v>10.044402927765342</v>
      </c>
      <c r="AU104" s="36">
        <f t="shared" si="74"/>
        <v>10.093879959323148</v>
      </c>
      <c r="AV104" s="36">
        <f t="shared" si="75"/>
        <v>10.143356990880955</v>
      </c>
      <c r="AW104" s="36">
        <f t="shared" si="76"/>
        <v>10.192834022438761</v>
      </c>
      <c r="AX104" s="36">
        <f t="shared" si="77"/>
        <v>10.242311053996568</v>
      </c>
      <c r="AY104" s="26">
        <f>SUMIFS('NTUA heat dem'!L$15:L$55,'NTUA heat dem'!$A$15:$A$55,overview!$B104)</f>
        <v>10.291788085554373</v>
      </c>
    </row>
    <row r="105" spans="1:51" hidden="1" x14ac:dyDescent="0.25">
      <c r="A105" s="31"/>
      <c r="B105" s="27" t="s">
        <v>61</v>
      </c>
      <c r="C105" s="27" t="s">
        <v>107</v>
      </c>
      <c r="D105" s="27" t="s">
        <v>131</v>
      </c>
      <c r="E105" s="27" t="s">
        <v>132</v>
      </c>
      <c r="F105" s="28">
        <f>SUMIFS('Estat heat dem'!G$15:G$55,'Estat heat dem'!$A$15:$A$55,overview!$B105)</f>
        <v>8414.1666666666661</v>
      </c>
      <c r="G105" s="28">
        <f>SUMIFS('Estat heat dem'!H$15:H$55,'Estat heat dem'!$A$15:$A$55,overview!$B105)</f>
        <v>8136.9444444444443</v>
      </c>
      <c r="H105" s="28">
        <f>SUMIFS('Estat heat dem'!I$15:I$55,'Estat heat dem'!$A$15:$A$55,overview!$B105)</f>
        <v>7835</v>
      </c>
      <c r="I105" s="28">
        <f>SUMIFS('Estat heat dem'!J$15:J$55,'Estat heat dem'!$A$15:$A$55,overview!$B105)</f>
        <v>7243.8888888888887</v>
      </c>
      <c r="J105" s="28">
        <f>SUMIFS('Estat heat dem'!K$15:K$55,'Estat heat dem'!$A$15:$A$55,overview!$B105)</f>
        <v>7211.1111111111113</v>
      </c>
      <c r="K105" s="28">
        <f>SUMIFS('Estat heat dem'!L$15:L$55,'Estat heat dem'!$A$15:$A$55,overview!$B105)</f>
        <v>7810.5555555555557</v>
      </c>
      <c r="L105" s="28">
        <f>SUMIFS('Estat heat dem'!M$15:M$55,'Estat heat dem'!$A$15:$A$55,overview!$B105)</f>
        <v>6797.5</v>
      </c>
      <c r="M105" s="28">
        <f>SUMIFS('Estat heat dem'!N$15:N$55,'Estat heat dem'!$A$15:$A$55,overview!$B105)</f>
        <v>7271.3888888888887</v>
      </c>
      <c r="N105" s="28">
        <f>SUMIFS('Estat heat dem'!O$15:O$55,'Estat heat dem'!$A$15:$A$55,overview!$B105)</f>
        <v>7030.2777777777774</v>
      </c>
      <c r="O105" s="28">
        <f>SUMIFS('Estat heat dem'!P$15:P$55,'Estat heat dem'!$A$15:$A$55,overview!$B105)</f>
        <v>6808.0555555555557</v>
      </c>
      <c r="P105" s="28">
        <f>SUMIFS('Estat heat dem'!Q$15:Q$55,'Estat heat dem'!$A$15:$A$55,overview!$B105)</f>
        <v>6762.7777777777774</v>
      </c>
      <c r="Q105" s="28">
        <f>SUMIFS('Estat heat dem'!R$15:R$55,'Estat heat dem'!$A$15:$A$55,overview!$B105)</f>
        <v>7714.7222222222217</v>
      </c>
      <c r="R105" s="28">
        <f>SUMIFS('Estat heat dem'!S$15:S$55,'Estat heat dem'!$A$15:$A$55,overview!$B105)</f>
        <v>8026.9519444444441</v>
      </c>
      <c r="S105" s="28">
        <f>SUMIFS('Estat heat dem'!T$15:T$55,'Estat heat dem'!$A$15:$A$55,overview!$B105)</f>
        <v>7968.1374999999989</v>
      </c>
      <c r="T105" s="37">
        <f t="shared" si="52"/>
        <v>7896.3722950749761</v>
      </c>
      <c r="U105" s="37">
        <f t="shared" si="53"/>
        <v>7824.6070901499534</v>
      </c>
      <c r="V105" s="37">
        <f t="shared" si="54"/>
        <v>7752.8418852249306</v>
      </c>
      <c r="W105" s="37">
        <f t="shared" si="55"/>
        <v>7681.0766802999078</v>
      </c>
      <c r="X105" s="37">
        <f t="shared" si="56"/>
        <v>7609.311475374885</v>
      </c>
      <c r="Y105" s="37">
        <f t="shared" si="57"/>
        <v>7537.5462704498623</v>
      </c>
      <c r="Z105" s="29">
        <f>SUMIFS('NTUA heat dem'!G$15:G$55,'NTUA heat dem'!$A$15:$A$55,overview!$B105)</f>
        <v>7465.7810655248368</v>
      </c>
      <c r="AA105" s="37">
        <f t="shared" si="58"/>
        <v>7445.0521665963606</v>
      </c>
      <c r="AB105" s="37">
        <f t="shared" si="59"/>
        <v>7424.3232676678845</v>
      </c>
      <c r="AC105" s="37">
        <f t="shared" si="60"/>
        <v>7403.5943687394083</v>
      </c>
      <c r="AD105" s="37">
        <f t="shared" si="61"/>
        <v>7382.8654698109322</v>
      </c>
      <c r="AE105" s="29">
        <f>SUMIFS('NTUA heat dem'!H$15:H$55,'NTUA heat dem'!$A$15:$A$55,overview!$B105)</f>
        <v>7362.1365708824569</v>
      </c>
      <c r="AF105" s="37">
        <f t="shared" si="62"/>
        <v>7333.7527275513758</v>
      </c>
      <c r="AG105" s="37">
        <f t="shared" si="63"/>
        <v>7305.3688842202946</v>
      </c>
      <c r="AH105" s="37">
        <f t="shared" si="64"/>
        <v>7276.9850408892135</v>
      </c>
      <c r="AI105" s="37">
        <f t="shared" si="65"/>
        <v>7248.6011975581323</v>
      </c>
      <c r="AJ105" s="29">
        <f>SUMIFS('NTUA heat dem'!I$15:I$55,'NTUA heat dem'!$A$15:$A$55,overview!$B105)</f>
        <v>7220.2173542270511</v>
      </c>
      <c r="AK105" s="37">
        <f t="shared" si="66"/>
        <v>7201.9085812733401</v>
      </c>
      <c r="AL105" s="37">
        <f t="shared" si="67"/>
        <v>7183.5998083196291</v>
      </c>
      <c r="AM105" s="37">
        <f t="shared" si="68"/>
        <v>7165.2910353659181</v>
      </c>
      <c r="AN105" s="37">
        <f t="shared" si="69"/>
        <v>7146.9822624122071</v>
      </c>
      <c r="AO105" s="29">
        <f>SUMIFS('NTUA heat dem'!J$15:J$55,'NTUA heat dem'!$A$15:$A$55,overview!$B105)</f>
        <v>7128.673489458497</v>
      </c>
      <c r="AP105" s="37">
        <f t="shared" si="70"/>
        <v>7163.4046951880446</v>
      </c>
      <c r="AQ105" s="37">
        <f t="shared" si="71"/>
        <v>7198.1359009175922</v>
      </c>
      <c r="AR105" s="37">
        <f t="shared" si="72"/>
        <v>7232.8671066471397</v>
      </c>
      <c r="AS105" s="37">
        <f t="shared" si="73"/>
        <v>7267.5983123766873</v>
      </c>
      <c r="AT105" s="29">
        <f>SUMIFS('NTUA heat dem'!K$15:K$55,'NTUA heat dem'!$A$15:$A$55,overview!$B105)</f>
        <v>7302.329518106234</v>
      </c>
      <c r="AU105" s="37">
        <f t="shared" si="74"/>
        <v>7280.9209087935042</v>
      </c>
      <c r="AV105" s="37">
        <f t="shared" si="75"/>
        <v>7259.5122994807743</v>
      </c>
      <c r="AW105" s="37">
        <f t="shared" si="76"/>
        <v>7238.1036901680445</v>
      </c>
      <c r="AX105" s="37">
        <f t="shared" si="77"/>
        <v>7216.6950808553147</v>
      </c>
      <c r="AY105" s="29">
        <f>SUMIFS('NTUA heat dem'!L$15:L$55,'NTUA heat dem'!$A$15:$A$55,overview!$B105)</f>
        <v>7195.2864715425858</v>
      </c>
    </row>
    <row r="106" spans="1:51" hidden="1" x14ac:dyDescent="0.25">
      <c r="A106" s="30"/>
      <c r="B106" s="24" t="s">
        <v>62</v>
      </c>
      <c r="C106" s="24" t="s">
        <v>119</v>
      </c>
      <c r="D106" s="24" t="s">
        <v>131</v>
      </c>
      <c r="E106" s="24" t="s">
        <v>132</v>
      </c>
      <c r="F106" s="25">
        <f>SUMIFS('Estat heat dem'!G$15:G$55,'Estat heat dem'!$A$15:$A$55,overview!$B106)</f>
        <v>12991.666666666666</v>
      </c>
      <c r="G106" s="25">
        <f>SUMIFS('Estat heat dem'!H$15:H$55,'Estat heat dem'!$A$15:$A$55,overview!$B106)</f>
        <v>13626.944444444443</v>
      </c>
      <c r="H106" s="25">
        <f>SUMIFS('Estat heat dem'!I$15:I$55,'Estat heat dem'!$A$15:$A$55,overview!$B106)</f>
        <v>12551.388888888889</v>
      </c>
      <c r="I106" s="25">
        <f>SUMIFS('Estat heat dem'!J$15:J$55,'Estat heat dem'!$A$15:$A$55,overview!$B106)</f>
        <v>11719.444444444443</v>
      </c>
      <c r="J106" s="25">
        <f>SUMIFS('Estat heat dem'!K$15:K$55,'Estat heat dem'!$A$15:$A$55,overview!$B106)</f>
        <v>11904.722222222223</v>
      </c>
      <c r="K106" s="25">
        <f>SUMIFS('Estat heat dem'!L$15:L$55,'Estat heat dem'!$A$15:$A$55,overview!$B106)</f>
        <v>12679.444444444443</v>
      </c>
      <c r="L106" s="25">
        <f>SUMIFS('Estat heat dem'!M$15:M$55,'Estat heat dem'!$A$15:$A$55,overview!$B106)</f>
        <v>11859.444444444443</v>
      </c>
      <c r="M106" s="25">
        <f>SUMIFS('Estat heat dem'!N$15:N$55,'Estat heat dem'!$A$15:$A$55,overview!$B106)</f>
        <v>12110.555555555555</v>
      </c>
      <c r="N106" s="25">
        <f>SUMIFS('Estat heat dem'!O$15:O$55,'Estat heat dem'!$A$15:$A$55,overview!$B106)</f>
        <v>11339.166666666666</v>
      </c>
      <c r="O106" s="25">
        <f>SUMIFS('Estat heat dem'!P$15:P$55,'Estat heat dem'!$A$15:$A$55,overview!$B106)</f>
        <v>11214.166666666666</v>
      </c>
      <c r="P106" s="25">
        <f>SUMIFS('Estat heat dem'!Q$15:Q$55,'Estat heat dem'!$A$15:$A$55,overview!$B106)</f>
        <v>10663.888888888889</v>
      </c>
      <c r="Q106" s="25">
        <f>SUMIFS('Estat heat dem'!R$15:R$55,'Estat heat dem'!$A$15:$A$55,overview!$B106)</f>
        <v>11094.166666666666</v>
      </c>
      <c r="R106" s="25">
        <f>SUMIFS('Estat heat dem'!S$15:S$55,'Estat heat dem'!$A$15:$A$55,overview!$B106)</f>
        <v>12101.666666666666</v>
      </c>
      <c r="S106" s="25">
        <f>SUMIFS('Estat heat dem'!T$15:T$55,'Estat heat dem'!$A$15:$A$55,overview!$B106)</f>
        <v>11931.944444444443</v>
      </c>
      <c r="T106" s="36">
        <f t="shared" si="52"/>
        <v>11927.956326047975</v>
      </c>
      <c r="U106" s="36">
        <f t="shared" si="53"/>
        <v>11923.968207651507</v>
      </c>
      <c r="V106" s="36">
        <f t="shared" si="54"/>
        <v>11919.980089255039</v>
      </c>
      <c r="W106" s="36">
        <f t="shared" si="55"/>
        <v>11915.991970858571</v>
      </c>
      <c r="X106" s="36">
        <f t="shared" si="56"/>
        <v>11912.003852462103</v>
      </c>
      <c r="Y106" s="36">
        <f t="shared" si="57"/>
        <v>11908.015734065635</v>
      </c>
      <c r="Z106" s="26">
        <f>SUMIFS('NTUA heat dem'!G$15:G$55,'NTUA heat dem'!$A$15:$A$55,overview!$B106)</f>
        <v>11904.027615669165</v>
      </c>
      <c r="AA106" s="36">
        <f t="shared" si="58"/>
        <v>11669.347301187625</v>
      </c>
      <c r="AB106" s="36">
        <f t="shared" si="59"/>
        <v>11434.666986706085</v>
      </c>
      <c r="AC106" s="36">
        <f t="shared" si="60"/>
        <v>11199.986672224544</v>
      </c>
      <c r="AD106" s="36">
        <f t="shared" si="61"/>
        <v>10965.306357743004</v>
      </c>
      <c r="AE106" s="26">
        <f>SUMIFS('NTUA heat dem'!H$15:H$55,'NTUA heat dem'!$A$15:$A$55,overview!$B106)</f>
        <v>10730.626043261465</v>
      </c>
      <c r="AF106" s="36">
        <f t="shared" si="62"/>
        <v>10562.025748055923</v>
      </c>
      <c r="AG106" s="36">
        <f t="shared" si="63"/>
        <v>10393.425452850381</v>
      </c>
      <c r="AH106" s="36">
        <f t="shared" si="64"/>
        <v>10224.825157644838</v>
      </c>
      <c r="AI106" s="36">
        <f t="shared" si="65"/>
        <v>10056.224862439296</v>
      </c>
      <c r="AJ106" s="26">
        <f>SUMIFS('NTUA heat dem'!I$15:I$55,'NTUA heat dem'!$A$15:$A$55,overview!$B106)</f>
        <v>9887.6245672337554</v>
      </c>
      <c r="AK106" s="36">
        <f t="shared" si="66"/>
        <v>9871.3840860658747</v>
      </c>
      <c r="AL106" s="36">
        <f t="shared" si="67"/>
        <v>9855.143604897994</v>
      </c>
      <c r="AM106" s="36">
        <f t="shared" si="68"/>
        <v>9838.9031237301133</v>
      </c>
      <c r="AN106" s="36">
        <f t="shared" si="69"/>
        <v>9822.6626425622326</v>
      </c>
      <c r="AO106" s="26">
        <f>SUMIFS('NTUA heat dem'!J$15:J$55,'NTUA heat dem'!$A$15:$A$55,overview!$B106)</f>
        <v>9806.4221613943555</v>
      </c>
      <c r="AP106" s="36">
        <f t="shared" si="70"/>
        <v>9802.8949154243492</v>
      </c>
      <c r="AQ106" s="36">
        <f t="shared" si="71"/>
        <v>9799.3676694543428</v>
      </c>
      <c r="AR106" s="36">
        <f t="shared" si="72"/>
        <v>9795.8404234843365</v>
      </c>
      <c r="AS106" s="36">
        <f t="shared" si="73"/>
        <v>9792.3131775143302</v>
      </c>
      <c r="AT106" s="26">
        <f>SUMIFS('NTUA heat dem'!K$15:K$55,'NTUA heat dem'!$A$15:$A$55,overview!$B106)</f>
        <v>9788.7859315443202</v>
      </c>
      <c r="AU106" s="36">
        <f t="shared" si="74"/>
        <v>9740.3797142375515</v>
      </c>
      <c r="AV106" s="36">
        <f t="shared" si="75"/>
        <v>9691.9734969307829</v>
      </c>
      <c r="AW106" s="36">
        <f t="shared" si="76"/>
        <v>9643.5672796240142</v>
      </c>
      <c r="AX106" s="36">
        <f t="shared" si="77"/>
        <v>9595.1610623172455</v>
      </c>
      <c r="AY106" s="26">
        <f>SUMIFS('NTUA heat dem'!L$15:L$55,'NTUA heat dem'!$A$15:$A$55,overview!$B106)</f>
        <v>9546.7548450104769</v>
      </c>
    </row>
    <row r="107" spans="1:51" hidden="1" x14ac:dyDescent="0.25">
      <c r="A107" s="31"/>
      <c r="B107" s="27" t="s">
        <v>63</v>
      </c>
      <c r="C107" s="27" t="s">
        <v>120</v>
      </c>
      <c r="D107" s="27" t="s">
        <v>131</v>
      </c>
      <c r="E107" s="27" t="s">
        <v>132</v>
      </c>
      <c r="F107" s="28">
        <f>SUMIFS('Estat heat dem'!G$15:G$55,'Estat heat dem'!$A$15:$A$55,overview!$B107)</f>
        <v>876.48333333333335</v>
      </c>
      <c r="G107" s="28">
        <f>SUMIFS('Estat heat dem'!H$15:H$55,'Estat heat dem'!$A$15:$A$55,overview!$B107)</f>
        <v>919.71222222222218</v>
      </c>
      <c r="H107" s="28">
        <f>SUMIFS('Estat heat dem'!I$15:I$55,'Estat heat dem'!$A$15:$A$55,overview!$B107)</f>
        <v>740.21499999999992</v>
      </c>
      <c r="I107" s="28">
        <f>SUMIFS('Estat heat dem'!J$15:J$55,'Estat heat dem'!$A$15:$A$55,overview!$B107)</f>
        <v>836.27527777777777</v>
      </c>
      <c r="J107" s="28">
        <f>SUMIFS('Estat heat dem'!K$15:K$55,'Estat heat dem'!$A$15:$A$55,overview!$B107)</f>
        <v>709.83361111111105</v>
      </c>
      <c r="K107" s="28">
        <f>SUMIFS('Estat heat dem'!L$15:L$55,'Estat heat dem'!$A$15:$A$55,overview!$B107)</f>
        <v>863.61083333333329</v>
      </c>
      <c r="L107" s="28">
        <f>SUMIFS('Estat heat dem'!M$15:M$55,'Estat heat dem'!$A$15:$A$55,overview!$B107)</f>
        <v>877.85611111111109</v>
      </c>
      <c r="M107" s="28">
        <f>SUMIFS('Estat heat dem'!N$15:N$55,'Estat heat dem'!$A$15:$A$55,overview!$B107)</f>
        <v>859.04499999999996</v>
      </c>
      <c r="N107" s="28">
        <f>SUMIFS('Estat heat dem'!O$15:O$55,'Estat heat dem'!$A$15:$A$55,overview!$B107)</f>
        <v>904.52</v>
      </c>
      <c r="O107" s="28">
        <f>SUMIFS('Estat heat dem'!P$15:P$55,'Estat heat dem'!$A$15:$A$55,overview!$B107)</f>
        <v>701.29555555555555</v>
      </c>
      <c r="P107" s="28">
        <f>SUMIFS('Estat heat dem'!Q$15:Q$55,'Estat heat dem'!$A$15:$A$55,overview!$B107)</f>
        <v>656.29333333333329</v>
      </c>
      <c r="Q107" s="28">
        <f>SUMIFS('Estat heat dem'!R$15:R$55,'Estat heat dem'!$A$15:$A$55,overview!$B107)</f>
        <v>675.42000000000007</v>
      </c>
      <c r="R107" s="28">
        <f>SUMIFS('Estat heat dem'!S$15:S$55,'Estat heat dem'!$A$15:$A$55,overview!$B107)</f>
        <v>766.49055555555549</v>
      </c>
      <c r="S107" s="28">
        <f>SUMIFS('Estat heat dem'!T$15:T$55,'Estat heat dem'!$A$15:$A$55,overview!$B107)</f>
        <v>868.13194444444446</v>
      </c>
      <c r="T107" s="37">
        <f t="shared" si="52"/>
        <v>876.35442660740978</v>
      </c>
      <c r="U107" s="37">
        <f t="shared" si="53"/>
        <v>884.5769087703751</v>
      </c>
      <c r="V107" s="37">
        <f t="shared" si="54"/>
        <v>892.79939093334042</v>
      </c>
      <c r="W107" s="37">
        <f t="shared" si="55"/>
        <v>901.02187309630574</v>
      </c>
      <c r="X107" s="37">
        <f t="shared" si="56"/>
        <v>909.24435525927106</v>
      </c>
      <c r="Y107" s="37">
        <f t="shared" si="57"/>
        <v>917.46683742223638</v>
      </c>
      <c r="Z107" s="29">
        <f>SUMIFS('NTUA heat dem'!G$15:G$55,'NTUA heat dem'!$A$15:$A$55,overview!$B107)</f>
        <v>925.68931958520193</v>
      </c>
      <c r="AA107" s="37">
        <f t="shared" si="58"/>
        <v>925.53025988569561</v>
      </c>
      <c r="AB107" s="37">
        <f t="shared" si="59"/>
        <v>925.3712001861893</v>
      </c>
      <c r="AC107" s="37">
        <f t="shared" si="60"/>
        <v>925.21214048668298</v>
      </c>
      <c r="AD107" s="37">
        <f t="shared" si="61"/>
        <v>925.05308078717667</v>
      </c>
      <c r="AE107" s="29">
        <f>SUMIFS('NTUA heat dem'!H$15:H$55,'NTUA heat dem'!$A$15:$A$55,overview!$B107)</f>
        <v>924.89402108767024</v>
      </c>
      <c r="AF107" s="37">
        <f t="shared" si="62"/>
        <v>924.10255877175553</v>
      </c>
      <c r="AG107" s="37">
        <f t="shared" si="63"/>
        <v>923.31109645584081</v>
      </c>
      <c r="AH107" s="37">
        <f t="shared" si="64"/>
        <v>922.5196341399261</v>
      </c>
      <c r="AI107" s="37">
        <f t="shared" si="65"/>
        <v>921.72817182401138</v>
      </c>
      <c r="AJ107" s="29">
        <f>SUMIFS('NTUA heat dem'!I$15:I$55,'NTUA heat dem'!$A$15:$A$55,overview!$B107)</f>
        <v>920.93670950809678</v>
      </c>
      <c r="AK107" s="37">
        <f t="shared" si="66"/>
        <v>924.33850539519347</v>
      </c>
      <c r="AL107" s="37">
        <f t="shared" si="67"/>
        <v>927.74030128229015</v>
      </c>
      <c r="AM107" s="37">
        <f t="shared" si="68"/>
        <v>931.14209716938683</v>
      </c>
      <c r="AN107" s="37">
        <f t="shared" si="69"/>
        <v>934.54389305648351</v>
      </c>
      <c r="AO107" s="29">
        <f>SUMIFS('NTUA heat dem'!J$15:J$55,'NTUA heat dem'!$A$15:$A$55,overview!$B107)</f>
        <v>937.94568894357997</v>
      </c>
      <c r="AP107" s="37">
        <f t="shared" si="70"/>
        <v>941.87642391016595</v>
      </c>
      <c r="AQ107" s="37">
        <f t="shared" si="71"/>
        <v>945.80715887675194</v>
      </c>
      <c r="AR107" s="37">
        <f t="shared" si="72"/>
        <v>949.73789384333793</v>
      </c>
      <c r="AS107" s="37">
        <f t="shared" si="73"/>
        <v>953.66862880992392</v>
      </c>
      <c r="AT107" s="29">
        <f>SUMIFS('NTUA heat dem'!K$15:K$55,'NTUA heat dem'!$A$15:$A$55,overview!$B107)</f>
        <v>957.59936377651002</v>
      </c>
      <c r="AU107" s="37">
        <f t="shared" si="74"/>
        <v>959.54639552042966</v>
      </c>
      <c r="AV107" s="37">
        <f t="shared" si="75"/>
        <v>961.49342726434929</v>
      </c>
      <c r="AW107" s="37">
        <f t="shared" si="76"/>
        <v>963.44045900826893</v>
      </c>
      <c r="AX107" s="37">
        <f t="shared" si="77"/>
        <v>965.38749075218857</v>
      </c>
      <c r="AY107" s="29">
        <f>SUMIFS('NTUA heat dem'!L$15:L$55,'NTUA heat dem'!$A$15:$A$55,overview!$B107)</f>
        <v>967.33452249610809</v>
      </c>
    </row>
    <row r="108" spans="1:51" hidden="1" x14ac:dyDescent="0.25">
      <c r="A108" s="30"/>
      <c r="B108" s="24" t="s">
        <v>64</v>
      </c>
      <c r="C108" s="24" t="s">
        <v>108</v>
      </c>
      <c r="D108" s="24" t="s">
        <v>131</v>
      </c>
      <c r="E108" s="24" t="s">
        <v>132</v>
      </c>
      <c r="F108" s="25">
        <f>SUMIFS('Estat heat dem'!G$15:G$55,'Estat heat dem'!$A$15:$A$55,overview!$B108)</f>
        <v>17665.833333333332</v>
      </c>
      <c r="G108" s="25">
        <f>SUMIFS('Estat heat dem'!H$15:H$55,'Estat heat dem'!$A$15:$A$55,overview!$B108)</f>
        <v>17064.722222222223</v>
      </c>
      <c r="H108" s="25">
        <f>SUMIFS('Estat heat dem'!I$15:I$55,'Estat heat dem'!$A$15:$A$55,overview!$B108)</f>
        <v>15825.555555555555</v>
      </c>
      <c r="I108" s="25">
        <f>SUMIFS('Estat heat dem'!J$15:J$55,'Estat heat dem'!$A$15:$A$55,overview!$B108)</f>
        <v>15582.222222222223</v>
      </c>
      <c r="J108" s="25">
        <f>SUMIFS('Estat heat dem'!K$15:K$55,'Estat heat dem'!$A$15:$A$55,overview!$B108)</f>
        <v>14752.5</v>
      </c>
      <c r="K108" s="25">
        <f>SUMIFS('Estat heat dem'!L$15:L$55,'Estat heat dem'!$A$15:$A$55,overview!$B108)</f>
        <v>14717.777777777777</v>
      </c>
      <c r="L108" s="25">
        <f>SUMIFS('Estat heat dem'!M$15:M$55,'Estat heat dem'!$A$15:$A$55,overview!$B108)</f>
        <v>13671.111111111111</v>
      </c>
      <c r="M108" s="25">
        <f>SUMIFS('Estat heat dem'!N$15:N$55,'Estat heat dem'!$A$15:$A$55,overview!$B108)</f>
        <v>13750.555555555555</v>
      </c>
      <c r="N108" s="25">
        <f>SUMIFS('Estat heat dem'!O$15:O$55,'Estat heat dem'!$A$15:$A$55,overview!$B108)</f>
        <v>13654.722222222223</v>
      </c>
      <c r="O108" s="25">
        <f>SUMIFS('Estat heat dem'!P$15:P$55,'Estat heat dem'!$A$15:$A$55,overview!$B108)</f>
        <v>11989.722222222223</v>
      </c>
      <c r="P108" s="25">
        <f>SUMIFS('Estat heat dem'!Q$15:Q$55,'Estat heat dem'!$A$15:$A$55,overview!$B108)</f>
        <v>12932.222222222223</v>
      </c>
      <c r="Q108" s="25">
        <f>SUMIFS('Estat heat dem'!R$15:R$55,'Estat heat dem'!$A$15:$A$55,overview!$B108)</f>
        <v>13537.777777777777</v>
      </c>
      <c r="R108" s="25">
        <f>SUMIFS('Estat heat dem'!S$15:S$55,'Estat heat dem'!$A$15:$A$55,overview!$B108)</f>
        <v>13282.222222222223</v>
      </c>
      <c r="S108" s="25">
        <f>SUMIFS('Estat heat dem'!T$15:T$55,'Estat heat dem'!$A$15:$A$55,overview!$B108)</f>
        <v>12522.222222222223</v>
      </c>
      <c r="T108" s="36">
        <f t="shared" si="52"/>
        <v>12494.74242530612</v>
      </c>
      <c r="U108" s="36">
        <f t="shared" si="53"/>
        <v>12467.262628390017</v>
      </c>
      <c r="V108" s="36">
        <f t="shared" si="54"/>
        <v>12439.782831473914</v>
      </c>
      <c r="W108" s="36">
        <f t="shared" si="55"/>
        <v>12412.303034557812</v>
      </c>
      <c r="X108" s="36">
        <f t="shared" si="56"/>
        <v>12384.823237641709</v>
      </c>
      <c r="Y108" s="36">
        <f t="shared" si="57"/>
        <v>12357.343440725606</v>
      </c>
      <c r="Z108" s="26">
        <f>SUMIFS('NTUA heat dem'!G$15:G$55,'NTUA heat dem'!$A$15:$A$55,overview!$B108)</f>
        <v>12329.8636438095</v>
      </c>
      <c r="AA108" s="36">
        <f t="shared" si="58"/>
        <v>12553.823672647151</v>
      </c>
      <c r="AB108" s="36">
        <f t="shared" si="59"/>
        <v>12777.783701484803</v>
      </c>
      <c r="AC108" s="36">
        <f t="shared" si="60"/>
        <v>13001.743730322454</v>
      </c>
      <c r="AD108" s="36">
        <f t="shared" si="61"/>
        <v>13225.703759160106</v>
      </c>
      <c r="AE108" s="26">
        <f>SUMIFS('NTUA heat dem'!H$15:H$55,'NTUA heat dem'!$A$15:$A$55,overview!$B108)</f>
        <v>13449.663787997755</v>
      </c>
      <c r="AF108" s="36">
        <f t="shared" si="62"/>
        <v>13291.976972056791</v>
      </c>
      <c r="AG108" s="36">
        <f t="shared" si="63"/>
        <v>13134.290156115827</v>
      </c>
      <c r="AH108" s="36">
        <f t="shared" si="64"/>
        <v>12976.603340174863</v>
      </c>
      <c r="AI108" s="36">
        <f t="shared" si="65"/>
        <v>12818.916524233899</v>
      </c>
      <c r="AJ108" s="26">
        <f>SUMIFS('NTUA heat dem'!I$15:I$55,'NTUA heat dem'!$A$15:$A$55,overview!$B108)</f>
        <v>12661.229708292934</v>
      </c>
      <c r="AK108" s="36">
        <f t="shared" si="66"/>
        <v>12698.846387341733</v>
      </c>
      <c r="AL108" s="36">
        <f t="shared" si="67"/>
        <v>12736.463066390532</v>
      </c>
      <c r="AM108" s="36">
        <f t="shared" si="68"/>
        <v>12774.079745439331</v>
      </c>
      <c r="AN108" s="36">
        <f t="shared" si="69"/>
        <v>12811.696424488129</v>
      </c>
      <c r="AO108" s="26">
        <f>SUMIFS('NTUA heat dem'!J$15:J$55,'NTUA heat dem'!$A$15:$A$55,overview!$B108)</f>
        <v>12849.313103536926</v>
      </c>
      <c r="AP108" s="36">
        <f t="shared" si="70"/>
        <v>12976.91951686432</v>
      </c>
      <c r="AQ108" s="36">
        <f t="shared" si="71"/>
        <v>13104.525930191714</v>
      </c>
      <c r="AR108" s="36">
        <f t="shared" si="72"/>
        <v>13232.132343519108</v>
      </c>
      <c r="AS108" s="36">
        <f t="shared" si="73"/>
        <v>13359.738756846502</v>
      </c>
      <c r="AT108" s="26">
        <f>SUMIFS('NTUA heat dem'!K$15:K$55,'NTUA heat dem'!$A$15:$A$55,overview!$B108)</f>
        <v>13487.345170173894</v>
      </c>
      <c r="AU108" s="36">
        <f t="shared" si="74"/>
        <v>13528.835814637743</v>
      </c>
      <c r="AV108" s="36">
        <f t="shared" si="75"/>
        <v>13570.326459101592</v>
      </c>
      <c r="AW108" s="36">
        <f t="shared" si="76"/>
        <v>13611.817103565441</v>
      </c>
      <c r="AX108" s="36">
        <f t="shared" si="77"/>
        <v>13653.30774802929</v>
      </c>
      <c r="AY108" s="26">
        <f>SUMIFS('NTUA heat dem'!L$15:L$55,'NTUA heat dem'!$A$15:$A$55,overview!$B108)</f>
        <v>13694.798392493143</v>
      </c>
    </row>
    <row r="109" spans="1:51" hidden="1" x14ac:dyDescent="0.25">
      <c r="A109" s="31"/>
      <c r="B109" s="27" t="s">
        <v>65</v>
      </c>
      <c r="C109" s="27" t="s">
        <v>113</v>
      </c>
      <c r="D109" s="27" t="s">
        <v>131</v>
      </c>
      <c r="E109" s="27" t="s">
        <v>132</v>
      </c>
      <c r="F109" s="28">
        <f>SUMIFS('Estat heat dem'!G$15:G$55,'Estat heat dem'!$A$15:$A$55,overview!$B109)</f>
        <v>0</v>
      </c>
      <c r="G109" s="28">
        <f>SUMIFS('Estat heat dem'!H$15:H$55,'Estat heat dem'!$A$15:$A$55,overview!$B109)</f>
        <v>0</v>
      </c>
      <c r="H109" s="28">
        <f>SUMIFS('Estat heat dem'!I$15:I$55,'Estat heat dem'!$A$15:$A$55,overview!$B109)</f>
        <v>0</v>
      </c>
      <c r="I109" s="28">
        <f>SUMIFS('Estat heat dem'!J$15:J$55,'Estat heat dem'!$A$15:$A$55,overview!$B109)</f>
        <v>0</v>
      </c>
      <c r="J109" s="28">
        <f>SUMIFS('Estat heat dem'!K$15:K$55,'Estat heat dem'!$A$15:$A$55,overview!$B109)</f>
        <v>0</v>
      </c>
      <c r="K109" s="28">
        <f>SUMIFS('Estat heat dem'!L$15:L$55,'Estat heat dem'!$A$15:$A$55,overview!$B109)</f>
        <v>0</v>
      </c>
      <c r="L109" s="28">
        <f>SUMIFS('Estat heat dem'!M$15:M$55,'Estat heat dem'!$A$15:$A$55,overview!$B109)</f>
        <v>1.3888888888888888</v>
      </c>
      <c r="M109" s="28">
        <f>SUMIFS('Estat heat dem'!N$15:N$55,'Estat heat dem'!$A$15:$A$55,overview!$B109)</f>
        <v>2.2222222222222223</v>
      </c>
      <c r="N109" s="28">
        <f>SUMIFS('Estat heat dem'!O$15:O$55,'Estat heat dem'!$A$15:$A$55,overview!$B109)</f>
        <v>0.27777777777777779</v>
      </c>
      <c r="O109" s="28">
        <f>SUMIFS('Estat heat dem'!P$15:P$55,'Estat heat dem'!$A$15:$A$55,overview!$B109)</f>
        <v>0.27777777777777779</v>
      </c>
      <c r="P109" s="28">
        <f>SUMIFS('Estat heat dem'!Q$15:Q$55,'Estat heat dem'!$A$15:$A$55,overview!$B109)</f>
        <v>1.6666666666666665</v>
      </c>
      <c r="Q109" s="28">
        <f>SUMIFS('Estat heat dem'!R$15:R$55,'Estat heat dem'!$A$15:$A$55,overview!$B109)</f>
        <v>0.83333333333333326</v>
      </c>
      <c r="R109" s="28">
        <f>SUMIFS('Estat heat dem'!S$15:S$55,'Estat heat dem'!$A$15:$A$55,overview!$B109)</f>
        <v>0</v>
      </c>
      <c r="S109" s="28">
        <f>SUMIFS('Estat heat dem'!T$15:T$55,'Estat heat dem'!$A$15:$A$55,overview!$B109)</f>
        <v>0</v>
      </c>
      <c r="T109" s="37">
        <f t="shared" si="52"/>
        <v>0.79935553946076598</v>
      </c>
      <c r="U109" s="37">
        <f t="shared" si="53"/>
        <v>1.598711078921532</v>
      </c>
      <c r="V109" s="37">
        <f t="shared" si="54"/>
        <v>2.3980666183822978</v>
      </c>
      <c r="W109" s="37">
        <f t="shared" si="55"/>
        <v>3.1974221578430639</v>
      </c>
      <c r="X109" s="37">
        <f t="shared" si="56"/>
        <v>3.99677769730383</v>
      </c>
      <c r="Y109" s="37">
        <f t="shared" si="57"/>
        <v>4.7961332367645957</v>
      </c>
      <c r="Z109" s="29">
        <f>SUMIFS('NTUA heat dem'!G$15:G$55,'NTUA heat dem'!$A$15:$A$55,overview!$B109)</f>
        <v>5.5954887762253618</v>
      </c>
      <c r="AA109" s="37">
        <f t="shared" si="58"/>
        <v>5.5658018346468445</v>
      </c>
      <c r="AB109" s="37">
        <f t="shared" si="59"/>
        <v>5.5361148930683273</v>
      </c>
      <c r="AC109" s="37">
        <f t="shared" si="60"/>
        <v>5.50642795148981</v>
      </c>
      <c r="AD109" s="37">
        <f t="shared" si="61"/>
        <v>5.4767410099112928</v>
      </c>
      <c r="AE109" s="29">
        <f>SUMIFS('NTUA heat dem'!H$15:H$55,'NTUA heat dem'!$A$15:$A$55,overview!$B109)</f>
        <v>5.4470540683327755</v>
      </c>
      <c r="AF109" s="37">
        <f t="shared" si="62"/>
        <v>5.4486428176087198</v>
      </c>
      <c r="AG109" s="37">
        <f t="shared" si="63"/>
        <v>5.4502315668846641</v>
      </c>
      <c r="AH109" s="37">
        <f t="shared" si="64"/>
        <v>5.4518203161606085</v>
      </c>
      <c r="AI109" s="37">
        <f t="shared" si="65"/>
        <v>5.4534090654365528</v>
      </c>
      <c r="AJ109" s="29">
        <f>SUMIFS('NTUA heat dem'!I$15:I$55,'NTUA heat dem'!$A$15:$A$55,overview!$B109)</f>
        <v>5.4549978147124971</v>
      </c>
      <c r="AK109" s="37">
        <f t="shared" si="66"/>
        <v>5.4301762011055876</v>
      </c>
      <c r="AL109" s="37">
        <f t="shared" si="67"/>
        <v>5.4053545874986781</v>
      </c>
      <c r="AM109" s="37">
        <f t="shared" si="68"/>
        <v>5.3805329738917687</v>
      </c>
      <c r="AN109" s="37">
        <f t="shared" si="69"/>
        <v>5.3557113602848592</v>
      </c>
      <c r="AO109" s="29">
        <f>SUMIFS('NTUA heat dem'!J$15:J$55,'NTUA heat dem'!$A$15:$A$55,overview!$B109)</f>
        <v>5.3308897466779497</v>
      </c>
      <c r="AP109" s="37">
        <f t="shared" si="70"/>
        <v>5.2668260708881904</v>
      </c>
      <c r="AQ109" s="37">
        <f t="shared" si="71"/>
        <v>5.2027623950984312</v>
      </c>
      <c r="AR109" s="37">
        <f t="shared" si="72"/>
        <v>5.1386987193086719</v>
      </c>
      <c r="AS109" s="37">
        <f t="shared" si="73"/>
        <v>5.0746350435189127</v>
      </c>
      <c r="AT109" s="29">
        <f>SUMIFS('NTUA heat dem'!K$15:K$55,'NTUA heat dem'!$A$15:$A$55,overview!$B109)</f>
        <v>5.0105713677291552</v>
      </c>
      <c r="AU109" s="37">
        <f t="shared" si="74"/>
        <v>4.9423594763840795</v>
      </c>
      <c r="AV109" s="37">
        <f t="shared" si="75"/>
        <v>4.8741475850390037</v>
      </c>
      <c r="AW109" s="37">
        <f t="shared" si="76"/>
        <v>4.8059356936939279</v>
      </c>
      <c r="AX109" s="37">
        <f t="shared" si="77"/>
        <v>4.7377238023488522</v>
      </c>
      <c r="AY109" s="29">
        <f>SUMIFS('NTUA heat dem'!L$15:L$55,'NTUA heat dem'!$A$15:$A$55,overview!$B109)</f>
        <v>4.6695119110037782</v>
      </c>
    </row>
    <row r="110" spans="1:51" hidden="1" x14ac:dyDescent="0.25">
      <c r="A110" s="30"/>
      <c r="B110" s="24" t="s">
        <v>66</v>
      </c>
      <c r="C110" s="24" t="s">
        <v>121</v>
      </c>
      <c r="D110" s="24" t="s">
        <v>131</v>
      </c>
      <c r="E110" s="24" t="s">
        <v>132</v>
      </c>
      <c r="F110" s="25">
        <f>SUMIFS('Estat heat dem'!G$15:G$55,'Estat heat dem'!$A$15:$A$55,overview!$B110)</f>
        <v>47306.666666666664</v>
      </c>
      <c r="G110" s="25">
        <f>SUMIFS('Estat heat dem'!H$15:H$55,'Estat heat dem'!$A$15:$A$55,overview!$B110)</f>
        <v>39602.777777777774</v>
      </c>
      <c r="H110" s="25">
        <f>SUMIFS('Estat heat dem'!I$15:I$55,'Estat heat dem'!$A$15:$A$55,overview!$B110)</f>
        <v>39317.5</v>
      </c>
      <c r="I110" s="25">
        <f>SUMIFS('Estat heat dem'!J$15:J$55,'Estat heat dem'!$A$15:$A$55,overview!$B110)</f>
        <v>38790.555555555555</v>
      </c>
      <c r="J110" s="25">
        <f>SUMIFS('Estat heat dem'!K$15:K$55,'Estat heat dem'!$A$15:$A$55,overview!$B110)</f>
        <v>38574.722222222219</v>
      </c>
      <c r="K110" s="25">
        <f>SUMIFS('Estat heat dem'!L$15:L$55,'Estat heat dem'!$A$15:$A$55,overview!$B110)</f>
        <v>40525.277777777774</v>
      </c>
      <c r="L110" s="25">
        <f>SUMIFS('Estat heat dem'!M$15:M$55,'Estat heat dem'!$A$15:$A$55,overview!$B110)</f>
        <v>38575.833333333336</v>
      </c>
      <c r="M110" s="25">
        <f>SUMIFS('Estat heat dem'!N$15:N$55,'Estat heat dem'!$A$15:$A$55,overview!$B110)</f>
        <v>36524.166666666664</v>
      </c>
      <c r="N110" s="25">
        <f>SUMIFS('Estat heat dem'!O$15:O$55,'Estat heat dem'!$A$15:$A$55,overview!$B110)</f>
        <v>36743.611111111109</v>
      </c>
      <c r="O110" s="25">
        <f>SUMIFS('Estat heat dem'!P$15:P$55,'Estat heat dem'!$A$15:$A$55,overview!$B110)</f>
        <v>36140.555555555555</v>
      </c>
      <c r="P110" s="25">
        <f>SUMIFS('Estat heat dem'!Q$15:Q$55,'Estat heat dem'!$A$15:$A$55,overview!$B110)</f>
        <v>29433.766111111112</v>
      </c>
      <c r="Q110" s="25">
        <f>SUMIFS('Estat heat dem'!R$15:R$55,'Estat heat dem'!$A$15:$A$55,overview!$B110)</f>
        <v>28193.936666666668</v>
      </c>
      <c r="R110" s="25">
        <f>SUMIFS('Estat heat dem'!S$15:S$55,'Estat heat dem'!$A$15:$A$55,overview!$B110)</f>
        <v>28758.761111111107</v>
      </c>
      <c r="S110" s="25">
        <f>SUMIFS('Estat heat dem'!T$15:T$55,'Estat heat dem'!$A$15:$A$55,overview!$B110)</f>
        <v>27592.650555555556</v>
      </c>
      <c r="T110" s="36">
        <f t="shared" si="52"/>
        <v>28937.044458123732</v>
      </c>
      <c r="U110" s="36">
        <f t="shared" si="53"/>
        <v>30281.438360691907</v>
      </c>
      <c r="V110" s="36">
        <f t="shared" si="54"/>
        <v>31625.832263260083</v>
      </c>
      <c r="W110" s="36">
        <f t="shared" si="55"/>
        <v>32970.226165828259</v>
      </c>
      <c r="X110" s="36">
        <f t="shared" si="56"/>
        <v>34314.620068396434</v>
      </c>
      <c r="Y110" s="36">
        <f t="shared" si="57"/>
        <v>35659.01397096461</v>
      </c>
      <c r="Z110" s="26">
        <f>SUMIFS('NTUA heat dem'!G$15:G$55,'NTUA heat dem'!$A$15:$A$55,overview!$B110)</f>
        <v>37003.407873532793</v>
      </c>
      <c r="AA110" s="36">
        <f t="shared" si="58"/>
        <v>37461.352299641781</v>
      </c>
      <c r="AB110" s="36">
        <f t="shared" si="59"/>
        <v>37919.29672575077</v>
      </c>
      <c r="AC110" s="36">
        <f t="shared" si="60"/>
        <v>38377.241151859758</v>
      </c>
      <c r="AD110" s="36">
        <f t="shared" si="61"/>
        <v>38835.185577968747</v>
      </c>
      <c r="AE110" s="26">
        <f>SUMIFS('NTUA heat dem'!H$15:H$55,'NTUA heat dem'!$A$15:$A$55,overview!$B110)</f>
        <v>39293.130004077735</v>
      </c>
      <c r="AF110" s="36">
        <f t="shared" si="62"/>
        <v>39252.645056047644</v>
      </c>
      <c r="AG110" s="36">
        <f t="shared" si="63"/>
        <v>39212.160108017553</v>
      </c>
      <c r="AH110" s="36">
        <f t="shared" si="64"/>
        <v>39171.675159987462</v>
      </c>
      <c r="AI110" s="36">
        <f t="shared" si="65"/>
        <v>39131.190211957372</v>
      </c>
      <c r="AJ110" s="26">
        <f>SUMIFS('NTUA heat dem'!I$15:I$55,'NTUA heat dem'!$A$15:$A$55,overview!$B110)</f>
        <v>39090.705263927281</v>
      </c>
      <c r="AK110" s="36">
        <f t="shared" si="66"/>
        <v>39421.526122975745</v>
      </c>
      <c r="AL110" s="36">
        <f t="shared" si="67"/>
        <v>39752.34698202421</v>
      </c>
      <c r="AM110" s="36">
        <f t="shared" si="68"/>
        <v>40083.167841072674</v>
      </c>
      <c r="AN110" s="36">
        <f t="shared" si="69"/>
        <v>40413.988700121139</v>
      </c>
      <c r="AO110" s="26">
        <f>SUMIFS('NTUA heat dem'!J$15:J$55,'NTUA heat dem'!$A$15:$A$55,overview!$B110)</f>
        <v>40744.809559169596</v>
      </c>
      <c r="AP110" s="36">
        <f t="shared" si="70"/>
        <v>40747.766199165373</v>
      </c>
      <c r="AQ110" s="36">
        <f t="shared" si="71"/>
        <v>40750.72283916115</v>
      </c>
      <c r="AR110" s="36">
        <f t="shared" si="72"/>
        <v>40753.679479156926</v>
      </c>
      <c r="AS110" s="36">
        <f t="shared" si="73"/>
        <v>40756.636119152703</v>
      </c>
      <c r="AT110" s="26">
        <f>SUMIFS('NTUA heat dem'!K$15:K$55,'NTUA heat dem'!$A$15:$A$55,overview!$B110)</f>
        <v>40759.592759148494</v>
      </c>
      <c r="AU110" s="36">
        <f t="shared" si="74"/>
        <v>40667.301838895648</v>
      </c>
      <c r="AV110" s="36">
        <f t="shared" si="75"/>
        <v>40575.010918642802</v>
      </c>
      <c r="AW110" s="36">
        <f t="shared" si="76"/>
        <v>40482.719998389955</v>
      </c>
      <c r="AX110" s="36">
        <f t="shared" si="77"/>
        <v>40390.429078137109</v>
      </c>
      <c r="AY110" s="26">
        <f>SUMIFS('NTUA heat dem'!L$15:L$55,'NTUA heat dem'!$A$15:$A$55,overview!$B110)</f>
        <v>40298.138157884256</v>
      </c>
    </row>
    <row r="111" spans="1:51" hidden="1" x14ac:dyDescent="0.25">
      <c r="A111" s="31"/>
      <c r="B111" s="27" t="s">
        <v>67</v>
      </c>
      <c r="C111" s="27" t="s">
        <v>114</v>
      </c>
      <c r="D111" s="27" t="s">
        <v>131</v>
      </c>
      <c r="E111" s="27" t="s">
        <v>132</v>
      </c>
      <c r="F111" s="28">
        <f>SUMIFS('Estat heat dem'!G$15:G$55,'Estat heat dem'!$A$15:$A$55,overview!$B111)</f>
        <v>16412.200833333332</v>
      </c>
      <c r="G111" s="28">
        <f>SUMIFS('Estat heat dem'!H$15:H$55,'Estat heat dem'!$A$15:$A$55,overview!$B111)</f>
        <v>16756.317777777778</v>
      </c>
      <c r="H111" s="28">
        <f>SUMIFS('Estat heat dem'!I$15:I$55,'Estat heat dem'!$A$15:$A$55,overview!$B111)</f>
        <v>16815.312777777777</v>
      </c>
      <c r="I111" s="28">
        <f>SUMIFS('Estat heat dem'!J$15:J$55,'Estat heat dem'!$A$15:$A$55,overview!$B111)</f>
        <v>18496.869722222222</v>
      </c>
      <c r="J111" s="28">
        <f>SUMIFS('Estat heat dem'!K$15:K$55,'Estat heat dem'!$A$15:$A$55,overview!$B111)</f>
        <v>19470.160277777777</v>
      </c>
      <c r="K111" s="28">
        <f>SUMIFS('Estat heat dem'!L$15:L$55,'Estat heat dem'!$A$15:$A$55,overview!$B111)</f>
        <v>21834.733055555556</v>
      </c>
      <c r="L111" s="28">
        <f>SUMIFS('Estat heat dem'!M$15:M$55,'Estat heat dem'!$A$15:$A$55,overview!$B111)</f>
        <v>21893.273611111112</v>
      </c>
      <c r="M111" s="28">
        <f>SUMIFS('Estat heat dem'!N$15:N$55,'Estat heat dem'!$A$15:$A$55,overview!$B111)</f>
        <v>23322.971388888887</v>
      </c>
      <c r="N111" s="28">
        <f>SUMIFS('Estat heat dem'!O$15:O$55,'Estat heat dem'!$A$15:$A$55,overview!$B111)</f>
        <v>23784.113611111108</v>
      </c>
      <c r="O111" s="28">
        <f>SUMIFS('Estat heat dem'!P$15:P$55,'Estat heat dem'!$A$15:$A$55,overview!$B111)</f>
        <v>22159.37361111111</v>
      </c>
      <c r="P111" s="28">
        <f>SUMIFS('Estat heat dem'!Q$15:Q$55,'Estat heat dem'!$A$15:$A$55,overview!$B111)</f>
        <v>22963.904166666664</v>
      </c>
      <c r="Q111" s="28">
        <f>SUMIFS('Estat heat dem'!R$15:R$55,'Estat heat dem'!$A$15:$A$55,overview!$B111)</f>
        <v>23667.636666666665</v>
      </c>
      <c r="R111" s="28">
        <f>SUMIFS('Estat heat dem'!S$15:S$55,'Estat heat dem'!$A$15:$A$55,overview!$B111)</f>
        <v>24602.807777777776</v>
      </c>
      <c r="S111" s="28">
        <f>SUMIFS('Estat heat dem'!T$15:T$55,'Estat heat dem'!$A$15:$A$55,overview!$B111)</f>
        <v>23058.475555555557</v>
      </c>
      <c r="T111" s="37">
        <f t="shared" si="52"/>
        <v>23403.720342932222</v>
      </c>
      <c r="U111" s="37">
        <f t="shared" si="53"/>
        <v>23748.965130308887</v>
      </c>
      <c r="V111" s="37">
        <f t="shared" si="54"/>
        <v>24094.209917685552</v>
      </c>
      <c r="W111" s="37">
        <f t="shared" si="55"/>
        <v>24439.454705062217</v>
      </c>
      <c r="X111" s="37">
        <f t="shared" si="56"/>
        <v>24784.699492438882</v>
      </c>
      <c r="Y111" s="37">
        <f t="shared" si="57"/>
        <v>25129.944279815547</v>
      </c>
      <c r="Z111" s="29">
        <f>SUMIFS('NTUA heat dem'!G$15:G$55,'NTUA heat dem'!$A$15:$A$55,overview!$B111)</f>
        <v>25475.189067192201</v>
      </c>
      <c r="AA111" s="37">
        <f t="shared" si="58"/>
        <v>25693.048446039924</v>
      </c>
      <c r="AB111" s="37">
        <f t="shared" si="59"/>
        <v>25910.907824887647</v>
      </c>
      <c r="AC111" s="37">
        <f t="shared" si="60"/>
        <v>26128.76720373537</v>
      </c>
      <c r="AD111" s="37">
        <f t="shared" si="61"/>
        <v>26346.626582583092</v>
      </c>
      <c r="AE111" s="29">
        <f>SUMIFS('NTUA heat dem'!H$15:H$55,'NTUA heat dem'!$A$15:$A$55,overview!$B111)</f>
        <v>26564.485961430819</v>
      </c>
      <c r="AF111" s="37">
        <f t="shared" si="62"/>
        <v>26642.116312923976</v>
      </c>
      <c r="AG111" s="37">
        <f t="shared" si="63"/>
        <v>26719.746664417133</v>
      </c>
      <c r="AH111" s="37">
        <f t="shared" si="64"/>
        <v>26797.37701591029</v>
      </c>
      <c r="AI111" s="37">
        <f t="shared" si="65"/>
        <v>26875.007367403447</v>
      </c>
      <c r="AJ111" s="29">
        <f>SUMIFS('NTUA heat dem'!I$15:I$55,'NTUA heat dem'!$A$15:$A$55,overview!$B111)</f>
        <v>26952.637718896611</v>
      </c>
      <c r="AK111" s="37">
        <f t="shared" si="66"/>
        <v>27053.345201621843</v>
      </c>
      <c r="AL111" s="37">
        <f t="shared" si="67"/>
        <v>27154.052684347076</v>
      </c>
      <c r="AM111" s="37">
        <f t="shared" si="68"/>
        <v>27254.760167072309</v>
      </c>
      <c r="AN111" s="37">
        <f t="shared" si="69"/>
        <v>27355.467649797542</v>
      </c>
      <c r="AO111" s="29">
        <f>SUMIFS('NTUA heat dem'!J$15:J$55,'NTUA heat dem'!$A$15:$A$55,overview!$B111)</f>
        <v>27456.175132522778</v>
      </c>
      <c r="AP111" s="37">
        <f t="shared" si="70"/>
        <v>27434.037571551315</v>
      </c>
      <c r="AQ111" s="37">
        <f t="shared" si="71"/>
        <v>27411.900010579851</v>
      </c>
      <c r="AR111" s="37">
        <f t="shared" si="72"/>
        <v>27389.762449608388</v>
      </c>
      <c r="AS111" s="37">
        <f t="shared" si="73"/>
        <v>27367.624888636925</v>
      </c>
      <c r="AT111" s="29">
        <f>SUMIFS('NTUA heat dem'!K$15:K$55,'NTUA heat dem'!$A$15:$A$55,overview!$B111)</f>
        <v>27345.487327665458</v>
      </c>
      <c r="AU111" s="37">
        <f t="shared" si="74"/>
        <v>27202.821766808571</v>
      </c>
      <c r="AV111" s="37">
        <f t="shared" si="75"/>
        <v>27060.156205951684</v>
      </c>
      <c r="AW111" s="37">
        <f t="shared" si="76"/>
        <v>26917.490645094796</v>
      </c>
      <c r="AX111" s="37">
        <f t="shared" si="77"/>
        <v>26774.825084237909</v>
      </c>
      <c r="AY111" s="29">
        <f>SUMIFS('NTUA heat dem'!L$15:L$55,'NTUA heat dem'!$A$15:$A$55,overview!$B111)</f>
        <v>26632.159523381022</v>
      </c>
    </row>
    <row r="112" spans="1:51" hidden="1" x14ac:dyDescent="0.25">
      <c r="A112" s="30"/>
      <c r="B112" s="24" t="s">
        <v>68</v>
      </c>
      <c r="C112" s="24" t="s">
        <v>122</v>
      </c>
      <c r="D112" s="24" t="s">
        <v>131</v>
      </c>
      <c r="E112" s="24" t="s">
        <v>132</v>
      </c>
      <c r="F112" s="25">
        <f>SUMIFS('Estat heat dem'!G$15:G$55,'Estat heat dem'!$A$15:$A$55,overview!$B112)</f>
        <v>91119.166666666672</v>
      </c>
      <c r="G112" s="25">
        <f>SUMIFS('Estat heat dem'!H$15:H$55,'Estat heat dem'!$A$15:$A$55,overview!$B112)</f>
        <v>91253.611111111109</v>
      </c>
      <c r="H112" s="25">
        <f>SUMIFS('Estat heat dem'!I$15:I$55,'Estat heat dem'!$A$15:$A$55,overview!$B112)</f>
        <v>86023.611111111109</v>
      </c>
      <c r="I112" s="25">
        <f>SUMIFS('Estat heat dem'!J$15:J$55,'Estat heat dem'!$A$15:$A$55,overview!$B112)</f>
        <v>84353.888888888891</v>
      </c>
      <c r="J112" s="25">
        <f>SUMIFS('Estat heat dem'!K$15:K$55,'Estat heat dem'!$A$15:$A$55,overview!$B112)</f>
        <v>83737.5</v>
      </c>
      <c r="K112" s="25">
        <f>SUMIFS('Estat heat dem'!L$15:L$55,'Estat heat dem'!$A$15:$A$55,overview!$B112)</f>
        <v>91270</v>
      </c>
      <c r="L112" s="25">
        <f>SUMIFS('Estat heat dem'!M$15:M$55,'Estat heat dem'!$A$15:$A$55,overview!$B112)</f>
        <v>80610.277777777781</v>
      </c>
      <c r="M112" s="25">
        <f>SUMIFS('Estat heat dem'!N$15:N$55,'Estat heat dem'!$A$15:$A$55,overview!$B112)</f>
        <v>83355</v>
      </c>
      <c r="N112" s="25">
        <f>SUMIFS('Estat heat dem'!O$15:O$55,'Estat heat dem'!$A$15:$A$55,overview!$B112)</f>
        <v>81283.888888888891</v>
      </c>
      <c r="O112" s="25">
        <f>SUMIFS('Estat heat dem'!P$15:P$55,'Estat heat dem'!$A$15:$A$55,overview!$B112)</f>
        <v>74142.777777777781</v>
      </c>
      <c r="P112" s="25">
        <f>SUMIFS('Estat heat dem'!Q$15:Q$55,'Estat heat dem'!$A$15:$A$55,overview!$B112)</f>
        <v>75412.5</v>
      </c>
      <c r="Q112" s="25">
        <f>SUMIFS('Estat heat dem'!R$15:R$55,'Estat heat dem'!$A$15:$A$55,overview!$B112)</f>
        <v>78799.722222222219</v>
      </c>
      <c r="R112" s="25">
        <f>SUMIFS('Estat heat dem'!S$15:S$55,'Estat heat dem'!$A$15:$A$55,overview!$B112)</f>
        <v>80791.516111111108</v>
      </c>
      <c r="S112" s="25">
        <f>SUMIFS('Estat heat dem'!T$15:T$55,'Estat heat dem'!$A$15:$A$55,overview!$B112)</f>
        <v>77912.654999999999</v>
      </c>
      <c r="T112" s="36">
        <f t="shared" si="52"/>
        <v>79501.114479993383</v>
      </c>
      <c r="U112" s="36">
        <f t="shared" si="53"/>
        <v>81089.573959986767</v>
      </c>
      <c r="V112" s="36">
        <f t="shared" si="54"/>
        <v>82678.03343998015</v>
      </c>
      <c r="W112" s="36">
        <f t="shared" si="55"/>
        <v>84266.492919973534</v>
      </c>
      <c r="X112" s="36">
        <f t="shared" si="56"/>
        <v>85854.952399966918</v>
      </c>
      <c r="Y112" s="36">
        <f t="shared" si="57"/>
        <v>87443.411879960302</v>
      </c>
      <c r="Z112" s="26">
        <f>SUMIFS('NTUA heat dem'!G$15:G$55,'NTUA heat dem'!$A$15:$A$55,overview!$B112)</f>
        <v>89031.87135995373</v>
      </c>
      <c r="AA112" s="36">
        <f t="shared" si="58"/>
        <v>91646.755710490179</v>
      </c>
      <c r="AB112" s="36">
        <f t="shared" si="59"/>
        <v>94261.640061026628</v>
      </c>
      <c r="AC112" s="36">
        <f t="shared" si="60"/>
        <v>96876.524411563078</v>
      </c>
      <c r="AD112" s="36">
        <f t="shared" si="61"/>
        <v>99491.408762099527</v>
      </c>
      <c r="AE112" s="26">
        <f>SUMIFS('NTUA heat dem'!H$15:H$55,'NTUA heat dem'!$A$15:$A$55,overview!$B112)</f>
        <v>102106.29311263596</v>
      </c>
      <c r="AF112" s="36">
        <f t="shared" si="62"/>
        <v>103420.41097640028</v>
      </c>
      <c r="AG112" s="36">
        <f t="shared" si="63"/>
        <v>104734.5288401646</v>
      </c>
      <c r="AH112" s="36">
        <f t="shared" si="64"/>
        <v>106048.64670392891</v>
      </c>
      <c r="AI112" s="36">
        <f t="shared" si="65"/>
        <v>107362.76456769323</v>
      </c>
      <c r="AJ112" s="26">
        <f>SUMIFS('NTUA heat dem'!I$15:I$55,'NTUA heat dem'!$A$15:$A$55,overview!$B112)</f>
        <v>108676.88243145752</v>
      </c>
      <c r="AK112" s="36">
        <f t="shared" si="66"/>
        <v>110534.89522618662</v>
      </c>
      <c r="AL112" s="36">
        <f t="shared" si="67"/>
        <v>112392.90802091573</v>
      </c>
      <c r="AM112" s="36">
        <f t="shared" si="68"/>
        <v>114250.92081564483</v>
      </c>
      <c r="AN112" s="36">
        <f t="shared" si="69"/>
        <v>116108.93361037393</v>
      </c>
      <c r="AO112" s="26">
        <f>SUMIFS('NTUA heat dem'!J$15:J$55,'NTUA heat dem'!$A$15:$A$55,overview!$B112)</f>
        <v>117966.94640510301</v>
      </c>
      <c r="AP112" s="36">
        <f t="shared" si="70"/>
        <v>117594.77563084038</v>
      </c>
      <c r="AQ112" s="36">
        <f t="shared" si="71"/>
        <v>117222.60485657775</v>
      </c>
      <c r="AR112" s="36">
        <f t="shared" si="72"/>
        <v>116850.43408231511</v>
      </c>
      <c r="AS112" s="36">
        <f t="shared" si="73"/>
        <v>116478.26330805248</v>
      </c>
      <c r="AT112" s="26">
        <f>SUMIFS('NTUA heat dem'!K$15:K$55,'NTUA heat dem'!$A$15:$A$55,overview!$B112)</f>
        <v>116106.09253378988</v>
      </c>
      <c r="AU112" s="36">
        <f t="shared" si="74"/>
        <v>116356.8622773119</v>
      </c>
      <c r="AV112" s="36">
        <f t="shared" si="75"/>
        <v>116607.63202083392</v>
      </c>
      <c r="AW112" s="36">
        <f t="shared" si="76"/>
        <v>116858.40176435593</v>
      </c>
      <c r="AX112" s="36">
        <f t="shared" si="77"/>
        <v>117109.17150787795</v>
      </c>
      <c r="AY112" s="26">
        <f>SUMIFS('NTUA heat dem'!L$15:L$55,'NTUA heat dem'!$A$15:$A$55,overview!$B112)</f>
        <v>117359.94125139996</v>
      </c>
    </row>
    <row r="113" spans="1:51" hidden="1" x14ac:dyDescent="0.25">
      <c r="A113" s="31"/>
      <c r="B113" s="27" t="s">
        <v>69</v>
      </c>
      <c r="C113" s="27" t="s">
        <v>115</v>
      </c>
      <c r="D113" s="27" t="s">
        <v>131</v>
      </c>
      <c r="E113" s="27" t="s">
        <v>132</v>
      </c>
      <c r="F113" s="28">
        <f>SUMIFS('Estat heat dem'!G$15:G$55,'Estat heat dem'!$A$15:$A$55,overview!$B113)</f>
        <v>3808.8888888888887</v>
      </c>
      <c r="G113" s="28">
        <f>SUMIFS('Estat heat dem'!H$15:H$55,'Estat heat dem'!$A$15:$A$55,overview!$B113)</f>
        <v>3844.4444444444443</v>
      </c>
      <c r="H113" s="28">
        <f>SUMIFS('Estat heat dem'!I$15:I$55,'Estat heat dem'!$A$15:$A$55,overview!$B113)</f>
        <v>3925.5555555555557</v>
      </c>
      <c r="I113" s="28">
        <f>SUMIFS('Estat heat dem'!J$15:J$55,'Estat heat dem'!$A$15:$A$55,overview!$B113)</f>
        <v>3680.833333333333</v>
      </c>
      <c r="J113" s="28">
        <f>SUMIFS('Estat heat dem'!K$15:K$55,'Estat heat dem'!$A$15:$A$55,overview!$B113)</f>
        <v>4459.7222222222217</v>
      </c>
      <c r="K113" s="28">
        <f>SUMIFS('Estat heat dem'!L$15:L$55,'Estat heat dem'!$A$15:$A$55,overview!$B113)</f>
        <v>5855</v>
      </c>
      <c r="L113" s="28">
        <f>SUMIFS('Estat heat dem'!M$15:M$55,'Estat heat dem'!$A$15:$A$55,overview!$B113)</f>
        <v>5722.2222222222217</v>
      </c>
      <c r="M113" s="28">
        <f>SUMIFS('Estat heat dem'!N$15:N$55,'Estat heat dem'!$A$15:$A$55,overview!$B113)</f>
        <v>5949.7222222222217</v>
      </c>
      <c r="N113" s="28">
        <f>SUMIFS('Estat heat dem'!O$15:O$55,'Estat heat dem'!$A$15:$A$55,overview!$B113)</f>
        <v>7089.7222222222217</v>
      </c>
      <c r="O113" s="28">
        <f>SUMIFS('Estat heat dem'!P$15:P$55,'Estat heat dem'!$A$15:$A$55,overview!$B113)</f>
        <v>5935.2777777777774</v>
      </c>
      <c r="P113" s="28">
        <f>SUMIFS('Estat heat dem'!Q$15:Q$55,'Estat heat dem'!$A$15:$A$55,overview!$B113)</f>
        <v>5424.166666666667</v>
      </c>
      <c r="Q113" s="28">
        <f>SUMIFS('Estat heat dem'!R$15:R$55,'Estat heat dem'!$A$15:$A$55,overview!$B113)</f>
        <v>5235</v>
      </c>
      <c r="R113" s="28">
        <f>SUMIFS('Estat heat dem'!S$15:S$55,'Estat heat dem'!$A$15:$A$55,overview!$B113)</f>
        <v>5305.7088888888884</v>
      </c>
      <c r="S113" s="28">
        <f>SUMIFS('Estat heat dem'!T$15:T$55,'Estat heat dem'!$A$15:$A$55,overview!$B113)</f>
        <v>5605.5116666666663</v>
      </c>
      <c r="T113" s="37">
        <f t="shared" si="52"/>
        <v>5645.051007156676</v>
      </c>
      <c r="U113" s="37">
        <f t="shared" si="53"/>
        <v>5684.5903476466856</v>
      </c>
      <c r="V113" s="37">
        <f t="shared" si="54"/>
        <v>5724.1296881366952</v>
      </c>
      <c r="W113" s="37">
        <f t="shared" si="55"/>
        <v>5763.6690286267049</v>
      </c>
      <c r="X113" s="37">
        <f t="shared" si="56"/>
        <v>5803.2083691167145</v>
      </c>
      <c r="Y113" s="37">
        <f t="shared" si="57"/>
        <v>5842.7477096067241</v>
      </c>
      <c r="Z113" s="29">
        <f>SUMIFS('NTUA heat dem'!G$15:G$55,'NTUA heat dem'!$A$15:$A$55,overview!$B113)</f>
        <v>5882.2870500967356</v>
      </c>
      <c r="AA113" s="37">
        <f t="shared" si="58"/>
        <v>6178.342077211546</v>
      </c>
      <c r="AB113" s="37">
        <f t="shared" si="59"/>
        <v>6474.3971043263564</v>
      </c>
      <c r="AC113" s="37">
        <f t="shared" si="60"/>
        <v>6770.4521314411668</v>
      </c>
      <c r="AD113" s="37">
        <f t="shared" si="61"/>
        <v>7066.5071585559772</v>
      </c>
      <c r="AE113" s="29">
        <f>SUMIFS('NTUA heat dem'!H$15:H$55,'NTUA heat dem'!$A$15:$A$55,overview!$B113)</f>
        <v>7362.5621856707876</v>
      </c>
      <c r="AF113" s="37">
        <f t="shared" si="62"/>
        <v>7197.7657747101848</v>
      </c>
      <c r="AG113" s="37">
        <f t="shared" si="63"/>
        <v>7032.969363749582</v>
      </c>
      <c r="AH113" s="37">
        <f t="shared" si="64"/>
        <v>6868.1729527889793</v>
      </c>
      <c r="AI113" s="37">
        <f t="shared" si="65"/>
        <v>6703.3765418283765</v>
      </c>
      <c r="AJ113" s="29">
        <f>SUMIFS('NTUA heat dem'!I$15:I$55,'NTUA heat dem'!$A$15:$A$55,overview!$B113)</f>
        <v>6538.5801308677746</v>
      </c>
      <c r="AK113" s="37">
        <f t="shared" si="66"/>
        <v>6596.8289630939462</v>
      </c>
      <c r="AL113" s="37">
        <f t="shared" si="67"/>
        <v>6655.0777953201177</v>
      </c>
      <c r="AM113" s="37">
        <f t="shared" si="68"/>
        <v>6713.3266275462893</v>
      </c>
      <c r="AN113" s="37">
        <f t="shared" si="69"/>
        <v>6771.5754597724608</v>
      </c>
      <c r="AO113" s="29">
        <f>SUMIFS('NTUA heat dem'!J$15:J$55,'NTUA heat dem'!$A$15:$A$55,overview!$B113)</f>
        <v>6829.8242919986315</v>
      </c>
      <c r="AP113" s="37">
        <f t="shared" si="70"/>
        <v>6802.4468041994933</v>
      </c>
      <c r="AQ113" s="37">
        <f t="shared" si="71"/>
        <v>6775.0693164003551</v>
      </c>
      <c r="AR113" s="37">
        <f t="shared" si="72"/>
        <v>6747.6918286012169</v>
      </c>
      <c r="AS113" s="37">
        <f t="shared" si="73"/>
        <v>6720.3143408020787</v>
      </c>
      <c r="AT113" s="29">
        <f>SUMIFS('NTUA heat dem'!K$15:K$55,'NTUA heat dem'!$A$15:$A$55,overview!$B113)</f>
        <v>6692.9368530029406</v>
      </c>
      <c r="AU113" s="37">
        <f t="shared" si="74"/>
        <v>6656.9689572626703</v>
      </c>
      <c r="AV113" s="37">
        <f t="shared" si="75"/>
        <v>6621.0010615224001</v>
      </c>
      <c r="AW113" s="37">
        <f t="shared" si="76"/>
        <v>6585.0331657821298</v>
      </c>
      <c r="AX113" s="37">
        <f t="shared" si="77"/>
        <v>6549.0652700418595</v>
      </c>
      <c r="AY113" s="29">
        <f>SUMIFS('NTUA heat dem'!L$15:L$55,'NTUA heat dem'!$A$15:$A$55,overview!$B113)</f>
        <v>6513.0973743015911</v>
      </c>
    </row>
    <row r="114" spans="1:51" hidden="1" x14ac:dyDescent="0.25">
      <c r="A114" s="30"/>
      <c r="B114" s="24" t="s">
        <v>70</v>
      </c>
      <c r="C114" s="24" t="s">
        <v>109</v>
      </c>
      <c r="D114" s="24" t="s">
        <v>131</v>
      </c>
      <c r="E114" s="24" t="s">
        <v>132</v>
      </c>
      <c r="F114" s="25">
        <f>SUMIFS('Estat heat dem'!G$15:G$55,'Estat heat dem'!$A$15:$A$55,overview!$B114)</f>
        <v>33828.055555555555</v>
      </c>
      <c r="G114" s="25">
        <f>SUMIFS('Estat heat dem'!H$15:H$55,'Estat heat dem'!$A$15:$A$55,overview!$B114)</f>
        <v>31641.111111111109</v>
      </c>
      <c r="H114" s="25">
        <f>SUMIFS('Estat heat dem'!I$15:I$55,'Estat heat dem'!$A$15:$A$55,overview!$B114)</f>
        <v>28255.555555555555</v>
      </c>
      <c r="I114" s="25">
        <f>SUMIFS('Estat heat dem'!J$15:J$55,'Estat heat dem'!$A$15:$A$55,overview!$B114)</f>
        <v>26952.222222222223</v>
      </c>
      <c r="J114" s="25">
        <f>SUMIFS('Estat heat dem'!K$15:K$55,'Estat heat dem'!$A$15:$A$55,overview!$B114)</f>
        <v>25192.777777777777</v>
      </c>
      <c r="K114" s="25">
        <f>SUMIFS('Estat heat dem'!L$15:L$55,'Estat heat dem'!$A$15:$A$55,overview!$B114)</f>
        <v>25733.333333333332</v>
      </c>
      <c r="L114" s="25">
        <f>SUMIFS('Estat heat dem'!M$15:M$55,'Estat heat dem'!$A$15:$A$55,overview!$B114)</f>
        <v>25263.333333333332</v>
      </c>
      <c r="M114" s="25">
        <f>SUMIFS('Estat heat dem'!N$15:N$55,'Estat heat dem'!$A$15:$A$55,overview!$B114)</f>
        <v>22891.111111111109</v>
      </c>
      <c r="N114" s="25">
        <f>SUMIFS('Estat heat dem'!O$15:O$55,'Estat heat dem'!$A$15:$A$55,overview!$B114)</f>
        <v>21846.111111111109</v>
      </c>
      <c r="O114" s="25">
        <f>SUMIFS('Estat heat dem'!P$15:P$55,'Estat heat dem'!$A$15:$A$55,overview!$B114)</f>
        <v>20062.777777777777</v>
      </c>
      <c r="P114" s="25">
        <f>SUMIFS('Estat heat dem'!Q$15:Q$55,'Estat heat dem'!$A$15:$A$55,overview!$B114)</f>
        <v>19698.055555555555</v>
      </c>
      <c r="Q114" s="25">
        <f>SUMIFS('Estat heat dem'!R$15:R$55,'Estat heat dem'!$A$15:$A$55,overview!$B114)</f>
        <v>19755.833333333332</v>
      </c>
      <c r="R114" s="25">
        <f>SUMIFS('Estat heat dem'!S$15:S$55,'Estat heat dem'!$A$15:$A$55,overview!$B114)</f>
        <v>19175.372777777779</v>
      </c>
      <c r="S114" s="25">
        <f>SUMIFS('Estat heat dem'!T$15:T$55,'Estat heat dem'!$A$15:$A$55,overview!$B114)</f>
        <v>18583.621111111108</v>
      </c>
      <c r="T114" s="36">
        <f t="shared" si="52"/>
        <v>19446.211729302358</v>
      </c>
      <c r="U114" s="36">
        <f t="shared" si="53"/>
        <v>20308.802347493609</v>
      </c>
      <c r="V114" s="36">
        <f t="shared" si="54"/>
        <v>21171.39296568486</v>
      </c>
      <c r="W114" s="36">
        <f t="shared" si="55"/>
        <v>22033.98358387611</v>
      </c>
      <c r="X114" s="36">
        <f t="shared" si="56"/>
        <v>22896.574202067361</v>
      </c>
      <c r="Y114" s="36">
        <f t="shared" si="57"/>
        <v>23759.164820258611</v>
      </c>
      <c r="Z114" s="26">
        <f>SUMIFS('NTUA heat dem'!G$15:G$55,'NTUA heat dem'!$A$15:$A$55,overview!$B114)</f>
        <v>24621.755438449851</v>
      </c>
      <c r="AA114" s="36">
        <f t="shared" si="58"/>
        <v>24831.57438645358</v>
      </c>
      <c r="AB114" s="36">
        <f t="shared" si="59"/>
        <v>25041.393334457309</v>
      </c>
      <c r="AC114" s="36">
        <f t="shared" si="60"/>
        <v>25251.212282461038</v>
      </c>
      <c r="AD114" s="36">
        <f t="shared" si="61"/>
        <v>25461.031230464767</v>
      </c>
      <c r="AE114" s="26">
        <f>SUMIFS('NTUA heat dem'!H$15:H$55,'NTUA heat dem'!$A$15:$A$55,overview!$B114)</f>
        <v>25670.8501784685</v>
      </c>
      <c r="AF114" s="36">
        <f t="shared" si="62"/>
        <v>25858.306878766707</v>
      </c>
      <c r="AG114" s="36">
        <f t="shared" si="63"/>
        <v>26045.763579064915</v>
      </c>
      <c r="AH114" s="36">
        <f t="shared" si="64"/>
        <v>26233.220279363122</v>
      </c>
      <c r="AI114" s="36">
        <f t="shared" si="65"/>
        <v>26420.67697966133</v>
      </c>
      <c r="AJ114" s="26">
        <f>SUMIFS('NTUA heat dem'!I$15:I$55,'NTUA heat dem'!$A$15:$A$55,overview!$B114)</f>
        <v>26608.133679959545</v>
      </c>
      <c r="AK114" s="36">
        <f t="shared" si="66"/>
        <v>26765.404981780193</v>
      </c>
      <c r="AL114" s="36">
        <f t="shared" si="67"/>
        <v>26922.676283600842</v>
      </c>
      <c r="AM114" s="36">
        <f t="shared" si="68"/>
        <v>27079.947585421491</v>
      </c>
      <c r="AN114" s="36">
        <f t="shared" si="69"/>
        <v>27237.218887242139</v>
      </c>
      <c r="AO114" s="26">
        <f>SUMIFS('NTUA heat dem'!J$15:J$55,'NTUA heat dem'!$A$15:$A$55,overview!$B114)</f>
        <v>27394.490189062784</v>
      </c>
      <c r="AP114" s="36">
        <f t="shared" si="70"/>
        <v>27575.917386490004</v>
      </c>
      <c r="AQ114" s="36">
        <f t="shared" si="71"/>
        <v>27757.344583917224</v>
      </c>
      <c r="AR114" s="36">
        <f t="shared" si="72"/>
        <v>27938.771781344443</v>
      </c>
      <c r="AS114" s="36">
        <f t="shared" si="73"/>
        <v>28120.198978771663</v>
      </c>
      <c r="AT114" s="26">
        <f>SUMIFS('NTUA heat dem'!K$15:K$55,'NTUA heat dem'!$A$15:$A$55,overview!$B114)</f>
        <v>28301.62617619889</v>
      </c>
      <c r="AU114" s="36">
        <f t="shared" si="74"/>
        <v>28472.168275931839</v>
      </c>
      <c r="AV114" s="36">
        <f t="shared" si="75"/>
        <v>28642.710375664788</v>
      </c>
      <c r="AW114" s="36">
        <f t="shared" si="76"/>
        <v>28813.252475397738</v>
      </c>
      <c r="AX114" s="36">
        <f t="shared" si="77"/>
        <v>28983.794575130687</v>
      </c>
      <c r="AY114" s="26">
        <f>SUMIFS('NTUA heat dem'!L$15:L$55,'NTUA heat dem'!$A$15:$A$55,overview!$B114)</f>
        <v>29154.33667486364</v>
      </c>
    </row>
    <row r="115" spans="1:51" hidden="1" x14ac:dyDescent="0.25">
      <c r="A115" s="31"/>
      <c r="B115" s="27" t="s">
        <v>71</v>
      </c>
      <c r="C115" s="27" t="s">
        <v>123</v>
      </c>
      <c r="D115" s="27" t="s">
        <v>131</v>
      </c>
      <c r="E115" s="27" t="s">
        <v>132</v>
      </c>
      <c r="F115" s="28">
        <f>SUMIFS('Estat heat dem'!G$15:G$55,'Estat heat dem'!$A$15:$A$55,overview!$B115)</f>
        <v>2758.6111111111109</v>
      </c>
      <c r="G115" s="28">
        <f>SUMIFS('Estat heat dem'!H$15:H$55,'Estat heat dem'!$A$15:$A$55,overview!$B115)</f>
        <v>2625.2777777777778</v>
      </c>
      <c r="H115" s="28">
        <f>SUMIFS('Estat heat dem'!I$15:I$55,'Estat heat dem'!$A$15:$A$55,overview!$B115)</f>
        <v>2408.3333333333335</v>
      </c>
      <c r="I115" s="28">
        <f>SUMIFS('Estat heat dem'!J$15:J$55,'Estat heat dem'!$A$15:$A$55,overview!$B115)</f>
        <v>2533.3333333333335</v>
      </c>
      <c r="J115" s="28">
        <f>SUMIFS('Estat heat dem'!K$15:K$55,'Estat heat dem'!$A$15:$A$55,overview!$B115)</f>
        <v>2464.1666666666665</v>
      </c>
      <c r="K115" s="28">
        <f>SUMIFS('Estat heat dem'!L$15:L$55,'Estat heat dem'!$A$15:$A$55,overview!$B115)</f>
        <v>2659.4444444444443</v>
      </c>
      <c r="L115" s="28">
        <f>SUMIFS('Estat heat dem'!M$15:M$55,'Estat heat dem'!$A$15:$A$55,overview!$B115)</f>
        <v>2638.3333333333335</v>
      </c>
      <c r="M115" s="28">
        <f>SUMIFS('Estat heat dem'!N$15:N$55,'Estat heat dem'!$A$15:$A$55,overview!$B115)</f>
        <v>2538.6111111111109</v>
      </c>
      <c r="N115" s="28">
        <f>SUMIFS('Estat heat dem'!O$15:O$55,'Estat heat dem'!$A$15:$A$55,overview!$B115)</f>
        <v>2520.5555555555557</v>
      </c>
      <c r="O115" s="28">
        <f>SUMIFS('Estat heat dem'!P$15:P$55,'Estat heat dem'!$A$15:$A$55,overview!$B115)</f>
        <v>2163.3333333333335</v>
      </c>
      <c r="P115" s="28">
        <f>SUMIFS('Estat heat dem'!Q$15:Q$55,'Estat heat dem'!$A$15:$A$55,overview!$B115)</f>
        <v>2321.6666666666665</v>
      </c>
      <c r="Q115" s="28">
        <f>SUMIFS('Estat heat dem'!R$15:R$55,'Estat heat dem'!$A$15:$A$55,overview!$B115)</f>
        <v>2398.8888888888887</v>
      </c>
      <c r="R115" s="28">
        <f>SUMIFS('Estat heat dem'!S$15:S$55,'Estat heat dem'!$A$15:$A$55,overview!$B115)</f>
        <v>2501.4830555555554</v>
      </c>
      <c r="S115" s="28">
        <f>SUMIFS('Estat heat dem'!T$15:T$55,'Estat heat dem'!$A$15:$A$55,overview!$B115)</f>
        <v>2404.1652777777781</v>
      </c>
      <c r="T115" s="37">
        <f t="shared" si="52"/>
        <v>2454.5670060956068</v>
      </c>
      <c r="U115" s="37">
        <f t="shared" si="53"/>
        <v>2504.9687344134354</v>
      </c>
      <c r="V115" s="37">
        <f t="shared" si="54"/>
        <v>2555.3704627312641</v>
      </c>
      <c r="W115" s="37">
        <f t="shared" si="55"/>
        <v>2605.7721910490927</v>
      </c>
      <c r="X115" s="37">
        <f t="shared" si="56"/>
        <v>2656.1739193669214</v>
      </c>
      <c r="Y115" s="37">
        <f t="shared" si="57"/>
        <v>2706.57564768475</v>
      </c>
      <c r="Z115" s="29">
        <f>SUMIFS('NTUA heat dem'!G$15:G$55,'NTUA heat dem'!$A$15:$A$55,overview!$B115)</f>
        <v>2756.9773760025778</v>
      </c>
      <c r="AA115" s="37">
        <f t="shared" si="58"/>
        <v>2748.3239325887766</v>
      </c>
      <c r="AB115" s="37">
        <f t="shared" si="59"/>
        <v>2739.6704891749755</v>
      </c>
      <c r="AC115" s="37">
        <f t="shared" si="60"/>
        <v>2731.0170457611744</v>
      </c>
      <c r="AD115" s="37">
        <f t="shared" si="61"/>
        <v>2722.3636023473732</v>
      </c>
      <c r="AE115" s="29">
        <f>SUMIFS('NTUA heat dem'!H$15:H$55,'NTUA heat dem'!$A$15:$A$55,overview!$B115)</f>
        <v>2713.7101589335725</v>
      </c>
      <c r="AF115" s="37">
        <f t="shared" si="62"/>
        <v>2710.031665496283</v>
      </c>
      <c r="AG115" s="37">
        <f t="shared" si="63"/>
        <v>2706.3531720589936</v>
      </c>
      <c r="AH115" s="37">
        <f t="shared" si="64"/>
        <v>2702.6746786217041</v>
      </c>
      <c r="AI115" s="37">
        <f t="shared" si="65"/>
        <v>2698.9961851844146</v>
      </c>
      <c r="AJ115" s="29">
        <f>SUMIFS('NTUA heat dem'!I$15:I$55,'NTUA heat dem'!$A$15:$A$55,overview!$B115)</f>
        <v>2695.317691747126</v>
      </c>
      <c r="AK115" s="37">
        <f t="shared" si="66"/>
        <v>2706.8292578247988</v>
      </c>
      <c r="AL115" s="37">
        <f t="shared" si="67"/>
        <v>2718.3408239024716</v>
      </c>
      <c r="AM115" s="37">
        <f t="shared" si="68"/>
        <v>2729.8523899801444</v>
      </c>
      <c r="AN115" s="37">
        <f t="shared" si="69"/>
        <v>2741.3639560578172</v>
      </c>
      <c r="AO115" s="29">
        <f>SUMIFS('NTUA heat dem'!J$15:J$55,'NTUA heat dem'!$A$15:$A$55,overview!$B115)</f>
        <v>2752.8755221354904</v>
      </c>
      <c r="AP115" s="37">
        <f t="shared" si="70"/>
        <v>2744.4424704225198</v>
      </c>
      <c r="AQ115" s="37">
        <f t="shared" si="71"/>
        <v>2736.0094187095492</v>
      </c>
      <c r="AR115" s="37">
        <f t="shared" si="72"/>
        <v>2727.5763669965786</v>
      </c>
      <c r="AS115" s="37">
        <f t="shared" si="73"/>
        <v>2719.143315283608</v>
      </c>
      <c r="AT115" s="29">
        <f>SUMIFS('NTUA heat dem'!K$15:K$55,'NTUA heat dem'!$A$15:$A$55,overview!$B115)</f>
        <v>2710.7102635706383</v>
      </c>
      <c r="AU115" s="37">
        <f t="shared" si="74"/>
        <v>2697.8914953770873</v>
      </c>
      <c r="AV115" s="37">
        <f t="shared" si="75"/>
        <v>2685.0727271835362</v>
      </c>
      <c r="AW115" s="37">
        <f t="shared" si="76"/>
        <v>2672.2539589899852</v>
      </c>
      <c r="AX115" s="37">
        <f t="shared" si="77"/>
        <v>2659.4351907964342</v>
      </c>
      <c r="AY115" s="29">
        <f>SUMIFS('NTUA heat dem'!L$15:L$55,'NTUA heat dem'!$A$15:$A$55,overview!$B115)</f>
        <v>2646.6164226028836</v>
      </c>
    </row>
    <row r="116" spans="1:51" hidden="1" x14ac:dyDescent="0.25">
      <c r="A116" s="30"/>
      <c r="B116" s="24" t="s">
        <v>72</v>
      </c>
      <c r="C116" s="24" t="s">
        <v>124</v>
      </c>
      <c r="D116" s="24" t="s">
        <v>131</v>
      </c>
      <c r="E116" s="24" t="s">
        <v>132</v>
      </c>
      <c r="F116" s="25">
        <f>SUMIFS('Estat heat dem'!G$15:G$55,'Estat heat dem'!$A$15:$A$55,overview!$B116)</f>
        <v>13567.222222222223</v>
      </c>
      <c r="G116" s="25">
        <f>SUMIFS('Estat heat dem'!H$15:H$55,'Estat heat dem'!$A$15:$A$55,overview!$B116)</f>
        <v>12020</v>
      </c>
      <c r="H116" s="25">
        <f>SUMIFS('Estat heat dem'!I$15:I$55,'Estat heat dem'!$A$15:$A$55,overview!$B116)</f>
        <v>10844.444444444443</v>
      </c>
      <c r="I116" s="25">
        <f>SUMIFS('Estat heat dem'!J$15:J$55,'Estat heat dem'!$A$15:$A$55,overview!$B116)</f>
        <v>10475</v>
      </c>
      <c r="J116" s="25">
        <f>SUMIFS('Estat heat dem'!K$15:K$55,'Estat heat dem'!$A$15:$A$55,overview!$B116)</f>
        <v>11001.388888888889</v>
      </c>
      <c r="K116" s="25">
        <f>SUMIFS('Estat heat dem'!L$15:L$55,'Estat heat dem'!$A$15:$A$55,overview!$B116)</f>
        <v>12155.833333333334</v>
      </c>
      <c r="L116" s="25">
        <f>SUMIFS('Estat heat dem'!M$15:M$55,'Estat heat dem'!$A$15:$A$55,overview!$B116)</f>
        <v>11222.777777777777</v>
      </c>
      <c r="M116" s="25">
        <f>SUMIFS('Estat heat dem'!N$15:N$55,'Estat heat dem'!$A$15:$A$55,overview!$B116)</f>
        <v>11198.611111111111</v>
      </c>
      <c r="N116" s="25">
        <f>SUMIFS('Estat heat dem'!O$15:O$55,'Estat heat dem'!$A$15:$A$55,overview!$B116)</f>
        <v>10850</v>
      </c>
      <c r="O116" s="25">
        <f>SUMIFS('Estat heat dem'!P$15:P$55,'Estat heat dem'!$A$15:$A$55,overview!$B116)</f>
        <v>9203.0555555555547</v>
      </c>
      <c r="P116" s="25">
        <f>SUMIFS('Estat heat dem'!Q$15:Q$55,'Estat heat dem'!$A$15:$A$55,overview!$B116)</f>
        <v>9625</v>
      </c>
      <c r="Q116" s="25">
        <f>SUMIFS('Estat heat dem'!R$15:R$55,'Estat heat dem'!$A$15:$A$55,overview!$B116)</f>
        <v>9854.7222222222226</v>
      </c>
      <c r="R116" s="25">
        <f>SUMIFS('Estat heat dem'!S$15:S$55,'Estat heat dem'!$A$15:$A$55,overview!$B116)</f>
        <v>9731.3888888888887</v>
      </c>
      <c r="S116" s="25">
        <f>SUMIFS('Estat heat dem'!T$15:T$55,'Estat heat dem'!$A$15:$A$55,overview!$B116)</f>
        <v>7939.1666666666661</v>
      </c>
      <c r="T116" s="36">
        <f t="shared" si="52"/>
        <v>8473.8097592770537</v>
      </c>
      <c r="U116" s="36">
        <f t="shared" si="53"/>
        <v>9008.4528518874413</v>
      </c>
      <c r="V116" s="36">
        <f t="shared" si="54"/>
        <v>9543.0959444978289</v>
      </c>
      <c r="W116" s="36">
        <f t="shared" si="55"/>
        <v>10077.739037108217</v>
      </c>
      <c r="X116" s="36">
        <f t="shared" si="56"/>
        <v>10612.382129718604</v>
      </c>
      <c r="Y116" s="36">
        <f t="shared" si="57"/>
        <v>11147.025222328992</v>
      </c>
      <c r="Z116" s="26">
        <f>SUMIFS('NTUA heat dem'!G$15:G$55,'NTUA heat dem'!$A$15:$A$55,overview!$B116)</f>
        <v>11681.668314939376</v>
      </c>
      <c r="AA116" s="36">
        <f t="shared" si="58"/>
        <v>11629.336038704523</v>
      </c>
      <c r="AB116" s="36">
        <f t="shared" si="59"/>
        <v>11577.003762469671</v>
      </c>
      <c r="AC116" s="36">
        <f t="shared" si="60"/>
        <v>11524.671486234818</v>
      </c>
      <c r="AD116" s="36">
        <f t="shared" si="61"/>
        <v>11472.339209999966</v>
      </c>
      <c r="AE116" s="26">
        <f>SUMIFS('NTUA heat dem'!H$15:H$55,'NTUA heat dem'!$A$15:$A$55,overview!$B116)</f>
        <v>11420.006933765113</v>
      </c>
      <c r="AF116" s="36">
        <f t="shared" si="62"/>
        <v>11382.078270754968</v>
      </c>
      <c r="AG116" s="36">
        <f t="shared" si="63"/>
        <v>11344.149607744823</v>
      </c>
      <c r="AH116" s="36">
        <f t="shared" si="64"/>
        <v>11306.220944734678</v>
      </c>
      <c r="AI116" s="36">
        <f t="shared" si="65"/>
        <v>11268.292281724533</v>
      </c>
      <c r="AJ116" s="26">
        <f>SUMIFS('NTUA heat dem'!I$15:I$55,'NTUA heat dem'!$A$15:$A$55,overview!$B116)</f>
        <v>11230.363618714389</v>
      </c>
      <c r="AK116" s="36">
        <f t="shared" si="66"/>
        <v>11181.714582999193</v>
      </c>
      <c r="AL116" s="36">
        <f t="shared" si="67"/>
        <v>11133.065547283997</v>
      </c>
      <c r="AM116" s="36">
        <f t="shared" si="68"/>
        <v>11084.416511568801</v>
      </c>
      <c r="AN116" s="36">
        <f t="shared" si="69"/>
        <v>11035.767475853605</v>
      </c>
      <c r="AO116" s="26">
        <f>SUMIFS('NTUA heat dem'!J$15:J$55,'NTUA heat dem'!$A$15:$A$55,overview!$B116)</f>
        <v>10987.118440138411</v>
      </c>
      <c r="AP116" s="36">
        <f t="shared" si="70"/>
        <v>10913.009109217917</v>
      </c>
      <c r="AQ116" s="36">
        <f t="shared" si="71"/>
        <v>10838.899778297424</v>
      </c>
      <c r="AR116" s="36">
        <f t="shared" si="72"/>
        <v>10764.79044737693</v>
      </c>
      <c r="AS116" s="36">
        <f t="shared" si="73"/>
        <v>10690.681116456437</v>
      </c>
      <c r="AT116" s="26">
        <f>SUMIFS('NTUA heat dem'!K$15:K$55,'NTUA heat dem'!$A$15:$A$55,overview!$B116)</f>
        <v>10616.57178553594</v>
      </c>
      <c r="AU116" s="36">
        <f t="shared" si="74"/>
        <v>10567.881426825092</v>
      </c>
      <c r="AV116" s="36">
        <f t="shared" si="75"/>
        <v>10519.191068114244</v>
      </c>
      <c r="AW116" s="36">
        <f t="shared" si="76"/>
        <v>10470.500709403395</v>
      </c>
      <c r="AX116" s="36">
        <f t="shared" si="77"/>
        <v>10421.810350692547</v>
      </c>
      <c r="AY116" s="26">
        <f>SUMIFS('NTUA heat dem'!L$15:L$55,'NTUA heat dem'!$A$15:$A$55,overview!$B116)</f>
        <v>10373.119991981699</v>
      </c>
    </row>
    <row r="117" spans="1:51" hidden="1" x14ac:dyDescent="0.25">
      <c r="A117" s="31"/>
      <c r="B117" s="27" t="s">
        <v>73</v>
      </c>
      <c r="C117" s="27" t="s">
        <v>110</v>
      </c>
      <c r="D117" s="27" t="s">
        <v>131</v>
      </c>
      <c r="E117" s="27" t="s">
        <v>132</v>
      </c>
      <c r="F117" s="28">
        <f>SUMIFS('Estat heat dem'!G$15:G$55,'Estat heat dem'!$A$15:$A$55,overview!$B117)</f>
        <v>49303.333333333328</v>
      </c>
      <c r="G117" s="28">
        <f>SUMIFS('Estat heat dem'!H$15:H$55,'Estat heat dem'!$A$15:$A$55,overview!$B117)</f>
        <v>52713.611111111109</v>
      </c>
      <c r="H117" s="28">
        <f>SUMIFS('Estat heat dem'!I$15:I$55,'Estat heat dem'!$A$15:$A$55,overview!$B117)</f>
        <v>51635.833333333328</v>
      </c>
      <c r="I117" s="28">
        <f>SUMIFS('Estat heat dem'!J$15:J$55,'Estat heat dem'!$A$15:$A$55,overview!$B117)</f>
        <v>51826.666666666664</v>
      </c>
      <c r="J117" s="28">
        <f>SUMIFS('Estat heat dem'!K$15:K$55,'Estat heat dem'!$A$15:$A$55,overview!$B117)</f>
        <v>51908.888888888891</v>
      </c>
      <c r="K117" s="28">
        <f>SUMIFS('Estat heat dem'!L$15:L$55,'Estat heat dem'!$A$15:$A$55,overview!$B117)</f>
        <v>58095</v>
      </c>
      <c r="L117" s="28">
        <f>SUMIFS('Estat heat dem'!M$15:M$55,'Estat heat dem'!$A$15:$A$55,overview!$B117)</f>
        <v>51753.333333333328</v>
      </c>
      <c r="M117" s="28">
        <f>SUMIFS('Estat heat dem'!N$15:N$55,'Estat heat dem'!$A$15:$A$55,overview!$B117)</f>
        <v>54889.444444444445</v>
      </c>
      <c r="N117" s="28">
        <f>SUMIFS('Estat heat dem'!O$15:O$55,'Estat heat dem'!$A$15:$A$55,overview!$B117)</f>
        <v>51776.388888888891</v>
      </c>
      <c r="O117" s="28">
        <f>SUMIFS('Estat heat dem'!P$15:P$55,'Estat heat dem'!$A$15:$A$55,overview!$B117)</f>
        <v>50713.055555555555</v>
      </c>
      <c r="P117" s="28">
        <f>SUMIFS('Estat heat dem'!Q$15:Q$55,'Estat heat dem'!$A$15:$A$55,overview!$B117)</f>
        <v>48790.833333333336</v>
      </c>
      <c r="Q117" s="28">
        <f>SUMIFS('Estat heat dem'!R$15:R$55,'Estat heat dem'!$A$15:$A$55,overview!$B117)</f>
        <v>53869.444444444445</v>
      </c>
      <c r="R117" s="28">
        <f>SUMIFS('Estat heat dem'!S$15:S$55,'Estat heat dem'!$A$15:$A$55,overview!$B117)</f>
        <v>53066.111111111109</v>
      </c>
      <c r="S117" s="28">
        <f>SUMIFS('Estat heat dem'!T$15:T$55,'Estat heat dem'!$A$15:$A$55,overview!$B117)</f>
        <v>52147.777777777774</v>
      </c>
      <c r="T117" s="37">
        <f t="shared" si="52"/>
        <v>52271.228346314805</v>
      </c>
      <c r="U117" s="37">
        <f t="shared" si="53"/>
        <v>52394.678914851836</v>
      </c>
      <c r="V117" s="37">
        <f t="shared" si="54"/>
        <v>52518.129483388868</v>
      </c>
      <c r="W117" s="37">
        <f t="shared" si="55"/>
        <v>52641.580051925899</v>
      </c>
      <c r="X117" s="37">
        <f t="shared" si="56"/>
        <v>52765.030620462931</v>
      </c>
      <c r="Y117" s="37">
        <f t="shared" si="57"/>
        <v>52888.481188999962</v>
      </c>
      <c r="Z117" s="29">
        <f>SUMIFS('NTUA heat dem'!G$15:G$55,'NTUA heat dem'!$A$15:$A$55,overview!$B117)</f>
        <v>53011.931757537001</v>
      </c>
      <c r="AA117" s="37">
        <f t="shared" si="58"/>
        <v>52406.038075664299</v>
      </c>
      <c r="AB117" s="37">
        <f t="shared" si="59"/>
        <v>51800.144393791597</v>
      </c>
      <c r="AC117" s="37">
        <f t="shared" si="60"/>
        <v>51194.250711918896</v>
      </c>
      <c r="AD117" s="37">
        <f t="shared" si="61"/>
        <v>50588.357030046194</v>
      </c>
      <c r="AE117" s="29">
        <f>SUMIFS('NTUA heat dem'!H$15:H$55,'NTUA heat dem'!$A$15:$A$55,overview!$B117)</f>
        <v>49982.463348173507</v>
      </c>
      <c r="AF117" s="37">
        <f t="shared" si="62"/>
        <v>49742.279408100396</v>
      </c>
      <c r="AG117" s="37">
        <f t="shared" si="63"/>
        <v>49502.095468027284</v>
      </c>
      <c r="AH117" s="37">
        <f t="shared" si="64"/>
        <v>49261.911527954173</v>
      </c>
      <c r="AI117" s="37">
        <f t="shared" si="65"/>
        <v>49021.727587881061</v>
      </c>
      <c r="AJ117" s="29">
        <f>SUMIFS('NTUA heat dem'!I$15:I$55,'NTUA heat dem'!$A$15:$A$55,overview!$B117)</f>
        <v>48781.543647807957</v>
      </c>
      <c r="AK117" s="37">
        <f t="shared" si="66"/>
        <v>48803.993938710817</v>
      </c>
      <c r="AL117" s="37">
        <f t="shared" si="67"/>
        <v>48826.444229613677</v>
      </c>
      <c r="AM117" s="37">
        <f t="shared" si="68"/>
        <v>48848.894520516536</v>
      </c>
      <c r="AN117" s="37">
        <f t="shared" si="69"/>
        <v>48871.344811419396</v>
      </c>
      <c r="AO117" s="29">
        <f>SUMIFS('NTUA heat dem'!J$15:J$55,'NTUA heat dem'!$A$15:$A$55,overview!$B117)</f>
        <v>48893.79510232227</v>
      </c>
      <c r="AP117" s="37">
        <f t="shared" si="70"/>
        <v>48944.556983214723</v>
      </c>
      <c r="AQ117" s="37">
        <f t="shared" si="71"/>
        <v>48995.318864107176</v>
      </c>
      <c r="AR117" s="37">
        <f t="shared" si="72"/>
        <v>49046.080744999628</v>
      </c>
      <c r="AS117" s="37">
        <f t="shared" si="73"/>
        <v>49096.842625892081</v>
      </c>
      <c r="AT117" s="29">
        <f>SUMIFS('NTUA heat dem'!K$15:K$55,'NTUA heat dem'!$A$15:$A$55,overview!$B117)</f>
        <v>49147.604506784533</v>
      </c>
      <c r="AU117" s="37">
        <f t="shared" si="74"/>
        <v>49317.308039438896</v>
      </c>
      <c r="AV117" s="37">
        <f t="shared" si="75"/>
        <v>49487.011572093259</v>
      </c>
      <c r="AW117" s="37">
        <f t="shared" si="76"/>
        <v>49656.715104747622</v>
      </c>
      <c r="AX117" s="37">
        <f t="shared" si="77"/>
        <v>49826.418637401985</v>
      </c>
      <c r="AY117" s="29">
        <f>SUMIFS('NTUA heat dem'!L$15:L$55,'NTUA heat dem'!$A$15:$A$55,overview!$B117)</f>
        <v>49996.122170056333</v>
      </c>
    </row>
    <row r="118" spans="1:51" hidden="1" x14ac:dyDescent="0.25">
      <c r="A118" s="30"/>
      <c r="B118" s="24" t="s">
        <v>74</v>
      </c>
      <c r="C118" s="24" t="s">
        <v>125</v>
      </c>
      <c r="D118" s="24" t="s">
        <v>131</v>
      </c>
      <c r="E118" s="24" t="s">
        <v>132</v>
      </c>
      <c r="F118" s="25">
        <f>SUMIFS('Estat heat dem'!G$15:G$55,'Estat heat dem'!$A$15:$A$55,overview!$B118)</f>
        <v>50296.111111111109</v>
      </c>
      <c r="G118" s="25">
        <f>SUMIFS('Estat heat dem'!H$15:H$55,'Estat heat dem'!$A$15:$A$55,overview!$B118)</f>
        <v>50394.722222222219</v>
      </c>
      <c r="H118" s="25">
        <f>SUMIFS('Estat heat dem'!I$15:I$55,'Estat heat dem'!$A$15:$A$55,overview!$B118)</f>
        <v>49296.111111111109</v>
      </c>
      <c r="I118" s="25">
        <f>SUMIFS('Estat heat dem'!J$15:J$55,'Estat heat dem'!$A$15:$A$55,overview!$B118)</f>
        <v>49342.222222222219</v>
      </c>
      <c r="J118" s="25">
        <f>SUMIFS('Estat heat dem'!K$15:K$55,'Estat heat dem'!$A$15:$A$55,overview!$B118)</f>
        <v>51987.222222222219</v>
      </c>
      <c r="K118" s="25">
        <f>SUMIFS('Estat heat dem'!L$15:L$55,'Estat heat dem'!$A$15:$A$55,overview!$B118)</f>
        <v>62286.111111111109</v>
      </c>
      <c r="L118" s="25">
        <f>SUMIFS('Estat heat dem'!M$15:M$55,'Estat heat dem'!$A$15:$A$55,overview!$B118)</f>
        <v>49572.222222222219</v>
      </c>
      <c r="M118" s="25">
        <f>SUMIFS('Estat heat dem'!N$15:N$55,'Estat heat dem'!$A$15:$A$55,overview!$B118)</f>
        <v>54567.777777777774</v>
      </c>
      <c r="N118" s="25">
        <f>SUMIFS('Estat heat dem'!O$15:O$55,'Estat heat dem'!$A$15:$A$55,overview!$B118)</f>
        <v>52818.888888888891</v>
      </c>
      <c r="O118" s="25">
        <f>SUMIFS('Estat heat dem'!P$15:P$55,'Estat heat dem'!$A$15:$A$55,overview!$B118)</f>
        <v>49971.111111111109</v>
      </c>
      <c r="P118" s="25">
        <f>SUMIFS('Estat heat dem'!Q$15:Q$55,'Estat heat dem'!$A$15:$A$55,overview!$B118)</f>
        <v>50959.722222222219</v>
      </c>
      <c r="Q118" s="25">
        <f>SUMIFS('Estat heat dem'!R$15:R$55,'Estat heat dem'!$A$15:$A$55,overview!$B118)</f>
        <v>53730.277777777774</v>
      </c>
      <c r="R118" s="25">
        <f>SUMIFS('Estat heat dem'!S$15:S$55,'Estat heat dem'!$A$15:$A$55,overview!$B118)</f>
        <v>52751.944444444445</v>
      </c>
      <c r="S118" s="25">
        <f>SUMIFS('Estat heat dem'!T$15:T$55,'Estat heat dem'!$A$15:$A$55,overview!$B118)</f>
        <v>52696.944444444445</v>
      </c>
      <c r="T118" s="36">
        <f t="shared" si="52"/>
        <v>53015.876544820087</v>
      </c>
      <c r="U118" s="36">
        <f t="shared" si="53"/>
        <v>53334.808645195728</v>
      </c>
      <c r="V118" s="36">
        <f t="shared" si="54"/>
        <v>53653.740745571369</v>
      </c>
      <c r="W118" s="36">
        <f t="shared" si="55"/>
        <v>53972.672845947011</v>
      </c>
      <c r="X118" s="36">
        <f t="shared" si="56"/>
        <v>54291.604946322652</v>
      </c>
      <c r="Y118" s="36">
        <f t="shared" si="57"/>
        <v>54610.537046698293</v>
      </c>
      <c r="Z118" s="26">
        <f>SUMIFS('NTUA heat dem'!G$15:G$55,'NTUA heat dem'!$A$15:$A$55,overview!$B118)</f>
        <v>54929.469147073934</v>
      </c>
      <c r="AA118" s="36">
        <f t="shared" si="58"/>
        <v>54641.980851337205</v>
      </c>
      <c r="AB118" s="36">
        <f t="shared" si="59"/>
        <v>54354.492555600475</v>
      </c>
      <c r="AC118" s="36">
        <f t="shared" si="60"/>
        <v>54067.004259863745</v>
      </c>
      <c r="AD118" s="36">
        <f t="shared" si="61"/>
        <v>53779.515964127015</v>
      </c>
      <c r="AE118" s="26">
        <f>SUMIFS('NTUA heat dem'!H$15:H$55,'NTUA heat dem'!$A$15:$A$55,overview!$B118)</f>
        <v>53492.027668390278</v>
      </c>
      <c r="AF118" s="36">
        <f t="shared" si="62"/>
        <v>53894.071618014321</v>
      </c>
      <c r="AG118" s="36">
        <f t="shared" si="63"/>
        <v>54296.115567638364</v>
      </c>
      <c r="AH118" s="36">
        <f t="shared" si="64"/>
        <v>54698.159517262407</v>
      </c>
      <c r="AI118" s="36">
        <f t="shared" si="65"/>
        <v>55100.203466886451</v>
      </c>
      <c r="AJ118" s="26">
        <f>SUMIFS('NTUA heat dem'!I$15:I$55,'NTUA heat dem'!$A$15:$A$55,overview!$B118)</f>
        <v>55502.247416510494</v>
      </c>
      <c r="AK118" s="36">
        <f t="shared" si="66"/>
        <v>55877.820897695805</v>
      </c>
      <c r="AL118" s="36">
        <f t="shared" si="67"/>
        <v>56253.394378881116</v>
      </c>
      <c r="AM118" s="36">
        <f t="shared" si="68"/>
        <v>56628.967860066427</v>
      </c>
      <c r="AN118" s="36">
        <f t="shared" si="69"/>
        <v>57004.541341251737</v>
      </c>
      <c r="AO118" s="26">
        <f>SUMIFS('NTUA heat dem'!J$15:J$55,'NTUA heat dem'!$A$15:$A$55,overview!$B118)</f>
        <v>57380.114822437041</v>
      </c>
      <c r="AP118" s="36">
        <f t="shared" si="70"/>
        <v>57972.978163765969</v>
      </c>
      <c r="AQ118" s="36">
        <f t="shared" si="71"/>
        <v>58565.841505094897</v>
      </c>
      <c r="AR118" s="36">
        <f t="shared" si="72"/>
        <v>59158.704846423825</v>
      </c>
      <c r="AS118" s="36">
        <f t="shared" si="73"/>
        <v>59751.568187752753</v>
      </c>
      <c r="AT118" s="26">
        <f>SUMIFS('NTUA heat dem'!K$15:K$55,'NTUA heat dem'!$A$15:$A$55,overview!$B118)</f>
        <v>60344.431529081696</v>
      </c>
      <c r="AU118" s="36">
        <f t="shared" si="74"/>
        <v>60874.663024232017</v>
      </c>
      <c r="AV118" s="36">
        <f t="shared" si="75"/>
        <v>61404.894519382338</v>
      </c>
      <c r="AW118" s="36">
        <f t="shared" si="76"/>
        <v>61935.12601453266</v>
      </c>
      <c r="AX118" s="36">
        <f t="shared" si="77"/>
        <v>62465.357509682981</v>
      </c>
      <c r="AY118" s="26">
        <f>SUMIFS('NTUA heat dem'!L$15:L$55,'NTUA heat dem'!$A$15:$A$55,overview!$B118)</f>
        <v>62995.589004833309</v>
      </c>
    </row>
    <row r="119" spans="1:51" hidden="1" x14ac:dyDescent="0.25">
      <c r="A119" s="31"/>
      <c r="B119" s="27" t="s">
        <v>75</v>
      </c>
      <c r="C119" s="27" t="s">
        <v>126</v>
      </c>
      <c r="D119" s="27" t="s">
        <v>131</v>
      </c>
      <c r="E119" s="27" t="s">
        <v>132</v>
      </c>
      <c r="F119" s="28">
        <f>SUMIFS('Estat heat dem'!G$15:G$55,'Estat heat dem'!$A$15:$A$55,overview!$B119)</f>
        <v>15884.444444444443</v>
      </c>
      <c r="G119" s="28">
        <f>SUMIFS('Estat heat dem'!H$15:H$55,'Estat heat dem'!$A$15:$A$55,overview!$B119)</f>
        <v>15173.888888888889</v>
      </c>
      <c r="H119" s="28">
        <f>SUMIFS('Estat heat dem'!I$15:I$55,'Estat heat dem'!$A$15:$A$55,overview!$B119)</f>
        <v>16346.666666666666</v>
      </c>
      <c r="I119" s="28">
        <f>SUMIFS('Estat heat dem'!J$15:J$55,'Estat heat dem'!$A$15:$A$55,overview!$B119)</f>
        <v>17876.111111111109</v>
      </c>
      <c r="J119" s="28">
        <f>SUMIFS('Estat heat dem'!K$15:K$55,'Estat heat dem'!$A$15:$A$55,overview!$B119)</f>
        <v>15128.055555555555</v>
      </c>
      <c r="K119" s="28">
        <f>SUMIFS('Estat heat dem'!L$15:L$55,'Estat heat dem'!$A$15:$A$55,overview!$B119)</f>
        <v>15822.777777777777</v>
      </c>
      <c r="L119" s="28">
        <f>SUMIFS('Estat heat dem'!M$15:M$55,'Estat heat dem'!$A$15:$A$55,overview!$B119)</f>
        <v>16141.388888888889</v>
      </c>
      <c r="M119" s="28">
        <f>SUMIFS('Estat heat dem'!N$15:N$55,'Estat heat dem'!$A$15:$A$55,overview!$B119)</f>
        <v>16201.388888888889</v>
      </c>
      <c r="N119" s="28">
        <f>SUMIFS('Estat heat dem'!O$15:O$55,'Estat heat dem'!$A$15:$A$55,overview!$B119)</f>
        <v>15723.333333333332</v>
      </c>
      <c r="O119" s="28">
        <f>SUMIFS('Estat heat dem'!P$15:P$55,'Estat heat dem'!$A$15:$A$55,overview!$B119)</f>
        <v>16748.333333333332</v>
      </c>
      <c r="P119" s="28">
        <f>SUMIFS('Estat heat dem'!Q$15:Q$55,'Estat heat dem'!$A$15:$A$55,overview!$B119)</f>
        <v>18474.868055555555</v>
      </c>
      <c r="Q119" s="28">
        <f>SUMIFS('Estat heat dem'!R$15:R$55,'Estat heat dem'!$A$15:$A$55,overview!$B119)</f>
        <v>18091.288888888888</v>
      </c>
      <c r="R119" s="28">
        <f>SUMIFS('Estat heat dem'!S$15:S$55,'Estat heat dem'!$A$15:$A$55,overview!$B119)</f>
        <v>18490.0825</v>
      </c>
      <c r="S119" s="28">
        <f>SUMIFS('Estat heat dem'!T$15:T$55,'Estat heat dem'!$A$15:$A$55,overview!$B119)</f>
        <v>18428.398611111112</v>
      </c>
      <c r="T119" s="37">
        <f t="shared" si="52"/>
        <v>18708.082332164242</v>
      </c>
      <c r="U119" s="37">
        <f t="shared" si="53"/>
        <v>18987.766053217372</v>
      </c>
      <c r="V119" s="37">
        <f t="shared" si="54"/>
        <v>19267.449774270503</v>
      </c>
      <c r="W119" s="37">
        <f t="shared" si="55"/>
        <v>19547.133495323633</v>
      </c>
      <c r="X119" s="37">
        <f t="shared" si="56"/>
        <v>19826.817216376763</v>
      </c>
      <c r="Y119" s="37">
        <f t="shared" si="57"/>
        <v>20106.500937429893</v>
      </c>
      <c r="Z119" s="29">
        <f>SUMIFS('NTUA heat dem'!G$15:G$55,'NTUA heat dem'!$A$15:$A$55,overview!$B119)</f>
        <v>20386.184658483027</v>
      </c>
      <c r="AA119" s="37">
        <f t="shared" si="58"/>
        <v>20798.710694951325</v>
      </c>
      <c r="AB119" s="37">
        <f t="shared" si="59"/>
        <v>21211.236731419624</v>
      </c>
      <c r="AC119" s="37">
        <f t="shared" si="60"/>
        <v>21623.762767887922</v>
      </c>
      <c r="AD119" s="37">
        <f t="shared" si="61"/>
        <v>22036.28880435622</v>
      </c>
      <c r="AE119" s="29">
        <f>SUMIFS('NTUA heat dem'!H$15:H$55,'NTUA heat dem'!$A$15:$A$55,overview!$B119)</f>
        <v>22448.814840824511</v>
      </c>
      <c r="AF119" s="37">
        <f t="shared" si="62"/>
        <v>22763.099468928285</v>
      </c>
      <c r="AG119" s="37">
        <f t="shared" si="63"/>
        <v>23077.38409703206</v>
      </c>
      <c r="AH119" s="37">
        <f t="shared" si="64"/>
        <v>23391.668725135834</v>
      </c>
      <c r="AI119" s="37">
        <f t="shared" si="65"/>
        <v>23705.953353239609</v>
      </c>
      <c r="AJ119" s="29">
        <f>SUMIFS('NTUA heat dem'!I$15:I$55,'NTUA heat dem'!$A$15:$A$55,overview!$B119)</f>
        <v>24020.237981343384</v>
      </c>
      <c r="AK119" s="37">
        <f t="shared" si="66"/>
        <v>23464.045619501881</v>
      </c>
      <c r="AL119" s="37">
        <f t="shared" si="67"/>
        <v>22907.853257660379</v>
      </c>
      <c r="AM119" s="37">
        <f t="shared" si="68"/>
        <v>22351.660895818877</v>
      </c>
      <c r="AN119" s="37">
        <f t="shared" si="69"/>
        <v>21795.468533977375</v>
      </c>
      <c r="AO119" s="29">
        <f>SUMIFS('NTUA heat dem'!J$15:J$55,'NTUA heat dem'!$A$15:$A$55,overview!$B119)</f>
        <v>21239.276172135877</v>
      </c>
      <c r="AP119" s="37">
        <f t="shared" si="70"/>
        <v>21028.964574209596</v>
      </c>
      <c r="AQ119" s="37">
        <f t="shared" si="71"/>
        <v>20818.652976283316</v>
      </c>
      <c r="AR119" s="37">
        <f t="shared" si="72"/>
        <v>20608.341378357036</v>
      </c>
      <c r="AS119" s="37">
        <f t="shared" si="73"/>
        <v>20398.029780430756</v>
      </c>
      <c r="AT119" s="29">
        <f>SUMIFS('NTUA heat dem'!K$15:K$55,'NTUA heat dem'!$A$15:$A$55,overview!$B119)</f>
        <v>20187.718182504479</v>
      </c>
      <c r="AU119" s="37">
        <f t="shared" si="74"/>
        <v>20382.301223605504</v>
      </c>
      <c r="AV119" s="37">
        <f t="shared" si="75"/>
        <v>20576.884264706528</v>
      </c>
      <c r="AW119" s="37">
        <f t="shared" si="76"/>
        <v>20771.467305807553</v>
      </c>
      <c r="AX119" s="37">
        <f t="shared" si="77"/>
        <v>20966.050346908578</v>
      </c>
      <c r="AY119" s="29">
        <f>SUMIFS('NTUA heat dem'!L$15:L$55,'NTUA heat dem'!$A$15:$A$55,overview!$B119)</f>
        <v>21160.633388009599</v>
      </c>
    </row>
    <row r="120" spans="1:51" hidden="1" x14ac:dyDescent="0.25">
      <c r="A120" s="30"/>
      <c r="B120" s="24" t="s">
        <v>79</v>
      </c>
      <c r="C120" s="24" t="s">
        <v>111</v>
      </c>
      <c r="D120" s="24" t="s">
        <v>131</v>
      </c>
      <c r="E120" s="24" t="s">
        <v>132</v>
      </c>
      <c r="F120" s="25">
        <f>SUMIFS('Estat heat dem'!G$15:G$55,'Estat heat dem'!$A$15:$A$55,overview!$B120)</f>
        <v>2855.5555555555557</v>
      </c>
      <c r="G120" s="25">
        <f>SUMIFS('Estat heat dem'!H$15:H$55,'Estat heat dem'!$A$15:$A$55,overview!$B120)</f>
        <v>3029.1666666666665</v>
      </c>
      <c r="H120" s="25">
        <f>SUMIFS('Estat heat dem'!I$15:I$55,'Estat heat dem'!$A$15:$A$55,overview!$B120)</f>
        <v>3226.9444444444443</v>
      </c>
      <c r="I120" s="25">
        <f>SUMIFS('Estat heat dem'!J$15:J$55,'Estat heat dem'!$A$15:$A$55,overview!$B120)</f>
        <v>3355</v>
      </c>
      <c r="J120" s="25">
        <f>SUMIFS('Estat heat dem'!K$15:K$55,'Estat heat dem'!$A$15:$A$55,overview!$B120)</f>
        <v>4003.6111111111109</v>
      </c>
      <c r="K120" s="25">
        <f>SUMIFS('Estat heat dem'!L$15:L$55,'Estat heat dem'!$A$15:$A$55,overview!$B120)</f>
        <v>5021.1111111111113</v>
      </c>
      <c r="L120" s="25">
        <f>SUMIFS('Estat heat dem'!M$15:M$55,'Estat heat dem'!$A$15:$A$55,overview!$B120)</f>
        <v>4453.8888888888887</v>
      </c>
      <c r="M120" s="25">
        <f>SUMIFS('Estat heat dem'!N$15:N$55,'Estat heat dem'!$A$15:$A$55,overview!$B120)</f>
        <v>4925</v>
      </c>
      <c r="N120" s="25">
        <f>SUMIFS('Estat heat dem'!O$15:O$55,'Estat heat dem'!$A$15:$A$55,overview!$B120)</f>
        <v>5519.4444444444443</v>
      </c>
      <c r="O120" s="25">
        <f>SUMIFS('Estat heat dem'!P$15:P$55,'Estat heat dem'!$A$15:$A$55,overview!$B120)</f>
        <v>5287.5</v>
      </c>
      <c r="P120" s="25">
        <f>SUMIFS('Estat heat dem'!Q$15:Q$55,'Estat heat dem'!$A$15:$A$55,overview!$B120)</f>
        <v>5697.5</v>
      </c>
      <c r="Q120" s="25">
        <f>SUMIFS('Estat heat dem'!R$15:R$55,'Estat heat dem'!$A$15:$A$55,overview!$B120)</f>
        <v>6166.1111111111113</v>
      </c>
      <c r="R120" s="25">
        <f>SUMIFS('Estat heat dem'!S$15:S$55,'Estat heat dem'!$A$15:$A$55,overview!$B120)</f>
        <v>6401.1111111111113</v>
      </c>
      <c r="S120" s="25"/>
      <c r="T120" s="24"/>
      <c r="U120" s="26"/>
      <c r="V120" s="24"/>
      <c r="W120" s="24"/>
      <c r="X120" s="24"/>
      <c r="Y120" s="24"/>
      <c r="Z120" s="26"/>
      <c r="AA120" s="24"/>
      <c r="AB120" s="24"/>
      <c r="AC120" s="24"/>
      <c r="AD120" s="24"/>
      <c r="AE120" s="26"/>
      <c r="AF120" s="24"/>
      <c r="AG120" s="24"/>
      <c r="AH120" s="24"/>
      <c r="AI120" s="24"/>
      <c r="AJ120" s="26"/>
      <c r="AK120" s="24"/>
      <c r="AL120" s="24"/>
      <c r="AM120" s="24"/>
      <c r="AN120" s="24"/>
      <c r="AO120" s="26"/>
      <c r="AP120" s="24"/>
      <c r="AQ120" s="24"/>
      <c r="AR120" s="24"/>
      <c r="AS120" s="24"/>
      <c r="AT120" s="26"/>
      <c r="AU120" s="24"/>
      <c r="AV120" s="24"/>
      <c r="AW120" s="24"/>
      <c r="AX120" s="24"/>
      <c r="AY120" s="26"/>
    </row>
    <row r="121" spans="1:51" hidden="1" x14ac:dyDescent="0.25">
      <c r="A121" s="31"/>
      <c r="B121" s="27" t="s">
        <v>127</v>
      </c>
      <c r="C121" s="27" t="s">
        <v>128</v>
      </c>
      <c r="D121" s="27" t="s">
        <v>131</v>
      </c>
      <c r="E121" s="27" t="s">
        <v>132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7"/>
      <c r="U121" s="29"/>
      <c r="V121" s="27"/>
      <c r="W121" s="27"/>
      <c r="X121" s="27"/>
      <c r="Y121" s="27"/>
      <c r="Z121" s="29"/>
      <c r="AA121" s="27"/>
      <c r="AB121" s="27"/>
      <c r="AC121" s="27"/>
      <c r="AD121" s="27"/>
      <c r="AE121" s="29"/>
      <c r="AF121" s="27"/>
      <c r="AG121" s="27"/>
      <c r="AH121" s="27"/>
      <c r="AI121" s="27"/>
      <c r="AJ121" s="29"/>
      <c r="AK121" s="27"/>
      <c r="AL121" s="27"/>
      <c r="AM121" s="27"/>
      <c r="AN121" s="27"/>
      <c r="AO121" s="29"/>
      <c r="AP121" s="27"/>
      <c r="AQ121" s="27"/>
      <c r="AR121" s="27"/>
      <c r="AS121" s="27"/>
      <c r="AT121" s="29"/>
      <c r="AU121" s="27"/>
      <c r="AV121" s="27"/>
      <c r="AW121" s="27"/>
      <c r="AX121" s="27"/>
      <c r="AY121" s="29"/>
    </row>
  </sheetData>
  <autoFilter ref="A1:AY121">
    <filterColumn colId="3">
      <filters>
        <filter val="Share"/>
      </filters>
    </filterColumn>
  </autoFilter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121"/>
  <sheetViews>
    <sheetView tabSelected="1" zoomScaleNormal="100"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AC73" sqref="AC73"/>
    </sheetView>
  </sheetViews>
  <sheetFormatPr baseColWidth="10" defaultRowHeight="15" x14ac:dyDescent="0.25"/>
  <cols>
    <col min="1" max="1" width="44" style="21" bestFit="1" customWidth="1"/>
    <col min="3" max="3" width="13" bestFit="1" customWidth="1"/>
  </cols>
  <sheetData>
    <row r="1" spans="1:51" ht="15.75" x14ac:dyDescent="0.25">
      <c r="A1" s="22" t="s">
        <v>94</v>
      </c>
      <c r="B1" s="22" t="s">
        <v>95</v>
      </c>
      <c r="C1" s="22" t="s">
        <v>130</v>
      </c>
      <c r="D1" s="22" t="s">
        <v>96</v>
      </c>
      <c r="E1" s="22" t="s">
        <v>97</v>
      </c>
      <c r="F1" s="23">
        <v>2005</v>
      </c>
      <c r="G1" s="23">
        <v>2006</v>
      </c>
      <c r="H1" s="23">
        <v>2007</v>
      </c>
      <c r="I1" s="23">
        <v>2008</v>
      </c>
      <c r="J1" s="23">
        <v>2009</v>
      </c>
      <c r="K1" s="23">
        <v>2010</v>
      </c>
      <c r="L1" s="23">
        <v>2011</v>
      </c>
      <c r="M1" s="23">
        <v>2012</v>
      </c>
      <c r="N1" s="23">
        <v>2013</v>
      </c>
      <c r="O1" s="23">
        <v>2014</v>
      </c>
      <c r="P1" s="23">
        <v>2015</v>
      </c>
      <c r="Q1" s="23">
        <v>2016</v>
      </c>
      <c r="R1" s="23">
        <v>2017</v>
      </c>
      <c r="S1" s="23">
        <v>2018</v>
      </c>
      <c r="T1" s="23">
        <v>2019</v>
      </c>
      <c r="U1" s="23">
        <v>2020</v>
      </c>
      <c r="V1" s="23">
        <v>2021</v>
      </c>
      <c r="W1" s="23">
        <v>2022</v>
      </c>
      <c r="X1" s="23">
        <v>2023</v>
      </c>
      <c r="Y1" s="23">
        <v>2024</v>
      </c>
      <c r="Z1" s="23">
        <v>2025</v>
      </c>
      <c r="AA1" s="23">
        <v>2026</v>
      </c>
      <c r="AB1" s="23">
        <v>2027</v>
      </c>
      <c r="AC1" s="23">
        <v>2028</v>
      </c>
      <c r="AD1" s="23">
        <v>2029</v>
      </c>
      <c r="AE1" s="23">
        <v>2030</v>
      </c>
      <c r="AF1" s="23">
        <v>2031</v>
      </c>
      <c r="AG1" s="23">
        <v>2032</v>
      </c>
      <c r="AH1" s="23">
        <v>2033</v>
      </c>
      <c r="AI1" s="23">
        <v>2034</v>
      </c>
      <c r="AJ1" s="23">
        <v>2035</v>
      </c>
      <c r="AK1" s="23">
        <v>2036</v>
      </c>
      <c r="AL1" s="23">
        <v>2037</v>
      </c>
      <c r="AM1" s="23">
        <v>2038</v>
      </c>
      <c r="AN1" s="23">
        <v>2039</v>
      </c>
      <c r="AO1" s="23">
        <v>2040</v>
      </c>
      <c r="AP1" s="23">
        <v>2041</v>
      </c>
      <c r="AQ1" s="23">
        <v>2042</v>
      </c>
      <c r="AR1" s="23">
        <v>2043</v>
      </c>
      <c r="AS1" s="23">
        <v>2044</v>
      </c>
      <c r="AT1" s="23">
        <v>2045</v>
      </c>
      <c r="AU1" s="23">
        <v>2046</v>
      </c>
      <c r="AV1" s="23">
        <v>2047</v>
      </c>
      <c r="AW1" s="23">
        <v>2048</v>
      </c>
      <c r="AX1" s="23">
        <v>2049</v>
      </c>
      <c r="AY1" s="23">
        <v>2050</v>
      </c>
    </row>
    <row r="2" spans="1:51" hidden="1" x14ac:dyDescent="0.25">
      <c r="A2" s="30" t="s">
        <v>93</v>
      </c>
      <c r="B2" s="24" t="s">
        <v>48</v>
      </c>
      <c r="C2" s="24" t="s">
        <v>98</v>
      </c>
      <c r="D2" s="24" t="s">
        <v>131</v>
      </c>
      <c r="E2" s="24" t="s">
        <v>132</v>
      </c>
      <c r="F2" s="25">
        <f>SUMIFS('Estat distr'!G$15:G$55,'Estat distr'!$A$15:$A$55,overview_numbers!$B2)</f>
        <v>4156</v>
      </c>
      <c r="G2" s="25">
        <f>SUMIFS('Estat distr'!H$15:H$55,'Estat distr'!$A$15:$A$55,overview_numbers!$B2)</f>
        <v>4179</v>
      </c>
      <c r="H2" s="25">
        <f>SUMIFS('Estat distr'!I$15:I$55,'Estat distr'!$A$15:$A$55,overview_numbers!$B2)</f>
        <v>4064</v>
      </c>
      <c r="I2" s="25">
        <f>SUMIFS('Estat distr'!J$15:J$55,'Estat distr'!$A$15:$A$55,overview_numbers!$B2)</f>
        <v>4262</v>
      </c>
      <c r="J2" s="25">
        <f>SUMIFS('Estat distr'!K$15:K$55,'Estat distr'!$A$15:$A$55,overview_numbers!$B2)</f>
        <v>4065</v>
      </c>
      <c r="K2" s="25">
        <f>SUMIFS('Estat distr'!L$15:L$55,'Estat distr'!$A$15:$A$55,overview_numbers!$B2)</f>
        <v>4283</v>
      </c>
      <c r="L2" s="25">
        <f>SUMIFS('Estat distr'!M$15:M$55,'Estat distr'!$A$15:$A$55,overview_numbers!$B2)</f>
        <v>4154</v>
      </c>
      <c r="M2" s="25">
        <f>SUMIFS('Estat distr'!N$15:N$55,'Estat distr'!$A$15:$A$55,overview_numbers!$B2)</f>
        <v>4131</v>
      </c>
      <c r="N2" s="25">
        <f>SUMIFS('Estat distr'!O$15:O$55,'Estat distr'!$A$15:$A$55,overview_numbers!$B2)</f>
        <v>4007</v>
      </c>
      <c r="O2" s="25">
        <f>SUMIFS('Estat distr'!P$15:P$55,'Estat distr'!$A$15:$A$55,overview_numbers!$B2)</f>
        <v>3784.9</v>
      </c>
      <c r="P2" s="25">
        <f>SUMIFS('Estat distr'!Q$15:Q$55,'Estat distr'!$A$15:$A$55,overview_numbers!$B2)</f>
        <v>3815.6</v>
      </c>
      <c r="Q2" s="25">
        <f>SUMIFS('Estat distr'!R$15:R$55,'Estat distr'!$A$15:$A$55,overview_numbers!$B2)</f>
        <v>3880.7</v>
      </c>
      <c r="R2" s="25">
        <f>SUMIFS('Estat distr'!S$15:S$55,'Estat distr'!$A$15:$A$55,overview_numbers!$B2)</f>
        <v>3849.2</v>
      </c>
      <c r="S2" s="25">
        <f>SUMIFS('Estat distr'!T$15:T$55,'Estat distr'!$A$15:$A$55,overview_numbers!$B2)</f>
        <v>3798.1</v>
      </c>
      <c r="T2" s="36">
        <f t="shared" ref="T2:Y29" si="0">S2+($Z2-$S2)/7</f>
        <v>3835.0892952283652</v>
      </c>
      <c r="U2" s="36">
        <f t="shared" si="0"/>
        <v>3872.0785904567306</v>
      </c>
      <c r="V2" s="36">
        <f t="shared" si="0"/>
        <v>3909.0678856850959</v>
      </c>
      <c r="W2" s="36">
        <f t="shared" si="0"/>
        <v>3946.0571809134613</v>
      </c>
      <c r="X2" s="36">
        <f t="shared" si="0"/>
        <v>3983.0464761418266</v>
      </c>
      <c r="Y2" s="36">
        <f>X2+($Z2-$S2)/7</f>
        <v>4020.0357713701919</v>
      </c>
      <c r="Z2" s="26">
        <f>SUMIFS('NTUA distr'!G$15:G$55,'NTUA distr'!$A$15:$A$55,overview_numbers!$B2)</f>
        <v>4057.0250665985577</v>
      </c>
      <c r="AA2" s="36">
        <f>Z2+(AE2-Z2)/5</f>
        <v>4102.3778296125938</v>
      </c>
      <c r="AB2" s="36">
        <f>AA2+(AE2-Z2)/5</f>
        <v>4147.7305926266299</v>
      </c>
      <c r="AC2" s="36">
        <f>AB2+(AE2-Z2)/5</f>
        <v>4193.083355640666</v>
      </c>
      <c r="AD2" s="36">
        <f>AC2+(AE2-Z2)/5</f>
        <v>4238.4361186547021</v>
      </c>
      <c r="AE2" s="26">
        <f>SUMIFS('NTUA distr'!H$15:H$55,'NTUA distr'!$A$15:$A$55,overview_numbers!$B2)</f>
        <v>4283.7888816687364</v>
      </c>
      <c r="AF2" s="36">
        <f>AE2+(AJ2-AE2)/5</f>
        <v>4321.8349489815328</v>
      </c>
      <c r="AG2" s="36">
        <f>AF2+(AJ2-AE2)/5</f>
        <v>4359.8810162943291</v>
      </c>
      <c r="AH2" s="36">
        <f>AG2+(AJ2-AE2)/5</f>
        <v>4397.9270836071255</v>
      </c>
      <c r="AI2" s="36">
        <f>AH2+(AJ2-AE2)/5</f>
        <v>4435.9731509199219</v>
      </c>
      <c r="AJ2" s="26">
        <f>SUMIFS('NTUA distr'!I$15:I$55,'NTUA distr'!$A$15:$A$55,overview_numbers!$B2)</f>
        <v>4474.0192182327164</v>
      </c>
      <c r="AK2" s="36">
        <f>AJ2+(AO2-AJ2)/5</f>
        <v>4530.7369092210765</v>
      </c>
      <c r="AL2" s="36">
        <f>AK2+(AO2-AJ2)/5</f>
        <v>4587.4546002094366</v>
      </c>
      <c r="AM2" s="36">
        <f>AL2+(AO2-AJ2)/5</f>
        <v>4644.1722911977968</v>
      </c>
      <c r="AN2" s="36">
        <f>AM2+(AO2-AJ2)/5</f>
        <v>4700.8899821861569</v>
      </c>
      <c r="AO2" s="26">
        <f>SUMIFS('NTUA distr'!J$15:J$55,'NTUA distr'!$A$15:$A$55,overview_numbers!$B2)</f>
        <v>4757.6076731745152</v>
      </c>
      <c r="AP2" s="36">
        <f>AO2+(AT2-AO2)/5</f>
        <v>4813.2861436333942</v>
      </c>
      <c r="AQ2" s="36">
        <f>AP2+(AT2-AO2)/5</f>
        <v>4868.9646140922732</v>
      </c>
      <c r="AR2" s="36">
        <f>AQ2+(AT2-AO2)/5</f>
        <v>4924.6430845511522</v>
      </c>
      <c r="AS2" s="36">
        <f>AR2+(AT2-AO2)/5</f>
        <v>4980.3215550100313</v>
      </c>
      <c r="AT2" s="26">
        <f>SUMIFS('NTUA distr'!K$15:K$55,'NTUA distr'!$A$15:$A$55,overview_numbers!$B2)</f>
        <v>5036.0000254689103</v>
      </c>
      <c r="AU2" s="36">
        <f>AT2+(AY2-AT2)/5</f>
        <v>5086.1176536584471</v>
      </c>
      <c r="AV2" s="36">
        <f>AU2+(AY2-AT2)/5</f>
        <v>5136.235281847984</v>
      </c>
      <c r="AW2" s="36">
        <f>AV2+(AY2-AT2)/5</f>
        <v>5186.3529100375208</v>
      </c>
      <c r="AX2" s="36">
        <f>AW2+(AY2-AT2)/5</f>
        <v>5236.4705382270577</v>
      </c>
      <c r="AY2" s="26">
        <f>SUMIFS('NTUA distr'!L$15:L$55,'NTUA distr'!$A$15:$A$55,overview_numbers!$B2)</f>
        <v>5286.5881664165945</v>
      </c>
    </row>
    <row r="3" spans="1:51" hidden="1" x14ac:dyDescent="0.25">
      <c r="A3" s="31"/>
      <c r="B3" s="27" t="s">
        <v>49</v>
      </c>
      <c r="C3" s="27" t="s">
        <v>112</v>
      </c>
      <c r="D3" s="27" t="s">
        <v>131</v>
      </c>
      <c r="E3" s="27" t="s">
        <v>132</v>
      </c>
      <c r="F3" s="28">
        <f>SUMIFS('Estat distr'!G$15:G$55,'Estat distr'!$A$15:$A$55,overview_numbers!$B3)</f>
        <v>4883</v>
      </c>
      <c r="G3" s="28">
        <f>SUMIFS('Estat distr'!H$15:H$55,'Estat distr'!$A$15:$A$55,overview_numbers!$B3)</f>
        <v>4907</v>
      </c>
      <c r="H3" s="28">
        <f>SUMIFS('Estat distr'!I$15:I$55,'Estat distr'!$A$15:$A$55,overview_numbers!$B3)</f>
        <v>4692</v>
      </c>
      <c r="I3" s="28">
        <f>SUMIFS('Estat distr'!J$15:J$55,'Estat distr'!$A$15:$A$55,overview_numbers!$B3)</f>
        <v>4669</v>
      </c>
      <c r="J3" s="28">
        <f>SUMIFS('Estat distr'!K$15:K$55,'Estat distr'!$A$15:$A$55,overview_numbers!$B3)</f>
        <v>4512</v>
      </c>
      <c r="K3" s="28">
        <f>SUMIFS('Estat distr'!L$15:L$55,'Estat distr'!$A$15:$A$55,overview_numbers!$B3)</f>
        <v>4480</v>
      </c>
      <c r="L3" s="28">
        <f>SUMIFS('Estat distr'!M$15:M$55,'Estat distr'!$A$15:$A$55,overview_numbers!$B3)</f>
        <v>4396</v>
      </c>
      <c r="M3" s="28">
        <f>SUMIFS('Estat distr'!N$15:N$55,'Estat distr'!$A$15:$A$55,overview_numbers!$B3)</f>
        <v>4231</v>
      </c>
      <c r="N3" s="28">
        <f>SUMIFS('Estat distr'!O$15:O$55,'Estat distr'!$A$15:$A$55,overview_numbers!$B3)</f>
        <v>3895</v>
      </c>
      <c r="O3" s="28">
        <f>SUMIFS('Estat distr'!P$15:P$55,'Estat distr'!$A$15:$A$55,overview_numbers!$B3)</f>
        <v>4013</v>
      </c>
      <c r="P3" s="28">
        <f>SUMIFS('Estat distr'!Q$15:Q$55,'Estat distr'!$A$15:$A$55,overview_numbers!$B3)</f>
        <v>3785</v>
      </c>
      <c r="Q3" s="28">
        <f>SUMIFS('Estat distr'!R$15:R$55,'Estat distr'!$A$15:$A$55,overview_numbers!$B3)</f>
        <v>3577</v>
      </c>
      <c r="R3" s="28">
        <f>SUMIFS('Estat distr'!S$15:S$55,'Estat distr'!$A$15:$A$55,overview_numbers!$B3)</f>
        <v>3475.9389999999999</v>
      </c>
      <c r="S3" s="28">
        <f>SUMIFS('Estat distr'!T$15:T$55,'Estat distr'!$A$15:$A$55,overview_numbers!$B3)</f>
        <v>3101.884</v>
      </c>
      <c r="T3" s="37">
        <f t="shared" si="0"/>
        <v>3179.8000454457533</v>
      </c>
      <c r="U3" s="37">
        <f t="shared" si="0"/>
        <v>3257.7160908915066</v>
      </c>
      <c r="V3" s="37">
        <f t="shared" si="0"/>
        <v>3335.6321363372599</v>
      </c>
      <c r="W3" s="37">
        <f t="shared" si="0"/>
        <v>3413.5481817830132</v>
      </c>
      <c r="X3" s="37">
        <f t="shared" si="0"/>
        <v>3491.4642272287665</v>
      </c>
      <c r="Y3" s="37">
        <f t="shared" si="0"/>
        <v>3569.3802726745198</v>
      </c>
      <c r="Z3" s="29">
        <f>SUMIFS('NTUA distr'!G$15:G$55,'NTUA distr'!$A$15:$A$55,overview_numbers!$B3)</f>
        <v>3647.296318120274</v>
      </c>
      <c r="AA3" s="37">
        <f t="shared" ref="AA3:AA29" si="1">Z3+(AE3-Z3)/5</f>
        <v>3619.5179522913973</v>
      </c>
      <c r="AB3" s="37">
        <f t="shared" ref="AB3:AB29" si="2">AA3+(AE3-Z3)/5</f>
        <v>3591.7395864625205</v>
      </c>
      <c r="AC3" s="37">
        <f t="shared" ref="AC3:AC29" si="3">AB3+(AE3-Z3)/5</f>
        <v>3563.9612206336437</v>
      </c>
      <c r="AD3" s="37">
        <f t="shared" ref="AD3:AD29" si="4">AC3+(AE3-Z3)/5</f>
        <v>3536.182854804767</v>
      </c>
      <c r="AE3" s="29">
        <f>SUMIFS('NTUA distr'!H$15:H$55,'NTUA distr'!$A$15:$A$55,overview_numbers!$B3)</f>
        <v>3508.4044889758893</v>
      </c>
      <c r="AF3" s="37">
        <f t="shared" ref="AF3:AF29" si="5">AE3+(AJ3-AE3)/5</f>
        <v>3478.5325276231642</v>
      </c>
      <c r="AG3" s="37">
        <f t="shared" ref="AG3:AG29" si="6">AF3+(AJ3-AE3)/5</f>
        <v>3448.6605662704392</v>
      </c>
      <c r="AH3" s="37">
        <f t="shared" ref="AH3:AH29" si="7">AG3+(AJ3-AE3)/5</f>
        <v>3418.7886049177141</v>
      </c>
      <c r="AI3" s="37">
        <f t="shared" ref="AI3:AI29" si="8">AH3+(AJ3-AE3)/5</f>
        <v>3388.916643564989</v>
      </c>
      <c r="AJ3" s="29">
        <f>SUMIFS('NTUA distr'!I$15:I$55,'NTUA distr'!$A$15:$A$55,overview_numbers!$B3)</f>
        <v>3359.0446822122644</v>
      </c>
      <c r="AK3" s="37">
        <f t="shared" ref="AK3:AK29" si="9">AJ3+(AO3-AJ3)/5</f>
        <v>3334.6849669910844</v>
      </c>
      <c r="AL3" s="37">
        <f t="shared" ref="AL3:AL29" si="10">AK3+(AO3-AJ3)/5</f>
        <v>3310.3252517699043</v>
      </c>
      <c r="AM3" s="37">
        <f t="shared" ref="AM3:AM29" si="11">AL3+(AO3-AJ3)/5</f>
        <v>3285.9655365487242</v>
      </c>
      <c r="AN3" s="37">
        <f t="shared" ref="AN3:AN29" si="12">AM3+(AO3-AJ3)/5</f>
        <v>3261.6058213275442</v>
      </c>
      <c r="AO3" s="29">
        <f>SUMIFS('NTUA distr'!J$15:J$55,'NTUA distr'!$A$15:$A$55,overview_numbers!$B3)</f>
        <v>3237.2461061063646</v>
      </c>
      <c r="AP3" s="37">
        <f t="shared" ref="AP3:AP29" si="13">AO3+(AT3-AO3)/5</f>
        <v>3216.6207485676837</v>
      </c>
      <c r="AQ3" s="37">
        <f t="shared" ref="AQ3:AQ29" si="14">AP3+(AT3-AO3)/5</f>
        <v>3195.9953910290028</v>
      </c>
      <c r="AR3" s="37">
        <f t="shared" ref="AR3:AR29" si="15">AQ3+(AT3-AO3)/5</f>
        <v>3175.3700334903219</v>
      </c>
      <c r="AS3" s="37">
        <f t="shared" ref="AS3:AS29" si="16">AR3+(AT3-AO3)/5</f>
        <v>3154.7446759516411</v>
      </c>
      <c r="AT3" s="29">
        <f>SUMIFS('NTUA distr'!K$15:K$55,'NTUA distr'!$A$15:$A$55,overview_numbers!$B3)</f>
        <v>3134.1193184129606</v>
      </c>
      <c r="AU3" s="37">
        <f t="shared" ref="AU3:AU29" si="17">AT3+(AY3-AT3)/5</f>
        <v>3126.151733879422</v>
      </c>
      <c r="AV3" s="37">
        <f t="shared" ref="AV3:AV29" si="18">AU3+(AY3-AT3)/5</f>
        <v>3118.1841493458833</v>
      </c>
      <c r="AW3" s="37">
        <f t="shared" ref="AW3:AW29" si="19">AV3+(AY3-AT3)/5</f>
        <v>3110.2165648123446</v>
      </c>
      <c r="AX3" s="37">
        <f t="shared" ref="AX3:AX29" si="20">AW3+(AY3-AT3)/5</f>
        <v>3102.2489802788059</v>
      </c>
      <c r="AY3" s="29">
        <f>SUMIFS('NTUA distr'!L$15:L$55,'NTUA distr'!$A$15:$A$55,overview_numbers!$B3)</f>
        <v>3094.2813957452668</v>
      </c>
    </row>
    <row r="4" spans="1:51" hidden="1" x14ac:dyDescent="0.25">
      <c r="A4" s="30"/>
      <c r="B4" s="24" t="s">
        <v>50</v>
      </c>
      <c r="C4" s="24" t="s">
        <v>99</v>
      </c>
      <c r="D4" s="24" t="s">
        <v>131</v>
      </c>
      <c r="E4" s="24" t="s">
        <v>132</v>
      </c>
      <c r="F4" s="25">
        <f>SUMIFS('Estat distr'!G$15:G$55,'Estat distr'!$A$15:$A$55,overview_numbers!$B4)</f>
        <v>5027</v>
      </c>
      <c r="G4" s="25">
        <f>SUMIFS('Estat distr'!H$15:H$55,'Estat distr'!$A$15:$A$55,overview_numbers!$B4)</f>
        <v>4885</v>
      </c>
      <c r="H4" s="25">
        <f>SUMIFS('Estat distr'!I$15:I$55,'Estat distr'!$A$15:$A$55,overview_numbers!$B4)</f>
        <v>4915</v>
      </c>
      <c r="I4" s="25">
        <f>SUMIFS('Estat distr'!J$15:J$55,'Estat distr'!$A$15:$A$55,overview_numbers!$B4)</f>
        <v>4662</v>
      </c>
      <c r="J4" s="25">
        <f>SUMIFS('Estat distr'!K$15:K$55,'Estat distr'!$A$15:$A$55,overview_numbers!$B4)</f>
        <v>4487</v>
      </c>
      <c r="K4" s="25">
        <f>SUMIFS('Estat distr'!L$15:L$55,'Estat distr'!$A$15:$A$55,overview_numbers!$B4)</f>
        <v>4466</v>
      </c>
      <c r="L4" s="25">
        <f>SUMIFS('Estat distr'!M$15:M$55,'Estat distr'!$A$15:$A$55,overview_numbers!$B4)</f>
        <v>4405</v>
      </c>
      <c r="M4" s="25">
        <f>SUMIFS('Estat distr'!N$15:N$55,'Estat distr'!$A$15:$A$55,overview_numbers!$B4)</f>
        <v>4187</v>
      </c>
      <c r="N4" s="25">
        <f>SUMIFS('Estat distr'!O$15:O$55,'Estat distr'!$A$15:$A$55,overview_numbers!$B4)</f>
        <v>4098</v>
      </c>
      <c r="O4" s="25">
        <f>SUMIFS('Estat distr'!P$15:P$55,'Estat distr'!$A$15:$A$55,overview_numbers!$B4)</f>
        <v>3847</v>
      </c>
      <c r="P4" s="25">
        <f>SUMIFS('Estat distr'!Q$15:Q$55,'Estat distr'!$A$15:$A$55,overview_numbers!$B4)</f>
        <v>4067</v>
      </c>
      <c r="Q4" s="25">
        <f>SUMIFS('Estat distr'!R$15:R$55,'Estat distr'!$A$15:$A$55,overview_numbers!$B4)</f>
        <v>4080</v>
      </c>
      <c r="R4" s="25">
        <f>SUMIFS('Estat distr'!S$15:S$55,'Estat distr'!$A$15:$A$55,overview_numbers!$B4)</f>
        <v>4374.7449999999999</v>
      </c>
      <c r="S4" s="25">
        <f>SUMIFS('Estat distr'!T$15:T$55,'Estat distr'!$A$15:$A$55,overview_numbers!$B4)</f>
        <v>4269.3829999999998</v>
      </c>
      <c r="T4" s="36">
        <f t="shared" si="0"/>
        <v>4251.5754808688735</v>
      </c>
      <c r="U4" s="36">
        <f t="shared" si="0"/>
        <v>4233.7679617377471</v>
      </c>
      <c r="V4" s="36">
        <f t="shared" si="0"/>
        <v>4215.9604426066207</v>
      </c>
      <c r="W4" s="36">
        <f t="shared" si="0"/>
        <v>4198.1529234754944</v>
      </c>
      <c r="X4" s="36">
        <f t="shared" si="0"/>
        <v>4180.345404344368</v>
      </c>
      <c r="Y4" s="36">
        <f t="shared" si="0"/>
        <v>4162.5378852132417</v>
      </c>
      <c r="Z4" s="26">
        <f>SUMIFS('NTUA distr'!G$15:G$55,'NTUA distr'!$A$15:$A$55,overview_numbers!$B4)</f>
        <v>4144.7303660821181</v>
      </c>
      <c r="AA4" s="36">
        <f t="shared" si="1"/>
        <v>4133.7124528632376</v>
      </c>
      <c r="AB4" s="36">
        <f t="shared" si="2"/>
        <v>4122.6945396443571</v>
      </c>
      <c r="AC4" s="36">
        <f t="shared" si="3"/>
        <v>4111.6766264254766</v>
      </c>
      <c r="AD4" s="36">
        <f t="shared" si="4"/>
        <v>4100.6587132065961</v>
      </c>
      <c r="AE4" s="26">
        <f>SUMIFS('NTUA distr'!H$15:H$55,'NTUA distr'!$A$15:$A$55,overview_numbers!$B4)</f>
        <v>4089.6407999877147</v>
      </c>
      <c r="AF4" s="36">
        <f t="shared" si="5"/>
        <v>4095.1575622110495</v>
      </c>
      <c r="AG4" s="36">
        <f t="shared" si="6"/>
        <v>4100.6743244343843</v>
      </c>
      <c r="AH4" s="36">
        <f t="shared" si="7"/>
        <v>4106.1910866577191</v>
      </c>
      <c r="AI4" s="36">
        <f t="shared" si="8"/>
        <v>4111.7078488810539</v>
      </c>
      <c r="AJ4" s="26">
        <f>SUMIFS('NTUA distr'!I$15:I$55,'NTUA distr'!$A$15:$A$55,overview_numbers!$B4)</f>
        <v>4117.2246111043878</v>
      </c>
      <c r="AK4" s="36">
        <f t="shared" si="9"/>
        <v>4116.5726160300965</v>
      </c>
      <c r="AL4" s="36">
        <f t="shared" si="10"/>
        <v>4115.9206209558051</v>
      </c>
      <c r="AM4" s="36">
        <f t="shared" si="11"/>
        <v>4115.2686258815138</v>
      </c>
      <c r="AN4" s="36">
        <f t="shared" si="12"/>
        <v>4114.6166308072225</v>
      </c>
      <c r="AO4" s="26">
        <f>SUMIFS('NTUA distr'!J$15:J$55,'NTUA distr'!$A$15:$A$55,overview_numbers!$B4)</f>
        <v>4113.9646357329311</v>
      </c>
      <c r="AP4" s="36">
        <f t="shared" si="13"/>
        <v>4122.6601183708362</v>
      </c>
      <c r="AQ4" s="36">
        <f t="shared" si="14"/>
        <v>4131.3556010087414</v>
      </c>
      <c r="AR4" s="36">
        <f t="shared" si="15"/>
        <v>4140.0510836466465</v>
      </c>
      <c r="AS4" s="36">
        <f t="shared" si="16"/>
        <v>4148.7465662845516</v>
      </c>
      <c r="AT4" s="26">
        <f>SUMIFS('NTUA distr'!K$15:K$55,'NTUA distr'!$A$15:$A$55,overview_numbers!$B4)</f>
        <v>4157.4420489224567</v>
      </c>
      <c r="AU4" s="36">
        <f t="shared" si="17"/>
        <v>4159.9921998225591</v>
      </c>
      <c r="AV4" s="36">
        <f t="shared" si="18"/>
        <v>4162.5423507226615</v>
      </c>
      <c r="AW4" s="36">
        <f t="shared" si="19"/>
        <v>4165.0925016227638</v>
      </c>
      <c r="AX4" s="36">
        <f t="shared" si="20"/>
        <v>4167.6426525228662</v>
      </c>
      <c r="AY4" s="26">
        <f>SUMIFS('NTUA distr'!L$15:L$55,'NTUA distr'!$A$15:$A$55,overview_numbers!$B4)</f>
        <v>4170.1928034229704</v>
      </c>
    </row>
    <row r="5" spans="1:51" hidden="1" x14ac:dyDescent="0.25">
      <c r="A5" s="31"/>
      <c r="B5" s="27" t="s">
        <v>51</v>
      </c>
      <c r="C5" s="27" t="s">
        <v>116</v>
      </c>
      <c r="D5" s="27" t="s">
        <v>131</v>
      </c>
      <c r="E5" s="27" t="s">
        <v>132</v>
      </c>
      <c r="F5" s="28">
        <f>SUMIFS('Estat distr'!G$15:G$55,'Estat distr'!$A$15:$A$55,overview_numbers!$B5)</f>
        <v>1527</v>
      </c>
      <c r="G5" s="28">
        <f>SUMIFS('Estat distr'!H$15:H$55,'Estat distr'!$A$15:$A$55,overview_numbers!$B5)</f>
        <v>1568</v>
      </c>
      <c r="H5" s="28">
        <f>SUMIFS('Estat distr'!I$15:I$55,'Estat distr'!$A$15:$A$55,overview_numbers!$B5)</f>
        <v>1947</v>
      </c>
      <c r="I5" s="28">
        <f>SUMIFS('Estat distr'!J$15:J$55,'Estat distr'!$A$15:$A$55,overview_numbers!$B5)</f>
        <v>2175</v>
      </c>
      <c r="J5" s="28">
        <f>SUMIFS('Estat distr'!K$15:K$55,'Estat distr'!$A$15:$A$55,overview_numbers!$B5)</f>
        <v>2365</v>
      </c>
      <c r="K5" s="28">
        <f>SUMIFS('Estat distr'!L$15:L$55,'Estat distr'!$A$15:$A$55,overview_numbers!$B5)</f>
        <v>2624</v>
      </c>
      <c r="L5" s="28">
        <f>SUMIFS('Estat distr'!M$15:M$55,'Estat distr'!$A$15:$A$55,overview_numbers!$B5)</f>
        <v>2201</v>
      </c>
      <c r="M5" s="28">
        <f>SUMIFS('Estat distr'!N$15:N$55,'Estat distr'!$A$15:$A$55,overview_numbers!$B5)</f>
        <v>2150</v>
      </c>
      <c r="N5" s="28">
        <f>SUMIFS('Estat distr'!O$15:O$55,'Estat distr'!$A$15:$A$55,overview_numbers!$B5)</f>
        <v>1914</v>
      </c>
      <c r="O5" s="28">
        <f>SUMIFS('Estat distr'!P$15:P$55,'Estat distr'!$A$15:$A$55,overview_numbers!$B5)</f>
        <v>1974</v>
      </c>
      <c r="P5" s="28">
        <f>SUMIFS('Estat distr'!Q$15:Q$55,'Estat distr'!$A$15:$A$55,overview_numbers!$B5)</f>
        <v>1765.4069999999999</v>
      </c>
      <c r="Q5" s="28">
        <f>SUMIFS('Estat distr'!R$15:R$55,'Estat distr'!$A$15:$A$55,overview_numbers!$B5)</f>
        <v>1872.68</v>
      </c>
      <c r="R5" s="28">
        <f>SUMIFS('Estat distr'!S$15:S$55,'Estat distr'!$A$15:$A$55,overview_numbers!$B5)</f>
        <v>1677.8869999999999</v>
      </c>
      <c r="S5" s="28">
        <f>SUMIFS('Estat distr'!T$15:T$55,'Estat distr'!$A$15:$A$55,overview_numbers!$B5)</f>
        <v>2203.029</v>
      </c>
      <c r="T5" s="37">
        <f t="shared" si="0"/>
        <v>2170.3232493540263</v>
      </c>
      <c r="U5" s="37">
        <f t="shared" si="0"/>
        <v>2137.6174987080526</v>
      </c>
      <c r="V5" s="37">
        <f t="shared" si="0"/>
        <v>2104.9117480620789</v>
      </c>
      <c r="W5" s="37">
        <f t="shared" si="0"/>
        <v>2072.2059974161052</v>
      </c>
      <c r="X5" s="37">
        <f t="shared" si="0"/>
        <v>2039.5002467701313</v>
      </c>
      <c r="Y5" s="37">
        <f t="shared" si="0"/>
        <v>2006.7944961241574</v>
      </c>
      <c r="Z5" s="29">
        <f>SUMIFS('NTUA distr'!G$15:G$55,'NTUA distr'!$A$15:$A$55,overview_numbers!$B5)</f>
        <v>1974.0887454781832</v>
      </c>
      <c r="AA5" s="37">
        <f t="shared" si="1"/>
        <v>1982.052226229503</v>
      </c>
      <c r="AB5" s="37">
        <f t="shared" si="2"/>
        <v>1990.0157069808229</v>
      </c>
      <c r="AC5" s="37">
        <f t="shared" si="3"/>
        <v>1997.9791877321427</v>
      </c>
      <c r="AD5" s="37">
        <f t="shared" si="4"/>
        <v>2005.9426684834625</v>
      </c>
      <c r="AE5" s="29">
        <f>SUMIFS('NTUA distr'!H$15:H$55,'NTUA distr'!$A$15:$A$55,overview_numbers!$B5)</f>
        <v>2013.9061492347821</v>
      </c>
      <c r="AF5" s="37">
        <f t="shared" si="5"/>
        <v>2031.3209378932409</v>
      </c>
      <c r="AG5" s="37">
        <f t="shared" si="6"/>
        <v>2048.7357265516994</v>
      </c>
      <c r="AH5" s="37">
        <f t="shared" si="7"/>
        <v>2066.1505152101581</v>
      </c>
      <c r="AI5" s="37">
        <f t="shared" si="8"/>
        <v>2083.5653038686169</v>
      </c>
      <c r="AJ5" s="29">
        <f>SUMIFS('NTUA distr'!I$15:I$55,'NTUA distr'!$A$15:$A$55,overview_numbers!$B5)</f>
        <v>2100.9800925270756</v>
      </c>
      <c r="AK5" s="37">
        <f t="shared" si="9"/>
        <v>2116.2504318540136</v>
      </c>
      <c r="AL5" s="37">
        <f t="shared" si="10"/>
        <v>2131.5207711809517</v>
      </c>
      <c r="AM5" s="37">
        <f t="shared" si="11"/>
        <v>2146.7911105078897</v>
      </c>
      <c r="AN5" s="37">
        <f t="shared" si="12"/>
        <v>2162.0614498348277</v>
      </c>
      <c r="AO5" s="29">
        <f>SUMIFS('NTUA distr'!J$15:J$55,'NTUA distr'!$A$15:$A$55,overview_numbers!$B5)</f>
        <v>2177.3317891617648</v>
      </c>
      <c r="AP5" s="37">
        <f t="shared" si="13"/>
        <v>2197.0717391388162</v>
      </c>
      <c r="AQ5" s="37">
        <f t="shared" si="14"/>
        <v>2216.8116891158675</v>
      </c>
      <c r="AR5" s="37">
        <f t="shared" si="15"/>
        <v>2236.5516390929188</v>
      </c>
      <c r="AS5" s="37">
        <f t="shared" si="16"/>
        <v>2256.2915890699701</v>
      </c>
      <c r="AT5" s="29">
        <f>SUMIFS('NTUA distr'!K$15:K$55,'NTUA distr'!$A$15:$A$55,overview_numbers!$B5)</f>
        <v>2276.0315390470214</v>
      </c>
      <c r="AU5" s="37">
        <f t="shared" si="17"/>
        <v>2294.6995543967323</v>
      </c>
      <c r="AV5" s="37">
        <f t="shared" si="18"/>
        <v>2313.3675697464432</v>
      </c>
      <c r="AW5" s="37">
        <f t="shared" si="19"/>
        <v>2332.0355850961541</v>
      </c>
      <c r="AX5" s="37">
        <f t="shared" si="20"/>
        <v>2350.703600445865</v>
      </c>
      <c r="AY5" s="29">
        <f>SUMIFS('NTUA distr'!L$15:L$55,'NTUA distr'!$A$15:$A$55,overview_numbers!$B5)</f>
        <v>2369.371615795576</v>
      </c>
    </row>
    <row r="6" spans="1:51" hidden="1" x14ac:dyDescent="0.25">
      <c r="A6" s="30"/>
      <c r="B6" s="24" t="s">
        <v>129</v>
      </c>
      <c r="C6" s="24" t="s">
        <v>100</v>
      </c>
      <c r="D6" s="24" t="s">
        <v>131</v>
      </c>
      <c r="E6" s="24" t="s">
        <v>132</v>
      </c>
      <c r="F6" s="25">
        <f>SUMIFS('Estat distr'!G$15:G$55,'Estat distr'!$A$15:$A$55,overview_numbers!$B6)</f>
        <v>29328</v>
      </c>
      <c r="G6" s="25">
        <f>SUMIFS('Estat distr'!H$15:H$55,'Estat distr'!$A$15:$A$55,overview_numbers!$B6)</f>
        <v>28380</v>
      </c>
      <c r="H6" s="25">
        <f>SUMIFS('Estat distr'!I$15:I$55,'Estat distr'!$A$15:$A$55,overview_numbers!$B6)</f>
        <v>29312</v>
      </c>
      <c r="I6" s="25">
        <f>SUMIFS('Estat distr'!J$15:J$55,'Estat distr'!$A$15:$A$55,overview_numbers!$B6)</f>
        <v>30118</v>
      </c>
      <c r="J6" s="25">
        <f>SUMIFS('Estat distr'!K$15:K$55,'Estat distr'!$A$15:$A$55,overview_numbers!$B6)</f>
        <v>25003</v>
      </c>
      <c r="K6" s="25">
        <f>SUMIFS('Estat distr'!L$15:L$55,'Estat distr'!$A$15:$A$55,overview_numbers!$B6)</f>
        <v>23974</v>
      </c>
      <c r="L6" s="25">
        <f>SUMIFS('Estat distr'!M$15:M$55,'Estat distr'!$A$15:$A$55,overview_numbers!$B6)</f>
        <v>24799</v>
      </c>
      <c r="M6" s="25">
        <f>SUMIFS('Estat distr'!N$15:N$55,'Estat distr'!$A$15:$A$55,overview_numbers!$B6)</f>
        <v>24562</v>
      </c>
      <c r="N6" s="25">
        <f>SUMIFS('Estat distr'!O$15:O$55,'Estat distr'!$A$15:$A$55,overview_numbers!$B6)</f>
        <v>24474</v>
      </c>
      <c r="O6" s="25">
        <f>SUMIFS('Estat distr'!P$15:P$55,'Estat distr'!$A$15:$A$55,overview_numbers!$B6)</f>
        <v>24159</v>
      </c>
      <c r="P6" s="25">
        <f>SUMIFS('Estat distr'!Q$15:Q$55,'Estat distr'!$A$15:$A$55,overview_numbers!$B6)</f>
        <v>25605</v>
      </c>
      <c r="Q6" s="25">
        <f>SUMIFS('Estat distr'!R$15:R$55,'Estat distr'!$A$15:$A$55,overview_numbers!$B6)</f>
        <v>25759</v>
      </c>
      <c r="R6" s="25">
        <f>SUMIFS('Estat distr'!S$15:S$55,'Estat distr'!$A$15:$A$55,overview_numbers!$B6)</f>
        <v>27024</v>
      </c>
      <c r="S6" s="25">
        <f>SUMIFS('Estat distr'!T$15:T$55,'Estat distr'!$A$15:$A$55,overview_numbers!$B6)</f>
        <v>26661</v>
      </c>
      <c r="T6" s="36">
        <f t="shared" si="0"/>
        <v>26427.893495363711</v>
      </c>
      <c r="U6" s="36">
        <f t="shared" si="0"/>
        <v>26194.786990727422</v>
      </c>
      <c r="V6" s="36">
        <f t="shared" si="0"/>
        <v>25961.680486091132</v>
      </c>
      <c r="W6" s="36">
        <f t="shared" si="0"/>
        <v>25728.573981454843</v>
      </c>
      <c r="X6" s="36">
        <f t="shared" si="0"/>
        <v>25495.467476818554</v>
      </c>
      <c r="Y6" s="36">
        <f t="shared" si="0"/>
        <v>25262.360972182265</v>
      </c>
      <c r="Z6" s="26">
        <f>SUMIFS('NTUA distr'!G$15:G$55,'NTUA distr'!$A$15:$A$55,overview_numbers!$B6)</f>
        <v>25029.254467545987</v>
      </c>
      <c r="AA6" s="36">
        <f t="shared" si="1"/>
        <v>25239.204588593449</v>
      </c>
      <c r="AB6" s="36">
        <f t="shared" si="2"/>
        <v>25449.154709640912</v>
      </c>
      <c r="AC6" s="36">
        <f t="shared" si="3"/>
        <v>25659.104830688375</v>
      </c>
      <c r="AD6" s="36">
        <f t="shared" si="4"/>
        <v>25869.054951735838</v>
      </c>
      <c r="AE6" s="26">
        <f>SUMIFS('NTUA distr'!H$15:H$55,'NTUA distr'!$A$15:$A$55,overview_numbers!$B6)</f>
        <v>26079.005072783293</v>
      </c>
      <c r="AF6" s="36">
        <f t="shared" si="5"/>
        <v>26178.061908330295</v>
      </c>
      <c r="AG6" s="36">
        <f t="shared" si="6"/>
        <v>26277.118743877298</v>
      </c>
      <c r="AH6" s="36">
        <f t="shared" si="7"/>
        <v>26376.1755794243</v>
      </c>
      <c r="AI6" s="36">
        <f t="shared" si="8"/>
        <v>26475.232414971302</v>
      </c>
      <c r="AJ6" s="26">
        <f>SUMIFS('NTUA distr'!I$15:I$55,'NTUA distr'!$A$15:$A$55,overview_numbers!$B6)</f>
        <v>26574.289250518297</v>
      </c>
      <c r="AK6" s="36">
        <f t="shared" si="9"/>
        <v>26668.070767523212</v>
      </c>
      <c r="AL6" s="36">
        <f t="shared" si="10"/>
        <v>26761.852284528126</v>
      </c>
      <c r="AM6" s="36">
        <f t="shared" si="11"/>
        <v>26855.63380153304</v>
      </c>
      <c r="AN6" s="36">
        <f t="shared" si="12"/>
        <v>26949.415318537955</v>
      </c>
      <c r="AO6" s="26">
        <f>SUMIFS('NTUA distr'!J$15:J$55,'NTUA distr'!$A$15:$A$55,overview_numbers!$B6)</f>
        <v>27043.196835542862</v>
      </c>
      <c r="AP6" s="36">
        <f t="shared" si="13"/>
        <v>27138.993728222555</v>
      </c>
      <c r="AQ6" s="36">
        <f t="shared" si="14"/>
        <v>27234.790620902248</v>
      </c>
      <c r="AR6" s="36">
        <f t="shared" si="15"/>
        <v>27330.587513581941</v>
      </c>
      <c r="AS6" s="36">
        <f t="shared" si="16"/>
        <v>27426.384406261634</v>
      </c>
      <c r="AT6" s="26">
        <f>SUMIFS('NTUA distr'!K$15:K$55,'NTUA distr'!$A$15:$A$55,overview_numbers!$B6)</f>
        <v>27522.181298941323</v>
      </c>
      <c r="AU6" s="36">
        <f t="shared" si="17"/>
        <v>27559.071779166556</v>
      </c>
      <c r="AV6" s="36">
        <f t="shared" si="18"/>
        <v>27595.962259391788</v>
      </c>
      <c r="AW6" s="36">
        <f t="shared" si="19"/>
        <v>27632.852739617021</v>
      </c>
      <c r="AX6" s="36">
        <f t="shared" si="20"/>
        <v>27669.743219842254</v>
      </c>
      <c r="AY6" s="26">
        <f>SUMIFS('NTUA distr'!L$15:L$55,'NTUA distr'!$A$15:$A$55,overview_numbers!$B6)</f>
        <v>27706.63370006749</v>
      </c>
    </row>
    <row r="7" spans="1:51" hidden="1" x14ac:dyDescent="0.25">
      <c r="A7" s="31"/>
      <c r="B7" s="27" t="s">
        <v>53</v>
      </c>
      <c r="C7" s="27" t="s">
        <v>117</v>
      </c>
      <c r="D7" s="27" t="s">
        <v>131</v>
      </c>
      <c r="E7" s="27" t="s">
        <v>132</v>
      </c>
      <c r="F7" s="28">
        <f>SUMIFS('Estat distr'!G$15:G$55,'Estat distr'!$A$15:$A$55,overview_numbers!$B7)</f>
        <v>1103</v>
      </c>
      <c r="G7" s="28">
        <f>SUMIFS('Estat distr'!H$15:H$55,'Estat distr'!$A$15:$A$55,overview_numbers!$B7)</f>
        <v>1077</v>
      </c>
      <c r="H7" s="28">
        <f>SUMIFS('Estat distr'!I$15:I$55,'Estat distr'!$A$15:$A$55,overview_numbers!$B7)</f>
        <v>1354</v>
      </c>
      <c r="I7" s="28">
        <f>SUMIFS('Estat distr'!J$15:J$55,'Estat distr'!$A$15:$A$55,overview_numbers!$B7)</f>
        <v>1130</v>
      </c>
      <c r="J7" s="28">
        <f>SUMIFS('Estat distr'!K$15:K$55,'Estat distr'!$A$15:$A$55,overview_numbers!$B7)</f>
        <v>886</v>
      </c>
      <c r="K7" s="28">
        <f>SUMIFS('Estat distr'!L$15:L$55,'Estat distr'!$A$15:$A$55,overview_numbers!$B7)</f>
        <v>1047</v>
      </c>
      <c r="L7" s="28">
        <f>SUMIFS('Estat distr'!M$15:M$55,'Estat distr'!$A$15:$A$55,overview_numbers!$B7)</f>
        <v>949</v>
      </c>
      <c r="M7" s="28">
        <f>SUMIFS('Estat distr'!N$15:N$55,'Estat distr'!$A$15:$A$55,overview_numbers!$B7)</f>
        <v>879</v>
      </c>
      <c r="N7" s="28">
        <f>SUMIFS('Estat distr'!O$15:O$55,'Estat distr'!$A$15:$A$55,overview_numbers!$B7)</f>
        <v>903</v>
      </c>
      <c r="O7" s="28">
        <f>SUMIFS('Estat distr'!P$15:P$55,'Estat distr'!$A$15:$A$55,overview_numbers!$B7)</f>
        <v>842</v>
      </c>
      <c r="P7" s="28">
        <f>SUMIFS('Estat distr'!Q$15:Q$55,'Estat distr'!$A$15:$A$55,overview_numbers!$B7)</f>
        <v>697</v>
      </c>
      <c r="Q7" s="28">
        <f>SUMIFS('Estat distr'!R$15:R$55,'Estat distr'!$A$15:$A$55,overview_numbers!$B7)</f>
        <v>723</v>
      </c>
      <c r="R7" s="28">
        <f>SUMIFS('Estat distr'!S$15:S$55,'Estat distr'!$A$15:$A$55,overview_numbers!$B7)</f>
        <v>779</v>
      </c>
      <c r="S7" s="28">
        <f>SUMIFS('Estat distr'!T$15:T$55,'Estat distr'!$A$15:$A$55,overview_numbers!$B7)</f>
        <v>744</v>
      </c>
      <c r="T7" s="37">
        <f t="shared" si="0"/>
        <v>762.03043871744705</v>
      </c>
      <c r="U7" s="37">
        <f t="shared" si="0"/>
        <v>780.06087743489411</v>
      </c>
      <c r="V7" s="37">
        <f t="shared" si="0"/>
        <v>798.09131615234116</v>
      </c>
      <c r="W7" s="37">
        <f t="shared" si="0"/>
        <v>816.12175486978822</v>
      </c>
      <c r="X7" s="37">
        <f t="shared" si="0"/>
        <v>834.15219358723527</v>
      </c>
      <c r="Y7" s="37">
        <f t="shared" si="0"/>
        <v>852.18263230468233</v>
      </c>
      <c r="Z7" s="29">
        <f>SUMIFS('NTUA distr'!G$15:G$55,'NTUA distr'!$A$15:$A$55,overview_numbers!$B7)</f>
        <v>870.2130710221295</v>
      </c>
      <c r="AA7" s="37">
        <f t="shared" si="1"/>
        <v>863.94464813747766</v>
      </c>
      <c r="AB7" s="37">
        <f t="shared" si="2"/>
        <v>857.67622525282582</v>
      </c>
      <c r="AC7" s="37">
        <f t="shared" si="3"/>
        <v>851.40780236817398</v>
      </c>
      <c r="AD7" s="37">
        <f t="shared" si="4"/>
        <v>845.13937948352213</v>
      </c>
      <c r="AE7" s="29">
        <f>SUMIFS('NTUA distr'!H$15:H$55,'NTUA distr'!$A$15:$A$55,overview_numbers!$B7)</f>
        <v>838.87095659887029</v>
      </c>
      <c r="AF7" s="37">
        <f t="shared" si="5"/>
        <v>826.43816599194906</v>
      </c>
      <c r="AG7" s="37">
        <f t="shared" si="6"/>
        <v>814.00537538502783</v>
      </c>
      <c r="AH7" s="37">
        <f t="shared" si="7"/>
        <v>801.5725847781066</v>
      </c>
      <c r="AI7" s="37">
        <f t="shared" si="8"/>
        <v>789.13979417118537</v>
      </c>
      <c r="AJ7" s="29">
        <f>SUMIFS('NTUA distr'!I$15:I$55,'NTUA distr'!$A$15:$A$55,overview_numbers!$B7)</f>
        <v>776.70700356426403</v>
      </c>
      <c r="AK7" s="37">
        <f t="shared" si="9"/>
        <v>769.87321826674724</v>
      </c>
      <c r="AL7" s="37">
        <f t="shared" si="10"/>
        <v>763.03943296923046</v>
      </c>
      <c r="AM7" s="37">
        <f t="shared" si="11"/>
        <v>756.20564767171368</v>
      </c>
      <c r="AN7" s="37">
        <f t="shared" si="12"/>
        <v>749.37186237419689</v>
      </c>
      <c r="AO7" s="29">
        <f>SUMIFS('NTUA distr'!J$15:J$55,'NTUA distr'!$A$15:$A$55,overview_numbers!$B7)</f>
        <v>742.53807707668</v>
      </c>
      <c r="AP7" s="37">
        <f t="shared" si="13"/>
        <v>736.33334737523035</v>
      </c>
      <c r="AQ7" s="37">
        <f t="shared" si="14"/>
        <v>730.1286176737807</v>
      </c>
      <c r="AR7" s="37">
        <f t="shared" si="15"/>
        <v>723.92388797233104</v>
      </c>
      <c r="AS7" s="37">
        <f t="shared" si="16"/>
        <v>717.71915827088139</v>
      </c>
      <c r="AT7" s="29">
        <f>SUMIFS('NTUA distr'!K$15:K$55,'NTUA distr'!$A$15:$A$55,overview_numbers!$B7)</f>
        <v>711.51442856943174</v>
      </c>
      <c r="AU7" s="37">
        <f t="shared" si="17"/>
        <v>703.67128035971552</v>
      </c>
      <c r="AV7" s="37">
        <f t="shared" si="18"/>
        <v>695.82813214999931</v>
      </c>
      <c r="AW7" s="37">
        <f t="shared" si="19"/>
        <v>687.98498394028309</v>
      </c>
      <c r="AX7" s="37">
        <f t="shared" si="20"/>
        <v>680.14183573056687</v>
      </c>
      <c r="AY7" s="29">
        <f>SUMIFS('NTUA distr'!L$15:L$55,'NTUA distr'!$A$15:$A$55,overview_numbers!$B7)</f>
        <v>672.29868752085065</v>
      </c>
    </row>
    <row r="8" spans="1:51" hidden="1" x14ac:dyDescent="0.25">
      <c r="A8" s="30"/>
      <c r="B8" s="24" t="s">
        <v>54</v>
      </c>
      <c r="C8" s="24" t="s">
        <v>102</v>
      </c>
      <c r="D8" s="24" t="s">
        <v>131</v>
      </c>
      <c r="E8" s="24" t="s">
        <v>132</v>
      </c>
      <c r="F8" s="25">
        <f>SUMIFS('Estat distr'!G$15:G$55,'Estat distr'!$A$15:$A$55,overview_numbers!$B8)</f>
        <v>2048.6779999999999</v>
      </c>
      <c r="G8" s="25">
        <f>SUMIFS('Estat distr'!H$15:H$55,'Estat distr'!$A$15:$A$55,overview_numbers!$B8)</f>
        <v>2115.7359999999999</v>
      </c>
      <c r="H8" s="25">
        <f>SUMIFS('Estat distr'!I$15:I$55,'Estat distr'!$A$15:$A$55,overview_numbers!$B8)</f>
        <v>2171.5459999999998</v>
      </c>
      <c r="I8" s="25">
        <f>SUMIFS('Estat distr'!J$15:J$55,'Estat distr'!$A$15:$A$55,overview_numbers!$B8)</f>
        <v>2222.0390000000002</v>
      </c>
      <c r="J8" s="25">
        <f>SUMIFS('Estat distr'!K$15:K$55,'Estat distr'!$A$15:$A$55,overview_numbers!$B8)</f>
        <v>2100.8470000000002</v>
      </c>
      <c r="K8" s="25">
        <f>SUMIFS('Estat distr'!L$15:L$55,'Estat distr'!$A$15:$A$55,overview_numbers!$B8)</f>
        <v>2098.232</v>
      </c>
      <c r="L8" s="25">
        <f>SUMIFS('Estat distr'!M$15:M$55,'Estat distr'!$A$15:$A$55,overview_numbers!$B8)</f>
        <v>2028.184</v>
      </c>
      <c r="M8" s="25">
        <f>SUMIFS('Estat distr'!N$15:N$55,'Estat distr'!$A$15:$A$55,overview_numbers!$B8)</f>
        <v>2002.8489999999999</v>
      </c>
      <c r="N8" s="25">
        <f>SUMIFS('Estat distr'!O$15:O$55,'Estat distr'!$A$15:$A$55,overview_numbers!$B8)</f>
        <v>2017.2380000000001</v>
      </c>
      <c r="O8" s="25">
        <f>SUMIFS('Estat distr'!P$15:P$55,'Estat distr'!$A$15:$A$55,overview_numbers!$B8)</f>
        <v>2028.3920000000001</v>
      </c>
      <c r="P8" s="25">
        <f>SUMIFS('Estat distr'!Q$15:Q$55,'Estat distr'!$A$15:$A$55,overview_numbers!$B8)</f>
        <v>2083.989</v>
      </c>
      <c r="Q8" s="25">
        <f>SUMIFS('Estat distr'!R$15:R$55,'Estat distr'!$A$15:$A$55,overview_numbers!$B8)</f>
        <v>2134.7809999999999</v>
      </c>
      <c r="R8" s="25">
        <f>SUMIFS('Estat distr'!S$15:S$55,'Estat distr'!$A$15:$A$55,overview_numbers!$B8)</f>
        <v>2176.1840000000002</v>
      </c>
      <c r="S8" s="25">
        <f>SUMIFS('Estat distr'!T$15:T$55,'Estat distr'!$A$15:$A$55,overview_numbers!$B8)</f>
        <v>2235.5630000000001</v>
      </c>
      <c r="T8" s="36">
        <f t="shared" si="0"/>
        <v>2223.7587268938687</v>
      </c>
      <c r="U8" s="36">
        <f t="shared" si="0"/>
        <v>2211.9544537877373</v>
      </c>
      <c r="V8" s="36">
        <f t="shared" si="0"/>
        <v>2200.1501806816059</v>
      </c>
      <c r="W8" s="36">
        <f t="shared" si="0"/>
        <v>2188.3459075754745</v>
      </c>
      <c r="X8" s="36">
        <f t="shared" si="0"/>
        <v>2176.5416344693431</v>
      </c>
      <c r="Y8" s="36">
        <f t="shared" si="0"/>
        <v>2164.7373613632117</v>
      </c>
      <c r="Z8" s="26">
        <f>SUMIFS('NTUA distr'!G$15:G$55,'NTUA distr'!$A$15:$A$55,overview_numbers!$B8)</f>
        <v>2152.9330882570812</v>
      </c>
      <c r="AA8" s="36">
        <f t="shared" si="1"/>
        <v>2157.1028062788037</v>
      </c>
      <c r="AB8" s="36">
        <f t="shared" si="2"/>
        <v>2161.2725243005261</v>
      </c>
      <c r="AC8" s="36">
        <f t="shared" si="3"/>
        <v>2165.4422423222486</v>
      </c>
      <c r="AD8" s="36">
        <f t="shared" si="4"/>
        <v>2169.6119603439711</v>
      </c>
      <c r="AE8" s="26">
        <f>SUMIFS('NTUA distr'!H$15:H$55,'NTUA distr'!$A$15:$A$55,overview_numbers!$B8)</f>
        <v>2173.781678365694</v>
      </c>
      <c r="AF8" s="36">
        <f t="shared" si="5"/>
        <v>2182.7758332602493</v>
      </c>
      <c r="AG8" s="36">
        <f t="shared" si="6"/>
        <v>2191.7699881548047</v>
      </c>
      <c r="AH8" s="36">
        <f t="shared" si="7"/>
        <v>2200.76414304936</v>
      </c>
      <c r="AI8" s="36">
        <f t="shared" si="8"/>
        <v>2209.7582979439153</v>
      </c>
      <c r="AJ8" s="26">
        <f>SUMIFS('NTUA distr'!I$15:I$55,'NTUA distr'!$A$15:$A$55,overview_numbers!$B8)</f>
        <v>2218.7524528384715</v>
      </c>
      <c r="AK8" s="36">
        <f t="shared" si="9"/>
        <v>2228.9620685061918</v>
      </c>
      <c r="AL8" s="36">
        <f t="shared" si="10"/>
        <v>2239.1716841739121</v>
      </c>
      <c r="AM8" s="36">
        <f t="shared" si="11"/>
        <v>2249.3812998416324</v>
      </c>
      <c r="AN8" s="36">
        <f t="shared" si="12"/>
        <v>2259.5909155093527</v>
      </c>
      <c r="AO8" s="26">
        <f>SUMIFS('NTUA distr'!J$15:J$55,'NTUA distr'!$A$15:$A$55,overview_numbers!$B8)</f>
        <v>2269.8005311770735</v>
      </c>
      <c r="AP8" s="36">
        <f t="shared" si="13"/>
        <v>2284.8791668079134</v>
      </c>
      <c r="AQ8" s="36">
        <f t="shared" si="14"/>
        <v>2299.9578024387533</v>
      </c>
      <c r="AR8" s="36">
        <f t="shared" si="15"/>
        <v>2315.0364380695933</v>
      </c>
      <c r="AS8" s="36">
        <f t="shared" si="16"/>
        <v>2330.1150737004332</v>
      </c>
      <c r="AT8" s="26">
        <f>SUMIFS('NTUA distr'!K$15:K$55,'NTUA distr'!$A$15:$A$55,overview_numbers!$B8)</f>
        <v>2345.1937093312736</v>
      </c>
      <c r="AU8" s="36">
        <f t="shared" si="17"/>
        <v>2361.9384691875921</v>
      </c>
      <c r="AV8" s="36">
        <f t="shared" si="18"/>
        <v>2378.6832290439106</v>
      </c>
      <c r="AW8" s="36">
        <f t="shared" si="19"/>
        <v>2395.4279889002291</v>
      </c>
      <c r="AX8" s="36">
        <f t="shared" si="20"/>
        <v>2412.1727487565477</v>
      </c>
      <c r="AY8" s="26">
        <f>SUMIFS('NTUA distr'!L$15:L$55,'NTUA distr'!$A$15:$A$55,overview_numbers!$B8)</f>
        <v>2428.9175086128666</v>
      </c>
    </row>
    <row r="9" spans="1:51" hidden="1" x14ac:dyDescent="0.25">
      <c r="A9" s="31"/>
      <c r="B9" s="27" t="s">
        <v>55</v>
      </c>
      <c r="C9" s="27" t="s">
        <v>103</v>
      </c>
      <c r="D9" s="27" t="s">
        <v>131</v>
      </c>
      <c r="E9" s="27" t="s">
        <v>132</v>
      </c>
      <c r="F9" s="28">
        <f>SUMIFS('Estat distr'!G$15:G$55,'Estat distr'!$A$15:$A$55,overview_numbers!$B9)</f>
        <v>5598</v>
      </c>
      <c r="G9" s="28">
        <f>SUMIFS('Estat distr'!H$15:H$55,'Estat distr'!$A$15:$A$55,overview_numbers!$B9)</f>
        <v>5100</v>
      </c>
      <c r="H9" s="28">
        <f>SUMIFS('Estat distr'!I$15:I$55,'Estat distr'!$A$15:$A$55,overview_numbers!$B9)</f>
        <v>4860</v>
      </c>
      <c r="I9" s="28">
        <f>SUMIFS('Estat distr'!J$15:J$55,'Estat distr'!$A$15:$A$55,overview_numbers!$B9)</f>
        <v>5053</v>
      </c>
      <c r="J9" s="28">
        <f>SUMIFS('Estat distr'!K$15:K$55,'Estat distr'!$A$15:$A$55,overview_numbers!$B9)</f>
        <v>3223</v>
      </c>
      <c r="K9" s="28">
        <f>SUMIFS('Estat distr'!L$15:L$55,'Estat distr'!$A$15:$A$55,overview_numbers!$B9)</f>
        <v>3783</v>
      </c>
      <c r="L9" s="28">
        <f>SUMIFS('Estat distr'!M$15:M$55,'Estat distr'!$A$15:$A$55,overview_numbers!$B9)</f>
        <v>2820</v>
      </c>
      <c r="M9" s="28">
        <f>SUMIFS('Estat distr'!N$15:N$55,'Estat distr'!$A$15:$A$55,overview_numbers!$B9)</f>
        <v>1611</v>
      </c>
      <c r="N9" s="28">
        <f>SUMIFS('Estat distr'!O$15:O$55,'Estat distr'!$A$15:$A$55,overview_numbers!$B9)</f>
        <v>3895</v>
      </c>
      <c r="O9" s="28">
        <f>SUMIFS('Estat distr'!P$15:P$55,'Estat distr'!$A$15:$A$55,overview_numbers!$B9)</f>
        <v>4149</v>
      </c>
      <c r="P9" s="28">
        <f>SUMIFS('Estat distr'!Q$15:Q$55,'Estat distr'!$A$15:$A$55,overview_numbers!$B9)</f>
        <v>4895</v>
      </c>
      <c r="Q9" s="28">
        <f>SUMIFS('Estat distr'!R$15:R$55,'Estat distr'!$A$15:$A$55,overview_numbers!$B9)</f>
        <v>3957</v>
      </c>
      <c r="R9" s="28">
        <f>SUMIFS('Estat distr'!S$15:S$55,'Estat distr'!$A$15:$A$55,overview_numbers!$B9)</f>
        <v>1101.788</v>
      </c>
      <c r="S9" s="28">
        <f>SUMIFS('Estat distr'!T$15:T$55,'Estat distr'!$A$15:$A$55,overview_numbers!$B9)</f>
        <v>5242</v>
      </c>
      <c r="T9" s="37">
        <f t="shared" si="0"/>
        <v>5046.0514664704742</v>
      </c>
      <c r="U9" s="37">
        <f t="shared" si="0"/>
        <v>4850.1029329409484</v>
      </c>
      <c r="V9" s="37">
        <f t="shared" si="0"/>
        <v>4654.1543994114227</v>
      </c>
      <c r="W9" s="37">
        <f t="shared" si="0"/>
        <v>4458.2058658818969</v>
      </c>
      <c r="X9" s="37">
        <f t="shared" si="0"/>
        <v>4262.2573323523711</v>
      </c>
      <c r="Y9" s="37">
        <f t="shared" si="0"/>
        <v>4066.3087988228453</v>
      </c>
      <c r="Z9" s="29">
        <f>SUMIFS('NTUA distr'!G$15:G$55,'NTUA distr'!$A$15:$A$55,overview_numbers!$B9)</f>
        <v>3870.3602652933182</v>
      </c>
      <c r="AA9" s="37">
        <f t="shared" si="1"/>
        <v>3849.7669590940523</v>
      </c>
      <c r="AB9" s="37">
        <f t="shared" si="2"/>
        <v>3829.1736528947863</v>
      </c>
      <c r="AC9" s="37">
        <f t="shared" si="3"/>
        <v>3808.5803466955203</v>
      </c>
      <c r="AD9" s="37">
        <f t="shared" si="4"/>
        <v>3787.9870404962544</v>
      </c>
      <c r="AE9" s="29">
        <f>SUMIFS('NTUA distr'!H$15:H$55,'NTUA distr'!$A$15:$A$55,overview_numbers!$B9)</f>
        <v>3767.3937342969884</v>
      </c>
      <c r="AF9" s="37">
        <f t="shared" si="5"/>
        <v>3778.0176225394744</v>
      </c>
      <c r="AG9" s="37">
        <f t="shared" si="6"/>
        <v>3788.6415107819603</v>
      </c>
      <c r="AH9" s="37">
        <f t="shared" si="7"/>
        <v>3799.2653990244462</v>
      </c>
      <c r="AI9" s="37">
        <f t="shared" si="8"/>
        <v>3809.8892872669321</v>
      </c>
      <c r="AJ9" s="29">
        <f>SUMIFS('NTUA distr'!I$15:I$55,'NTUA distr'!$A$15:$A$55,overview_numbers!$B9)</f>
        <v>3820.5131755094171</v>
      </c>
      <c r="AK9" s="37">
        <f t="shared" si="9"/>
        <v>3828.9896884366794</v>
      </c>
      <c r="AL9" s="37">
        <f t="shared" si="10"/>
        <v>3837.4662013639418</v>
      </c>
      <c r="AM9" s="37">
        <f t="shared" si="11"/>
        <v>3845.9427142912041</v>
      </c>
      <c r="AN9" s="37">
        <f t="shared" si="12"/>
        <v>3854.4192272184664</v>
      </c>
      <c r="AO9" s="29">
        <f>SUMIFS('NTUA distr'!J$15:J$55,'NTUA distr'!$A$15:$A$55,overview_numbers!$B9)</f>
        <v>3862.8957401457283</v>
      </c>
      <c r="AP9" s="37">
        <f t="shared" si="13"/>
        <v>3862.4106485564771</v>
      </c>
      <c r="AQ9" s="37">
        <f t="shared" si="14"/>
        <v>3861.9255569672259</v>
      </c>
      <c r="AR9" s="37">
        <f t="shared" si="15"/>
        <v>3861.4404653779748</v>
      </c>
      <c r="AS9" s="37">
        <f t="shared" si="16"/>
        <v>3860.9553737887236</v>
      </c>
      <c r="AT9" s="29">
        <f>SUMIFS('NTUA distr'!K$15:K$55,'NTUA distr'!$A$15:$A$55,overview_numbers!$B9)</f>
        <v>3860.4702821994715</v>
      </c>
      <c r="AU9" s="37">
        <f t="shared" si="17"/>
        <v>3871.5919320724142</v>
      </c>
      <c r="AV9" s="37">
        <f t="shared" si="18"/>
        <v>3882.713581945357</v>
      </c>
      <c r="AW9" s="37">
        <f t="shared" si="19"/>
        <v>3893.8352318182997</v>
      </c>
      <c r="AX9" s="37">
        <f t="shared" si="20"/>
        <v>3904.9568816912424</v>
      </c>
      <c r="AY9" s="29">
        <f>SUMIFS('NTUA distr'!L$15:L$55,'NTUA distr'!$A$15:$A$55,overview_numbers!$B9)</f>
        <v>3916.0785315641842</v>
      </c>
    </row>
    <row r="10" spans="1:51" hidden="1" x14ac:dyDescent="0.25">
      <c r="A10" s="30"/>
      <c r="B10" s="24" t="s">
        <v>56</v>
      </c>
      <c r="C10" s="24" t="s">
        <v>101</v>
      </c>
      <c r="D10" s="24" t="s">
        <v>131</v>
      </c>
      <c r="E10" s="24" t="s">
        <v>132</v>
      </c>
      <c r="F10" s="25">
        <f>SUMIFS('Estat distr'!G$15:G$55,'Estat distr'!$A$15:$A$55,overview_numbers!$B10)</f>
        <v>25960</v>
      </c>
      <c r="G10" s="25">
        <f>SUMIFS('Estat distr'!H$15:H$55,'Estat distr'!$A$15:$A$55,overview_numbers!$B10)</f>
        <v>25125</v>
      </c>
      <c r="H10" s="25">
        <f>SUMIFS('Estat distr'!I$15:I$55,'Estat distr'!$A$15:$A$55,overview_numbers!$B10)</f>
        <v>25481</v>
      </c>
      <c r="I10" s="25">
        <f>SUMIFS('Estat distr'!J$15:J$55,'Estat distr'!$A$15:$A$55,overview_numbers!$B10)</f>
        <v>25810</v>
      </c>
      <c r="J10" s="25">
        <f>SUMIFS('Estat distr'!K$15:K$55,'Estat distr'!$A$15:$A$55,overview_numbers!$B10)</f>
        <v>24445</v>
      </c>
      <c r="K10" s="25">
        <f>SUMIFS('Estat distr'!L$15:L$55,'Estat distr'!$A$15:$A$55,overview_numbers!$B10)</f>
        <v>27400</v>
      </c>
      <c r="L10" s="25">
        <f>SUMIFS('Estat distr'!M$15:M$55,'Estat distr'!$A$15:$A$55,overview_numbers!$B10)</f>
        <v>26027</v>
      </c>
      <c r="M10" s="25">
        <f>SUMIFS('Estat distr'!N$15:N$55,'Estat distr'!$A$15:$A$55,overview_numbers!$B10)</f>
        <v>25675</v>
      </c>
      <c r="N10" s="25">
        <f>SUMIFS('Estat distr'!O$15:O$55,'Estat distr'!$A$15:$A$55,overview_numbers!$B10)</f>
        <v>26694</v>
      </c>
      <c r="O10" s="25">
        <f>SUMIFS('Estat distr'!P$15:P$55,'Estat distr'!$A$15:$A$55,overview_numbers!$B10)</f>
        <v>26393</v>
      </c>
      <c r="P10" s="25">
        <f>SUMIFS('Estat distr'!Q$15:Q$55,'Estat distr'!$A$15:$A$55,overview_numbers!$B10)</f>
        <v>26509</v>
      </c>
      <c r="Q10" s="25">
        <f>SUMIFS('Estat distr'!R$15:R$55,'Estat distr'!$A$15:$A$55,overview_numbers!$B10)</f>
        <v>26720</v>
      </c>
      <c r="R10" s="25">
        <f>SUMIFS('Estat distr'!S$15:S$55,'Estat distr'!$A$15:$A$55,overview_numbers!$B10)</f>
        <v>23823</v>
      </c>
      <c r="S10" s="25">
        <f>SUMIFS('Estat distr'!T$15:T$55,'Estat distr'!$A$15:$A$55,overview_numbers!$B10)</f>
        <v>25417</v>
      </c>
      <c r="T10" s="36">
        <f t="shared" si="0"/>
        <v>25264.993910610388</v>
      </c>
      <c r="U10" s="36">
        <f t="shared" si="0"/>
        <v>25112.987821220777</v>
      </c>
      <c r="V10" s="36">
        <f t="shared" si="0"/>
        <v>24960.981731831165</v>
      </c>
      <c r="W10" s="36">
        <f t="shared" si="0"/>
        <v>24808.975642441554</v>
      </c>
      <c r="X10" s="36">
        <f t="shared" si="0"/>
        <v>24656.969553051942</v>
      </c>
      <c r="Y10" s="36">
        <f t="shared" si="0"/>
        <v>24504.96346366233</v>
      </c>
      <c r="Z10" s="26">
        <f>SUMIFS('NTUA distr'!G$15:G$55,'NTUA distr'!$A$15:$A$55,overview_numbers!$B10)</f>
        <v>24352.957374272726</v>
      </c>
      <c r="AA10" s="36">
        <f t="shared" si="1"/>
        <v>24250.60261163925</v>
      </c>
      <c r="AB10" s="36">
        <f t="shared" si="2"/>
        <v>24148.247849005773</v>
      </c>
      <c r="AC10" s="36">
        <f t="shared" si="3"/>
        <v>24045.893086372296</v>
      </c>
      <c r="AD10" s="36">
        <f t="shared" si="4"/>
        <v>23943.53832373882</v>
      </c>
      <c r="AE10" s="26">
        <f>SUMIFS('NTUA distr'!H$15:H$55,'NTUA distr'!$A$15:$A$55,overview_numbers!$B10)</f>
        <v>23841.183561105339</v>
      </c>
      <c r="AF10" s="36">
        <f t="shared" si="5"/>
        <v>23708.272088009027</v>
      </c>
      <c r="AG10" s="36">
        <f t="shared" si="6"/>
        <v>23575.360614912715</v>
      </c>
      <c r="AH10" s="36">
        <f t="shared" si="7"/>
        <v>23442.449141816403</v>
      </c>
      <c r="AI10" s="36">
        <f t="shared" si="8"/>
        <v>23309.537668720091</v>
      </c>
      <c r="AJ10" s="26">
        <f>SUMIFS('NTUA distr'!I$15:I$55,'NTUA distr'!$A$15:$A$55,overview_numbers!$B10)</f>
        <v>23176.626195623787</v>
      </c>
      <c r="AK10" s="36">
        <f t="shared" si="9"/>
        <v>23046.034795767682</v>
      </c>
      <c r="AL10" s="36">
        <f t="shared" si="10"/>
        <v>22915.443395911578</v>
      </c>
      <c r="AM10" s="36">
        <f t="shared" si="11"/>
        <v>22784.851996055473</v>
      </c>
      <c r="AN10" s="36">
        <f t="shared" si="12"/>
        <v>22654.260596199369</v>
      </c>
      <c r="AO10" s="26">
        <f>SUMIFS('NTUA distr'!J$15:J$55,'NTUA distr'!$A$15:$A$55,overview_numbers!$B10)</f>
        <v>22523.669196343268</v>
      </c>
      <c r="AP10" s="36">
        <f t="shared" si="13"/>
        <v>22419.407430687108</v>
      </c>
      <c r="AQ10" s="36">
        <f t="shared" si="14"/>
        <v>22315.145665030948</v>
      </c>
      <c r="AR10" s="36">
        <f t="shared" si="15"/>
        <v>22210.883899374789</v>
      </c>
      <c r="AS10" s="36">
        <f t="shared" si="16"/>
        <v>22106.622133718629</v>
      </c>
      <c r="AT10" s="26">
        <f>SUMIFS('NTUA distr'!K$15:K$55,'NTUA distr'!$A$15:$A$55,overview_numbers!$B10)</f>
        <v>22002.360368062466</v>
      </c>
      <c r="AU10" s="36">
        <f t="shared" si="17"/>
        <v>21927.430966978482</v>
      </c>
      <c r="AV10" s="36">
        <f t="shared" si="18"/>
        <v>21852.501565894498</v>
      </c>
      <c r="AW10" s="36">
        <f t="shared" si="19"/>
        <v>21777.572164810514</v>
      </c>
      <c r="AX10" s="36">
        <f t="shared" si="20"/>
        <v>21702.64276372653</v>
      </c>
      <c r="AY10" s="26">
        <f>SUMIFS('NTUA distr'!L$15:L$55,'NTUA distr'!$A$15:$A$55,overview_numbers!$B10)</f>
        <v>21627.713362642538</v>
      </c>
    </row>
    <row r="11" spans="1:51" hidden="1" x14ac:dyDescent="0.25">
      <c r="A11" s="31"/>
      <c r="B11" s="27" t="s">
        <v>57</v>
      </c>
      <c r="C11" s="27" t="s">
        <v>104</v>
      </c>
      <c r="D11" s="27" t="s">
        <v>131</v>
      </c>
      <c r="E11" s="27" t="s">
        <v>132</v>
      </c>
      <c r="F11" s="28">
        <f>SUMIFS('Estat distr'!G$15:G$55,'Estat distr'!$A$15:$A$55,overview_numbers!$B11)</f>
        <v>32231</v>
      </c>
      <c r="G11" s="28">
        <f>SUMIFS('Estat distr'!H$15:H$55,'Estat distr'!$A$15:$A$55,overview_numbers!$B11)</f>
        <v>31805</v>
      </c>
      <c r="H11" s="28">
        <f>SUMIFS('Estat distr'!I$15:I$55,'Estat distr'!$A$15:$A$55,overview_numbers!$B11)</f>
        <v>31613</v>
      </c>
      <c r="I11" s="28">
        <f>SUMIFS('Estat distr'!J$15:J$55,'Estat distr'!$A$15:$A$55,overview_numbers!$B11)</f>
        <v>33481</v>
      </c>
      <c r="J11" s="28">
        <f>SUMIFS('Estat distr'!K$15:K$55,'Estat distr'!$A$15:$A$55,overview_numbers!$B11)</f>
        <v>34878</v>
      </c>
      <c r="K11" s="28">
        <f>SUMIFS('Estat distr'!L$15:L$55,'Estat distr'!$A$15:$A$55,overview_numbers!$B11)</f>
        <v>35414</v>
      </c>
      <c r="L11" s="28">
        <f>SUMIFS('Estat distr'!M$15:M$55,'Estat distr'!$A$15:$A$55,overview_numbers!$B11)</f>
        <v>36922.671999999999</v>
      </c>
      <c r="M11" s="28">
        <f>SUMIFS('Estat distr'!N$15:N$55,'Estat distr'!$A$15:$A$55,overview_numbers!$B11)</f>
        <v>37855.368000000002</v>
      </c>
      <c r="N11" s="28">
        <f>SUMIFS('Estat distr'!O$15:O$55,'Estat distr'!$A$15:$A$55,overview_numbers!$B11)</f>
        <v>38785.214</v>
      </c>
      <c r="O11" s="28">
        <f>SUMIFS('Estat distr'!P$15:P$55,'Estat distr'!$A$15:$A$55,overview_numbers!$B11)</f>
        <v>34526.921000000002</v>
      </c>
      <c r="P11" s="28">
        <f>SUMIFS('Estat distr'!Q$15:Q$55,'Estat distr'!$A$15:$A$55,overview_numbers!$B11)</f>
        <v>36140.43</v>
      </c>
      <c r="Q11" s="28">
        <f>SUMIFS('Estat distr'!R$15:R$55,'Estat distr'!$A$15:$A$55,overview_numbers!$B11)</f>
        <v>37478.04</v>
      </c>
      <c r="R11" s="28">
        <f>SUMIFS('Estat distr'!S$15:S$55,'Estat distr'!$A$15:$A$55,overview_numbers!$B11)</f>
        <v>38599.300999999999</v>
      </c>
      <c r="S11" s="28">
        <f>SUMIFS('Estat distr'!T$15:T$55,'Estat distr'!$A$15:$A$55,overview_numbers!$B11)</f>
        <v>38603.879999999997</v>
      </c>
      <c r="T11" s="37">
        <f t="shared" si="0"/>
        <v>38176.310531600815</v>
      </c>
      <c r="U11" s="37">
        <f t="shared" si="0"/>
        <v>37748.741063201633</v>
      </c>
      <c r="V11" s="37">
        <f t="shared" si="0"/>
        <v>37321.17159480245</v>
      </c>
      <c r="W11" s="37">
        <f t="shared" si="0"/>
        <v>36893.602126403268</v>
      </c>
      <c r="X11" s="37">
        <f t="shared" si="0"/>
        <v>36466.032658004086</v>
      </c>
      <c r="Y11" s="37">
        <f t="shared" si="0"/>
        <v>36038.463189604903</v>
      </c>
      <c r="Z11" s="29">
        <f>SUMIFS('NTUA distr'!G$15:G$55,'NTUA distr'!$A$15:$A$55,overview_numbers!$B11)</f>
        <v>35610.893721205721</v>
      </c>
      <c r="AA11" s="37">
        <f t="shared" si="1"/>
        <v>35604.186776565497</v>
      </c>
      <c r="AB11" s="37">
        <f t="shared" si="2"/>
        <v>35597.479831925273</v>
      </c>
      <c r="AC11" s="37">
        <f t="shared" si="3"/>
        <v>35590.772887285049</v>
      </c>
      <c r="AD11" s="37">
        <f t="shared" si="4"/>
        <v>35584.065942644826</v>
      </c>
      <c r="AE11" s="29">
        <f>SUMIFS('NTUA distr'!H$15:H$55,'NTUA distr'!$A$15:$A$55,overview_numbers!$B11)</f>
        <v>35577.358998004587</v>
      </c>
      <c r="AF11" s="37">
        <f t="shared" si="5"/>
        <v>35679.226177052587</v>
      </c>
      <c r="AG11" s="37">
        <f t="shared" si="6"/>
        <v>35781.093356100588</v>
      </c>
      <c r="AH11" s="37">
        <f t="shared" si="7"/>
        <v>35882.960535148588</v>
      </c>
      <c r="AI11" s="37">
        <f t="shared" si="8"/>
        <v>35984.827714196588</v>
      </c>
      <c r="AJ11" s="29">
        <f>SUMIFS('NTUA distr'!I$15:I$55,'NTUA distr'!$A$15:$A$55,overview_numbers!$B11)</f>
        <v>36086.694893244574</v>
      </c>
      <c r="AK11" s="37">
        <f t="shared" si="9"/>
        <v>36107.283341863578</v>
      </c>
      <c r="AL11" s="37">
        <f t="shared" si="10"/>
        <v>36127.871790482583</v>
      </c>
      <c r="AM11" s="37">
        <f t="shared" si="11"/>
        <v>36148.460239101587</v>
      </c>
      <c r="AN11" s="37">
        <f t="shared" si="12"/>
        <v>36169.048687720591</v>
      </c>
      <c r="AO11" s="29">
        <f>SUMIFS('NTUA distr'!J$15:J$55,'NTUA distr'!$A$15:$A$55,overview_numbers!$B11)</f>
        <v>36189.637136339596</v>
      </c>
      <c r="AP11" s="37">
        <f t="shared" si="13"/>
        <v>36196.98319885059</v>
      </c>
      <c r="AQ11" s="37">
        <f t="shared" si="14"/>
        <v>36204.329261361585</v>
      </c>
      <c r="AR11" s="37">
        <f t="shared" si="15"/>
        <v>36211.67532387258</v>
      </c>
      <c r="AS11" s="37">
        <f t="shared" si="16"/>
        <v>36219.021386383574</v>
      </c>
      <c r="AT11" s="29">
        <f>SUMIFS('NTUA distr'!K$15:K$55,'NTUA distr'!$A$15:$A$55,overview_numbers!$B11)</f>
        <v>36226.367448894584</v>
      </c>
      <c r="AU11" s="37">
        <f t="shared" si="17"/>
        <v>36228.224503520862</v>
      </c>
      <c r="AV11" s="37">
        <f t="shared" si="18"/>
        <v>36230.08155814714</v>
      </c>
      <c r="AW11" s="37">
        <f t="shared" si="19"/>
        <v>36231.938612773418</v>
      </c>
      <c r="AX11" s="37">
        <f t="shared" si="20"/>
        <v>36233.795667399696</v>
      </c>
      <c r="AY11" s="29">
        <f>SUMIFS('NTUA distr'!L$15:L$55,'NTUA distr'!$A$15:$A$55,overview_numbers!$B11)</f>
        <v>36235.652722025967</v>
      </c>
    </row>
    <row r="12" spans="1:51" hidden="1" x14ac:dyDescent="0.25">
      <c r="A12" s="30"/>
      <c r="B12" s="24" t="s">
        <v>58</v>
      </c>
      <c r="C12" s="24" t="s">
        <v>118</v>
      </c>
      <c r="D12" s="24" t="s">
        <v>131</v>
      </c>
      <c r="E12" s="24" t="s">
        <v>132</v>
      </c>
      <c r="F12" s="25">
        <f>SUMIFS('Estat distr'!G$15:G$55,'Estat distr'!$A$15:$A$55,overview_numbers!$B12)</f>
        <v>2131</v>
      </c>
      <c r="G12" s="25">
        <f>SUMIFS('Estat distr'!H$15:H$55,'Estat distr'!$A$15:$A$55,overview_numbers!$B12)</f>
        <v>1909</v>
      </c>
      <c r="H12" s="25">
        <f>SUMIFS('Estat distr'!I$15:I$55,'Estat distr'!$A$15:$A$55,overview_numbers!$B12)</f>
        <v>2026</v>
      </c>
      <c r="I12" s="25">
        <f>SUMIFS('Estat distr'!J$15:J$55,'Estat distr'!$A$15:$A$55,overview_numbers!$B12)</f>
        <v>1706</v>
      </c>
      <c r="J12" s="25">
        <f>SUMIFS('Estat distr'!K$15:K$55,'Estat distr'!$A$15:$A$55,overview_numbers!$B12)</f>
        <v>2019</v>
      </c>
      <c r="K12" s="25">
        <f>SUMIFS('Estat distr'!L$15:L$55,'Estat distr'!$A$15:$A$55,overview_numbers!$B12)</f>
        <v>2022</v>
      </c>
      <c r="L12" s="25">
        <f>SUMIFS('Estat distr'!M$15:M$55,'Estat distr'!$A$15:$A$55,overview_numbers!$B12)</f>
        <v>1831</v>
      </c>
      <c r="M12" s="25">
        <f>SUMIFS('Estat distr'!N$15:N$55,'Estat distr'!$A$15:$A$55,overview_numbers!$B12)</f>
        <v>1887</v>
      </c>
      <c r="N12" s="25">
        <f>SUMIFS('Estat distr'!O$15:O$55,'Estat distr'!$A$15:$A$55,overview_numbers!$B12)</f>
        <v>1944</v>
      </c>
      <c r="O12" s="25">
        <f>SUMIFS('Estat distr'!P$15:P$55,'Estat distr'!$A$15:$A$55,overview_numbers!$B12)</f>
        <v>1764</v>
      </c>
      <c r="P12" s="25">
        <f>SUMIFS('Estat distr'!Q$15:Q$55,'Estat distr'!$A$15:$A$55,overview_numbers!$B12)</f>
        <v>1802</v>
      </c>
      <c r="Q12" s="25">
        <f>SUMIFS('Estat distr'!R$15:R$55,'Estat distr'!$A$15:$A$55,overview_numbers!$B12)</f>
        <v>1806</v>
      </c>
      <c r="R12" s="25">
        <f>SUMIFS('Estat distr'!S$15:S$55,'Estat distr'!$A$15:$A$55,overview_numbers!$B12)</f>
        <v>1765.3</v>
      </c>
      <c r="S12" s="25">
        <f>SUMIFS('Estat distr'!T$15:T$55,'Estat distr'!$A$15:$A$55,overview_numbers!$B12)</f>
        <v>1824</v>
      </c>
      <c r="T12" s="36">
        <f t="shared" si="0"/>
        <v>1819.7932408435734</v>
      </c>
      <c r="U12" s="36">
        <f t="shared" si="0"/>
        <v>1815.5864816871467</v>
      </c>
      <c r="V12" s="36">
        <f t="shared" si="0"/>
        <v>1811.3797225307201</v>
      </c>
      <c r="W12" s="36">
        <f t="shared" si="0"/>
        <v>1807.1729633742934</v>
      </c>
      <c r="X12" s="36">
        <f t="shared" si="0"/>
        <v>1802.9662042178668</v>
      </c>
      <c r="Y12" s="36">
        <f t="shared" si="0"/>
        <v>1798.7594450614401</v>
      </c>
      <c r="Z12" s="26">
        <f>SUMIFS('NTUA distr'!G$15:G$55,'NTUA distr'!$A$15:$A$55,overview_numbers!$B12)</f>
        <v>1794.5526859050142</v>
      </c>
      <c r="AA12" s="36">
        <f t="shared" si="1"/>
        <v>1779.0492035020052</v>
      </c>
      <c r="AB12" s="36">
        <f t="shared" si="2"/>
        <v>1763.5457210989962</v>
      </c>
      <c r="AC12" s="36">
        <f t="shared" si="3"/>
        <v>1748.0422386959872</v>
      </c>
      <c r="AD12" s="36">
        <f t="shared" si="4"/>
        <v>1732.5387562929782</v>
      </c>
      <c r="AE12" s="26">
        <f>SUMIFS('NTUA distr'!H$15:H$55,'NTUA distr'!$A$15:$A$55,overview_numbers!$B12)</f>
        <v>1717.0352738899692</v>
      </c>
      <c r="AF12" s="36">
        <f t="shared" si="5"/>
        <v>1708.6808607738856</v>
      </c>
      <c r="AG12" s="36">
        <f t="shared" si="6"/>
        <v>1700.326447657802</v>
      </c>
      <c r="AH12" s="36">
        <f t="shared" si="7"/>
        <v>1691.9720345417184</v>
      </c>
      <c r="AI12" s="36">
        <f t="shared" si="8"/>
        <v>1683.6176214256348</v>
      </c>
      <c r="AJ12" s="26">
        <f>SUMIFS('NTUA distr'!I$15:I$55,'NTUA distr'!$A$15:$A$55,overview_numbers!$B12)</f>
        <v>1675.2632083095509</v>
      </c>
      <c r="AK12" s="36">
        <f t="shared" si="9"/>
        <v>1667.5489323305085</v>
      </c>
      <c r="AL12" s="36">
        <f t="shared" si="10"/>
        <v>1659.834656351466</v>
      </c>
      <c r="AM12" s="36">
        <f t="shared" si="11"/>
        <v>1652.1203803724236</v>
      </c>
      <c r="AN12" s="36">
        <f t="shared" si="12"/>
        <v>1644.4061043933812</v>
      </c>
      <c r="AO12" s="26">
        <f>SUMIFS('NTUA distr'!J$15:J$55,'NTUA distr'!$A$15:$A$55,overview_numbers!$B12)</f>
        <v>1636.6918284143383</v>
      </c>
      <c r="AP12" s="36">
        <f t="shared" si="13"/>
        <v>1634.7478618459602</v>
      </c>
      <c r="AQ12" s="36">
        <f t="shared" si="14"/>
        <v>1632.8038952775821</v>
      </c>
      <c r="AR12" s="36">
        <f t="shared" si="15"/>
        <v>1630.859928709204</v>
      </c>
      <c r="AS12" s="36">
        <f t="shared" si="16"/>
        <v>1628.915962140826</v>
      </c>
      <c r="AT12" s="26">
        <f>SUMIFS('NTUA distr'!K$15:K$55,'NTUA distr'!$A$15:$A$55,overview_numbers!$B12)</f>
        <v>1626.9719955724474</v>
      </c>
      <c r="AU12" s="36">
        <f t="shared" si="17"/>
        <v>1626.9420536073133</v>
      </c>
      <c r="AV12" s="36">
        <f t="shared" si="18"/>
        <v>1626.9121116421791</v>
      </c>
      <c r="AW12" s="36">
        <f t="shared" si="19"/>
        <v>1626.8821696770449</v>
      </c>
      <c r="AX12" s="36">
        <f t="shared" si="20"/>
        <v>1626.8522277119107</v>
      </c>
      <c r="AY12" s="26">
        <f>SUMIFS('NTUA distr'!L$15:L$55,'NTUA distr'!$A$15:$A$55,overview_numbers!$B12)</f>
        <v>1626.822285746777</v>
      </c>
    </row>
    <row r="13" spans="1:51" hidden="1" x14ac:dyDescent="0.25">
      <c r="A13" s="31"/>
      <c r="B13" s="27" t="s">
        <v>59</v>
      </c>
      <c r="C13" s="27" t="s">
        <v>105</v>
      </c>
      <c r="D13" s="27" t="s">
        <v>131</v>
      </c>
      <c r="E13" s="27" t="s">
        <v>132</v>
      </c>
      <c r="F13" s="28">
        <f>SUMIFS('Estat distr'!G$15:G$55,'Estat distr'!$A$15:$A$55,overview_numbers!$B13)</f>
        <v>20626</v>
      </c>
      <c r="G13" s="28">
        <f>SUMIFS('Estat distr'!H$15:H$55,'Estat distr'!$A$15:$A$55,overview_numbers!$B13)</f>
        <v>19926</v>
      </c>
      <c r="H13" s="28">
        <f>SUMIFS('Estat distr'!I$15:I$55,'Estat distr'!$A$15:$A$55,overview_numbers!$B13)</f>
        <v>20976</v>
      </c>
      <c r="I13" s="28">
        <f>SUMIFS('Estat distr'!J$15:J$55,'Estat distr'!$A$15:$A$55,overview_numbers!$B13)</f>
        <v>20444</v>
      </c>
      <c r="J13" s="28">
        <f>SUMIFS('Estat distr'!K$15:K$55,'Estat distr'!$A$15:$A$55,overview_numbers!$B13)</f>
        <v>20352</v>
      </c>
      <c r="K13" s="28">
        <f>SUMIFS('Estat distr'!L$15:L$55,'Estat distr'!$A$15:$A$55,overview_numbers!$B13)</f>
        <v>20570</v>
      </c>
      <c r="L13" s="28">
        <f>SUMIFS('Estat distr'!M$15:M$55,'Estat distr'!$A$15:$A$55,overview_numbers!$B13)</f>
        <v>20848</v>
      </c>
      <c r="M13" s="28">
        <f>SUMIFS('Estat distr'!N$15:N$55,'Estat distr'!$A$15:$A$55,overview_numbers!$B13)</f>
        <v>21000</v>
      </c>
      <c r="N13" s="28">
        <f>SUMIFS('Estat distr'!O$15:O$55,'Estat distr'!$A$15:$A$55,overview_numbers!$B13)</f>
        <v>21187</v>
      </c>
      <c r="O13" s="28">
        <f>SUMIFS('Estat distr'!P$15:P$55,'Estat distr'!$A$15:$A$55,overview_numbers!$B13)</f>
        <v>19451</v>
      </c>
      <c r="P13" s="28">
        <f>SUMIFS('Estat distr'!Q$15:Q$55,'Estat distr'!$A$15:$A$55,overview_numbers!$B13)</f>
        <v>19717</v>
      </c>
      <c r="Q13" s="28">
        <f>SUMIFS('Estat distr'!R$15:R$55,'Estat distr'!$A$15:$A$55,overview_numbers!$B13)</f>
        <v>18753</v>
      </c>
      <c r="R13" s="28">
        <f>SUMIFS('Estat distr'!S$15:S$55,'Estat distr'!$A$15:$A$55,overview_numbers!$B13)</f>
        <v>18667.621999999999</v>
      </c>
      <c r="S13" s="28">
        <f>SUMIFS('Estat distr'!T$15:T$55,'Estat distr'!$A$15:$A$55,overview_numbers!$B13)</f>
        <v>17988.159</v>
      </c>
      <c r="T13" s="37">
        <f t="shared" si="0"/>
        <v>18455.770730902455</v>
      </c>
      <c r="U13" s="37">
        <f t="shared" si="0"/>
        <v>18923.382461804911</v>
      </c>
      <c r="V13" s="37">
        <f t="shared" si="0"/>
        <v>19390.994192707367</v>
      </c>
      <c r="W13" s="37">
        <f t="shared" si="0"/>
        <v>19858.605923609823</v>
      </c>
      <c r="X13" s="37">
        <f t="shared" si="0"/>
        <v>20326.217654512278</v>
      </c>
      <c r="Y13" s="37">
        <f t="shared" si="0"/>
        <v>20793.829385414734</v>
      </c>
      <c r="Z13" s="29">
        <f>SUMIFS('NTUA distr'!G$15:G$55,'NTUA distr'!$A$15:$A$55,overview_numbers!$B13)</f>
        <v>21261.441116317179</v>
      </c>
      <c r="AA13" s="37">
        <f t="shared" si="1"/>
        <v>21339.786169281935</v>
      </c>
      <c r="AB13" s="37">
        <f t="shared" si="2"/>
        <v>21418.131222246691</v>
      </c>
      <c r="AC13" s="37">
        <f t="shared" si="3"/>
        <v>21496.476275211448</v>
      </c>
      <c r="AD13" s="37">
        <f t="shared" si="4"/>
        <v>21574.821328176204</v>
      </c>
      <c r="AE13" s="29">
        <f>SUMIFS('NTUA distr'!H$15:H$55,'NTUA distr'!$A$15:$A$55,overview_numbers!$B13)</f>
        <v>21653.166381140963</v>
      </c>
      <c r="AF13" s="37">
        <f t="shared" si="5"/>
        <v>21908.789531144015</v>
      </c>
      <c r="AG13" s="37">
        <f t="shared" si="6"/>
        <v>22164.412681147067</v>
      </c>
      <c r="AH13" s="37">
        <f t="shared" si="7"/>
        <v>22420.035831150119</v>
      </c>
      <c r="AI13" s="37">
        <f t="shared" si="8"/>
        <v>22675.65898115317</v>
      </c>
      <c r="AJ13" s="29">
        <f>SUMIFS('NTUA distr'!I$15:I$55,'NTUA distr'!$A$15:$A$55,overview_numbers!$B13)</f>
        <v>22931.282131156215</v>
      </c>
      <c r="AK13" s="37">
        <f t="shared" si="9"/>
        <v>23178.848370731761</v>
      </c>
      <c r="AL13" s="37">
        <f t="shared" si="10"/>
        <v>23426.414610307307</v>
      </c>
      <c r="AM13" s="37">
        <f t="shared" si="11"/>
        <v>23673.980849882853</v>
      </c>
      <c r="AN13" s="37">
        <f t="shared" si="12"/>
        <v>23921.5470894584</v>
      </c>
      <c r="AO13" s="29">
        <f>SUMIFS('NTUA distr'!J$15:J$55,'NTUA distr'!$A$15:$A$55,overview_numbers!$B13)</f>
        <v>24169.113329033949</v>
      </c>
      <c r="AP13" s="37">
        <f t="shared" si="13"/>
        <v>24309.913972006718</v>
      </c>
      <c r="AQ13" s="37">
        <f t="shared" si="14"/>
        <v>24450.714614979486</v>
      </c>
      <c r="AR13" s="37">
        <f t="shared" si="15"/>
        <v>24591.515257952255</v>
      </c>
      <c r="AS13" s="37">
        <f t="shared" si="16"/>
        <v>24732.315900925023</v>
      </c>
      <c r="AT13" s="29">
        <f>SUMIFS('NTUA distr'!K$15:K$55,'NTUA distr'!$A$15:$A$55,overview_numbers!$B13)</f>
        <v>24873.116543897788</v>
      </c>
      <c r="AU13" s="37">
        <f t="shared" si="17"/>
        <v>24968.385220751181</v>
      </c>
      <c r="AV13" s="37">
        <f t="shared" si="18"/>
        <v>25063.653897604574</v>
      </c>
      <c r="AW13" s="37">
        <f t="shared" si="19"/>
        <v>25158.922574457967</v>
      </c>
      <c r="AX13" s="37">
        <f t="shared" si="20"/>
        <v>25254.19125131136</v>
      </c>
      <c r="AY13" s="29">
        <f>SUMIFS('NTUA distr'!L$15:L$55,'NTUA distr'!$A$15:$A$55,overview_numbers!$B13)</f>
        <v>25349.45992816475</v>
      </c>
    </row>
    <row r="14" spans="1:51" hidden="1" x14ac:dyDescent="0.25">
      <c r="A14" s="30"/>
      <c r="B14" s="24" t="s">
        <v>60</v>
      </c>
      <c r="C14" s="24" t="s">
        <v>106</v>
      </c>
      <c r="D14" s="24" t="s">
        <v>131</v>
      </c>
      <c r="E14" s="24" t="s">
        <v>132</v>
      </c>
      <c r="F14" s="25">
        <f>SUMIFS('Estat distr'!G$15:G$55,'Estat distr'!$A$15:$A$55,overview_numbers!$B14)</f>
        <v>164</v>
      </c>
      <c r="G14" s="25">
        <f>SUMIFS('Estat distr'!H$15:H$55,'Estat distr'!$A$15:$A$55,overview_numbers!$B14)</f>
        <v>221</v>
      </c>
      <c r="H14" s="25">
        <f>SUMIFS('Estat distr'!I$15:I$55,'Estat distr'!$A$15:$A$55,overview_numbers!$B14)</f>
        <v>215</v>
      </c>
      <c r="I14" s="25">
        <f>SUMIFS('Estat distr'!J$15:J$55,'Estat distr'!$A$15:$A$55,overview_numbers!$B14)</f>
        <v>153</v>
      </c>
      <c r="J14" s="25">
        <f>SUMIFS('Estat distr'!K$15:K$55,'Estat distr'!$A$15:$A$55,overview_numbers!$B14)</f>
        <v>189</v>
      </c>
      <c r="K14" s="25">
        <f>SUMIFS('Estat distr'!L$15:L$55,'Estat distr'!$A$15:$A$55,overview_numbers!$B14)</f>
        <v>220</v>
      </c>
      <c r="L14" s="25">
        <f>SUMIFS('Estat distr'!M$15:M$55,'Estat distr'!$A$15:$A$55,overview_numbers!$B14)</f>
        <v>160</v>
      </c>
      <c r="M14" s="25">
        <f>SUMIFS('Estat distr'!N$15:N$55,'Estat distr'!$A$15:$A$55,overview_numbers!$B14)</f>
        <v>137</v>
      </c>
      <c r="N14" s="25">
        <f>SUMIFS('Estat distr'!O$15:O$55,'Estat distr'!$A$15:$A$55,overview_numbers!$B14)</f>
        <v>186</v>
      </c>
      <c r="O14" s="25">
        <f>SUMIFS('Estat distr'!P$15:P$55,'Estat distr'!$A$15:$A$55,overview_numbers!$B14)</f>
        <v>173</v>
      </c>
      <c r="P14" s="25">
        <f>SUMIFS('Estat distr'!Q$15:Q$55,'Estat distr'!$A$15:$A$55,overview_numbers!$B14)</f>
        <v>215</v>
      </c>
      <c r="Q14" s="25">
        <f>SUMIFS('Estat distr'!R$15:R$55,'Estat distr'!$A$15:$A$55,overview_numbers!$B14)</f>
        <v>263</v>
      </c>
      <c r="R14" s="25">
        <f>SUMIFS('Estat distr'!S$15:S$55,'Estat distr'!$A$15:$A$55,overview_numbers!$B14)</f>
        <v>228.33199999999999</v>
      </c>
      <c r="S14" s="25">
        <f>SUMIFS('Estat distr'!T$15:T$55,'Estat distr'!$A$15:$A$55,overview_numbers!$B14)</f>
        <v>158.18700000000001</v>
      </c>
      <c r="T14" s="36">
        <f t="shared" si="0"/>
        <v>168.92642048228899</v>
      </c>
      <c r="U14" s="36">
        <f t="shared" si="0"/>
        <v>179.66584096457797</v>
      </c>
      <c r="V14" s="36">
        <f t="shared" si="0"/>
        <v>190.40526144686694</v>
      </c>
      <c r="W14" s="36">
        <f t="shared" si="0"/>
        <v>201.14468192915592</v>
      </c>
      <c r="X14" s="36">
        <f t="shared" si="0"/>
        <v>211.8841024114449</v>
      </c>
      <c r="Y14" s="36">
        <f t="shared" si="0"/>
        <v>222.62352289373388</v>
      </c>
      <c r="Z14" s="26">
        <f>SUMIFS('NTUA distr'!G$15:G$55,'NTUA distr'!$A$15:$A$55,overview_numbers!$B14)</f>
        <v>233.36294337602283</v>
      </c>
      <c r="AA14" s="36">
        <f t="shared" si="1"/>
        <v>235.20043703518917</v>
      </c>
      <c r="AB14" s="36">
        <f t="shared" si="2"/>
        <v>237.03793069435551</v>
      </c>
      <c r="AC14" s="36">
        <f t="shared" si="3"/>
        <v>238.87542435352185</v>
      </c>
      <c r="AD14" s="36">
        <f t="shared" si="4"/>
        <v>240.71291801268819</v>
      </c>
      <c r="AE14" s="26">
        <f>SUMIFS('NTUA distr'!H$15:H$55,'NTUA distr'!$A$15:$A$55,overview_numbers!$B14)</f>
        <v>242.55041167185459</v>
      </c>
      <c r="AF14" s="36">
        <f t="shared" si="5"/>
        <v>245.49205967927003</v>
      </c>
      <c r="AG14" s="36">
        <f t="shared" si="6"/>
        <v>248.43370768668547</v>
      </c>
      <c r="AH14" s="36">
        <f t="shared" si="7"/>
        <v>251.3753556941009</v>
      </c>
      <c r="AI14" s="36">
        <f t="shared" si="8"/>
        <v>254.31700370151634</v>
      </c>
      <c r="AJ14" s="26">
        <f>SUMIFS('NTUA distr'!I$15:I$55,'NTUA distr'!$A$15:$A$55,overview_numbers!$B14)</f>
        <v>257.25865170893184</v>
      </c>
      <c r="AK14" s="36">
        <f t="shared" si="9"/>
        <v>260.25701844097654</v>
      </c>
      <c r="AL14" s="36">
        <f t="shared" si="10"/>
        <v>263.25538517302124</v>
      </c>
      <c r="AM14" s="36">
        <f t="shared" si="11"/>
        <v>266.25375190506594</v>
      </c>
      <c r="AN14" s="36">
        <f t="shared" si="12"/>
        <v>269.25211863711064</v>
      </c>
      <c r="AO14" s="26">
        <f>SUMIFS('NTUA distr'!J$15:J$55,'NTUA distr'!$A$15:$A$55,overview_numbers!$B14)</f>
        <v>272.25048536915529</v>
      </c>
      <c r="AP14" s="36">
        <f t="shared" si="13"/>
        <v>277.1670037073489</v>
      </c>
      <c r="AQ14" s="36">
        <f t="shared" si="14"/>
        <v>282.08352204554251</v>
      </c>
      <c r="AR14" s="36">
        <f t="shared" si="15"/>
        <v>287.00004038373612</v>
      </c>
      <c r="AS14" s="36">
        <f t="shared" si="16"/>
        <v>291.91655872192973</v>
      </c>
      <c r="AT14" s="26">
        <f>SUMIFS('NTUA distr'!K$15:K$55,'NTUA distr'!$A$15:$A$55,overview_numbers!$B14)</f>
        <v>296.8330770601234</v>
      </c>
      <c r="AU14" s="36">
        <f t="shared" si="17"/>
        <v>300.67406203416516</v>
      </c>
      <c r="AV14" s="36">
        <f t="shared" si="18"/>
        <v>304.51504700820692</v>
      </c>
      <c r="AW14" s="36">
        <f t="shared" si="19"/>
        <v>308.35603198224868</v>
      </c>
      <c r="AX14" s="36">
        <f t="shared" si="20"/>
        <v>312.19701695629044</v>
      </c>
      <c r="AY14" s="26">
        <f>SUMIFS('NTUA distr'!L$15:L$55,'NTUA distr'!$A$15:$A$55,overview_numbers!$B14)</f>
        <v>316.03800193033231</v>
      </c>
    </row>
    <row r="15" spans="1:51" hidden="1" x14ac:dyDescent="0.25">
      <c r="A15" s="31"/>
      <c r="B15" s="27" t="s">
        <v>61</v>
      </c>
      <c r="C15" s="27" t="s">
        <v>107</v>
      </c>
      <c r="D15" s="27" t="s">
        <v>131</v>
      </c>
      <c r="E15" s="27" t="s">
        <v>132</v>
      </c>
      <c r="F15" s="28">
        <f>SUMIFS('Estat distr'!G$15:G$55,'Estat distr'!$A$15:$A$55,overview_numbers!$B15)</f>
        <v>836</v>
      </c>
      <c r="G15" s="28">
        <f>SUMIFS('Estat distr'!H$15:H$55,'Estat distr'!$A$15:$A$55,overview_numbers!$B15)</f>
        <v>818</v>
      </c>
      <c r="H15" s="28">
        <f>SUMIFS('Estat distr'!I$15:I$55,'Estat distr'!$A$15:$A$55,overview_numbers!$B15)</f>
        <v>798</v>
      </c>
      <c r="I15" s="28">
        <f>SUMIFS('Estat distr'!J$15:J$55,'Estat distr'!$A$15:$A$55,overview_numbers!$B15)</f>
        <v>798</v>
      </c>
      <c r="J15" s="28">
        <f>SUMIFS('Estat distr'!K$15:K$55,'Estat distr'!$A$15:$A$55,overview_numbers!$B15)</f>
        <v>741</v>
      </c>
      <c r="K15" s="28">
        <f>SUMIFS('Estat distr'!L$15:L$55,'Estat distr'!$A$15:$A$55,overview_numbers!$B15)</f>
        <v>724.7</v>
      </c>
      <c r="L15" s="28">
        <f>SUMIFS('Estat distr'!M$15:M$55,'Estat distr'!$A$15:$A$55,overview_numbers!$B15)</f>
        <v>615.87</v>
      </c>
      <c r="M15" s="28">
        <f>SUMIFS('Estat distr'!N$15:N$55,'Estat distr'!$A$15:$A$55,overview_numbers!$B15)</f>
        <v>559.09500000000003</v>
      </c>
      <c r="N15" s="28">
        <f>SUMIFS('Estat distr'!O$15:O$55,'Estat distr'!$A$15:$A$55,overview_numbers!$B15)</f>
        <v>574.89</v>
      </c>
      <c r="O15" s="28">
        <f>SUMIFS('Estat distr'!P$15:P$55,'Estat distr'!$A$15:$A$55,overview_numbers!$B15)</f>
        <v>465</v>
      </c>
      <c r="P15" s="28">
        <f>SUMIFS('Estat distr'!Q$15:Q$55,'Estat distr'!$A$15:$A$55,overview_numbers!$B15)</f>
        <v>450.57</v>
      </c>
      <c r="Q15" s="28">
        <f>SUMIFS('Estat distr'!R$15:R$55,'Estat distr'!$A$15:$A$55,overview_numbers!$B15)</f>
        <v>475.58199999999999</v>
      </c>
      <c r="R15" s="28">
        <f>SUMIFS('Estat distr'!S$15:S$55,'Estat distr'!$A$15:$A$55,overview_numbers!$B15)</f>
        <v>474.33600000000001</v>
      </c>
      <c r="S15" s="28">
        <f>SUMIFS('Estat distr'!T$15:T$55,'Estat distr'!$A$15:$A$55,overview_numbers!$B15)</f>
        <v>448.24400000000003</v>
      </c>
      <c r="T15" s="37">
        <f t="shared" si="0"/>
        <v>468.74940071605556</v>
      </c>
      <c r="U15" s="37">
        <f t="shared" si="0"/>
        <v>489.25480143211109</v>
      </c>
      <c r="V15" s="37">
        <f t="shared" si="0"/>
        <v>509.76020214816663</v>
      </c>
      <c r="W15" s="37">
        <f t="shared" si="0"/>
        <v>530.26560286422216</v>
      </c>
      <c r="X15" s="37">
        <f t="shared" si="0"/>
        <v>550.77100358027769</v>
      </c>
      <c r="Y15" s="37">
        <f t="shared" si="0"/>
        <v>571.27640429633323</v>
      </c>
      <c r="Z15" s="29">
        <f>SUMIFS('NTUA distr'!G$15:G$55,'NTUA distr'!$A$15:$A$55,overview_numbers!$B15)</f>
        <v>591.78180501238876</v>
      </c>
      <c r="AA15" s="37">
        <f t="shared" si="1"/>
        <v>596.03632198823709</v>
      </c>
      <c r="AB15" s="37">
        <f t="shared" si="2"/>
        <v>600.29083896408542</v>
      </c>
      <c r="AC15" s="37">
        <f t="shared" si="3"/>
        <v>604.54535593993376</v>
      </c>
      <c r="AD15" s="37">
        <f t="shared" si="4"/>
        <v>608.79987291578209</v>
      </c>
      <c r="AE15" s="29">
        <f>SUMIFS('NTUA distr'!H$15:H$55,'NTUA distr'!$A$15:$A$55,overview_numbers!$B15)</f>
        <v>613.05438989163019</v>
      </c>
      <c r="AF15" s="37">
        <f t="shared" si="5"/>
        <v>613.81022521127136</v>
      </c>
      <c r="AG15" s="37">
        <f t="shared" si="6"/>
        <v>614.56606053091252</v>
      </c>
      <c r="AH15" s="37">
        <f t="shared" si="7"/>
        <v>615.32189585055369</v>
      </c>
      <c r="AI15" s="37">
        <f t="shared" si="8"/>
        <v>616.07773117019485</v>
      </c>
      <c r="AJ15" s="29">
        <f>SUMIFS('NTUA distr'!I$15:I$55,'NTUA distr'!$A$15:$A$55,overview_numbers!$B15)</f>
        <v>616.83356648983624</v>
      </c>
      <c r="AK15" s="37">
        <f t="shared" si="9"/>
        <v>621.74201407994337</v>
      </c>
      <c r="AL15" s="37">
        <f t="shared" si="10"/>
        <v>626.6504616700505</v>
      </c>
      <c r="AM15" s="37">
        <f t="shared" si="11"/>
        <v>631.55890926015763</v>
      </c>
      <c r="AN15" s="37">
        <f t="shared" si="12"/>
        <v>636.46735685026476</v>
      </c>
      <c r="AO15" s="29">
        <f>SUMIFS('NTUA distr'!J$15:J$55,'NTUA distr'!$A$15:$A$55,overview_numbers!$B15)</f>
        <v>641.37580444037189</v>
      </c>
      <c r="AP15" s="37">
        <f t="shared" si="13"/>
        <v>643.7212760098663</v>
      </c>
      <c r="AQ15" s="37">
        <f t="shared" si="14"/>
        <v>646.06674757936071</v>
      </c>
      <c r="AR15" s="37">
        <f t="shared" si="15"/>
        <v>648.41221914885512</v>
      </c>
      <c r="AS15" s="37">
        <f t="shared" si="16"/>
        <v>650.75769071834952</v>
      </c>
      <c r="AT15" s="29">
        <f>SUMIFS('NTUA distr'!K$15:K$55,'NTUA distr'!$A$15:$A$55,overview_numbers!$B15)</f>
        <v>653.10316228784382</v>
      </c>
      <c r="AU15" s="37">
        <f t="shared" si="17"/>
        <v>654.32306650580392</v>
      </c>
      <c r="AV15" s="37">
        <f t="shared" si="18"/>
        <v>655.54297072376403</v>
      </c>
      <c r="AW15" s="37">
        <f t="shared" si="19"/>
        <v>656.76287494172414</v>
      </c>
      <c r="AX15" s="37">
        <f t="shared" si="20"/>
        <v>657.98277915968424</v>
      </c>
      <c r="AY15" s="29">
        <f>SUMIFS('NTUA distr'!L$15:L$55,'NTUA distr'!$A$15:$A$55,overview_numbers!$B15)</f>
        <v>659.20268337764458</v>
      </c>
    </row>
    <row r="16" spans="1:51" hidden="1" x14ac:dyDescent="0.25">
      <c r="A16" s="30"/>
      <c r="B16" s="24" t="s">
        <v>62</v>
      </c>
      <c r="C16" s="24" t="s">
        <v>119</v>
      </c>
      <c r="D16" s="24" t="s">
        <v>131</v>
      </c>
      <c r="E16" s="24" t="s">
        <v>132</v>
      </c>
      <c r="F16" s="25">
        <f>SUMIFS('Estat distr'!G$15:G$55,'Estat distr'!$A$15:$A$55,overview_numbers!$B16)</f>
        <v>1229</v>
      </c>
      <c r="G16" s="25">
        <f>SUMIFS('Estat distr'!H$15:H$55,'Estat distr'!$A$15:$A$55,overview_numbers!$B16)</f>
        <v>1089</v>
      </c>
      <c r="H16" s="25">
        <f>SUMIFS('Estat distr'!I$15:I$55,'Estat distr'!$A$15:$A$55,overview_numbers!$B16)</f>
        <v>1118</v>
      </c>
      <c r="I16" s="25">
        <f>SUMIFS('Estat distr'!J$15:J$55,'Estat distr'!$A$15:$A$55,overview_numbers!$B16)</f>
        <v>1015</v>
      </c>
      <c r="J16" s="25">
        <f>SUMIFS('Estat distr'!K$15:K$55,'Estat distr'!$A$15:$A$55,overview_numbers!$B16)</f>
        <v>969</v>
      </c>
      <c r="K16" s="25">
        <f>SUMIFS('Estat distr'!L$15:L$55,'Estat distr'!$A$15:$A$55,overview_numbers!$B16)</f>
        <v>989</v>
      </c>
      <c r="L16" s="25">
        <f>SUMIFS('Estat distr'!M$15:M$55,'Estat distr'!$A$15:$A$55,overview_numbers!$B16)</f>
        <v>872</v>
      </c>
      <c r="M16" s="25">
        <f>SUMIFS('Estat distr'!N$15:N$55,'Estat distr'!$A$15:$A$55,overview_numbers!$B16)</f>
        <v>883</v>
      </c>
      <c r="N16" s="25">
        <f>SUMIFS('Estat distr'!O$15:O$55,'Estat distr'!$A$15:$A$55,overview_numbers!$B16)</f>
        <v>872</v>
      </c>
      <c r="O16" s="25">
        <f>SUMIFS('Estat distr'!P$15:P$55,'Estat distr'!$A$15:$A$55,overview_numbers!$B16)</f>
        <v>815</v>
      </c>
      <c r="P16" s="25">
        <f>SUMIFS('Estat distr'!Q$15:Q$55,'Estat distr'!$A$15:$A$55,overview_numbers!$B16)</f>
        <v>793</v>
      </c>
      <c r="Q16" s="25">
        <f>SUMIFS('Estat distr'!R$15:R$55,'Estat distr'!$A$15:$A$55,overview_numbers!$B16)</f>
        <v>907</v>
      </c>
      <c r="R16" s="25">
        <f>SUMIFS('Estat distr'!S$15:S$55,'Estat distr'!$A$15:$A$55,overview_numbers!$B16)</f>
        <v>914</v>
      </c>
      <c r="S16" s="25">
        <f>SUMIFS('Estat distr'!T$15:T$55,'Estat distr'!$A$15:$A$55,overview_numbers!$B16)</f>
        <v>934.5</v>
      </c>
      <c r="T16" s="36">
        <f t="shared" si="0"/>
        <v>922.86570041486516</v>
      </c>
      <c r="U16" s="36">
        <f t="shared" si="0"/>
        <v>911.23140082973032</v>
      </c>
      <c r="V16" s="36">
        <f t="shared" si="0"/>
        <v>899.59710124459548</v>
      </c>
      <c r="W16" s="36">
        <f t="shared" si="0"/>
        <v>887.96280165946064</v>
      </c>
      <c r="X16" s="36">
        <f t="shared" si="0"/>
        <v>876.3285020743258</v>
      </c>
      <c r="Y16" s="36">
        <f t="shared" si="0"/>
        <v>864.69420248919096</v>
      </c>
      <c r="Z16" s="26">
        <f>SUMIFS('NTUA distr'!G$15:G$55,'NTUA distr'!$A$15:$A$55,overview_numbers!$B16)</f>
        <v>853.05990290405612</v>
      </c>
      <c r="AA16" s="36">
        <f t="shared" si="1"/>
        <v>844.71003587812254</v>
      </c>
      <c r="AB16" s="36">
        <f t="shared" si="2"/>
        <v>836.36016885218896</v>
      </c>
      <c r="AC16" s="36">
        <f t="shared" si="3"/>
        <v>828.01030182625539</v>
      </c>
      <c r="AD16" s="36">
        <f t="shared" si="4"/>
        <v>819.66043480032181</v>
      </c>
      <c r="AE16" s="26">
        <f>SUMIFS('NTUA distr'!H$15:H$55,'NTUA distr'!$A$15:$A$55,overview_numbers!$B16)</f>
        <v>811.31056777438846</v>
      </c>
      <c r="AF16" s="36">
        <f t="shared" si="5"/>
        <v>807.23907415375299</v>
      </c>
      <c r="AG16" s="36">
        <f t="shared" si="6"/>
        <v>803.16758053311753</v>
      </c>
      <c r="AH16" s="36">
        <f t="shared" si="7"/>
        <v>799.09608691248206</v>
      </c>
      <c r="AI16" s="36">
        <f t="shared" si="8"/>
        <v>795.0245932918466</v>
      </c>
      <c r="AJ16" s="26">
        <f>SUMIFS('NTUA distr'!I$15:I$55,'NTUA distr'!$A$15:$A$55,overview_numbers!$B16)</f>
        <v>790.95309967121091</v>
      </c>
      <c r="AK16" s="36">
        <f t="shared" si="9"/>
        <v>783.87504162249115</v>
      </c>
      <c r="AL16" s="36">
        <f t="shared" si="10"/>
        <v>776.7969835737714</v>
      </c>
      <c r="AM16" s="36">
        <f t="shared" si="11"/>
        <v>769.71892552505165</v>
      </c>
      <c r="AN16" s="36">
        <f t="shared" si="12"/>
        <v>762.64086747633189</v>
      </c>
      <c r="AO16" s="26">
        <f>SUMIFS('NTUA distr'!J$15:J$55,'NTUA distr'!$A$15:$A$55,overview_numbers!$B16)</f>
        <v>755.56280942761236</v>
      </c>
      <c r="AP16" s="36">
        <f t="shared" si="13"/>
        <v>757.37427914522698</v>
      </c>
      <c r="AQ16" s="36">
        <f t="shared" si="14"/>
        <v>759.18574886284159</v>
      </c>
      <c r="AR16" s="36">
        <f t="shared" si="15"/>
        <v>760.99721858045621</v>
      </c>
      <c r="AS16" s="36">
        <f t="shared" si="16"/>
        <v>762.80868829807082</v>
      </c>
      <c r="AT16" s="26">
        <f>SUMIFS('NTUA distr'!K$15:K$55,'NTUA distr'!$A$15:$A$55,overview_numbers!$B16)</f>
        <v>764.62015801568543</v>
      </c>
      <c r="AU16" s="36">
        <f t="shared" si="17"/>
        <v>760.93254586657258</v>
      </c>
      <c r="AV16" s="36">
        <f t="shared" si="18"/>
        <v>757.24493371745973</v>
      </c>
      <c r="AW16" s="36">
        <f t="shared" si="19"/>
        <v>753.55732156834688</v>
      </c>
      <c r="AX16" s="36">
        <f t="shared" si="20"/>
        <v>749.86970941923403</v>
      </c>
      <c r="AY16" s="26">
        <f>SUMIFS('NTUA distr'!L$15:L$55,'NTUA distr'!$A$15:$A$55,overview_numbers!$B16)</f>
        <v>746.18209727012106</v>
      </c>
    </row>
    <row r="17" spans="1:51" hidden="1" x14ac:dyDescent="0.25">
      <c r="A17" s="31"/>
      <c r="B17" s="27" t="s">
        <v>63</v>
      </c>
      <c r="C17" s="27" t="s">
        <v>120</v>
      </c>
      <c r="D17" s="27" t="s">
        <v>131</v>
      </c>
      <c r="E17" s="27" t="s">
        <v>132</v>
      </c>
      <c r="F17" s="28">
        <f>SUMIFS('Estat distr'!G$15:G$55,'Estat distr'!$A$15:$A$55,overview_numbers!$B17)</f>
        <v>116.8</v>
      </c>
      <c r="G17" s="28">
        <f>SUMIFS('Estat distr'!H$15:H$55,'Estat distr'!$A$15:$A$55,overview_numbers!$B17)</f>
        <v>114.182</v>
      </c>
      <c r="H17" s="28">
        <f>SUMIFS('Estat distr'!I$15:I$55,'Estat distr'!$A$15:$A$55,overview_numbers!$B17)</f>
        <v>114.047</v>
      </c>
      <c r="I17" s="28">
        <f>SUMIFS('Estat distr'!J$15:J$55,'Estat distr'!$A$15:$A$55,overview_numbers!$B17)</f>
        <v>117.28</v>
      </c>
      <c r="J17" s="28">
        <f>SUMIFS('Estat distr'!K$15:K$55,'Estat distr'!$A$15:$A$55,overview_numbers!$B17)</f>
        <v>116.018</v>
      </c>
      <c r="K17" s="28">
        <f>SUMIFS('Estat distr'!L$15:L$55,'Estat distr'!$A$15:$A$55,overview_numbers!$B17)</f>
        <v>133.6</v>
      </c>
      <c r="L17" s="28">
        <f>SUMIFS('Estat distr'!M$15:M$55,'Estat distr'!$A$15:$A$55,overview_numbers!$B17)</f>
        <v>165.7</v>
      </c>
      <c r="M17" s="28">
        <f>SUMIFS('Estat distr'!N$15:N$55,'Estat distr'!$A$15:$A$55,overview_numbers!$B17)</f>
        <v>154.19999999999999</v>
      </c>
      <c r="N17" s="28">
        <f>SUMIFS('Estat distr'!O$15:O$55,'Estat distr'!$A$15:$A$55,overview_numbers!$B17)</f>
        <v>153.1</v>
      </c>
      <c r="O17" s="28">
        <f>SUMIFS('Estat distr'!P$15:P$55,'Estat distr'!$A$15:$A$55,overview_numbers!$B17)</f>
        <v>152.9</v>
      </c>
      <c r="P17" s="28">
        <f>SUMIFS('Estat distr'!Q$15:Q$55,'Estat distr'!$A$15:$A$55,overview_numbers!$B17)</f>
        <v>157.6</v>
      </c>
      <c r="Q17" s="28">
        <f>SUMIFS('Estat distr'!R$15:R$55,'Estat distr'!$A$15:$A$55,overview_numbers!$B17)</f>
        <v>157.80000000000001</v>
      </c>
      <c r="R17" s="28">
        <f>SUMIFS('Estat distr'!S$15:S$55,'Estat distr'!$A$15:$A$55,overview_numbers!$B17)</f>
        <v>155.9</v>
      </c>
      <c r="S17" s="28">
        <f>SUMIFS('Estat distr'!T$15:T$55,'Estat distr'!$A$15:$A$55,overview_numbers!$B17)</f>
        <v>155.30000000000001</v>
      </c>
      <c r="T17" s="37">
        <f t="shared" si="0"/>
        <v>154.20012946806537</v>
      </c>
      <c r="U17" s="37">
        <f t="shared" si="0"/>
        <v>153.10025893613073</v>
      </c>
      <c r="V17" s="37">
        <f t="shared" si="0"/>
        <v>152.00038840419609</v>
      </c>
      <c r="W17" s="37">
        <f t="shared" si="0"/>
        <v>150.90051787226145</v>
      </c>
      <c r="X17" s="37">
        <f t="shared" si="0"/>
        <v>149.8006473403268</v>
      </c>
      <c r="Y17" s="37">
        <f t="shared" si="0"/>
        <v>148.70077680839216</v>
      </c>
      <c r="Z17" s="29">
        <f>SUMIFS('NTUA distr'!G$15:G$55,'NTUA distr'!$A$15:$A$55,overview_numbers!$B17)</f>
        <v>147.60090627645749</v>
      </c>
      <c r="AA17" s="37">
        <f t="shared" si="1"/>
        <v>152.31045394623342</v>
      </c>
      <c r="AB17" s="37">
        <f t="shared" si="2"/>
        <v>157.02000161600935</v>
      </c>
      <c r="AC17" s="37">
        <f t="shared" si="3"/>
        <v>161.72954928578528</v>
      </c>
      <c r="AD17" s="37">
        <f t="shared" si="4"/>
        <v>166.43909695556121</v>
      </c>
      <c r="AE17" s="29">
        <f>SUMIFS('NTUA distr'!H$15:H$55,'NTUA distr'!$A$15:$A$55,overview_numbers!$B17)</f>
        <v>171.14864462533711</v>
      </c>
      <c r="AF17" s="37">
        <f t="shared" si="5"/>
        <v>176.12936462406981</v>
      </c>
      <c r="AG17" s="37">
        <f t="shared" si="6"/>
        <v>181.1100846228025</v>
      </c>
      <c r="AH17" s="37">
        <f t="shared" si="7"/>
        <v>186.0908046215352</v>
      </c>
      <c r="AI17" s="37">
        <f t="shared" si="8"/>
        <v>191.07152462026789</v>
      </c>
      <c r="AJ17" s="29">
        <f>SUMIFS('NTUA distr'!I$15:I$55,'NTUA distr'!$A$15:$A$55,overview_numbers!$B17)</f>
        <v>196.05224461900053</v>
      </c>
      <c r="AK17" s="37">
        <f t="shared" si="9"/>
        <v>201.08315078967803</v>
      </c>
      <c r="AL17" s="37">
        <f t="shared" si="10"/>
        <v>206.11405696035553</v>
      </c>
      <c r="AM17" s="37">
        <f t="shared" si="11"/>
        <v>211.14496313103302</v>
      </c>
      <c r="AN17" s="37">
        <f t="shared" si="12"/>
        <v>216.17586930171052</v>
      </c>
      <c r="AO17" s="29">
        <f>SUMIFS('NTUA distr'!J$15:J$55,'NTUA distr'!$A$15:$A$55,overview_numbers!$B17)</f>
        <v>221.20677547238802</v>
      </c>
      <c r="AP17" s="37">
        <f t="shared" si="13"/>
        <v>225.51430641593501</v>
      </c>
      <c r="AQ17" s="37">
        <f t="shared" si="14"/>
        <v>229.821837359482</v>
      </c>
      <c r="AR17" s="37">
        <f t="shared" si="15"/>
        <v>234.129368303029</v>
      </c>
      <c r="AS17" s="37">
        <f t="shared" si="16"/>
        <v>238.43689924657599</v>
      </c>
      <c r="AT17" s="29">
        <f>SUMIFS('NTUA distr'!K$15:K$55,'NTUA distr'!$A$15:$A$55,overview_numbers!$B17)</f>
        <v>242.74443019012301</v>
      </c>
      <c r="AU17" s="37">
        <f t="shared" si="17"/>
        <v>246.51679086688688</v>
      </c>
      <c r="AV17" s="37">
        <f t="shared" si="18"/>
        <v>250.28915154365075</v>
      </c>
      <c r="AW17" s="37">
        <f t="shared" si="19"/>
        <v>254.06151222041461</v>
      </c>
      <c r="AX17" s="37">
        <f t="shared" si="20"/>
        <v>257.83387289717848</v>
      </c>
      <c r="AY17" s="29">
        <f>SUMIFS('NTUA distr'!L$15:L$55,'NTUA distr'!$A$15:$A$55,overview_numbers!$B17)</f>
        <v>261.60623357394235</v>
      </c>
    </row>
    <row r="18" spans="1:51" hidden="1" x14ac:dyDescent="0.25">
      <c r="A18" s="30"/>
      <c r="B18" s="24" t="s">
        <v>64</v>
      </c>
      <c r="C18" s="24" t="s">
        <v>108</v>
      </c>
      <c r="D18" s="24" t="s">
        <v>131</v>
      </c>
      <c r="E18" s="24" t="s">
        <v>132</v>
      </c>
      <c r="F18" s="25">
        <f>SUMIFS('Estat distr'!G$15:G$55,'Estat distr'!$A$15:$A$55,overview_numbers!$B18)</f>
        <v>3941</v>
      </c>
      <c r="G18" s="25">
        <f>SUMIFS('Estat distr'!H$15:H$55,'Estat distr'!$A$15:$A$55,overview_numbers!$B18)</f>
        <v>3964</v>
      </c>
      <c r="H18" s="25">
        <f>SUMIFS('Estat distr'!I$15:I$55,'Estat distr'!$A$15:$A$55,overview_numbers!$B18)</f>
        <v>3959</v>
      </c>
      <c r="I18" s="25">
        <f>SUMIFS('Estat distr'!J$15:J$55,'Estat distr'!$A$15:$A$55,overview_numbers!$B18)</f>
        <v>3888</v>
      </c>
      <c r="J18" s="25">
        <f>SUMIFS('Estat distr'!K$15:K$55,'Estat distr'!$A$15:$A$55,overview_numbers!$B18)</f>
        <v>3604</v>
      </c>
      <c r="K18" s="25">
        <f>SUMIFS('Estat distr'!L$15:L$55,'Estat distr'!$A$15:$A$55,overview_numbers!$B18)</f>
        <v>3801</v>
      </c>
      <c r="L18" s="25">
        <f>SUMIFS('Estat distr'!M$15:M$55,'Estat distr'!$A$15:$A$55,overview_numbers!$B18)</f>
        <v>3784</v>
      </c>
      <c r="M18" s="25">
        <f>SUMIFS('Estat distr'!N$15:N$55,'Estat distr'!$A$15:$A$55,overview_numbers!$B18)</f>
        <v>3684</v>
      </c>
      <c r="N18" s="25">
        <f>SUMIFS('Estat distr'!O$15:O$55,'Estat distr'!$A$15:$A$55,overview_numbers!$B18)</f>
        <v>3663</v>
      </c>
      <c r="O18" s="25">
        <f>SUMIFS('Estat distr'!P$15:P$55,'Estat distr'!$A$15:$A$55,overview_numbers!$B18)</f>
        <v>3631</v>
      </c>
      <c r="P18" s="25">
        <f>SUMIFS('Estat distr'!Q$15:Q$55,'Estat distr'!$A$15:$A$55,overview_numbers!$B18)</f>
        <v>3695</v>
      </c>
      <c r="Q18" s="25">
        <f>SUMIFS('Estat distr'!R$15:R$55,'Estat distr'!$A$15:$A$55,overview_numbers!$B18)</f>
        <v>3566</v>
      </c>
      <c r="R18" s="25">
        <f>SUMIFS('Estat distr'!S$15:S$55,'Estat distr'!$A$15:$A$55,overview_numbers!$B18)</f>
        <v>3456</v>
      </c>
      <c r="S18" s="25">
        <f>SUMIFS('Estat distr'!T$15:T$55,'Estat distr'!$A$15:$A$55,overview_numbers!$B18)</f>
        <v>3357</v>
      </c>
      <c r="T18" s="36">
        <f t="shared" si="0"/>
        <v>3386.0838080729982</v>
      </c>
      <c r="U18" s="36">
        <f t="shared" si="0"/>
        <v>3415.1676161459964</v>
      </c>
      <c r="V18" s="36">
        <f t="shared" si="0"/>
        <v>3444.2514242189945</v>
      </c>
      <c r="W18" s="36">
        <f t="shared" si="0"/>
        <v>3473.3352322919927</v>
      </c>
      <c r="X18" s="36">
        <f t="shared" si="0"/>
        <v>3502.4190403649909</v>
      </c>
      <c r="Y18" s="36">
        <f t="shared" si="0"/>
        <v>3531.5028484379891</v>
      </c>
      <c r="Z18" s="26">
        <f>SUMIFS('NTUA distr'!G$15:G$55,'NTUA distr'!$A$15:$A$55,overview_numbers!$B18)</f>
        <v>3560.5866565109873</v>
      </c>
      <c r="AA18" s="36">
        <f t="shared" si="1"/>
        <v>3540.9767988387157</v>
      </c>
      <c r="AB18" s="36">
        <f t="shared" si="2"/>
        <v>3521.3669411664441</v>
      </c>
      <c r="AC18" s="36">
        <f t="shared" si="3"/>
        <v>3501.7570834941725</v>
      </c>
      <c r="AD18" s="36">
        <f t="shared" si="4"/>
        <v>3482.147225821901</v>
      </c>
      <c r="AE18" s="26">
        <f>SUMIFS('NTUA distr'!H$15:H$55,'NTUA distr'!$A$15:$A$55,overview_numbers!$B18)</f>
        <v>3462.5373681496294</v>
      </c>
      <c r="AF18" s="36">
        <f t="shared" si="5"/>
        <v>3454.8997361470515</v>
      </c>
      <c r="AG18" s="36">
        <f t="shared" si="6"/>
        <v>3447.2621041444736</v>
      </c>
      <c r="AH18" s="36">
        <f t="shared" si="7"/>
        <v>3439.6244721418957</v>
      </c>
      <c r="AI18" s="36">
        <f t="shared" si="8"/>
        <v>3431.9868401393178</v>
      </c>
      <c r="AJ18" s="26">
        <f>SUMIFS('NTUA distr'!I$15:I$55,'NTUA distr'!$A$15:$A$55,overview_numbers!$B18)</f>
        <v>3424.3492081367399</v>
      </c>
      <c r="AK18" s="36">
        <f t="shared" si="9"/>
        <v>3428.7272101690023</v>
      </c>
      <c r="AL18" s="36">
        <f t="shared" si="10"/>
        <v>3433.1052122012647</v>
      </c>
      <c r="AM18" s="36">
        <f t="shared" si="11"/>
        <v>3437.4832142335272</v>
      </c>
      <c r="AN18" s="36">
        <f t="shared" si="12"/>
        <v>3441.8612162657896</v>
      </c>
      <c r="AO18" s="26">
        <f>SUMIFS('NTUA distr'!J$15:J$55,'NTUA distr'!$A$15:$A$55,overview_numbers!$B18)</f>
        <v>3446.239218298052</v>
      </c>
      <c r="AP18" s="36">
        <f t="shared" si="13"/>
        <v>3449.57441137962</v>
      </c>
      <c r="AQ18" s="36">
        <f t="shared" si="14"/>
        <v>3452.9096044611879</v>
      </c>
      <c r="AR18" s="36">
        <f t="shared" si="15"/>
        <v>3456.2447975427558</v>
      </c>
      <c r="AS18" s="36">
        <f t="shared" si="16"/>
        <v>3459.5799906243237</v>
      </c>
      <c r="AT18" s="26">
        <f>SUMIFS('NTUA distr'!K$15:K$55,'NTUA distr'!$A$15:$A$55,overview_numbers!$B18)</f>
        <v>3462.9151837058926</v>
      </c>
      <c r="AU18" s="36">
        <f t="shared" si="17"/>
        <v>3443.9106278275531</v>
      </c>
      <c r="AV18" s="36">
        <f t="shared" si="18"/>
        <v>3424.9060719492136</v>
      </c>
      <c r="AW18" s="36">
        <f t="shared" si="19"/>
        <v>3405.9015160708741</v>
      </c>
      <c r="AX18" s="36">
        <f t="shared" si="20"/>
        <v>3386.8969601925346</v>
      </c>
      <c r="AY18" s="26">
        <f>SUMIFS('NTUA distr'!L$15:L$55,'NTUA distr'!$A$15:$A$55,overview_numbers!$B18)</f>
        <v>3367.8924043141951</v>
      </c>
    </row>
    <row r="19" spans="1:51" hidden="1" x14ac:dyDescent="0.25">
      <c r="A19" s="31"/>
      <c r="B19" s="27" t="s">
        <v>65</v>
      </c>
      <c r="C19" s="27" t="s">
        <v>113</v>
      </c>
      <c r="D19" s="27" t="s">
        <v>131</v>
      </c>
      <c r="E19" s="27" t="s">
        <v>132</v>
      </c>
      <c r="F19" s="28">
        <f>SUMIFS('Estat distr'!G$15:G$55,'Estat distr'!$A$15:$A$55,overview_numbers!$B19)</f>
        <v>256</v>
      </c>
      <c r="G19" s="28">
        <f>SUMIFS('Estat distr'!H$15:H$55,'Estat distr'!$A$15:$A$55,overview_numbers!$B19)</f>
        <v>276</v>
      </c>
      <c r="H19" s="28">
        <f>SUMIFS('Estat distr'!I$15:I$55,'Estat distr'!$A$15:$A$55,overview_numbers!$B19)</f>
        <v>314</v>
      </c>
      <c r="I19" s="28">
        <f>SUMIFS('Estat distr'!J$15:J$55,'Estat distr'!$A$15:$A$55,overview_numbers!$B19)</f>
        <v>332</v>
      </c>
      <c r="J19" s="28">
        <f>SUMIFS('Estat distr'!K$15:K$55,'Estat distr'!$A$15:$A$55,overview_numbers!$B19)</f>
        <v>339</v>
      </c>
      <c r="K19" s="28">
        <f>SUMIFS('Estat distr'!L$15:L$55,'Estat distr'!$A$15:$A$55,overview_numbers!$B19)</f>
        <v>169</v>
      </c>
      <c r="L19" s="28">
        <f>SUMIFS('Estat distr'!M$15:M$55,'Estat distr'!$A$15:$A$55,overview_numbers!$B19)</f>
        <v>187</v>
      </c>
      <c r="M19" s="28">
        <f>SUMIFS('Estat distr'!N$15:N$55,'Estat distr'!$A$15:$A$55,overview_numbers!$B19)</f>
        <v>226</v>
      </c>
      <c r="N19" s="28">
        <f>SUMIFS('Estat distr'!O$15:O$55,'Estat distr'!$A$15:$A$55,overview_numbers!$B19)</f>
        <v>187</v>
      </c>
      <c r="O19" s="28">
        <f>SUMIFS('Estat distr'!P$15:P$55,'Estat distr'!$A$15:$A$55,overview_numbers!$B19)</f>
        <v>132</v>
      </c>
      <c r="P19" s="28">
        <f>SUMIFS('Estat distr'!Q$15:Q$55,'Estat distr'!$A$15:$A$55,overview_numbers!$B19)</f>
        <v>179</v>
      </c>
      <c r="Q19" s="28">
        <f>SUMIFS('Estat distr'!R$15:R$55,'Estat distr'!$A$15:$A$55,overview_numbers!$B19)</f>
        <v>216</v>
      </c>
      <c r="R19" s="28">
        <f>SUMIFS('Estat distr'!S$15:S$55,'Estat distr'!$A$15:$A$55,overview_numbers!$B19)</f>
        <v>144.29300000000001</v>
      </c>
      <c r="S19" s="28">
        <f>SUMIFS('Estat distr'!T$15:T$55,'Estat distr'!$A$15:$A$55,overview_numbers!$B19)</f>
        <v>142.797</v>
      </c>
      <c r="T19" s="37">
        <f t="shared" si="0"/>
        <v>171.91149367024457</v>
      </c>
      <c r="U19" s="37">
        <f t="shared" si="0"/>
        <v>201.02598734048914</v>
      </c>
      <c r="V19" s="37">
        <f t="shared" si="0"/>
        <v>230.14048101073371</v>
      </c>
      <c r="W19" s="37">
        <f t="shared" si="0"/>
        <v>259.25497468097831</v>
      </c>
      <c r="X19" s="37">
        <f t="shared" si="0"/>
        <v>288.36946835122285</v>
      </c>
      <c r="Y19" s="37">
        <f t="shared" si="0"/>
        <v>317.48396202146739</v>
      </c>
      <c r="Z19" s="29">
        <f>SUMIFS('NTUA distr'!G$15:G$55,'NTUA distr'!$A$15:$A$55,overview_numbers!$B19)</f>
        <v>346.59845569171199</v>
      </c>
      <c r="AA19" s="37">
        <f t="shared" si="1"/>
        <v>349.28570181679771</v>
      </c>
      <c r="AB19" s="37">
        <f t="shared" si="2"/>
        <v>351.97294794188343</v>
      </c>
      <c r="AC19" s="37">
        <f t="shared" si="3"/>
        <v>354.66019406696915</v>
      </c>
      <c r="AD19" s="37">
        <f t="shared" si="4"/>
        <v>357.34744019205488</v>
      </c>
      <c r="AE19" s="29">
        <f>SUMIFS('NTUA distr'!H$15:H$55,'NTUA distr'!$A$15:$A$55,overview_numbers!$B19)</f>
        <v>360.0346863171406</v>
      </c>
      <c r="AF19" s="37">
        <f t="shared" si="5"/>
        <v>360.49183658647797</v>
      </c>
      <c r="AG19" s="37">
        <f t="shared" si="6"/>
        <v>360.94898685581535</v>
      </c>
      <c r="AH19" s="37">
        <f t="shared" si="7"/>
        <v>361.40613712515272</v>
      </c>
      <c r="AI19" s="37">
        <f t="shared" si="8"/>
        <v>361.8632873944901</v>
      </c>
      <c r="AJ19" s="29">
        <f>SUMIFS('NTUA distr'!I$15:I$55,'NTUA distr'!$A$15:$A$55,overview_numbers!$B19)</f>
        <v>362.32043766382736</v>
      </c>
      <c r="AK19" s="37">
        <f t="shared" si="9"/>
        <v>365.94253234358285</v>
      </c>
      <c r="AL19" s="37">
        <f t="shared" si="10"/>
        <v>369.56462702333835</v>
      </c>
      <c r="AM19" s="37">
        <f t="shared" si="11"/>
        <v>373.18672170309384</v>
      </c>
      <c r="AN19" s="37">
        <f t="shared" si="12"/>
        <v>376.80881638284933</v>
      </c>
      <c r="AO19" s="29">
        <f>SUMIFS('NTUA distr'!J$15:J$55,'NTUA distr'!$A$15:$A$55,overview_numbers!$B19)</f>
        <v>380.43091106260482</v>
      </c>
      <c r="AP19" s="37">
        <f t="shared" si="13"/>
        <v>383.48648012824202</v>
      </c>
      <c r="AQ19" s="37">
        <f t="shared" si="14"/>
        <v>386.54204919387922</v>
      </c>
      <c r="AR19" s="37">
        <f t="shared" si="15"/>
        <v>389.59761825951642</v>
      </c>
      <c r="AS19" s="37">
        <f t="shared" si="16"/>
        <v>392.65318732515362</v>
      </c>
      <c r="AT19" s="29">
        <f>SUMIFS('NTUA distr'!K$15:K$55,'NTUA distr'!$A$15:$A$55,overview_numbers!$B19)</f>
        <v>395.70875639079077</v>
      </c>
      <c r="AU19" s="37">
        <f t="shared" si="17"/>
        <v>398.83501448507951</v>
      </c>
      <c r="AV19" s="37">
        <f t="shared" si="18"/>
        <v>401.96127257936826</v>
      </c>
      <c r="AW19" s="37">
        <f t="shared" si="19"/>
        <v>405.087530673657</v>
      </c>
      <c r="AX19" s="37">
        <f t="shared" si="20"/>
        <v>408.21378876794574</v>
      </c>
      <c r="AY19" s="29">
        <f>SUMIFS('NTUA distr'!L$15:L$55,'NTUA distr'!$A$15:$A$55,overview_numbers!$B19)</f>
        <v>411.3400468622346</v>
      </c>
    </row>
    <row r="20" spans="1:51" hidden="1" x14ac:dyDescent="0.25">
      <c r="A20" s="30"/>
      <c r="B20" s="24" t="s">
        <v>66</v>
      </c>
      <c r="C20" s="24" t="s">
        <v>121</v>
      </c>
      <c r="D20" s="24" t="s">
        <v>131</v>
      </c>
      <c r="E20" s="24" t="s">
        <v>132</v>
      </c>
      <c r="F20" s="25">
        <f>SUMIFS('Estat distr'!G$15:G$55,'Estat distr'!$A$15:$A$55,overview_numbers!$B20)</f>
        <v>5405</v>
      </c>
      <c r="G20" s="25">
        <f>SUMIFS('Estat distr'!H$15:H$55,'Estat distr'!$A$15:$A$55,overview_numbers!$B20)</f>
        <v>5447</v>
      </c>
      <c r="H20" s="25">
        <f>SUMIFS('Estat distr'!I$15:I$55,'Estat distr'!$A$15:$A$55,overview_numbers!$B20)</f>
        <v>5524</v>
      </c>
      <c r="I20" s="25">
        <f>SUMIFS('Estat distr'!J$15:J$55,'Estat distr'!$A$15:$A$55,overview_numbers!$B20)</f>
        <v>5438</v>
      </c>
      <c r="J20" s="25">
        <f>SUMIFS('Estat distr'!K$15:K$55,'Estat distr'!$A$15:$A$55,overview_numbers!$B20)</f>
        <v>5245</v>
      </c>
      <c r="K20" s="25">
        <f>SUMIFS('Estat distr'!L$15:L$55,'Estat distr'!$A$15:$A$55,overview_numbers!$B20)</f>
        <v>5633</v>
      </c>
      <c r="L20" s="25">
        <f>SUMIFS('Estat distr'!M$15:M$55,'Estat distr'!$A$15:$A$55,overview_numbers!$B20)</f>
        <v>5198</v>
      </c>
      <c r="M20" s="25">
        <f>SUMIFS('Estat distr'!N$15:N$55,'Estat distr'!$A$15:$A$55,overview_numbers!$B20)</f>
        <v>5191.0640000000003</v>
      </c>
      <c r="N20" s="25">
        <f>SUMIFS('Estat distr'!O$15:O$55,'Estat distr'!$A$15:$A$55,overview_numbers!$B20)</f>
        <v>5133</v>
      </c>
      <c r="O20" s="25">
        <f>SUMIFS('Estat distr'!P$15:P$55,'Estat distr'!$A$15:$A$55,overview_numbers!$B20)</f>
        <v>4934</v>
      </c>
      <c r="P20" s="25">
        <f>SUMIFS('Estat distr'!Q$15:Q$55,'Estat distr'!$A$15:$A$55,overview_numbers!$B20)</f>
        <v>5264.4430000000002</v>
      </c>
      <c r="Q20" s="25">
        <f>SUMIFS('Estat distr'!R$15:R$55,'Estat distr'!$A$15:$A$55,overview_numbers!$B20)</f>
        <v>5433.8339999999998</v>
      </c>
      <c r="R20" s="25">
        <f>SUMIFS('Estat distr'!S$15:S$55,'Estat distr'!$A$15:$A$55,overview_numbers!$B20)</f>
        <v>5414.2790000000005</v>
      </c>
      <c r="S20" s="25">
        <f>SUMIFS('Estat distr'!T$15:T$55,'Estat distr'!$A$15:$A$55,overview_numbers!$B20)</f>
        <v>5333.8220000000001</v>
      </c>
      <c r="T20" s="36">
        <f t="shared" si="0"/>
        <v>5264.9521527124589</v>
      </c>
      <c r="U20" s="36">
        <f t="shared" si="0"/>
        <v>5196.0823054249176</v>
      </c>
      <c r="V20" s="36">
        <f t="shared" si="0"/>
        <v>5127.2124581373764</v>
      </c>
      <c r="W20" s="36">
        <f t="shared" si="0"/>
        <v>5058.3426108498352</v>
      </c>
      <c r="X20" s="36">
        <f t="shared" si="0"/>
        <v>4989.4727635622939</v>
      </c>
      <c r="Y20" s="36">
        <f t="shared" si="0"/>
        <v>4920.6029162747527</v>
      </c>
      <c r="Z20" s="26">
        <f>SUMIFS('NTUA distr'!G$15:G$55,'NTUA distr'!$A$15:$A$55,overview_numbers!$B20)</f>
        <v>4851.7330689872133</v>
      </c>
      <c r="AA20" s="36">
        <f t="shared" si="1"/>
        <v>4874.1158389207367</v>
      </c>
      <c r="AB20" s="36">
        <f t="shared" si="2"/>
        <v>4896.4986088542601</v>
      </c>
      <c r="AC20" s="36">
        <f t="shared" si="3"/>
        <v>4918.8813787877834</v>
      </c>
      <c r="AD20" s="36">
        <f t="shared" si="4"/>
        <v>4941.2641487213068</v>
      </c>
      <c r="AE20" s="26">
        <f>SUMIFS('NTUA distr'!H$15:H$55,'NTUA distr'!$A$15:$A$55,overview_numbers!$B20)</f>
        <v>4963.6469186548284</v>
      </c>
      <c r="AF20" s="36">
        <f t="shared" si="5"/>
        <v>4985.2009185780616</v>
      </c>
      <c r="AG20" s="36">
        <f t="shared" si="6"/>
        <v>5006.7549185012949</v>
      </c>
      <c r="AH20" s="36">
        <f t="shared" si="7"/>
        <v>5028.3089184245282</v>
      </c>
      <c r="AI20" s="36">
        <f t="shared" si="8"/>
        <v>5049.8629183477615</v>
      </c>
      <c r="AJ20" s="26">
        <f>SUMIFS('NTUA distr'!I$15:I$55,'NTUA distr'!$A$15:$A$55,overview_numbers!$B20)</f>
        <v>5071.4169182709966</v>
      </c>
      <c r="AK20" s="36">
        <f t="shared" si="9"/>
        <v>5112.4980837545163</v>
      </c>
      <c r="AL20" s="36">
        <f t="shared" si="10"/>
        <v>5153.579249238036</v>
      </c>
      <c r="AM20" s="36">
        <f t="shared" si="11"/>
        <v>5194.6604147215558</v>
      </c>
      <c r="AN20" s="36">
        <f t="shared" si="12"/>
        <v>5235.7415802050755</v>
      </c>
      <c r="AO20" s="26">
        <f>SUMIFS('NTUA distr'!J$15:J$55,'NTUA distr'!$A$15:$A$55,overview_numbers!$B20)</f>
        <v>5276.8227456885943</v>
      </c>
      <c r="AP20" s="36">
        <f t="shared" si="13"/>
        <v>5319.1814773141386</v>
      </c>
      <c r="AQ20" s="36">
        <f t="shared" si="14"/>
        <v>5361.540208939683</v>
      </c>
      <c r="AR20" s="36">
        <f t="shared" si="15"/>
        <v>5403.8989405652273</v>
      </c>
      <c r="AS20" s="36">
        <f t="shared" si="16"/>
        <v>5446.2576721907717</v>
      </c>
      <c r="AT20" s="26">
        <f>SUMIFS('NTUA distr'!K$15:K$55,'NTUA distr'!$A$15:$A$55,overview_numbers!$B20)</f>
        <v>5488.6164038163142</v>
      </c>
      <c r="AU20" s="36">
        <f t="shared" si="17"/>
        <v>5540.5872676398039</v>
      </c>
      <c r="AV20" s="36">
        <f t="shared" si="18"/>
        <v>5592.5581314632936</v>
      </c>
      <c r="AW20" s="36">
        <f t="shared" si="19"/>
        <v>5644.5289952867834</v>
      </c>
      <c r="AX20" s="36">
        <f t="shared" si="20"/>
        <v>5696.4998591102731</v>
      </c>
      <c r="AY20" s="26">
        <f>SUMIFS('NTUA distr'!L$15:L$55,'NTUA distr'!$A$15:$A$55,overview_numbers!$B20)</f>
        <v>5748.4707229337628</v>
      </c>
    </row>
    <row r="21" spans="1:51" hidden="1" x14ac:dyDescent="0.25">
      <c r="A21" s="31"/>
      <c r="B21" s="27" t="s">
        <v>67</v>
      </c>
      <c r="C21" s="27" t="s">
        <v>114</v>
      </c>
      <c r="D21" s="27" t="s">
        <v>131</v>
      </c>
      <c r="E21" s="27" t="s">
        <v>132</v>
      </c>
      <c r="F21" s="28">
        <f>SUMIFS('Estat distr'!G$15:G$55,'Estat distr'!$A$15:$A$55,overview_numbers!$B21)</f>
        <v>3433.5889999999999</v>
      </c>
      <c r="G21" s="28">
        <f>SUMIFS('Estat distr'!H$15:H$55,'Estat distr'!$A$15:$A$55,overview_numbers!$B21)</f>
        <v>3348.4029999999998</v>
      </c>
      <c r="H21" s="28">
        <f>SUMIFS('Estat distr'!I$15:I$55,'Estat distr'!$A$15:$A$55,overview_numbers!$B21)</f>
        <v>3475.5630000000001</v>
      </c>
      <c r="I21" s="28">
        <f>SUMIFS('Estat distr'!J$15:J$55,'Estat distr'!$A$15:$A$55,overview_numbers!$B21)</f>
        <v>3448.569</v>
      </c>
      <c r="J21" s="28">
        <f>SUMIFS('Estat distr'!K$15:K$55,'Estat distr'!$A$15:$A$55,overview_numbers!$B21)</f>
        <v>3581.567</v>
      </c>
      <c r="K21" s="28">
        <f>SUMIFS('Estat distr'!L$15:L$55,'Estat distr'!$A$15:$A$55,overview_numbers!$B21)</f>
        <v>3350.8989999999999</v>
      </c>
      <c r="L21" s="28">
        <f>SUMIFS('Estat distr'!M$15:M$55,'Estat distr'!$A$15:$A$55,overview_numbers!$B21)</f>
        <v>3470.0549999999998</v>
      </c>
      <c r="M21" s="28">
        <f>SUMIFS('Estat distr'!N$15:N$55,'Estat distr'!$A$15:$A$55,overview_numbers!$B21)</f>
        <v>3528.2339999999999</v>
      </c>
      <c r="N21" s="28">
        <f>SUMIFS('Estat distr'!O$15:O$55,'Estat distr'!$A$15:$A$55,overview_numbers!$B21)</f>
        <v>3541.1689999999999</v>
      </c>
      <c r="O21" s="28">
        <f>SUMIFS('Estat distr'!P$15:P$55,'Estat distr'!$A$15:$A$55,overview_numbers!$B21)</f>
        <v>3409.875</v>
      </c>
      <c r="P21" s="28">
        <f>SUMIFS('Estat distr'!Q$15:Q$55,'Estat distr'!$A$15:$A$55,overview_numbers!$B21)</f>
        <v>3466.9929999999999</v>
      </c>
      <c r="Q21" s="28">
        <f>SUMIFS('Estat distr'!R$15:R$55,'Estat distr'!$A$15:$A$55,overview_numbers!$B21)</f>
        <v>3339.0010000000002</v>
      </c>
      <c r="R21" s="28">
        <f>SUMIFS('Estat distr'!S$15:S$55,'Estat distr'!$A$15:$A$55,overview_numbers!$B21)</f>
        <v>3459.0340000000001</v>
      </c>
      <c r="S21" s="28">
        <f>SUMIFS('Estat distr'!T$15:T$55,'Estat distr'!$A$15:$A$55,overview_numbers!$B21)</f>
        <v>3459.0340000000001</v>
      </c>
      <c r="T21" s="37">
        <f t="shared" si="0"/>
        <v>3484.2607989147814</v>
      </c>
      <c r="U21" s="37">
        <f t="shared" si="0"/>
        <v>3509.4875978295627</v>
      </c>
      <c r="V21" s="37">
        <f t="shared" si="0"/>
        <v>3534.714396744344</v>
      </c>
      <c r="W21" s="37">
        <f t="shared" si="0"/>
        <v>3559.9411956591252</v>
      </c>
      <c r="X21" s="37">
        <f t="shared" si="0"/>
        <v>3585.1679945739065</v>
      </c>
      <c r="Y21" s="37">
        <f t="shared" si="0"/>
        <v>3610.3947934886878</v>
      </c>
      <c r="Z21" s="29">
        <f>SUMIFS('NTUA distr'!G$15:G$55,'NTUA distr'!$A$15:$A$55,overview_numbers!$B21)</f>
        <v>3635.6215924034691</v>
      </c>
      <c r="AA21" s="37">
        <f t="shared" si="1"/>
        <v>3659.2614806949764</v>
      </c>
      <c r="AB21" s="37">
        <f t="shared" si="2"/>
        <v>3682.9013689864837</v>
      </c>
      <c r="AC21" s="37">
        <f t="shared" si="3"/>
        <v>3706.541257277991</v>
      </c>
      <c r="AD21" s="37">
        <f t="shared" si="4"/>
        <v>3730.1811455694983</v>
      </c>
      <c r="AE21" s="29">
        <f>SUMIFS('NTUA distr'!H$15:H$55,'NTUA distr'!$A$15:$A$55,overview_numbers!$B21)</f>
        <v>3753.8210338610065</v>
      </c>
      <c r="AF21" s="37">
        <f t="shared" si="5"/>
        <v>3769.42321397365</v>
      </c>
      <c r="AG21" s="37">
        <f t="shared" si="6"/>
        <v>3785.0253940862935</v>
      </c>
      <c r="AH21" s="37">
        <f t="shared" si="7"/>
        <v>3800.6275741989371</v>
      </c>
      <c r="AI21" s="37">
        <f t="shared" si="8"/>
        <v>3816.2297543115806</v>
      </c>
      <c r="AJ21" s="29">
        <f>SUMIFS('NTUA distr'!I$15:I$55,'NTUA distr'!$A$15:$A$55,overview_numbers!$B21)</f>
        <v>3831.8319344242241</v>
      </c>
      <c r="AK21" s="37">
        <f t="shared" si="9"/>
        <v>3855.132841867739</v>
      </c>
      <c r="AL21" s="37">
        <f t="shared" si="10"/>
        <v>3878.4337493112539</v>
      </c>
      <c r="AM21" s="37">
        <f t="shared" si="11"/>
        <v>3901.7346567547688</v>
      </c>
      <c r="AN21" s="37">
        <f t="shared" si="12"/>
        <v>3925.0355641982837</v>
      </c>
      <c r="AO21" s="29">
        <f>SUMIFS('NTUA distr'!J$15:J$55,'NTUA distr'!$A$15:$A$55,overview_numbers!$B21)</f>
        <v>3948.3364716417996</v>
      </c>
      <c r="AP21" s="37">
        <f t="shared" si="13"/>
        <v>3974.3400735631385</v>
      </c>
      <c r="AQ21" s="37">
        <f t="shared" si="14"/>
        <v>4000.3436754844774</v>
      </c>
      <c r="AR21" s="37">
        <f t="shared" si="15"/>
        <v>4026.3472774058164</v>
      </c>
      <c r="AS21" s="37">
        <f t="shared" si="16"/>
        <v>4052.3508793271553</v>
      </c>
      <c r="AT21" s="29">
        <f>SUMIFS('NTUA distr'!K$15:K$55,'NTUA distr'!$A$15:$A$55,overview_numbers!$B21)</f>
        <v>4078.3544812484947</v>
      </c>
      <c r="AU21" s="37">
        <f t="shared" si="17"/>
        <v>4084.4700196880458</v>
      </c>
      <c r="AV21" s="37">
        <f t="shared" si="18"/>
        <v>4090.5855581275969</v>
      </c>
      <c r="AW21" s="37">
        <f t="shared" si="19"/>
        <v>4096.7010965671479</v>
      </c>
      <c r="AX21" s="37">
        <f t="shared" si="20"/>
        <v>4102.8166350066986</v>
      </c>
      <c r="AY21" s="29">
        <f>SUMIFS('NTUA distr'!L$15:L$55,'NTUA distr'!$A$15:$A$55,overview_numbers!$B21)</f>
        <v>4108.9321734462492</v>
      </c>
    </row>
    <row r="22" spans="1:51" hidden="1" x14ac:dyDescent="0.25">
      <c r="A22" s="30"/>
      <c r="B22" s="24" t="s">
        <v>68</v>
      </c>
      <c r="C22" s="24" t="s">
        <v>122</v>
      </c>
      <c r="D22" s="24" t="s">
        <v>131</v>
      </c>
      <c r="E22" s="24" t="s">
        <v>132</v>
      </c>
      <c r="F22" s="25">
        <f>SUMIFS('Estat distr'!G$15:G$55,'Estat distr'!$A$15:$A$55,overview_numbers!$B22)</f>
        <v>14563</v>
      </c>
      <c r="G22" s="25">
        <f>SUMIFS('Estat distr'!H$15:H$55,'Estat distr'!$A$15:$A$55,overview_numbers!$B22)</f>
        <v>14021</v>
      </c>
      <c r="H22" s="25">
        <f>SUMIFS('Estat distr'!I$15:I$55,'Estat distr'!$A$15:$A$55,overview_numbers!$B22)</f>
        <v>14416</v>
      </c>
      <c r="I22" s="25">
        <f>SUMIFS('Estat distr'!J$15:J$55,'Estat distr'!$A$15:$A$55,overview_numbers!$B22)</f>
        <v>12589</v>
      </c>
      <c r="J22" s="25">
        <f>SUMIFS('Estat distr'!K$15:K$55,'Estat distr'!$A$15:$A$55,overview_numbers!$B22)</f>
        <v>12533</v>
      </c>
      <c r="K22" s="25">
        <f>SUMIFS('Estat distr'!L$15:L$55,'Estat distr'!$A$15:$A$55,overview_numbers!$B22)</f>
        <v>11851</v>
      </c>
      <c r="L22" s="25">
        <f>SUMIFS('Estat distr'!M$15:M$55,'Estat distr'!$A$15:$A$55,overview_numbers!$B22)</f>
        <v>10638</v>
      </c>
      <c r="M22" s="25">
        <f>SUMIFS('Estat distr'!N$15:N$55,'Estat distr'!$A$15:$A$55,overview_numbers!$B22)</f>
        <v>10884</v>
      </c>
      <c r="N22" s="25">
        <f>SUMIFS('Estat distr'!O$15:O$55,'Estat distr'!$A$15:$A$55,overview_numbers!$B22)</f>
        <v>10247</v>
      </c>
      <c r="O22" s="25">
        <f>SUMIFS('Estat distr'!P$15:P$55,'Estat distr'!$A$15:$A$55,overview_numbers!$B22)</f>
        <v>10250</v>
      </c>
      <c r="P22" s="25">
        <f>SUMIFS('Estat distr'!Q$15:Q$55,'Estat distr'!$A$15:$A$55,overview_numbers!$B22)</f>
        <v>10534</v>
      </c>
      <c r="Q22" s="25">
        <f>SUMIFS('Estat distr'!R$15:R$55,'Estat distr'!$A$15:$A$55,overview_numbers!$B22)</f>
        <v>9495</v>
      </c>
      <c r="R22" s="25">
        <f>SUMIFS('Estat distr'!S$15:S$55,'Estat distr'!$A$15:$A$55,overview_numbers!$B22)</f>
        <v>9996</v>
      </c>
      <c r="S22" s="25">
        <f>SUMIFS('Estat distr'!T$15:T$55,'Estat distr'!$A$15:$A$55,overview_numbers!$B22)</f>
        <v>8894</v>
      </c>
      <c r="T22" s="36">
        <f t="shared" si="0"/>
        <v>9343.9426807052751</v>
      </c>
      <c r="U22" s="36">
        <f t="shared" si="0"/>
        <v>9793.8853614105501</v>
      </c>
      <c r="V22" s="36">
        <f t="shared" si="0"/>
        <v>10243.828042115825</v>
      </c>
      <c r="W22" s="36">
        <f t="shared" si="0"/>
        <v>10693.7707228211</v>
      </c>
      <c r="X22" s="36">
        <f t="shared" si="0"/>
        <v>11143.713403526375</v>
      </c>
      <c r="Y22" s="36">
        <f t="shared" si="0"/>
        <v>11593.65608423165</v>
      </c>
      <c r="Z22" s="26">
        <f>SUMIFS('NTUA distr'!G$15:G$55,'NTUA distr'!$A$15:$A$55,overview_numbers!$B22)</f>
        <v>12043.598764936925</v>
      </c>
      <c r="AA22" s="36">
        <f t="shared" si="1"/>
        <v>12217.221898714053</v>
      </c>
      <c r="AB22" s="36">
        <f t="shared" si="2"/>
        <v>12390.845032491181</v>
      </c>
      <c r="AC22" s="36">
        <f t="shared" si="3"/>
        <v>12564.468166268309</v>
      </c>
      <c r="AD22" s="36">
        <f t="shared" si="4"/>
        <v>12738.091300045437</v>
      </c>
      <c r="AE22" s="26">
        <f>SUMIFS('NTUA distr'!H$15:H$55,'NTUA distr'!$A$15:$A$55,overview_numbers!$B22)</f>
        <v>12911.714433822563</v>
      </c>
      <c r="AF22" s="36">
        <f t="shared" si="5"/>
        <v>12987.205994977476</v>
      </c>
      <c r="AG22" s="36">
        <f t="shared" si="6"/>
        <v>13062.697556132389</v>
      </c>
      <c r="AH22" s="36">
        <f t="shared" si="7"/>
        <v>13138.189117287302</v>
      </c>
      <c r="AI22" s="36">
        <f t="shared" si="8"/>
        <v>13213.680678442215</v>
      </c>
      <c r="AJ22" s="26">
        <f>SUMIFS('NTUA distr'!I$15:I$55,'NTUA distr'!$A$15:$A$55,overview_numbers!$B22)</f>
        <v>13289.172239597132</v>
      </c>
      <c r="AK22" s="36">
        <f t="shared" si="9"/>
        <v>13364.115841402629</v>
      </c>
      <c r="AL22" s="36">
        <f t="shared" si="10"/>
        <v>13439.059443208125</v>
      </c>
      <c r="AM22" s="36">
        <f t="shared" si="11"/>
        <v>13514.003045013622</v>
      </c>
      <c r="AN22" s="36">
        <f t="shared" si="12"/>
        <v>13588.946646819119</v>
      </c>
      <c r="AO22" s="26">
        <f>SUMIFS('NTUA distr'!J$15:J$55,'NTUA distr'!$A$15:$A$55,overview_numbers!$B22)</f>
        <v>13663.890248624613</v>
      </c>
      <c r="AP22" s="36">
        <f t="shared" si="13"/>
        <v>13735.36110569101</v>
      </c>
      <c r="AQ22" s="36">
        <f t="shared" si="14"/>
        <v>13806.831962757407</v>
      </c>
      <c r="AR22" s="36">
        <f t="shared" si="15"/>
        <v>13878.302819823804</v>
      </c>
      <c r="AS22" s="36">
        <f t="shared" si="16"/>
        <v>13949.773676890201</v>
      </c>
      <c r="AT22" s="26">
        <f>SUMIFS('NTUA distr'!K$15:K$55,'NTUA distr'!$A$15:$A$55,overview_numbers!$B22)</f>
        <v>14021.2445339566</v>
      </c>
      <c r="AU22" s="36">
        <f t="shared" si="17"/>
        <v>14116.253393017239</v>
      </c>
      <c r="AV22" s="36">
        <f t="shared" si="18"/>
        <v>14211.262252077879</v>
      </c>
      <c r="AW22" s="36">
        <f t="shared" si="19"/>
        <v>14306.271111138518</v>
      </c>
      <c r="AX22" s="36">
        <f t="shared" si="20"/>
        <v>14401.279970199157</v>
      </c>
      <c r="AY22" s="26">
        <f>SUMIFS('NTUA distr'!L$15:L$55,'NTUA distr'!$A$15:$A$55,overview_numbers!$B22)</f>
        <v>14496.288829259796</v>
      </c>
    </row>
    <row r="23" spans="1:51" hidden="1" x14ac:dyDescent="0.25">
      <c r="A23" s="31"/>
      <c r="B23" s="27" t="s">
        <v>69</v>
      </c>
      <c r="C23" s="27" t="s">
        <v>115</v>
      </c>
      <c r="D23" s="27" t="s">
        <v>131</v>
      </c>
      <c r="E23" s="27" t="s">
        <v>132</v>
      </c>
      <c r="F23" s="28">
        <f>SUMIFS('Estat distr'!G$15:G$55,'Estat distr'!$A$15:$A$55,overview_numbers!$B23)</f>
        <v>4212</v>
      </c>
      <c r="G23" s="28">
        <f>SUMIFS('Estat distr'!H$15:H$55,'Estat distr'!$A$15:$A$55,overview_numbers!$B23)</f>
        <v>3686</v>
      </c>
      <c r="H23" s="28">
        <f>SUMIFS('Estat distr'!I$15:I$55,'Estat distr'!$A$15:$A$55,overview_numbers!$B23)</f>
        <v>3180</v>
      </c>
      <c r="I23" s="28">
        <f>SUMIFS('Estat distr'!J$15:J$55,'Estat distr'!$A$15:$A$55,overview_numbers!$B23)</f>
        <v>4189</v>
      </c>
      <c r="J23" s="28">
        <f>SUMIFS('Estat distr'!K$15:K$55,'Estat distr'!$A$15:$A$55,overview_numbers!$B23)</f>
        <v>3792</v>
      </c>
      <c r="K23" s="28">
        <f>SUMIFS('Estat distr'!L$15:L$55,'Estat distr'!$A$15:$A$55,overview_numbers!$B23)</f>
        <v>4280</v>
      </c>
      <c r="L23" s="28">
        <f>SUMIFS('Estat distr'!M$15:M$55,'Estat distr'!$A$15:$A$55,overview_numbers!$B23)</f>
        <v>4090</v>
      </c>
      <c r="M23" s="28">
        <f>SUMIFS('Estat distr'!N$15:N$55,'Estat distr'!$A$15:$A$55,overview_numbers!$B23)</f>
        <v>4707</v>
      </c>
      <c r="N23" s="28">
        <f>SUMIFS('Estat distr'!O$15:O$55,'Estat distr'!$A$15:$A$55,overview_numbers!$B23)</f>
        <v>5455</v>
      </c>
      <c r="O23" s="28">
        <f>SUMIFS('Estat distr'!P$15:P$55,'Estat distr'!$A$15:$A$55,overview_numbers!$B23)</f>
        <v>5209</v>
      </c>
      <c r="P23" s="28">
        <f>SUMIFS('Estat distr'!Q$15:Q$55,'Estat distr'!$A$15:$A$55,overview_numbers!$B23)</f>
        <v>4894</v>
      </c>
      <c r="Q23" s="28">
        <f>SUMIFS('Estat distr'!R$15:R$55,'Estat distr'!$A$15:$A$55,overview_numbers!$B23)</f>
        <v>4901.1220000000003</v>
      </c>
      <c r="R23" s="28">
        <f>SUMIFS('Estat distr'!S$15:S$55,'Estat distr'!$A$15:$A$55,overview_numbers!$B23)</f>
        <v>5100.8010000000004</v>
      </c>
      <c r="S23" s="28">
        <f>SUMIFS('Estat distr'!T$15:T$55,'Estat distr'!$A$15:$A$55,overview_numbers!$B23)</f>
        <v>5060</v>
      </c>
      <c r="T23" s="37">
        <f t="shared" si="0"/>
        <v>5007.6924147263462</v>
      </c>
      <c r="U23" s="37">
        <f t="shared" si="0"/>
        <v>4955.3848294526924</v>
      </c>
      <c r="V23" s="37">
        <f t="shared" si="0"/>
        <v>4903.0772441790386</v>
      </c>
      <c r="W23" s="37">
        <f t="shared" si="0"/>
        <v>4850.7696589053849</v>
      </c>
      <c r="X23" s="37">
        <f t="shared" si="0"/>
        <v>4798.4620736317311</v>
      </c>
      <c r="Y23" s="37">
        <f t="shared" si="0"/>
        <v>4746.1544883580773</v>
      </c>
      <c r="Z23" s="29">
        <f>SUMIFS('NTUA distr'!G$15:G$55,'NTUA distr'!$A$15:$A$55,overview_numbers!$B23)</f>
        <v>4693.8469030844262</v>
      </c>
      <c r="AA23" s="37">
        <f t="shared" si="1"/>
        <v>4626.7093802791305</v>
      </c>
      <c r="AB23" s="37">
        <f t="shared" si="2"/>
        <v>4559.5718574738348</v>
      </c>
      <c r="AC23" s="37">
        <f t="shared" si="3"/>
        <v>4492.4343346685391</v>
      </c>
      <c r="AD23" s="37">
        <f t="shared" si="4"/>
        <v>4425.2968118632434</v>
      </c>
      <c r="AE23" s="29">
        <f>SUMIFS('NTUA distr'!H$15:H$55,'NTUA distr'!$A$15:$A$55,overview_numbers!$B23)</f>
        <v>4358.1592890579477</v>
      </c>
      <c r="AF23" s="37">
        <f t="shared" si="5"/>
        <v>4305.8282711356351</v>
      </c>
      <c r="AG23" s="37">
        <f t="shared" si="6"/>
        <v>4253.4972532133224</v>
      </c>
      <c r="AH23" s="37">
        <f t="shared" si="7"/>
        <v>4201.1662352910098</v>
      </c>
      <c r="AI23" s="37">
        <f t="shared" si="8"/>
        <v>4148.8352173686972</v>
      </c>
      <c r="AJ23" s="29">
        <f>SUMIFS('NTUA distr'!I$15:I$55,'NTUA distr'!$A$15:$A$55,overview_numbers!$B23)</f>
        <v>4096.5041994463863</v>
      </c>
      <c r="AK23" s="37">
        <f t="shared" si="9"/>
        <v>4047.8357980687529</v>
      </c>
      <c r="AL23" s="37">
        <f t="shared" si="10"/>
        <v>3999.1673966911194</v>
      </c>
      <c r="AM23" s="37">
        <f t="shared" si="11"/>
        <v>3950.4989953134859</v>
      </c>
      <c r="AN23" s="37">
        <f t="shared" si="12"/>
        <v>3901.8305939358524</v>
      </c>
      <c r="AO23" s="29">
        <f>SUMIFS('NTUA distr'!J$15:J$55,'NTUA distr'!$A$15:$A$55,overview_numbers!$B23)</f>
        <v>3853.162192558219</v>
      </c>
      <c r="AP23" s="37">
        <f t="shared" si="13"/>
        <v>3795.6539305397164</v>
      </c>
      <c r="AQ23" s="37">
        <f t="shared" si="14"/>
        <v>3738.1456685212138</v>
      </c>
      <c r="AR23" s="37">
        <f t="shared" si="15"/>
        <v>3680.6374065027112</v>
      </c>
      <c r="AS23" s="37">
        <f t="shared" si="16"/>
        <v>3623.1291444842086</v>
      </c>
      <c r="AT23" s="29">
        <f>SUMIFS('NTUA distr'!K$15:K$55,'NTUA distr'!$A$15:$A$55,overview_numbers!$B23)</f>
        <v>3565.6208824657056</v>
      </c>
      <c r="AU23" s="37">
        <f t="shared" si="17"/>
        <v>3498.0274860111945</v>
      </c>
      <c r="AV23" s="37">
        <f t="shared" si="18"/>
        <v>3430.4340895566834</v>
      </c>
      <c r="AW23" s="37">
        <f t="shared" si="19"/>
        <v>3362.8406931021723</v>
      </c>
      <c r="AX23" s="37">
        <f t="shared" si="20"/>
        <v>3295.2472966476612</v>
      </c>
      <c r="AY23" s="29">
        <f>SUMIFS('NTUA distr'!L$15:L$55,'NTUA distr'!$A$15:$A$55,overview_numbers!$B23)</f>
        <v>3227.6539001931505</v>
      </c>
    </row>
    <row r="24" spans="1:51" hidden="1" x14ac:dyDescent="0.25">
      <c r="A24" s="30"/>
      <c r="B24" s="24" t="s">
        <v>70</v>
      </c>
      <c r="C24" s="24" t="s">
        <v>109</v>
      </c>
      <c r="D24" s="24" t="s">
        <v>131</v>
      </c>
      <c r="E24" s="24" t="s">
        <v>132</v>
      </c>
      <c r="F24" s="25">
        <f>SUMIFS('Estat distr'!G$15:G$55,'Estat distr'!$A$15:$A$55,overview_numbers!$B24)</f>
        <v>6080</v>
      </c>
      <c r="G24" s="25">
        <f>SUMIFS('Estat distr'!H$15:H$55,'Estat distr'!$A$15:$A$55,overview_numbers!$B24)</f>
        <v>6578</v>
      </c>
      <c r="H24" s="25">
        <f>SUMIFS('Estat distr'!I$15:I$55,'Estat distr'!$A$15:$A$55,overview_numbers!$B24)</f>
        <v>6751</v>
      </c>
      <c r="I24" s="25">
        <f>SUMIFS('Estat distr'!J$15:J$55,'Estat distr'!$A$15:$A$55,overview_numbers!$B24)</f>
        <v>7190</v>
      </c>
      <c r="J24" s="25">
        <f>SUMIFS('Estat distr'!K$15:K$55,'Estat distr'!$A$15:$A$55,overview_numbers!$B24)</f>
        <v>7029</v>
      </c>
      <c r="K24" s="25">
        <f>SUMIFS('Estat distr'!L$15:L$55,'Estat distr'!$A$15:$A$55,overview_numbers!$B24)</f>
        <v>7058</v>
      </c>
      <c r="L24" s="25">
        <f>SUMIFS('Estat distr'!M$15:M$55,'Estat distr'!$A$15:$A$55,overview_numbers!$B24)</f>
        <v>7141</v>
      </c>
      <c r="M24" s="25">
        <f>SUMIFS('Estat distr'!N$15:N$55,'Estat distr'!$A$15:$A$55,overview_numbers!$B24)</f>
        <v>7062</v>
      </c>
      <c r="N24" s="25">
        <f>SUMIFS('Estat distr'!O$15:O$55,'Estat distr'!$A$15:$A$55,overview_numbers!$B24)</f>
        <v>7021</v>
      </c>
      <c r="O24" s="25">
        <f>SUMIFS('Estat distr'!P$15:P$55,'Estat distr'!$A$15:$A$55,overview_numbers!$B24)</f>
        <v>7097</v>
      </c>
      <c r="P24" s="25">
        <f>SUMIFS('Estat distr'!Q$15:Q$55,'Estat distr'!$A$15:$A$55,overview_numbers!$B24)</f>
        <v>7161</v>
      </c>
      <c r="Q24" s="25">
        <f>SUMIFS('Estat distr'!R$15:R$55,'Estat distr'!$A$15:$A$55,overview_numbers!$B24)</f>
        <v>7125</v>
      </c>
      <c r="R24" s="25">
        <f>SUMIFS('Estat distr'!S$15:S$55,'Estat distr'!$A$15:$A$55,overview_numbers!$B24)</f>
        <v>6993.9290000000001</v>
      </c>
      <c r="S24" s="25">
        <f>SUMIFS('Estat distr'!T$15:T$55,'Estat distr'!$A$15:$A$55,overview_numbers!$B24)</f>
        <v>7056.4740000000002</v>
      </c>
      <c r="T24" s="36">
        <f t="shared" si="0"/>
        <v>6926.2532022836449</v>
      </c>
      <c r="U24" s="36">
        <f t="shared" si="0"/>
        <v>6796.0324045672896</v>
      </c>
      <c r="V24" s="36">
        <f t="shared" si="0"/>
        <v>6665.8116068509344</v>
      </c>
      <c r="W24" s="36">
        <f t="shared" si="0"/>
        <v>6535.5908091345791</v>
      </c>
      <c r="X24" s="36">
        <f t="shared" si="0"/>
        <v>6405.3700114182238</v>
      </c>
      <c r="Y24" s="36">
        <f t="shared" si="0"/>
        <v>6275.1492137018686</v>
      </c>
      <c r="Z24" s="26">
        <f>SUMIFS('NTUA distr'!G$15:G$55,'NTUA distr'!$A$15:$A$55,overview_numbers!$B24)</f>
        <v>6144.9284159855133</v>
      </c>
      <c r="AA24" s="36">
        <f t="shared" si="1"/>
        <v>6081.7102927956576</v>
      </c>
      <c r="AB24" s="36">
        <f t="shared" si="2"/>
        <v>6018.4921696058018</v>
      </c>
      <c r="AC24" s="36">
        <f t="shared" si="3"/>
        <v>5955.274046415946</v>
      </c>
      <c r="AD24" s="36">
        <f t="shared" si="4"/>
        <v>5892.0559232260903</v>
      </c>
      <c r="AE24" s="26">
        <f>SUMIFS('NTUA distr'!H$15:H$55,'NTUA distr'!$A$15:$A$55,overview_numbers!$B24)</f>
        <v>5828.8378000362363</v>
      </c>
      <c r="AF24" s="36">
        <f t="shared" si="5"/>
        <v>5767.3309368557921</v>
      </c>
      <c r="AG24" s="36">
        <f t="shared" si="6"/>
        <v>5705.8240736753478</v>
      </c>
      <c r="AH24" s="36">
        <f t="shared" si="7"/>
        <v>5644.3172104949035</v>
      </c>
      <c r="AI24" s="36">
        <f t="shared" si="8"/>
        <v>5582.8103473144592</v>
      </c>
      <c r="AJ24" s="26">
        <f>SUMIFS('NTUA distr'!I$15:I$55,'NTUA distr'!$A$15:$A$55,overview_numbers!$B24)</f>
        <v>5521.3034841340141</v>
      </c>
      <c r="AK24" s="36">
        <f t="shared" si="9"/>
        <v>5463.8011329690962</v>
      </c>
      <c r="AL24" s="36">
        <f t="shared" si="10"/>
        <v>5406.2987818041784</v>
      </c>
      <c r="AM24" s="36">
        <f t="shared" si="11"/>
        <v>5348.7964306392605</v>
      </c>
      <c r="AN24" s="36">
        <f t="shared" si="12"/>
        <v>5291.2940794743427</v>
      </c>
      <c r="AO24" s="26">
        <f>SUMIFS('NTUA distr'!J$15:J$55,'NTUA distr'!$A$15:$A$55,overview_numbers!$B24)</f>
        <v>5233.7917283094239</v>
      </c>
      <c r="AP24" s="36">
        <f t="shared" si="13"/>
        <v>5160.5841283495538</v>
      </c>
      <c r="AQ24" s="36">
        <f t="shared" si="14"/>
        <v>5087.3765283896837</v>
      </c>
      <c r="AR24" s="36">
        <f t="shared" si="15"/>
        <v>5014.1689284298136</v>
      </c>
      <c r="AS24" s="36">
        <f t="shared" si="16"/>
        <v>4940.9613284699435</v>
      </c>
      <c r="AT24" s="26">
        <f>SUMIFS('NTUA distr'!K$15:K$55,'NTUA distr'!$A$15:$A$55,overview_numbers!$B24)</f>
        <v>4867.7537285100743</v>
      </c>
      <c r="AU24" s="36">
        <f t="shared" si="17"/>
        <v>4778.2267132623992</v>
      </c>
      <c r="AV24" s="36">
        <f t="shared" si="18"/>
        <v>4688.6996980147242</v>
      </c>
      <c r="AW24" s="36">
        <f t="shared" si="19"/>
        <v>4599.1726827670491</v>
      </c>
      <c r="AX24" s="36">
        <f t="shared" si="20"/>
        <v>4509.645667519374</v>
      </c>
      <c r="AY24" s="26">
        <f>SUMIFS('NTUA distr'!L$15:L$55,'NTUA distr'!$A$15:$A$55,overview_numbers!$B24)</f>
        <v>4420.1186522716998</v>
      </c>
    </row>
    <row r="25" spans="1:51" hidden="1" x14ac:dyDescent="0.25">
      <c r="A25" s="31"/>
      <c r="B25" s="27" t="s">
        <v>71</v>
      </c>
      <c r="C25" s="27" t="s">
        <v>123</v>
      </c>
      <c r="D25" s="27" t="s">
        <v>131</v>
      </c>
      <c r="E25" s="27" t="s">
        <v>132</v>
      </c>
      <c r="F25" s="28">
        <f>SUMIFS('Estat distr'!G$15:G$55,'Estat distr'!$A$15:$A$55,overview_numbers!$B25)</f>
        <v>953</v>
      </c>
      <c r="G25" s="28">
        <f>SUMIFS('Estat distr'!H$15:H$55,'Estat distr'!$A$15:$A$55,overview_numbers!$B25)</f>
        <v>863</v>
      </c>
      <c r="H25" s="28">
        <f>SUMIFS('Estat distr'!I$15:I$55,'Estat distr'!$A$15:$A$55,overview_numbers!$B25)</f>
        <v>867</v>
      </c>
      <c r="I25" s="28">
        <f>SUMIFS('Estat distr'!J$15:J$55,'Estat distr'!$A$15:$A$55,overview_numbers!$B25)</f>
        <v>812</v>
      </c>
      <c r="J25" s="28">
        <f>SUMIFS('Estat distr'!K$15:K$55,'Estat distr'!$A$15:$A$55,overview_numbers!$B25)</f>
        <v>893</v>
      </c>
      <c r="K25" s="28">
        <f>SUMIFS('Estat distr'!L$15:L$55,'Estat distr'!$A$15:$A$55,overview_numbers!$B25)</f>
        <v>982</v>
      </c>
      <c r="L25" s="28">
        <f>SUMIFS('Estat distr'!M$15:M$55,'Estat distr'!$A$15:$A$55,overview_numbers!$B25)</f>
        <v>824</v>
      </c>
      <c r="M25" s="28">
        <f>SUMIFS('Estat distr'!N$15:N$55,'Estat distr'!$A$15:$A$55,overview_numbers!$B25)</f>
        <v>875</v>
      </c>
      <c r="N25" s="28">
        <f>SUMIFS('Estat distr'!O$15:O$55,'Estat distr'!$A$15:$A$55,overview_numbers!$B25)</f>
        <v>848</v>
      </c>
      <c r="O25" s="28">
        <f>SUMIFS('Estat distr'!P$15:P$55,'Estat distr'!$A$15:$A$55,overview_numbers!$B25)</f>
        <v>821</v>
      </c>
      <c r="P25" s="28">
        <f>SUMIFS('Estat distr'!Q$15:Q$55,'Estat distr'!$A$15:$A$55,overview_numbers!$B25)</f>
        <v>864</v>
      </c>
      <c r="Q25" s="28">
        <f>SUMIFS('Estat distr'!R$15:R$55,'Estat distr'!$A$15:$A$55,overview_numbers!$B25)</f>
        <v>876</v>
      </c>
      <c r="R25" s="28">
        <f>SUMIFS('Estat distr'!S$15:S$55,'Estat distr'!$A$15:$A$55,overview_numbers!$B25)</f>
        <v>893.29</v>
      </c>
      <c r="S25" s="28">
        <f>SUMIFS('Estat distr'!T$15:T$55,'Estat distr'!$A$15:$A$55,overview_numbers!$B25)</f>
        <v>879.69399999999996</v>
      </c>
      <c r="T25" s="37">
        <f t="shared" si="0"/>
        <v>880.2645685064449</v>
      </c>
      <c r="U25" s="37">
        <f t="shared" si="0"/>
        <v>880.83513701288985</v>
      </c>
      <c r="V25" s="37">
        <f t="shared" si="0"/>
        <v>881.40570551933479</v>
      </c>
      <c r="W25" s="37">
        <f t="shared" si="0"/>
        <v>881.97627402577973</v>
      </c>
      <c r="X25" s="37">
        <f t="shared" si="0"/>
        <v>882.54684253222467</v>
      </c>
      <c r="Y25" s="37">
        <f t="shared" si="0"/>
        <v>883.11741103866962</v>
      </c>
      <c r="Z25" s="29">
        <f>SUMIFS('NTUA distr'!G$15:G$55,'NTUA distr'!$A$15:$A$55,overview_numbers!$B25)</f>
        <v>883.6879795451149</v>
      </c>
      <c r="AA25" s="37">
        <f t="shared" si="1"/>
        <v>885.07623677377478</v>
      </c>
      <c r="AB25" s="37">
        <f t="shared" si="2"/>
        <v>886.46449400243466</v>
      </c>
      <c r="AC25" s="37">
        <f t="shared" si="3"/>
        <v>887.85275123109454</v>
      </c>
      <c r="AD25" s="37">
        <f t="shared" si="4"/>
        <v>889.24100845975443</v>
      </c>
      <c r="AE25" s="29">
        <f>SUMIFS('NTUA distr'!H$15:H$55,'NTUA distr'!$A$15:$A$55,overview_numbers!$B25)</f>
        <v>890.62926568841408</v>
      </c>
      <c r="AF25" s="37">
        <f t="shared" si="5"/>
        <v>889.0137039191859</v>
      </c>
      <c r="AG25" s="37">
        <f t="shared" si="6"/>
        <v>887.39814214995772</v>
      </c>
      <c r="AH25" s="37">
        <f t="shared" si="7"/>
        <v>885.78258038072954</v>
      </c>
      <c r="AI25" s="37">
        <f t="shared" si="8"/>
        <v>884.16701861150136</v>
      </c>
      <c r="AJ25" s="29">
        <f>SUMIFS('NTUA distr'!I$15:I$55,'NTUA distr'!$A$15:$A$55,overview_numbers!$B25)</f>
        <v>882.55145684227307</v>
      </c>
      <c r="AK25" s="37">
        <f t="shared" si="9"/>
        <v>884.06083545121282</v>
      </c>
      <c r="AL25" s="37">
        <f t="shared" si="10"/>
        <v>885.57021406015258</v>
      </c>
      <c r="AM25" s="37">
        <f t="shared" si="11"/>
        <v>887.07959266909234</v>
      </c>
      <c r="AN25" s="37">
        <f t="shared" si="12"/>
        <v>888.58897127803209</v>
      </c>
      <c r="AO25" s="29">
        <f>SUMIFS('NTUA distr'!J$15:J$55,'NTUA distr'!$A$15:$A$55,overview_numbers!$B25)</f>
        <v>890.09834988697185</v>
      </c>
      <c r="AP25" s="37">
        <f t="shared" si="13"/>
        <v>891.07600254404872</v>
      </c>
      <c r="AQ25" s="37">
        <f t="shared" si="14"/>
        <v>892.05365520112559</v>
      </c>
      <c r="AR25" s="37">
        <f t="shared" si="15"/>
        <v>893.03130785820247</v>
      </c>
      <c r="AS25" s="37">
        <f t="shared" si="16"/>
        <v>894.00896051527934</v>
      </c>
      <c r="AT25" s="29">
        <f>SUMIFS('NTUA distr'!K$15:K$55,'NTUA distr'!$A$15:$A$55,overview_numbers!$B25)</f>
        <v>894.98661317235644</v>
      </c>
      <c r="AU25" s="37">
        <f t="shared" si="17"/>
        <v>897.2802908935754</v>
      </c>
      <c r="AV25" s="37">
        <f t="shared" si="18"/>
        <v>899.57396861479435</v>
      </c>
      <c r="AW25" s="37">
        <f t="shared" si="19"/>
        <v>901.86764633601331</v>
      </c>
      <c r="AX25" s="37">
        <f t="shared" si="20"/>
        <v>904.16132405723226</v>
      </c>
      <c r="AY25" s="29">
        <f>SUMIFS('NTUA distr'!L$15:L$55,'NTUA distr'!$A$15:$A$55,overview_numbers!$B25)</f>
        <v>906.45500177845122</v>
      </c>
    </row>
    <row r="26" spans="1:51" hidden="1" x14ac:dyDescent="0.25">
      <c r="A26" s="30"/>
      <c r="B26" s="24" t="s">
        <v>72</v>
      </c>
      <c r="C26" s="24" t="s">
        <v>124</v>
      </c>
      <c r="D26" s="24" t="s">
        <v>131</v>
      </c>
      <c r="E26" s="24" t="s">
        <v>132</v>
      </c>
      <c r="F26" s="25">
        <f>SUMIFS('Estat distr'!G$15:G$55,'Estat distr'!$A$15:$A$55,overview_numbers!$B26)</f>
        <v>1687</v>
      </c>
      <c r="G26" s="25">
        <f>SUMIFS('Estat distr'!H$15:H$55,'Estat distr'!$A$15:$A$55,overview_numbers!$B26)</f>
        <v>1399</v>
      </c>
      <c r="H26" s="25">
        <f>SUMIFS('Estat distr'!I$15:I$55,'Estat distr'!$A$15:$A$55,overview_numbers!$B26)</f>
        <v>1444</v>
      </c>
      <c r="I26" s="25">
        <f>SUMIFS('Estat distr'!J$15:J$55,'Estat distr'!$A$15:$A$55,overview_numbers!$B26)</f>
        <v>1003</v>
      </c>
      <c r="J26" s="25">
        <f>SUMIFS('Estat distr'!K$15:K$55,'Estat distr'!$A$15:$A$55,overview_numbers!$B26)</f>
        <v>782</v>
      </c>
      <c r="K26" s="25">
        <f>SUMIFS('Estat distr'!L$15:L$55,'Estat distr'!$A$15:$A$55,overview_numbers!$B26)</f>
        <v>856</v>
      </c>
      <c r="L26" s="25">
        <f>SUMIFS('Estat distr'!M$15:M$55,'Estat distr'!$A$15:$A$55,overview_numbers!$B26)</f>
        <v>515</v>
      </c>
      <c r="M26" s="25">
        <f>SUMIFS('Estat distr'!N$15:N$55,'Estat distr'!$A$15:$A$55,overview_numbers!$B26)</f>
        <v>1274</v>
      </c>
      <c r="N26" s="25">
        <f>SUMIFS('Estat distr'!O$15:O$55,'Estat distr'!$A$15:$A$55,overview_numbers!$B26)</f>
        <v>760</v>
      </c>
      <c r="O26" s="25">
        <f>SUMIFS('Estat distr'!P$15:P$55,'Estat distr'!$A$15:$A$55,overview_numbers!$B26)</f>
        <v>667</v>
      </c>
      <c r="P26" s="25">
        <f>SUMIFS('Estat distr'!Q$15:Q$55,'Estat distr'!$A$15:$A$55,overview_numbers!$B26)</f>
        <v>1363</v>
      </c>
      <c r="Q26" s="25">
        <f>SUMIFS('Estat distr'!R$15:R$55,'Estat distr'!$A$15:$A$55,overview_numbers!$B26)</f>
        <v>1332</v>
      </c>
      <c r="R26" s="25">
        <f>SUMIFS('Estat distr'!S$15:S$55,'Estat distr'!$A$15:$A$55,overview_numbers!$B26)</f>
        <v>1263</v>
      </c>
      <c r="S26" s="25">
        <f>SUMIFS('Estat distr'!T$15:T$55,'Estat distr'!$A$15:$A$55,overview_numbers!$B26)</f>
        <v>1235</v>
      </c>
      <c r="T26" s="36">
        <f t="shared" si="0"/>
        <v>1206.587934007458</v>
      </c>
      <c r="U26" s="36">
        <f t="shared" si="0"/>
        <v>1178.175868014916</v>
      </c>
      <c r="V26" s="36">
        <f t="shared" si="0"/>
        <v>1149.763802022374</v>
      </c>
      <c r="W26" s="36">
        <f t="shared" si="0"/>
        <v>1121.351736029832</v>
      </c>
      <c r="X26" s="36">
        <f t="shared" si="0"/>
        <v>1092.9396700372899</v>
      </c>
      <c r="Y26" s="36">
        <f t="shared" si="0"/>
        <v>1064.5276040447479</v>
      </c>
      <c r="Z26" s="26">
        <f>SUMIFS('NTUA distr'!G$15:G$55,'NTUA distr'!$A$15:$A$55,overview_numbers!$B26)</f>
        <v>1036.1155380522066</v>
      </c>
      <c r="AA26" s="36">
        <f t="shared" si="1"/>
        <v>1051.9273349052921</v>
      </c>
      <c r="AB26" s="36">
        <f t="shared" si="2"/>
        <v>1067.7391317583777</v>
      </c>
      <c r="AC26" s="36">
        <f t="shared" si="3"/>
        <v>1083.5509286114632</v>
      </c>
      <c r="AD26" s="36">
        <f t="shared" si="4"/>
        <v>1099.3627254645487</v>
      </c>
      <c r="AE26" s="26">
        <f>SUMIFS('NTUA distr'!H$15:H$55,'NTUA distr'!$A$15:$A$55,overview_numbers!$B26)</f>
        <v>1115.1745223176345</v>
      </c>
      <c r="AF26" s="36">
        <f t="shared" si="5"/>
        <v>1128.8150214383252</v>
      </c>
      <c r="AG26" s="36">
        <f t="shared" si="6"/>
        <v>1142.4555205590159</v>
      </c>
      <c r="AH26" s="36">
        <f t="shared" si="7"/>
        <v>1156.0960196797066</v>
      </c>
      <c r="AI26" s="36">
        <f t="shared" si="8"/>
        <v>1169.7365188003973</v>
      </c>
      <c r="AJ26" s="26">
        <f>SUMIFS('NTUA distr'!I$15:I$55,'NTUA distr'!$A$15:$A$55,overview_numbers!$B26)</f>
        <v>1183.3770179210881</v>
      </c>
      <c r="AK26" s="36">
        <f t="shared" si="9"/>
        <v>1192.0579571178143</v>
      </c>
      <c r="AL26" s="36">
        <f t="shared" si="10"/>
        <v>1200.7388963145406</v>
      </c>
      <c r="AM26" s="36">
        <f t="shared" si="11"/>
        <v>1209.4198355112669</v>
      </c>
      <c r="AN26" s="36">
        <f t="shared" si="12"/>
        <v>1218.1007747079932</v>
      </c>
      <c r="AO26" s="26">
        <f>SUMIFS('NTUA distr'!J$15:J$55,'NTUA distr'!$A$15:$A$55,overview_numbers!$B26)</f>
        <v>1226.7817139047193</v>
      </c>
      <c r="AP26" s="36">
        <f t="shared" si="13"/>
        <v>1232.5417118956193</v>
      </c>
      <c r="AQ26" s="36">
        <f t="shared" si="14"/>
        <v>1238.3017098865193</v>
      </c>
      <c r="AR26" s="36">
        <f t="shared" si="15"/>
        <v>1244.0617078774194</v>
      </c>
      <c r="AS26" s="36">
        <f t="shared" si="16"/>
        <v>1249.8217058683194</v>
      </c>
      <c r="AT26" s="26">
        <f>SUMIFS('NTUA distr'!K$15:K$55,'NTUA distr'!$A$15:$A$55,overview_numbers!$B26)</f>
        <v>1255.5817038592199</v>
      </c>
      <c r="AU26" s="36">
        <f t="shared" si="17"/>
        <v>1262.9496584609296</v>
      </c>
      <c r="AV26" s="36">
        <f t="shared" si="18"/>
        <v>1270.3176130626393</v>
      </c>
      <c r="AW26" s="36">
        <f t="shared" si="19"/>
        <v>1277.685567664349</v>
      </c>
      <c r="AX26" s="36">
        <f t="shared" si="20"/>
        <v>1285.0535222660587</v>
      </c>
      <c r="AY26" s="26">
        <f>SUMIFS('NTUA distr'!L$15:L$55,'NTUA distr'!$A$15:$A$55,overview_numbers!$B26)</f>
        <v>1292.4214768677684</v>
      </c>
    </row>
    <row r="27" spans="1:51" hidden="1" x14ac:dyDescent="0.25">
      <c r="A27" s="31"/>
      <c r="B27" s="27" t="s">
        <v>73</v>
      </c>
      <c r="C27" s="27" t="s">
        <v>110</v>
      </c>
      <c r="D27" s="27" t="s">
        <v>131</v>
      </c>
      <c r="E27" s="27" t="s">
        <v>132</v>
      </c>
      <c r="F27" s="28">
        <f>SUMIFS('Estat distr'!G$15:G$55,'Estat distr'!$A$15:$A$55,overview_numbers!$B27)</f>
        <v>3041</v>
      </c>
      <c r="G27" s="28">
        <f>SUMIFS('Estat distr'!H$15:H$55,'Estat distr'!$A$15:$A$55,overview_numbers!$B27)</f>
        <v>3051</v>
      </c>
      <c r="H27" s="28">
        <f>SUMIFS('Estat distr'!I$15:I$55,'Estat distr'!$A$15:$A$55,overview_numbers!$B27)</f>
        <v>3039</v>
      </c>
      <c r="I27" s="28">
        <f>SUMIFS('Estat distr'!J$15:J$55,'Estat distr'!$A$15:$A$55,overview_numbers!$B27)</f>
        <v>3330</v>
      </c>
      <c r="J27" s="28">
        <f>SUMIFS('Estat distr'!K$15:K$55,'Estat distr'!$A$15:$A$55,overview_numbers!$B27)</f>
        <v>2768</v>
      </c>
      <c r="K27" s="28">
        <f>SUMIFS('Estat distr'!L$15:L$55,'Estat distr'!$A$15:$A$55,overview_numbers!$B27)</f>
        <v>2761</v>
      </c>
      <c r="L27" s="28">
        <f>SUMIFS('Estat distr'!M$15:M$55,'Estat distr'!$A$15:$A$55,overview_numbers!$B27)</f>
        <v>2693</v>
      </c>
      <c r="M27" s="28">
        <f>SUMIFS('Estat distr'!N$15:N$55,'Estat distr'!$A$15:$A$55,overview_numbers!$B27)</f>
        <v>2909</v>
      </c>
      <c r="N27" s="28">
        <f>SUMIFS('Estat distr'!O$15:O$55,'Estat distr'!$A$15:$A$55,overview_numbers!$B27)</f>
        <v>2602</v>
      </c>
      <c r="O27" s="28">
        <f>SUMIFS('Estat distr'!P$15:P$55,'Estat distr'!$A$15:$A$55,overview_numbers!$B27)</f>
        <v>2766</v>
      </c>
      <c r="P27" s="28">
        <f>SUMIFS('Estat distr'!Q$15:Q$55,'Estat distr'!$A$15:$A$55,overview_numbers!$B27)</f>
        <v>2435</v>
      </c>
      <c r="Q27" s="28">
        <f>SUMIFS('Estat distr'!R$15:R$55,'Estat distr'!$A$15:$A$55,overview_numbers!$B27)</f>
        <v>2586</v>
      </c>
      <c r="R27" s="28">
        <f>SUMIFS('Estat distr'!S$15:S$55,'Estat distr'!$A$15:$A$55,overview_numbers!$B27)</f>
        <v>2768</v>
      </c>
      <c r="S27" s="28">
        <f>SUMIFS('Estat distr'!T$15:T$55,'Estat distr'!$A$15:$A$55,overview_numbers!$B27)</f>
        <v>3024</v>
      </c>
      <c r="T27" s="37">
        <f t="shared" si="0"/>
        <v>2980.0333038050953</v>
      </c>
      <c r="U27" s="37">
        <f t="shared" si="0"/>
        <v>2936.0666076101907</v>
      </c>
      <c r="V27" s="37">
        <f t="shared" si="0"/>
        <v>2892.099911415286</v>
      </c>
      <c r="W27" s="37">
        <f t="shared" si="0"/>
        <v>2848.1332152203813</v>
      </c>
      <c r="X27" s="37">
        <f t="shared" si="0"/>
        <v>2804.1665190254766</v>
      </c>
      <c r="Y27" s="37">
        <f t="shared" si="0"/>
        <v>2760.199822830572</v>
      </c>
      <c r="Z27" s="29">
        <f>SUMIFS('NTUA distr'!G$15:G$55,'NTUA distr'!$A$15:$A$55,overview_numbers!$B27)</f>
        <v>2716.2331266356659</v>
      </c>
      <c r="AA27" s="37">
        <f t="shared" si="1"/>
        <v>2728.3117251792205</v>
      </c>
      <c r="AB27" s="37">
        <f t="shared" si="2"/>
        <v>2740.3903237227751</v>
      </c>
      <c r="AC27" s="37">
        <f t="shared" si="3"/>
        <v>2752.4689222663296</v>
      </c>
      <c r="AD27" s="37">
        <f t="shared" si="4"/>
        <v>2764.5475208098842</v>
      </c>
      <c r="AE27" s="29">
        <f>SUMIFS('NTUA distr'!H$15:H$55,'NTUA distr'!$A$15:$A$55,overview_numbers!$B27)</f>
        <v>2776.6261193534388</v>
      </c>
      <c r="AF27" s="37">
        <f t="shared" si="5"/>
        <v>2796.3896477210046</v>
      </c>
      <c r="AG27" s="37">
        <f t="shared" si="6"/>
        <v>2816.1531760885705</v>
      </c>
      <c r="AH27" s="37">
        <f t="shared" si="7"/>
        <v>2835.9167044561364</v>
      </c>
      <c r="AI27" s="37">
        <f t="shared" si="8"/>
        <v>2855.6802328237022</v>
      </c>
      <c r="AJ27" s="29">
        <f>SUMIFS('NTUA distr'!I$15:I$55,'NTUA distr'!$A$15:$A$55,overview_numbers!$B27)</f>
        <v>2875.443761191269</v>
      </c>
      <c r="AK27" s="37">
        <f t="shared" si="9"/>
        <v>2899.5000498994441</v>
      </c>
      <c r="AL27" s="37">
        <f t="shared" si="10"/>
        <v>2923.5563386076192</v>
      </c>
      <c r="AM27" s="37">
        <f t="shared" si="11"/>
        <v>2947.6126273157943</v>
      </c>
      <c r="AN27" s="37">
        <f t="shared" si="12"/>
        <v>2971.6689160239694</v>
      </c>
      <c r="AO27" s="29">
        <f>SUMIFS('NTUA distr'!J$15:J$55,'NTUA distr'!$A$15:$A$55,overview_numbers!$B27)</f>
        <v>2995.7252047321454</v>
      </c>
      <c r="AP27" s="37">
        <f t="shared" si="13"/>
        <v>3027.4688118427625</v>
      </c>
      <c r="AQ27" s="37">
        <f t="shared" si="14"/>
        <v>3059.2124189533797</v>
      </c>
      <c r="AR27" s="37">
        <f t="shared" si="15"/>
        <v>3090.9560260639969</v>
      </c>
      <c r="AS27" s="37">
        <f t="shared" si="16"/>
        <v>3122.6996331746141</v>
      </c>
      <c r="AT27" s="29">
        <f>SUMIFS('NTUA distr'!K$15:K$55,'NTUA distr'!$A$15:$A$55,overview_numbers!$B27)</f>
        <v>3154.4432402852303</v>
      </c>
      <c r="AU27" s="37">
        <f t="shared" si="17"/>
        <v>3182.7151000841659</v>
      </c>
      <c r="AV27" s="37">
        <f t="shared" si="18"/>
        <v>3210.9869598831015</v>
      </c>
      <c r="AW27" s="37">
        <f t="shared" si="19"/>
        <v>3239.258819682037</v>
      </c>
      <c r="AX27" s="37">
        <f t="shared" si="20"/>
        <v>3267.5306794809726</v>
      </c>
      <c r="AY27" s="29">
        <f>SUMIFS('NTUA distr'!L$15:L$55,'NTUA distr'!$A$15:$A$55,overview_numbers!$B27)</f>
        <v>3295.8025392799082</v>
      </c>
    </row>
    <row r="28" spans="1:51" hidden="1" x14ac:dyDescent="0.25">
      <c r="A28" s="30"/>
      <c r="B28" s="24" t="s">
        <v>74</v>
      </c>
      <c r="C28" s="24" t="s">
        <v>125</v>
      </c>
      <c r="D28" s="24" t="s">
        <v>131</v>
      </c>
      <c r="E28" s="24" t="s">
        <v>132</v>
      </c>
      <c r="F28" s="25">
        <f>SUMIFS('Estat distr'!G$15:G$55,'Estat distr'!$A$15:$A$55,overview_numbers!$B28)</f>
        <v>11708</v>
      </c>
      <c r="G28" s="25">
        <f>SUMIFS('Estat distr'!H$15:H$55,'Estat distr'!$A$15:$A$55,overview_numbers!$B28)</f>
        <v>10864</v>
      </c>
      <c r="H28" s="25">
        <f>SUMIFS('Estat distr'!I$15:I$55,'Estat distr'!$A$15:$A$55,overview_numbers!$B28)</f>
        <v>10657</v>
      </c>
      <c r="I28" s="25">
        <f>SUMIFS('Estat distr'!J$15:J$55,'Estat distr'!$A$15:$A$55,overview_numbers!$B28)</f>
        <v>10987</v>
      </c>
      <c r="J28" s="25">
        <f>SUMIFS('Estat distr'!K$15:K$55,'Estat distr'!$A$15:$A$55,overview_numbers!$B28)</f>
        <v>9911</v>
      </c>
      <c r="K28" s="25">
        <f>SUMIFS('Estat distr'!L$15:L$55,'Estat distr'!$A$15:$A$55,overview_numbers!$B28)</f>
        <v>10561</v>
      </c>
      <c r="L28" s="25">
        <f>SUMIFS('Estat distr'!M$15:M$55,'Estat distr'!$A$15:$A$55,overview_numbers!$B28)</f>
        <v>10597</v>
      </c>
      <c r="M28" s="25">
        <f>SUMIFS('Estat distr'!N$15:N$55,'Estat distr'!$A$15:$A$55,overview_numbers!$B28)</f>
        <v>10960</v>
      </c>
      <c r="N28" s="25">
        <f>SUMIFS('Estat distr'!O$15:O$55,'Estat distr'!$A$15:$A$55,overview_numbers!$B28)</f>
        <v>10003</v>
      </c>
      <c r="O28" s="25">
        <f>SUMIFS('Estat distr'!P$15:P$55,'Estat distr'!$A$15:$A$55,overview_numbers!$B28)</f>
        <v>7335</v>
      </c>
      <c r="P28" s="25">
        <f>SUMIFS('Estat distr'!Q$15:Q$55,'Estat distr'!$A$15:$A$55,overview_numbers!$B28)</f>
        <v>6988</v>
      </c>
      <c r="Q28" s="25">
        <f>SUMIFS('Estat distr'!R$15:R$55,'Estat distr'!$A$15:$A$55,overview_numbers!$B28)</f>
        <v>8569</v>
      </c>
      <c r="R28" s="25">
        <f>SUMIFS('Estat distr'!S$15:S$55,'Estat distr'!$A$15:$A$55,overview_numbers!$B28)</f>
        <v>9495</v>
      </c>
      <c r="S28" s="25">
        <f>SUMIFS('Estat distr'!T$15:T$55,'Estat distr'!$A$15:$A$55,overview_numbers!$B28)</f>
        <v>10537</v>
      </c>
      <c r="T28" s="36">
        <f t="shared" si="0"/>
        <v>10577.377430729315</v>
      </c>
      <c r="U28" s="36">
        <f t="shared" si="0"/>
        <v>10617.75486145863</v>
      </c>
      <c r="V28" s="36">
        <f t="shared" si="0"/>
        <v>10658.132292187945</v>
      </c>
      <c r="W28" s="36">
        <f t="shared" si="0"/>
        <v>10698.509722917261</v>
      </c>
      <c r="X28" s="36">
        <f t="shared" si="0"/>
        <v>10738.887153646576</v>
      </c>
      <c r="Y28" s="36">
        <f t="shared" si="0"/>
        <v>10779.264584375891</v>
      </c>
      <c r="Z28" s="26">
        <f>SUMIFS('NTUA distr'!G$15:G$55,'NTUA distr'!$A$15:$A$55,overview_numbers!$B28)</f>
        <v>10819.642015105208</v>
      </c>
      <c r="AA28" s="36">
        <f t="shared" si="1"/>
        <v>10896.122600670657</v>
      </c>
      <c r="AB28" s="36">
        <f t="shared" si="2"/>
        <v>10972.603186236105</v>
      </c>
      <c r="AC28" s="36">
        <f t="shared" si="3"/>
        <v>11049.083771801554</v>
      </c>
      <c r="AD28" s="36">
        <f t="shared" si="4"/>
        <v>11125.564357367002</v>
      </c>
      <c r="AE28" s="26">
        <f>SUMIFS('NTUA distr'!H$15:H$55,'NTUA distr'!$A$15:$A$55,overview_numbers!$B28)</f>
        <v>11202.044942932451</v>
      </c>
      <c r="AF28" s="36">
        <f t="shared" si="5"/>
        <v>11273.774157416379</v>
      </c>
      <c r="AG28" s="36">
        <f t="shared" si="6"/>
        <v>11345.503371900308</v>
      </c>
      <c r="AH28" s="36">
        <f t="shared" si="7"/>
        <v>11417.232586384236</v>
      </c>
      <c r="AI28" s="36">
        <f t="shared" si="8"/>
        <v>11488.961800868165</v>
      </c>
      <c r="AJ28" s="26">
        <f>SUMIFS('NTUA distr'!I$15:I$55,'NTUA distr'!$A$15:$A$55,overview_numbers!$B28)</f>
        <v>11560.691015352097</v>
      </c>
      <c r="AK28" s="36">
        <f t="shared" si="9"/>
        <v>11654.804885507416</v>
      </c>
      <c r="AL28" s="36">
        <f t="shared" si="10"/>
        <v>11748.918755662735</v>
      </c>
      <c r="AM28" s="36">
        <f t="shared" si="11"/>
        <v>11843.032625818054</v>
      </c>
      <c r="AN28" s="36">
        <f t="shared" si="12"/>
        <v>11937.146495973373</v>
      </c>
      <c r="AO28" s="26">
        <f>SUMIFS('NTUA distr'!J$15:J$55,'NTUA distr'!$A$15:$A$55,overview_numbers!$B28)</f>
        <v>12031.26036612869</v>
      </c>
      <c r="AP28" s="36">
        <f t="shared" si="13"/>
        <v>12153.699904768446</v>
      </c>
      <c r="AQ28" s="36">
        <f t="shared" si="14"/>
        <v>12276.139443408201</v>
      </c>
      <c r="AR28" s="36">
        <f t="shared" si="15"/>
        <v>12398.578982047957</v>
      </c>
      <c r="AS28" s="36">
        <f t="shared" si="16"/>
        <v>12521.018520687712</v>
      </c>
      <c r="AT28" s="26">
        <f>SUMIFS('NTUA distr'!K$15:K$55,'NTUA distr'!$A$15:$A$55,overview_numbers!$B28)</f>
        <v>12643.458059327468</v>
      </c>
      <c r="AU28" s="36">
        <f t="shared" si="17"/>
        <v>12752.134338333135</v>
      </c>
      <c r="AV28" s="36">
        <f t="shared" si="18"/>
        <v>12860.810617338802</v>
      </c>
      <c r="AW28" s="36">
        <f t="shared" si="19"/>
        <v>12969.48689634447</v>
      </c>
      <c r="AX28" s="36">
        <f t="shared" si="20"/>
        <v>13078.163175350137</v>
      </c>
      <c r="AY28" s="26">
        <f>SUMIFS('NTUA distr'!L$15:L$55,'NTUA distr'!$A$15:$A$55,overview_numbers!$B28)</f>
        <v>13186.839454355808</v>
      </c>
    </row>
    <row r="29" spans="1:51" hidden="1" x14ac:dyDescent="0.25">
      <c r="A29" s="31"/>
      <c r="B29" s="27" t="s">
        <v>75</v>
      </c>
      <c r="C29" s="27" t="s">
        <v>126</v>
      </c>
      <c r="D29" s="27" t="s">
        <v>131</v>
      </c>
      <c r="E29" s="27" t="s">
        <v>132</v>
      </c>
      <c r="F29" s="28">
        <f>SUMIFS('Estat distr'!G$15:G$55,'Estat distr'!$A$15:$A$55,overview_numbers!$B29)</f>
        <v>27901</v>
      </c>
      <c r="G29" s="28">
        <f>SUMIFS('Estat distr'!H$15:H$55,'Estat distr'!$A$15:$A$55,overview_numbers!$B29)</f>
        <v>27515</v>
      </c>
      <c r="H29" s="28">
        <f>SUMIFS('Estat distr'!I$15:I$55,'Estat distr'!$A$15:$A$55,overview_numbers!$B29)</f>
        <v>27830</v>
      </c>
      <c r="I29" s="28">
        <f>SUMIFS('Estat distr'!J$15:J$55,'Estat distr'!$A$15:$A$55,overview_numbers!$B29)</f>
        <v>28103</v>
      </c>
      <c r="J29" s="28">
        <f>SUMIFS('Estat distr'!K$15:K$55,'Estat distr'!$A$15:$A$55,overview_numbers!$B29)</f>
        <v>28148</v>
      </c>
      <c r="K29" s="28">
        <f>SUMIFS('Estat distr'!L$15:L$55,'Estat distr'!$A$15:$A$55,overview_numbers!$B29)</f>
        <v>26884</v>
      </c>
      <c r="L29" s="28">
        <f>SUMIFS('Estat distr'!M$15:M$55,'Estat distr'!$A$15:$A$55,overview_numbers!$B29)</f>
        <v>27990</v>
      </c>
      <c r="M29" s="28">
        <f>SUMIFS('Estat distr'!N$15:N$55,'Estat distr'!$A$15:$A$55,overview_numbers!$B29)</f>
        <v>28294</v>
      </c>
      <c r="N29" s="28">
        <f>SUMIFS('Estat distr'!O$15:O$55,'Estat distr'!$A$15:$A$55,overview_numbers!$B29)</f>
        <v>26550</v>
      </c>
      <c r="O29" s="28">
        <f>SUMIFS('Estat distr'!P$15:P$55,'Estat distr'!$A$15:$A$55,overview_numbers!$B29)</f>
        <v>27448</v>
      </c>
      <c r="P29" s="28">
        <f>SUMIFS('Estat distr'!Q$15:Q$55,'Estat distr'!$A$15:$A$55,overview_numbers!$B29)</f>
        <v>28638.885999999999</v>
      </c>
      <c r="Q29" s="28">
        <f>SUMIFS('Estat distr'!R$15:R$55,'Estat distr'!$A$15:$A$55,overview_numbers!$B29)</f>
        <v>26355.657999999999</v>
      </c>
      <c r="R29" s="28">
        <f>SUMIFS('Estat distr'!S$15:S$55,'Estat distr'!$A$15:$A$55,overview_numbers!$B29)</f>
        <v>26808.184000000001</v>
      </c>
      <c r="S29" s="28">
        <f>SUMIFS('Estat distr'!T$15:T$55,'Estat distr'!$A$15:$A$55,overview_numbers!$B29)</f>
        <v>26599.437999999998</v>
      </c>
      <c r="T29" s="37">
        <f t="shared" si="0"/>
        <v>26876.451041540586</v>
      </c>
      <c r="U29" s="37">
        <f t="shared" si="0"/>
        <v>27153.464083081173</v>
      </c>
      <c r="V29" s="37">
        <f t="shared" si="0"/>
        <v>27430.477124621761</v>
      </c>
      <c r="W29" s="37">
        <f t="shared" si="0"/>
        <v>27707.490166162348</v>
      </c>
      <c r="X29" s="37">
        <f t="shared" si="0"/>
        <v>27984.503207702935</v>
      </c>
      <c r="Y29" s="37">
        <f t="shared" si="0"/>
        <v>28261.516249243523</v>
      </c>
      <c r="Z29" s="29">
        <f>SUMIFS('NTUA distr'!G$15:G$55,'NTUA distr'!$A$15:$A$55,overview_numbers!$B29)</f>
        <v>28538.529290784114</v>
      </c>
      <c r="AA29" s="37">
        <f t="shared" si="1"/>
        <v>28853.798946269686</v>
      </c>
      <c r="AB29" s="37">
        <f t="shared" si="2"/>
        <v>29169.068601755258</v>
      </c>
      <c r="AC29" s="37">
        <f t="shared" si="3"/>
        <v>29484.33825724083</v>
      </c>
      <c r="AD29" s="37">
        <f t="shared" si="4"/>
        <v>29799.607912726402</v>
      </c>
      <c r="AE29" s="29">
        <f>SUMIFS('NTUA distr'!H$15:H$55,'NTUA distr'!$A$15:$A$55,overview_numbers!$B29)</f>
        <v>30114.877568211967</v>
      </c>
      <c r="AF29" s="37">
        <f t="shared" si="5"/>
        <v>30350.381711671216</v>
      </c>
      <c r="AG29" s="37">
        <f t="shared" si="6"/>
        <v>30585.885855130466</v>
      </c>
      <c r="AH29" s="37">
        <f t="shared" si="7"/>
        <v>30821.389998589715</v>
      </c>
      <c r="AI29" s="37">
        <f t="shared" si="8"/>
        <v>31056.894142048965</v>
      </c>
      <c r="AJ29" s="29">
        <f>SUMIFS('NTUA distr'!I$15:I$55,'NTUA distr'!$A$15:$A$55,overview_numbers!$B29)</f>
        <v>31292.39828550821</v>
      </c>
      <c r="AK29" s="37">
        <f t="shared" si="9"/>
        <v>31668.179320600862</v>
      </c>
      <c r="AL29" s="37">
        <f t="shared" si="10"/>
        <v>32043.960355693514</v>
      </c>
      <c r="AM29" s="37">
        <f t="shared" si="11"/>
        <v>32419.741390786166</v>
      </c>
      <c r="AN29" s="37">
        <f t="shared" si="12"/>
        <v>32795.522425878815</v>
      </c>
      <c r="AO29" s="29">
        <f>SUMIFS('NTUA distr'!J$15:J$55,'NTUA distr'!$A$15:$A$55,overview_numbers!$B29)</f>
        <v>33171.303460971467</v>
      </c>
      <c r="AP29" s="37">
        <f t="shared" si="13"/>
        <v>33596.409862898981</v>
      </c>
      <c r="AQ29" s="37">
        <f t="shared" si="14"/>
        <v>34021.516264826496</v>
      </c>
      <c r="AR29" s="37">
        <f t="shared" si="15"/>
        <v>34446.62266675401</v>
      </c>
      <c r="AS29" s="37">
        <f t="shared" si="16"/>
        <v>34871.729068681525</v>
      </c>
      <c r="AT29" s="29">
        <f>SUMIFS('NTUA distr'!K$15:K$55,'NTUA distr'!$A$15:$A$55,overview_numbers!$B29)</f>
        <v>35296.835470609032</v>
      </c>
      <c r="AU29" s="37">
        <f t="shared" si="17"/>
        <v>35542.187888121312</v>
      </c>
      <c r="AV29" s="37">
        <f t="shared" si="18"/>
        <v>35787.540305633593</v>
      </c>
      <c r="AW29" s="37">
        <f t="shared" si="19"/>
        <v>36032.892723145873</v>
      </c>
      <c r="AX29" s="37">
        <f t="shared" si="20"/>
        <v>36278.245140658153</v>
      </c>
      <c r="AY29" s="29">
        <f>SUMIFS('NTUA distr'!L$15:L$55,'NTUA distr'!$A$15:$A$55,overview_numbers!$B29)</f>
        <v>36523.597558170426</v>
      </c>
    </row>
    <row r="30" spans="1:51" hidden="1" x14ac:dyDescent="0.25">
      <c r="A30" s="30"/>
      <c r="B30" s="24" t="s">
        <v>79</v>
      </c>
      <c r="C30" s="24" t="s">
        <v>111</v>
      </c>
      <c r="D30" s="24" t="s">
        <v>131</v>
      </c>
      <c r="E30" s="24" t="s">
        <v>132</v>
      </c>
      <c r="F30" s="25">
        <f>SUMIFS('Estat distr'!G$15:G$55,'Estat distr'!$A$15:$A$55,overview_numbers!$B30)</f>
        <v>10000</v>
      </c>
      <c r="G30" s="25">
        <f>SUMIFS('Estat distr'!H$15:H$55,'Estat distr'!$A$15:$A$55,overview_numbers!$B30)</f>
        <v>10114</v>
      </c>
      <c r="H30" s="25">
        <f>SUMIFS('Estat distr'!I$15:I$55,'Estat distr'!$A$15:$A$55,overview_numbers!$B30)</f>
        <v>10111</v>
      </c>
      <c r="I30" s="25">
        <f>SUMIFS('Estat distr'!J$15:J$55,'Estat distr'!$A$15:$A$55,overview_numbers!$B30)</f>
        <v>9704</v>
      </c>
      <c r="J30" s="25">
        <f>SUMIFS('Estat distr'!K$15:K$55,'Estat distr'!$A$15:$A$55,overview_numbers!$B30)</f>
        <v>7578</v>
      </c>
      <c r="K30" s="25">
        <f>SUMIFS('Estat distr'!L$15:L$55,'Estat distr'!$A$15:$A$55,overview_numbers!$B30)</f>
        <v>9554</v>
      </c>
      <c r="L30" s="25">
        <f>SUMIFS('Estat distr'!M$15:M$55,'Estat distr'!$A$15:$A$55,overview_numbers!$B30)</f>
        <v>7298</v>
      </c>
      <c r="M30" s="25">
        <f>SUMIFS('Estat distr'!N$15:N$55,'Estat distr'!$A$15:$A$55,overview_numbers!$B30)</f>
        <v>9158</v>
      </c>
      <c r="N30" s="25">
        <f>SUMIFS('Estat distr'!O$15:O$55,'Estat distr'!$A$15:$A$55,overview_numbers!$B30)</f>
        <v>8060</v>
      </c>
      <c r="O30" s="25">
        <f>SUMIFS('Estat distr'!P$15:P$55,'Estat distr'!$A$15:$A$55,overview_numbers!$B30)</f>
        <v>7605</v>
      </c>
      <c r="P30" s="25">
        <f>SUMIFS('Estat distr'!Q$15:Q$55,'Estat distr'!$A$15:$A$55,overview_numbers!$B30)</f>
        <v>7469</v>
      </c>
      <c r="Q30" s="25">
        <f>SUMIFS('Estat distr'!R$15:R$55,'Estat distr'!$A$15:$A$55,overview_numbers!$B30)</f>
        <v>9170</v>
      </c>
      <c r="R30" s="25">
        <f>SUMIFS('Estat distr'!S$15:S$55,'Estat distr'!$A$15:$A$55,overview_numbers!$B30)</f>
        <v>9153</v>
      </c>
      <c r="S30" s="25"/>
      <c r="T30" s="24"/>
      <c r="U30" s="26"/>
      <c r="V30" s="24"/>
      <c r="W30" s="24"/>
      <c r="X30" s="24"/>
      <c r="Y30" s="24"/>
      <c r="Z30" s="26"/>
      <c r="AA30" s="24"/>
      <c r="AB30" s="24"/>
      <c r="AC30" s="24"/>
      <c r="AD30" s="24"/>
      <c r="AE30" s="26"/>
      <c r="AF30" s="24"/>
      <c r="AG30" s="24"/>
      <c r="AH30" s="24"/>
      <c r="AI30" s="24"/>
      <c r="AJ30" s="26"/>
      <c r="AK30" s="24"/>
      <c r="AL30" s="24"/>
      <c r="AM30" s="24"/>
      <c r="AN30" s="24"/>
      <c r="AO30" s="26"/>
      <c r="AP30" s="24"/>
      <c r="AQ30" s="24"/>
      <c r="AR30" s="24"/>
      <c r="AS30" s="24"/>
      <c r="AT30" s="26"/>
      <c r="AU30" s="24"/>
      <c r="AV30" s="24"/>
      <c r="AW30" s="24"/>
      <c r="AX30" s="24"/>
      <c r="AY30" s="26"/>
    </row>
    <row r="31" spans="1:51" hidden="1" x14ac:dyDescent="0.25">
      <c r="A31" s="31"/>
      <c r="B31" s="27" t="s">
        <v>127</v>
      </c>
      <c r="C31" s="27" t="s">
        <v>128</v>
      </c>
      <c r="D31" s="27" t="s">
        <v>131</v>
      </c>
      <c r="E31" s="27" t="s">
        <v>132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7"/>
      <c r="U31" s="29"/>
      <c r="V31" s="27"/>
      <c r="W31" s="27"/>
      <c r="X31" s="27"/>
      <c r="Y31" s="27"/>
      <c r="Z31" s="29"/>
      <c r="AA31" s="27"/>
      <c r="AB31" s="27"/>
      <c r="AC31" s="27"/>
      <c r="AD31" s="27"/>
      <c r="AE31" s="29"/>
      <c r="AF31" s="27"/>
      <c r="AG31" s="27"/>
      <c r="AH31" s="27"/>
      <c r="AI31" s="27"/>
      <c r="AJ31" s="29"/>
      <c r="AK31" s="27"/>
      <c r="AL31" s="27"/>
      <c r="AM31" s="27"/>
      <c r="AN31" s="27"/>
      <c r="AO31" s="29"/>
      <c r="AP31" s="27"/>
      <c r="AQ31" s="27"/>
      <c r="AR31" s="27"/>
      <c r="AS31" s="27"/>
      <c r="AT31" s="29"/>
      <c r="AU31" s="27"/>
      <c r="AV31" s="27"/>
      <c r="AW31" s="27"/>
      <c r="AX31" s="27"/>
      <c r="AY31" s="29"/>
    </row>
    <row r="32" spans="1:51" hidden="1" x14ac:dyDescent="0.25">
      <c r="A32" s="30" t="s">
        <v>133</v>
      </c>
      <c r="B32" s="24" t="s">
        <v>48</v>
      </c>
      <c r="C32" s="24" t="s">
        <v>98</v>
      </c>
      <c r="D32" s="24" t="s">
        <v>131</v>
      </c>
      <c r="E32" s="24" t="s">
        <v>132</v>
      </c>
      <c r="F32" s="25">
        <f>SUMIFS('Estat self con'!G$15:G$55,'Estat self con'!$A$15:$A$55,overview_numbers!$B32)</f>
        <v>3629</v>
      </c>
      <c r="G32" s="25">
        <f>SUMIFS('Estat self con'!H$15:H$55,'Estat self con'!$A$15:$A$55,overview_numbers!$B32)</f>
        <v>3640</v>
      </c>
      <c r="H32" s="25">
        <f>SUMIFS('Estat self con'!I$15:I$55,'Estat self con'!$A$15:$A$55,overview_numbers!$B32)</f>
        <v>3724</v>
      </c>
      <c r="I32" s="25">
        <f>SUMIFS('Estat self con'!J$15:J$55,'Estat self con'!$A$15:$A$55,overview_numbers!$B32)</f>
        <v>3546</v>
      </c>
      <c r="J32" s="25">
        <f>SUMIFS('Estat self con'!K$15:K$55,'Estat self con'!$A$15:$A$55,overview_numbers!$B32)</f>
        <v>3712</v>
      </c>
      <c r="K32" s="25">
        <f>SUMIFS('Estat self con'!L$15:L$55,'Estat self con'!$A$15:$A$55,overview_numbers!$B32)</f>
        <v>3703</v>
      </c>
      <c r="L32" s="25">
        <f>SUMIFS('Estat self con'!M$15:M$55,'Estat self con'!$A$15:$A$55,overview_numbers!$B32)</f>
        <v>3582</v>
      </c>
      <c r="M32" s="25">
        <f>SUMIFS('Estat self con'!N$15:N$55,'Estat self con'!$A$15:$A$55,overview_numbers!$B32)</f>
        <v>3140</v>
      </c>
      <c r="N32" s="25">
        <f>SUMIFS('Estat self con'!O$15:O$55,'Estat self con'!$A$15:$A$55,overview_numbers!$B32)</f>
        <v>3208</v>
      </c>
      <c r="O32" s="25">
        <f>SUMIFS('Estat self con'!P$15:P$55,'Estat self con'!$A$15:$A$55,overview_numbers!$B32)</f>
        <v>2828.3999999999942</v>
      </c>
      <c r="P32" s="25">
        <f>SUMIFS('Estat self con'!Q$15:Q$55,'Estat self con'!$A$15:$A$55,overview_numbers!$B32)</f>
        <v>2445.1999999999971</v>
      </c>
      <c r="Q32" s="25">
        <f>SUMIFS('Estat self con'!R$15:R$55,'Estat self con'!$A$15:$A$55,overview_numbers!$B32)</f>
        <v>3355.8999999999942</v>
      </c>
      <c r="R32" s="25">
        <f>SUMIFS('Estat self con'!S$15:S$55,'Estat self con'!$A$15:$A$55,overview_numbers!$B32)</f>
        <v>3658.6999999999971</v>
      </c>
      <c r="S32" s="25">
        <f>SUMIFS('Estat self con'!T$15:T$55,'Estat self con'!$A$15:$A$55,overview_numbers!$B32)</f>
        <v>3113.9000000000087</v>
      </c>
      <c r="T32" s="36">
        <f t="shared" ref="T32:Y59" si="21">S32+($Z32-$S32)/7</f>
        <v>2902.6467090317642</v>
      </c>
      <c r="U32" s="36">
        <f t="shared" si="21"/>
        <v>2691.3934180635197</v>
      </c>
      <c r="V32" s="36">
        <f t="shared" si="21"/>
        <v>2480.1401270952751</v>
      </c>
      <c r="W32" s="36">
        <f t="shared" si="21"/>
        <v>2268.8868361270306</v>
      </c>
      <c r="X32" s="36">
        <f t="shared" si="21"/>
        <v>2057.6335451587861</v>
      </c>
      <c r="Y32" s="36">
        <f>X32+($Z32-$S32)/7</f>
        <v>1846.3802541905416</v>
      </c>
      <c r="Z32" s="26">
        <f>SUMIFS('NTUA self con'!G$15:G$55,'NTUA self con'!$A$15:$A$55,overview_numbers!$B32)</f>
        <v>1635.1269632222975</v>
      </c>
      <c r="AA32" s="36">
        <f>Z32+(AE32-Z32)/5</f>
        <v>1582.2199671090348</v>
      </c>
      <c r="AB32" s="36">
        <f>AA32+(AE32-Z32)/5</f>
        <v>1529.312970995772</v>
      </c>
      <c r="AC32" s="36">
        <f>AB32+(AE32-Z32)/5</f>
        <v>1476.4059748825093</v>
      </c>
      <c r="AD32" s="36">
        <f>AC32+(AE32-Z32)/5</f>
        <v>1423.4989787692466</v>
      </c>
      <c r="AE32" s="26">
        <f>SUMIFS('NTUA self con'!H$15:H$55,'NTUA self con'!$A$15:$A$55,overview_numbers!$B32)</f>
        <v>1370.5919826559839</v>
      </c>
      <c r="AF32" s="36">
        <f>AE32+(AJ32-AE32)/5</f>
        <v>1352.1935714254128</v>
      </c>
      <c r="AG32" s="36">
        <f>AF32+(AJ32-AE32)/5</f>
        <v>1333.7951601948416</v>
      </c>
      <c r="AH32" s="36">
        <f>AG32+(AJ32-AE32)/5</f>
        <v>1315.3967489642705</v>
      </c>
      <c r="AI32" s="36">
        <f>AH32+(AJ32-AE32)/5</f>
        <v>1296.9983377336994</v>
      </c>
      <c r="AJ32" s="26">
        <f>SUMIFS('NTUA self con'!I$15:I$55,'NTUA self con'!$A$15:$A$55,overview_numbers!$B32)</f>
        <v>1278.5999265031278</v>
      </c>
      <c r="AK32" s="36">
        <f>AJ32+(AO32-AJ32)/5</f>
        <v>1319.3193771573365</v>
      </c>
      <c r="AL32" s="36">
        <f>AK32+(AO32-AJ32)/5</f>
        <v>1360.0388278115452</v>
      </c>
      <c r="AM32" s="36">
        <f>AL32+(AO32-AJ32)/5</f>
        <v>1400.7582784657538</v>
      </c>
      <c r="AN32" s="36">
        <f>AM32+(AO32-AJ32)/5</f>
        <v>1441.4777291199625</v>
      </c>
      <c r="AO32" s="26">
        <f>SUMIFS('NTUA self con'!J$15:J$55,'NTUA self con'!$A$15:$A$55,overview_numbers!$B32)</f>
        <v>1482.1971797741717</v>
      </c>
      <c r="AP32" s="36">
        <f>AO32+(AT32-AO32)/5</f>
        <v>1515.3331973373483</v>
      </c>
      <c r="AQ32" s="36">
        <f>AP32+(AT32-AO32)/5</f>
        <v>1548.469214900525</v>
      </c>
      <c r="AR32" s="36">
        <f>AQ32+(AT32-AO32)/5</f>
        <v>1581.6052324637017</v>
      </c>
      <c r="AS32" s="36">
        <f>AR32+(AT32-AO32)/5</f>
        <v>1614.7412500268783</v>
      </c>
      <c r="AT32" s="26">
        <f>SUMIFS('NTUA self con'!K$15:K$55,'NTUA self con'!$A$15:$A$55,overview_numbers!$B32)</f>
        <v>1647.8772675900545</v>
      </c>
      <c r="AU32" s="36">
        <f>AT32+(AY32-AT32)/5</f>
        <v>1666.5692366227827</v>
      </c>
      <c r="AV32" s="36">
        <f>AU32+(AY32-AT32)/5</f>
        <v>1685.2612056555108</v>
      </c>
      <c r="AW32" s="36">
        <f>AV32+(AY32-AT32)/5</f>
        <v>1703.953174688239</v>
      </c>
      <c r="AX32" s="36">
        <f>AW32+(AY32-AT32)/5</f>
        <v>1722.6451437209671</v>
      </c>
      <c r="AY32" s="26">
        <f>SUMIFS('NTUA self con'!L$15:L$55,'NTUA self con'!$A$15:$A$55,overview_numbers!$B32)</f>
        <v>1741.3371127536957</v>
      </c>
    </row>
    <row r="33" spans="1:51" hidden="1" x14ac:dyDescent="0.25">
      <c r="A33" s="31"/>
      <c r="B33" s="27" t="s">
        <v>49</v>
      </c>
      <c r="C33" s="27" t="s">
        <v>112</v>
      </c>
      <c r="D33" s="27" t="s">
        <v>131</v>
      </c>
      <c r="E33" s="27" t="s">
        <v>132</v>
      </c>
      <c r="F33" s="28">
        <f>SUMIFS('Estat self con'!G$15:G$55,'Estat self con'!$A$15:$A$55,overview_numbers!$B33)</f>
        <v>4084</v>
      </c>
      <c r="G33" s="28">
        <f>SUMIFS('Estat self con'!H$15:H$55,'Estat self con'!$A$15:$A$55,overview_numbers!$B33)</f>
        <v>4242</v>
      </c>
      <c r="H33" s="28">
        <f>SUMIFS('Estat self con'!I$15:I$55,'Estat self con'!$A$15:$A$55,overview_numbers!$B33)</f>
        <v>4230</v>
      </c>
      <c r="I33" s="28">
        <f>SUMIFS('Estat self con'!J$15:J$55,'Estat self con'!$A$15:$A$55,overview_numbers!$B33)</f>
        <v>4342</v>
      </c>
      <c r="J33" s="28">
        <f>SUMIFS('Estat self con'!K$15:K$55,'Estat self con'!$A$15:$A$55,overview_numbers!$B33)</f>
        <v>4221</v>
      </c>
      <c r="K33" s="28">
        <f>SUMIFS('Estat self con'!L$15:L$55,'Estat self con'!$A$15:$A$55,overview_numbers!$B33)</f>
        <v>4435</v>
      </c>
      <c r="L33" s="28">
        <f>SUMIFS('Estat self con'!M$15:M$55,'Estat self con'!$A$15:$A$55,overview_numbers!$B33)</f>
        <v>4953</v>
      </c>
      <c r="M33" s="28">
        <f>SUMIFS('Estat self con'!N$15:N$55,'Estat self con'!$A$15:$A$55,overview_numbers!$B33)</f>
        <v>4470</v>
      </c>
      <c r="N33" s="28">
        <f>SUMIFS('Estat self con'!O$15:O$55,'Estat self con'!$A$15:$A$55,overview_numbers!$B33)</f>
        <v>3966</v>
      </c>
      <c r="O33" s="28">
        <f>SUMIFS('Estat self con'!P$15:P$55,'Estat self con'!$A$15:$A$55,overview_numbers!$B33)</f>
        <v>4254</v>
      </c>
      <c r="P33" s="28">
        <f>SUMIFS('Estat self con'!Q$15:Q$55,'Estat self con'!$A$15:$A$55,overview_numbers!$B33)</f>
        <v>4501</v>
      </c>
      <c r="Q33" s="28">
        <f>SUMIFS('Estat self con'!R$15:R$55,'Estat self con'!$A$15:$A$55,overview_numbers!$B33)</f>
        <v>4056</v>
      </c>
      <c r="R33" s="28">
        <f>SUMIFS('Estat self con'!S$15:S$55,'Estat self con'!$A$15:$A$55,overview_numbers!$B33)</f>
        <v>4261.4830000000002</v>
      </c>
      <c r="S33" s="28">
        <f>SUMIFS('Estat self con'!T$15:T$55,'Estat self con'!$A$15:$A$55,overview_numbers!$B33)</f>
        <v>4123.2549999999974</v>
      </c>
      <c r="T33" s="37">
        <f t="shared" si="21"/>
        <v>4000.331693972516</v>
      </c>
      <c r="U33" s="37">
        <f t="shared" si="21"/>
        <v>3877.4083879450345</v>
      </c>
      <c r="V33" s="37">
        <f t="shared" si="21"/>
        <v>3754.4850819175531</v>
      </c>
      <c r="W33" s="37">
        <f t="shared" si="21"/>
        <v>3631.5617758900717</v>
      </c>
      <c r="X33" s="37">
        <f t="shared" si="21"/>
        <v>3508.6384698625902</v>
      </c>
      <c r="Y33" s="37">
        <f t="shared" si="21"/>
        <v>3385.7151638351088</v>
      </c>
      <c r="Z33" s="29">
        <f>SUMIFS('NTUA self con'!G$15:G$55,'NTUA self con'!$A$15:$A$55,overview_numbers!$B33)</f>
        <v>3262.7918578076278</v>
      </c>
      <c r="AA33" s="37">
        <f t="shared" ref="AA33:AA59" si="22">Z33+(AE33-Z33)/5</f>
        <v>3239.9896745897408</v>
      </c>
      <c r="AB33" s="37">
        <f t="shared" ref="AB33:AB59" si="23">AA33+(AE33-Z33)/5</f>
        <v>3217.1874913718539</v>
      </c>
      <c r="AC33" s="37">
        <f t="shared" ref="AC33:AC59" si="24">AB33+(AE33-Z33)/5</f>
        <v>3194.3853081539669</v>
      </c>
      <c r="AD33" s="37">
        <f t="shared" ref="AD33:AD59" si="25">AC33+(AE33-Z33)/5</f>
        <v>3171.5831249360799</v>
      </c>
      <c r="AE33" s="29">
        <f>SUMIFS('NTUA self con'!H$15:H$55,'NTUA self con'!$A$15:$A$55,overview_numbers!$B33)</f>
        <v>3148.7809417181925</v>
      </c>
      <c r="AF33" s="37">
        <f t="shared" ref="AF33:AF59" si="26">AE33+(AJ33-AE33)/5</f>
        <v>3111.6143243985161</v>
      </c>
      <c r="AG33" s="37">
        <f t="shared" ref="AG33:AG59" si="27">AF33+(AJ33-AE33)/5</f>
        <v>3074.4477070788398</v>
      </c>
      <c r="AH33" s="37">
        <f t="shared" ref="AH33:AH59" si="28">AG33+(AJ33-AE33)/5</f>
        <v>3037.2810897591635</v>
      </c>
      <c r="AI33" s="37">
        <f t="shared" ref="AI33:AI59" si="29">AH33+(AJ33-AE33)/5</f>
        <v>3000.1144724394871</v>
      </c>
      <c r="AJ33" s="29">
        <f>SUMIFS('NTUA self con'!I$15:I$55,'NTUA self con'!$A$15:$A$55,overview_numbers!$B33)</f>
        <v>2962.9478551198117</v>
      </c>
      <c r="AK33" s="37">
        <f t="shared" ref="AK33:AK59" si="30">AJ33+(AO33-AJ33)/5</f>
        <v>2923.0743243772245</v>
      </c>
      <c r="AL33" s="37">
        <f t="shared" ref="AL33:AL59" si="31">AK33+(AO33-AJ33)/5</f>
        <v>2883.2007936346372</v>
      </c>
      <c r="AM33" s="37">
        <f t="shared" ref="AM33:AM59" si="32">AL33+(AO33-AJ33)/5</f>
        <v>2843.3272628920499</v>
      </c>
      <c r="AN33" s="37">
        <f t="shared" ref="AN33:AN59" si="33">AM33+(AO33-AJ33)/5</f>
        <v>2803.4537321494627</v>
      </c>
      <c r="AO33" s="29">
        <f>SUMIFS('NTUA self con'!J$15:J$55,'NTUA self con'!$A$15:$A$55,overview_numbers!$B33)</f>
        <v>2763.5802014068759</v>
      </c>
      <c r="AP33" s="37">
        <f t="shared" ref="AP33:AP59" si="34">AO33+(AT33-AO33)/5</f>
        <v>2690.6376106520938</v>
      </c>
      <c r="AQ33" s="37">
        <f t="shared" ref="AQ33:AQ59" si="35">AP33+(AT33-AO33)/5</f>
        <v>2617.6950198973118</v>
      </c>
      <c r="AR33" s="37">
        <f t="shared" ref="AR33:AR59" si="36">AQ33+(AT33-AO33)/5</f>
        <v>2544.7524291425298</v>
      </c>
      <c r="AS33" s="37">
        <f t="shared" ref="AS33:AS59" si="37">AR33+(AT33-AO33)/5</f>
        <v>2471.8098383877477</v>
      </c>
      <c r="AT33" s="29">
        <f>SUMIFS('NTUA self con'!K$15:K$55,'NTUA self con'!$A$15:$A$55,overview_numbers!$B33)</f>
        <v>2398.8672476329666</v>
      </c>
      <c r="AU33" s="37">
        <f t="shared" ref="AU33:AU59" si="38">AT33+(AY33-AT33)/5</f>
        <v>2732.5513515316429</v>
      </c>
      <c r="AV33" s="37">
        <f t="shared" ref="AV33:AV59" si="39">AU33+(AY33-AT33)/5</f>
        <v>3066.2354554303192</v>
      </c>
      <c r="AW33" s="37">
        <f t="shared" ref="AW33:AW59" si="40">AV33+(AY33-AT33)/5</f>
        <v>3399.9195593289955</v>
      </c>
      <c r="AX33" s="37">
        <f t="shared" ref="AX33:AX59" si="41">AW33+(AY33-AT33)/5</f>
        <v>3733.6036632276719</v>
      </c>
      <c r="AY33" s="29">
        <f>SUMIFS('NTUA self con'!L$15:L$55,'NTUA self con'!$A$15:$A$55,overview_numbers!$B33)</f>
        <v>4067.2877671263486</v>
      </c>
    </row>
    <row r="34" spans="1:51" hidden="1" x14ac:dyDescent="0.25">
      <c r="A34" s="30"/>
      <c r="B34" s="24" t="s">
        <v>50</v>
      </c>
      <c r="C34" s="24" t="s">
        <v>99</v>
      </c>
      <c r="D34" s="24" t="s">
        <v>131</v>
      </c>
      <c r="E34" s="24" t="s">
        <v>132</v>
      </c>
      <c r="F34" s="25">
        <f>SUMIFS('Estat self con'!G$15:G$55,'Estat self con'!$A$15:$A$55,overview_numbers!$B34)</f>
        <v>6386</v>
      </c>
      <c r="G34" s="25">
        <f>SUMIFS('Estat self con'!H$15:H$55,'Estat self con'!$A$15:$A$55,overview_numbers!$B34)</f>
        <v>6477</v>
      </c>
      <c r="H34" s="25">
        <f>SUMIFS('Estat self con'!I$15:I$55,'Estat self con'!$A$15:$A$55,overview_numbers!$B34)</f>
        <v>6786</v>
      </c>
      <c r="I34" s="25">
        <f>SUMIFS('Estat self con'!J$15:J$55,'Estat self con'!$A$15:$A$55,overview_numbers!$B34)</f>
        <v>6562</v>
      </c>
      <c r="J34" s="25">
        <f>SUMIFS('Estat self con'!K$15:K$55,'Estat self con'!$A$15:$A$55,overview_numbers!$B34)</f>
        <v>6195</v>
      </c>
      <c r="K34" s="25">
        <f>SUMIFS('Estat self con'!L$15:L$55,'Estat self con'!$A$15:$A$55,overview_numbers!$B34)</f>
        <v>7601</v>
      </c>
      <c r="L34" s="25">
        <f>SUMIFS('Estat self con'!M$15:M$55,'Estat self con'!$A$15:$A$55,overview_numbers!$B34)</f>
        <v>7569</v>
      </c>
      <c r="M34" s="25">
        <f>SUMIFS('Estat self con'!N$15:N$55,'Estat self con'!$A$15:$A$55,overview_numbers!$B34)</f>
        <v>7109</v>
      </c>
      <c r="N34" s="25">
        <f>SUMIFS('Estat self con'!O$15:O$55,'Estat self con'!$A$15:$A$55,overview_numbers!$B34)</f>
        <v>7136</v>
      </c>
      <c r="O34" s="25">
        <f>SUMIFS('Estat self con'!P$15:P$55,'Estat self con'!$A$15:$A$55,overview_numbers!$B34)</f>
        <v>7032</v>
      </c>
      <c r="P34" s="25">
        <f>SUMIFS('Estat self con'!Q$15:Q$55,'Estat self con'!$A$15:$A$55,overview_numbers!$B34)</f>
        <v>6976</v>
      </c>
      <c r="Q34" s="25">
        <f>SUMIFS('Estat self con'!R$15:R$55,'Estat self con'!$A$15:$A$55,overview_numbers!$B34)</f>
        <v>6911</v>
      </c>
      <c r="R34" s="25">
        <f>SUMIFS('Estat self con'!S$15:S$55,'Estat self con'!$A$15:$A$55,overview_numbers!$B34)</f>
        <v>7164.4979999999923</v>
      </c>
      <c r="S34" s="25">
        <f>SUMIFS('Estat self con'!T$15:T$55,'Estat self con'!$A$15:$A$55,overview_numbers!$B34)</f>
        <v>7170.8809999999939</v>
      </c>
      <c r="T34" s="36">
        <f t="shared" si="21"/>
        <v>6969.7189702267497</v>
      </c>
      <c r="U34" s="36">
        <f t="shared" si="21"/>
        <v>6768.5569404535054</v>
      </c>
      <c r="V34" s="36">
        <f t="shared" si="21"/>
        <v>6567.3949106802611</v>
      </c>
      <c r="W34" s="36">
        <f t="shared" si="21"/>
        <v>6366.2328809070168</v>
      </c>
      <c r="X34" s="36">
        <f t="shared" si="21"/>
        <v>6165.0708511337725</v>
      </c>
      <c r="Y34" s="36">
        <f t="shared" si="21"/>
        <v>5963.9088213605282</v>
      </c>
      <c r="Z34" s="26">
        <f>SUMIFS('NTUA self con'!G$15:G$55,'NTUA self con'!$A$15:$A$55,overview_numbers!$B34)</f>
        <v>5762.746791587284</v>
      </c>
      <c r="AA34" s="36">
        <f t="shared" si="22"/>
        <v>5749.6503606925107</v>
      </c>
      <c r="AB34" s="36">
        <f t="shared" si="23"/>
        <v>5736.5539297977375</v>
      </c>
      <c r="AC34" s="36">
        <f t="shared" si="24"/>
        <v>5723.4574989029643</v>
      </c>
      <c r="AD34" s="36">
        <f t="shared" si="25"/>
        <v>5710.3610680081911</v>
      </c>
      <c r="AE34" s="26">
        <f>SUMIFS('NTUA self con'!H$15:H$55,'NTUA self con'!$A$15:$A$55,overview_numbers!$B34)</f>
        <v>5697.2646371134178</v>
      </c>
      <c r="AF34" s="36">
        <f t="shared" si="26"/>
        <v>5634.5339500364762</v>
      </c>
      <c r="AG34" s="36">
        <f t="shared" si="27"/>
        <v>5571.8032629595345</v>
      </c>
      <c r="AH34" s="36">
        <f t="shared" si="28"/>
        <v>5509.0725758825929</v>
      </c>
      <c r="AI34" s="36">
        <f t="shared" si="29"/>
        <v>5446.3418888056513</v>
      </c>
      <c r="AJ34" s="26">
        <f>SUMIFS('NTUA self con'!I$15:I$55,'NTUA self con'!$A$15:$A$55,overview_numbers!$B34)</f>
        <v>5383.6112017287087</v>
      </c>
      <c r="AK34" s="36">
        <f t="shared" si="30"/>
        <v>5238.0837872707516</v>
      </c>
      <c r="AL34" s="36">
        <f t="shared" si="31"/>
        <v>5092.5563728127945</v>
      </c>
      <c r="AM34" s="36">
        <f t="shared" si="32"/>
        <v>4947.0289583548374</v>
      </c>
      <c r="AN34" s="36">
        <f t="shared" si="33"/>
        <v>4801.5015438968803</v>
      </c>
      <c r="AO34" s="26">
        <f>SUMIFS('NTUA self con'!J$15:J$55,'NTUA self con'!$A$15:$A$55,overview_numbers!$B34)</f>
        <v>4655.9741294389241</v>
      </c>
      <c r="AP34" s="36">
        <f t="shared" si="34"/>
        <v>4580.2054978564875</v>
      </c>
      <c r="AQ34" s="36">
        <f t="shared" si="35"/>
        <v>4504.4368662740508</v>
      </c>
      <c r="AR34" s="36">
        <f t="shared" si="36"/>
        <v>4428.6682346916141</v>
      </c>
      <c r="AS34" s="36">
        <f t="shared" si="37"/>
        <v>4352.8996031091774</v>
      </c>
      <c r="AT34" s="26">
        <f>SUMIFS('NTUA self con'!K$15:K$55,'NTUA self con'!$A$15:$A$55,overview_numbers!$B34)</f>
        <v>4277.1309715267416</v>
      </c>
      <c r="AU34" s="36">
        <f t="shared" si="38"/>
        <v>4897.1543154329211</v>
      </c>
      <c r="AV34" s="36">
        <f t="shared" si="39"/>
        <v>5517.1776593391005</v>
      </c>
      <c r="AW34" s="36">
        <f t="shared" si="40"/>
        <v>6137.2010032452799</v>
      </c>
      <c r="AX34" s="36">
        <f t="shared" si="41"/>
        <v>6757.2243471514594</v>
      </c>
      <c r="AY34" s="26">
        <f>SUMIFS('NTUA self con'!L$15:L$55,'NTUA self con'!$A$15:$A$55,overview_numbers!$B34)</f>
        <v>7377.247691057637</v>
      </c>
    </row>
    <row r="35" spans="1:51" hidden="1" x14ac:dyDescent="0.25">
      <c r="A35" s="31"/>
      <c r="B35" s="27" t="s">
        <v>51</v>
      </c>
      <c r="C35" s="27" t="s">
        <v>116</v>
      </c>
      <c r="D35" s="27" t="s">
        <v>131</v>
      </c>
      <c r="E35" s="27" t="s">
        <v>132</v>
      </c>
      <c r="F35" s="28">
        <f>SUMIFS('Estat self con'!G$15:G$55,'Estat self con'!$A$15:$A$55,overview_numbers!$B35)</f>
        <v>1833</v>
      </c>
      <c r="G35" s="28">
        <f>SUMIFS('Estat self con'!H$15:H$55,'Estat self con'!$A$15:$A$55,overview_numbers!$B35)</f>
        <v>2426</v>
      </c>
      <c r="H35" s="28">
        <f>SUMIFS('Estat self con'!I$15:I$55,'Estat self con'!$A$15:$A$55,overview_numbers!$B35)</f>
        <v>1960</v>
      </c>
      <c r="I35" s="28">
        <f>SUMIFS('Estat self con'!J$15:J$55,'Estat self con'!$A$15:$A$55,overview_numbers!$B35)</f>
        <v>1764</v>
      </c>
      <c r="J35" s="28">
        <f>SUMIFS('Estat self con'!K$15:K$55,'Estat self con'!$A$15:$A$55,overview_numbers!$B35)</f>
        <v>1921</v>
      </c>
      <c r="K35" s="28">
        <f>SUMIFS('Estat self con'!L$15:L$55,'Estat self con'!$A$15:$A$55,overview_numbers!$B35)</f>
        <v>1990.0319999999992</v>
      </c>
      <c r="L35" s="28">
        <f>SUMIFS('Estat self con'!M$15:M$55,'Estat self con'!$A$15:$A$55,overview_numbers!$B35)</f>
        <v>1680.3260000000009</v>
      </c>
      <c r="M35" s="28">
        <f>SUMIFS('Estat self con'!N$15:N$55,'Estat self con'!$A$15:$A$55,overview_numbers!$B35)</f>
        <v>1500.3130000000019</v>
      </c>
      <c r="N35" s="28">
        <f>SUMIFS('Estat self con'!O$15:O$55,'Estat self con'!$A$15:$A$55,overview_numbers!$B35)</f>
        <v>1603.9639999999999</v>
      </c>
      <c r="O35" s="28">
        <f>SUMIFS('Estat self con'!P$15:P$55,'Estat self con'!$A$15:$A$55,overview_numbers!$B35)</f>
        <v>1368.762999999999</v>
      </c>
      <c r="P35" s="28">
        <f>SUMIFS('Estat self con'!Q$15:Q$55,'Estat self con'!$A$15:$A$55,overview_numbers!$B35)</f>
        <v>1019.4900000000016</v>
      </c>
      <c r="Q35" s="28">
        <f>SUMIFS('Estat self con'!R$15:R$55,'Estat self con'!$A$15:$A$55,overview_numbers!$B35)</f>
        <v>1457.3349999999991</v>
      </c>
      <c r="R35" s="28">
        <f>SUMIFS('Estat self con'!S$15:S$55,'Estat self con'!$A$15:$A$55,overview_numbers!$B35)</f>
        <v>1385.6239999999998</v>
      </c>
      <c r="S35" s="28">
        <f>SUMIFS('Estat self con'!T$15:T$55,'Estat self con'!$A$15:$A$55,overview_numbers!$B35)</f>
        <v>1054.2779999999984</v>
      </c>
      <c r="T35" s="37">
        <f t="shared" si="21"/>
        <v>1051.724570842199</v>
      </c>
      <c r="U35" s="37">
        <f t="shared" si="21"/>
        <v>1049.1711416843996</v>
      </c>
      <c r="V35" s="37">
        <f t="shared" si="21"/>
        <v>1046.6177125266001</v>
      </c>
      <c r="W35" s="37">
        <f t="shared" si="21"/>
        <v>1044.0642833688007</v>
      </c>
      <c r="X35" s="37">
        <f t="shared" si="21"/>
        <v>1041.5108542110013</v>
      </c>
      <c r="Y35" s="37">
        <f t="shared" si="21"/>
        <v>1038.9574250532019</v>
      </c>
      <c r="Z35" s="29">
        <f>SUMIFS('NTUA self con'!G$15:G$55,'NTUA self con'!$A$15:$A$55,overview_numbers!$B35)</f>
        <v>1036.4039958954017</v>
      </c>
      <c r="AA35" s="37">
        <f t="shared" si="22"/>
        <v>1042.9952486234033</v>
      </c>
      <c r="AB35" s="37">
        <f t="shared" si="23"/>
        <v>1049.5865013514049</v>
      </c>
      <c r="AC35" s="37">
        <f t="shared" si="24"/>
        <v>1056.1777540794064</v>
      </c>
      <c r="AD35" s="37">
        <f t="shared" si="25"/>
        <v>1062.769006807408</v>
      </c>
      <c r="AE35" s="29">
        <f>SUMIFS('NTUA self con'!H$15:H$55,'NTUA self con'!$A$15:$A$55,overview_numbers!$B35)</f>
        <v>1069.3602595354096</v>
      </c>
      <c r="AF35" s="37">
        <f t="shared" si="26"/>
        <v>1063.8662476526151</v>
      </c>
      <c r="AG35" s="37">
        <f t="shared" si="27"/>
        <v>1058.3722357698207</v>
      </c>
      <c r="AH35" s="37">
        <f t="shared" si="28"/>
        <v>1052.8782238870263</v>
      </c>
      <c r="AI35" s="37">
        <f t="shared" si="29"/>
        <v>1047.3842120042318</v>
      </c>
      <c r="AJ35" s="29">
        <f>SUMIFS('NTUA self con'!I$15:I$55,'NTUA self con'!$A$15:$A$55,overview_numbers!$B35)</f>
        <v>1041.8902001214374</v>
      </c>
      <c r="AK35" s="37">
        <f t="shared" si="30"/>
        <v>1009.506587674559</v>
      </c>
      <c r="AL35" s="37">
        <f t="shared" si="31"/>
        <v>977.12297522768063</v>
      </c>
      <c r="AM35" s="37">
        <f t="shared" si="32"/>
        <v>944.73936278080225</v>
      </c>
      <c r="AN35" s="37">
        <f t="shared" si="33"/>
        <v>912.35575033392388</v>
      </c>
      <c r="AO35" s="29">
        <f>SUMIFS('NTUA self con'!J$15:J$55,'NTUA self con'!$A$15:$A$55,overview_numbers!$B35)</f>
        <v>879.97213788704539</v>
      </c>
      <c r="AP35" s="37">
        <f t="shared" si="34"/>
        <v>938.00337138108148</v>
      </c>
      <c r="AQ35" s="37">
        <f t="shared" si="35"/>
        <v>996.03460487511757</v>
      </c>
      <c r="AR35" s="37">
        <f t="shared" si="36"/>
        <v>1054.0658383691537</v>
      </c>
      <c r="AS35" s="37">
        <f t="shared" si="37"/>
        <v>1112.0970718631897</v>
      </c>
      <c r="AT35" s="29">
        <f>SUMIFS('NTUA self con'!K$15:K$55,'NTUA self con'!$A$15:$A$55,overview_numbers!$B35)</f>
        <v>1170.1283053572261</v>
      </c>
      <c r="AU35" s="37">
        <f t="shared" si="38"/>
        <v>1192.5239963139816</v>
      </c>
      <c r="AV35" s="37">
        <f t="shared" si="39"/>
        <v>1214.9196872707371</v>
      </c>
      <c r="AW35" s="37">
        <f t="shared" si="40"/>
        <v>1237.3153782274926</v>
      </c>
      <c r="AX35" s="37">
        <f t="shared" si="41"/>
        <v>1259.7110691842481</v>
      </c>
      <c r="AY35" s="29">
        <f>SUMIFS('NTUA self con'!L$15:L$55,'NTUA self con'!$A$15:$A$55,overview_numbers!$B35)</f>
        <v>1282.1067601410032</v>
      </c>
    </row>
    <row r="36" spans="1:51" hidden="1" x14ac:dyDescent="0.25">
      <c r="A36" s="30"/>
      <c r="B36" s="24" t="s">
        <v>129</v>
      </c>
      <c r="C36" s="24" t="s">
        <v>100</v>
      </c>
      <c r="D36" s="24" t="s">
        <v>131</v>
      </c>
      <c r="E36" s="24" t="s">
        <v>132</v>
      </c>
      <c r="F36" s="25">
        <f>SUMIFS('Estat self con'!G$15:G$55,'Estat self con'!$A$15:$A$55,overview_numbers!$B36)</f>
        <v>40244</v>
      </c>
      <c r="G36" s="25">
        <f>SUMIFS('Estat self con'!H$15:H$55,'Estat self con'!$A$15:$A$55,overview_numbers!$B36)</f>
        <v>41120</v>
      </c>
      <c r="H36" s="25">
        <f>SUMIFS('Estat self con'!I$15:I$55,'Estat self con'!$A$15:$A$55,overview_numbers!$B36)</f>
        <v>40670</v>
      </c>
      <c r="I36" s="25">
        <f>SUMIFS('Estat self con'!J$15:J$55,'Estat self con'!$A$15:$A$55,overview_numbers!$B36)</f>
        <v>40073</v>
      </c>
      <c r="J36" s="25">
        <f>SUMIFS('Estat self con'!K$15:K$55,'Estat self con'!$A$15:$A$55,overview_numbers!$B36)</f>
        <v>37711</v>
      </c>
      <c r="K36" s="25">
        <f>SUMIFS('Estat self con'!L$15:L$55,'Estat self con'!$A$15:$A$55,overview_numbers!$B36)</f>
        <v>38710</v>
      </c>
      <c r="L36" s="25">
        <f>SUMIFS('Estat self con'!M$15:M$55,'Estat self con'!$A$15:$A$55,overview_numbers!$B36)</f>
        <v>36876</v>
      </c>
      <c r="M36" s="25">
        <f>SUMIFS('Estat self con'!N$15:N$55,'Estat self con'!$A$15:$A$55,overview_numbers!$B36)</f>
        <v>36883</v>
      </c>
      <c r="N36" s="25">
        <f>SUMIFS('Estat self con'!O$15:O$55,'Estat self con'!$A$15:$A$55,overview_numbers!$B36)</f>
        <v>37776</v>
      </c>
      <c r="O36" s="25">
        <f>SUMIFS('Estat self con'!P$15:P$55,'Estat self con'!$A$15:$A$55,overview_numbers!$B36)</f>
        <v>36932</v>
      </c>
      <c r="P36" s="25">
        <f>SUMIFS('Estat self con'!Q$15:Q$55,'Estat self con'!$A$15:$A$55,overview_numbers!$B36)</f>
        <v>38017</v>
      </c>
      <c r="Q36" s="25">
        <f>SUMIFS('Estat self con'!R$15:R$55,'Estat self con'!$A$15:$A$55,overview_numbers!$B36)</f>
        <v>36117</v>
      </c>
      <c r="R36" s="25">
        <f>SUMIFS('Estat self con'!S$15:S$55,'Estat self con'!$A$15:$A$55,overview_numbers!$B36)</f>
        <v>34671</v>
      </c>
      <c r="S36" s="25">
        <f>SUMIFS('Estat self con'!T$15:T$55,'Estat self con'!$A$15:$A$55,overview_numbers!$B36)</f>
        <v>33963</v>
      </c>
      <c r="T36" s="36">
        <f t="shared" si="21"/>
        <v>33625.699678805373</v>
      </c>
      <c r="U36" s="36">
        <f t="shared" si="21"/>
        <v>33288.399357610746</v>
      </c>
      <c r="V36" s="36">
        <f t="shared" si="21"/>
        <v>32951.099036416119</v>
      </c>
      <c r="W36" s="36">
        <f t="shared" si="21"/>
        <v>32613.798715221492</v>
      </c>
      <c r="X36" s="36">
        <f t="shared" si="21"/>
        <v>32276.498394026865</v>
      </c>
      <c r="Y36" s="36">
        <f t="shared" si="21"/>
        <v>31939.198072832238</v>
      </c>
      <c r="Z36" s="26">
        <f>SUMIFS('NTUA self con'!G$15:G$55,'NTUA self con'!$A$15:$A$55,overview_numbers!$B36)</f>
        <v>31601.897751637618</v>
      </c>
      <c r="AA36" s="36">
        <f t="shared" si="22"/>
        <v>30928.943285796606</v>
      </c>
      <c r="AB36" s="36">
        <f t="shared" si="23"/>
        <v>30255.988819955593</v>
      </c>
      <c r="AC36" s="36">
        <f t="shared" si="24"/>
        <v>29583.034354114581</v>
      </c>
      <c r="AD36" s="36">
        <f t="shared" si="25"/>
        <v>28910.079888273569</v>
      </c>
      <c r="AE36" s="26">
        <f>SUMIFS('NTUA self con'!H$15:H$55,'NTUA self con'!$A$15:$A$55,overview_numbers!$B36)</f>
        <v>28237.125422432553</v>
      </c>
      <c r="AF36" s="36">
        <f t="shared" si="26"/>
        <v>27549.957086357452</v>
      </c>
      <c r="AG36" s="36">
        <f t="shared" si="27"/>
        <v>26862.788750282351</v>
      </c>
      <c r="AH36" s="36">
        <f t="shared" si="28"/>
        <v>26175.620414207249</v>
      </c>
      <c r="AI36" s="36">
        <f t="shared" si="29"/>
        <v>25488.452078132148</v>
      </c>
      <c r="AJ36" s="26">
        <f>SUMIFS('NTUA self con'!I$15:I$55,'NTUA self con'!$A$15:$A$55,overview_numbers!$B36)</f>
        <v>24801.283742057043</v>
      </c>
      <c r="AK36" s="36">
        <f t="shared" si="30"/>
        <v>24494.994973254761</v>
      </c>
      <c r="AL36" s="36">
        <f t="shared" si="31"/>
        <v>24188.706204452479</v>
      </c>
      <c r="AM36" s="36">
        <f t="shared" si="32"/>
        <v>23882.417435650197</v>
      </c>
      <c r="AN36" s="36">
        <f t="shared" si="33"/>
        <v>23576.128666847915</v>
      </c>
      <c r="AO36" s="26">
        <f>SUMIFS('NTUA self con'!J$15:J$55,'NTUA self con'!$A$15:$A$55,overview_numbers!$B36)</f>
        <v>23269.83989804564</v>
      </c>
      <c r="AP36" s="36">
        <f t="shared" si="34"/>
        <v>22459.868773874805</v>
      </c>
      <c r="AQ36" s="36">
        <f t="shared" si="35"/>
        <v>21649.897649703969</v>
      </c>
      <c r="AR36" s="36">
        <f t="shared" si="36"/>
        <v>20839.926525533134</v>
      </c>
      <c r="AS36" s="36">
        <f t="shared" si="37"/>
        <v>20029.955401362298</v>
      </c>
      <c r="AT36" s="26">
        <f>SUMIFS('NTUA self con'!K$15:K$55,'NTUA self con'!$A$15:$A$55,overview_numbers!$B36)</f>
        <v>19219.984277191455</v>
      </c>
      <c r="AU36" s="36">
        <f t="shared" si="38"/>
        <v>22009.032755177373</v>
      </c>
      <c r="AV36" s="36">
        <f t="shared" si="39"/>
        <v>24798.081233163291</v>
      </c>
      <c r="AW36" s="36">
        <f t="shared" si="40"/>
        <v>27587.129711149209</v>
      </c>
      <c r="AX36" s="36">
        <f t="shared" si="41"/>
        <v>30376.178189135127</v>
      </c>
      <c r="AY36" s="26">
        <f>SUMIFS('NTUA self con'!L$15:L$55,'NTUA self con'!$A$15:$A$55,overview_numbers!$B36)</f>
        <v>33165.226667121053</v>
      </c>
    </row>
    <row r="37" spans="1:51" hidden="1" x14ac:dyDescent="0.25">
      <c r="A37" s="31"/>
      <c r="B37" s="27" t="s">
        <v>53</v>
      </c>
      <c r="C37" s="27" t="s">
        <v>117</v>
      </c>
      <c r="D37" s="27" t="s">
        <v>131</v>
      </c>
      <c r="E37" s="27" t="s">
        <v>132</v>
      </c>
      <c r="F37" s="28">
        <f>SUMIFS('Estat self con'!G$15:G$55,'Estat self con'!$A$15:$A$55,overview_numbers!$B37)</f>
        <v>1091</v>
      </c>
      <c r="G37" s="28">
        <f>SUMIFS('Estat self con'!H$15:H$55,'Estat self con'!$A$15:$A$55,overview_numbers!$B37)</f>
        <v>1003</v>
      </c>
      <c r="H37" s="28">
        <f>SUMIFS('Estat self con'!I$15:I$55,'Estat self con'!$A$15:$A$55,overview_numbers!$B37)</f>
        <v>1236</v>
      </c>
      <c r="I37" s="28">
        <f>SUMIFS('Estat self con'!J$15:J$55,'Estat self con'!$A$15:$A$55,overview_numbers!$B37)</f>
        <v>1083</v>
      </c>
      <c r="J37" s="28">
        <f>SUMIFS('Estat self con'!K$15:K$55,'Estat self con'!$A$15:$A$55,overview_numbers!$B37)</f>
        <v>895</v>
      </c>
      <c r="K37" s="28">
        <f>SUMIFS('Estat self con'!L$15:L$55,'Estat self con'!$A$15:$A$55,overview_numbers!$B37)</f>
        <v>1232</v>
      </c>
      <c r="L37" s="28">
        <f>SUMIFS('Estat self con'!M$15:M$55,'Estat self con'!$A$15:$A$55,overview_numbers!$B37)</f>
        <v>1226</v>
      </c>
      <c r="M37" s="28">
        <f>SUMIFS('Estat self con'!N$15:N$55,'Estat self con'!$A$15:$A$55,overview_numbers!$B37)</f>
        <v>1440</v>
      </c>
      <c r="N37" s="28">
        <f>SUMIFS('Estat self con'!O$15:O$55,'Estat self con'!$A$15:$A$55,overview_numbers!$B37)</f>
        <v>1452</v>
      </c>
      <c r="O37" s="28">
        <f>SUMIFS('Estat self con'!P$15:P$55,'Estat self con'!$A$15:$A$55,overview_numbers!$B37)</f>
        <v>1433</v>
      </c>
      <c r="P37" s="28">
        <f>SUMIFS('Estat self con'!Q$15:Q$55,'Estat self con'!$A$15:$A$55,overview_numbers!$B37)</f>
        <v>1355</v>
      </c>
      <c r="Q37" s="28">
        <f>SUMIFS('Estat self con'!R$15:R$55,'Estat self con'!$A$15:$A$55,overview_numbers!$B37)</f>
        <v>1752</v>
      </c>
      <c r="R37" s="28">
        <f>SUMIFS('Estat self con'!S$15:S$55,'Estat self con'!$A$15:$A$55,overview_numbers!$B37)</f>
        <v>1669</v>
      </c>
      <c r="S37" s="28">
        <f>SUMIFS('Estat self con'!T$15:T$55,'Estat self con'!$A$15:$A$55,overview_numbers!$B37)</f>
        <v>1426</v>
      </c>
      <c r="T37" s="37">
        <f t="shared" si="21"/>
        <v>1376.416890901321</v>
      </c>
      <c r="U37" s="37">
        <f t="shared" si="21"/>
        <v>1326.8337818026421</v>
      </c>
      <c r="V37" s="37">
        <f t="shared" si="21"/>
        <v>1277.2506727039631</v>
      </c>
      <c r="W37" s="37">
        <f t="shared" si="21"/>
        <v>1227.6675636052842</v>
      </c>
      <c r="X37" s="37">
        <f t="shared" si="21"/>
        <v>1178.0844545066052</v>
      </c>
      <c r="Y37" s="37">
        <f t="shared" si="21"/>
        <v>1128.5013454079262</v>
      </c>
      <c r="Z37" s="29">
        <f>SUMIFS('NTUA self con'!G$15:G$55,'NTUA self con'!$A$15:$A$55,overview_numbers!$B37)</f>
        <v>1078.9182363092477</v>
      </c>
      <c r="AA37" s="37">
        <f t="shared" si="22"/>
        <v>1033.2769791490725</v>
      </c>
      <c r="AB37" s="37">
        <f t="shared" si="23"/>
        <v>987.63572198889733</v>
      </c>
      <c r="AC37" s="37">
        <f t="shared" si="24"/>
        <v>941.99446482872213</v>
      </c>
      <c r="AD37" s="37">
        <f t="shared" si="25"/>
        <v>896.35320766854693</v>
      </c>
      <c r="AE37" s="29">
        <f>SUMIFS('NTUA self con'!H$15:H$55,'NTUA self con'!$A$15:$A$55,overview_numbers!$B37)</f>
        <v>850.71195050837196</v>
      </c>
      <c r="AF37" s="37">
        <f t="shared" si="26"/>
        <v>811.61910814407349</v>
      </c>
      <c r="AG37" s="37">
        <f t="shared" si="27"/>
        <v>772.52626577977503</v>
      </c>
      <c r="AH37" s="37">
        <f t="shared" si="28"/>
        <v>733.43342341547657</v>
      </c>
      <c r="AI37" s="37">
        <f t="shared" si="29"/>
        <v>694.34058105117811</v>
      </c>
      <c r="AJ37" s="29">
        <f>SUMIFS('NTUA self con'!I$15:I$55,'NTUA self con'!$A$15:$A$55,overview_numbers!$B37)</f>
        <v>655.24773868687953</v>
      </c>
      <c r="AK37" s="37">
        <f t="shared" si="30"/>
        <v>650.50869930571605</v>
      </c>
      <c r="AL37" s="37">
        <f t="shared" si="31"/>
        <v>645.76965992455257</v>
      </c>
      <c r="AM37" s="37">
        <f t="shared" si="32"/>
        <v>641.03062054338909</v>
      </c>
      <c r="AN37" s="37">
        <f t="shared" si="33"/>
        <v>636.29158116222561</v>
      </c>
      <c r="AO37" s="29">
        <f>SUMIFS('NTUA self con'!J$15:J$55,'NTUA self con'!$A$15:$A$55,overview_numbers!$B37)</f>
        <v>631.55254178106225</v>
      </c>
      <c r="AP37" s="37">
        <f t="shared" si="34"/>
        <v>620.74277290406394</v>
      </c>
      <c r="AQ37" s="37">
        <f t="shared" si="35"/>
        <v>609.93300402706564</v>
      </c>
      <c r="AR37" s="37">
        <f t="shared" si="36"/>
        <v>599.12323515006733</v>
      </c>
      <c r="AS37" s="37">
        <f t="shared" si="37"/>
        <v>588.31346627306903</v>
      </c>
      <c r="AT37" s="29">
        <f>SUMIFS('NTUA self con'!K$15:K$55,'NTUA self con'!$A$15:$A$55,overview_numbers!$B37)</f>
        <v>577.50369739607049</v>
      </c>
      <c r="AU37" s="37">
        <f t="shared" si="38"/>
        <v>544.98463368244666</v>
      </c>
      <c r="AV37" s="37">
        <f t="shared" si="39"/>
        <v>512.46556996882282</v>
      </c>
      <c r="AW37" s="37">
        <f t="shared" si="40"/>
        <v>479.94650625519898</v>
      </c>
      <c r="AX37" s="37">
        <f t="shared" si="41"/>
        <v>447.42744254157515</v>
      </c>
      <c r="AY37" s="29">
        <f>SUMIFS('NTUA self con'!L$15:L$55,'NTUA self con'!$A$15:$A$55,overview_numbers!$B37)</f>
        <v>414.90837882795131</v>
      </c>
    </row>
    <row r="38" spans="1:51" hidden="1" x14ac:dyDescent="0.25">
      <c r="A38" s="30"/>
      <c r="B38" s="24" t="s">
        <v>54</v>
      </c>
      <c r="C38" s="24" t="s">
        <v>102</v>
      </c>
      <c r="D38" s="24" t="s">
        <v>131</v>
      </c>
      <c r="E38" s="24" t="s">
        <v>132</v>
      </c>
      <c r="F38" s="25">
        <f>SUMIFS('Estat self con'!G$15:G$55,'Estat self con'!$A$15:$A$55,overview_numbers!$B38)</f>
        <v>1179.3040000000001</v>
      </c>
      <c r="G38" s="25">
        <f>SUMIFS('Estat self con'!H$15:H$55,'Estat self con'!$A$15:$A$55,overview_numbers!$B38)</f>
        <v>1357.9700000000012</v>
      </c>
      <c r="H38" s="25">
        <f>SUMIFS('Estat self con'!I$15:I$55,'Estat self con'!$A$15:$A$55,overview_numbers!$B38)</f>
        <v>1261.8859999999986</v>
      </c>
      <c r="I38" s="25">
        <f>SUMIFS('Estat self con'!J$15:J$55,'Estat self con'!$A$15:$A$55,overview_numbers!$B38)</f>
        <v>1320.0730000000003</v>
      </c>
      <c r="J38" s="25">
        <f>SUMIFS('Estat self con'!K$15:K$55,'Estat self con'!$A$15:$A$55,overview_numbers!$B38)</f>
        <v>1188.0920000000006</v>
      </c>
      <c r="K38" s="25">
        <f>SUMIFS('Estat self con'!L$15:L$55,'Estat self con'!$A$15:$A$55,overview_numbers!$B38)</f>
        <v>911.70200000000114</v>
      </c>
      <c r="L38" s="25">
        <f>SUMIFS('Estat self con'!M$15:M$55,'Estat self con'!$A$15:$A$55,overview_numbers!$B38)</f>
        <v>798.78700000000026</v>
      </c>
      <c r="M38" s="25">
        <f>SUMIFS('Estat self con'!N$15:N$55,'Estat self con'!$A$15:$A$55,overview_numbers!$B38)</f>
        <v>875.97100000000137</v>
      </c>
      <c r="N38" s="25">
        <f>SUMIFS('Estat self con'!O$15:O$55,'Estat self con'!$A$15:$A$55,overview_numbers!$B38)</f>
        <v>804.20599999999831</v>
      </c>
      <c r="O38" s="25">
        <f>SUMIFS('Estat self con'!P$15:P$55,'Estat self con'!$A$15:$A$55,overview_numbers!$B38)</f>
        <v>774.44800000000032</v>
      </c>
      <c r="P38" s="25">
        <f>SUMIFS('Estat self con'!Q$15:Q$55,'Estat self con'!$A$15:$A$55,overview_numbers!$B38)</f>
        <v>768.0679999999993</v>
      </c>
      <c r="Q38" s="25">
        <f>SUMIFS('Estat self con'!R$15:R$55,'Estat self con'!$A$15:$A$55,overview_numbers!$B38)</f>
        <v>821.36099999999715</v>
      </c>
      <c r="R38" s="25">
        <f>SUMIFS('Estat self con'!S$15:S$55,'Estat self con'!$A$15:$A$55,overview_numbers!$B38)</f>
        <v>782.51000000000204</v>
      </c>
      <c r="S38" s="25">
        <f>SUMIFS('Estat self con'!T$15:T$55,'Estat self con'!$A$15:$A$55,overview_numbers!$B38)</f>
        <v>781.49499999999898</v>
      </c>
      <c r="T38" s="36">
        <f t="shared" si="21"/>
        <v>796.09425609932646</v>
      </c>
      <c r="U38" s="36">
        <f t="shared" si="21"/>
        <v>810.69351219865393</v>
      </c>
      <c r="V38" s="36">
        <f t="shared" si="21"/>
        <v>825.29276829798141</v>
      </c>
      <c r="W38" s="36">
        <f t="shared" si="21"/>
        <v>839.89202439730889</v>
      </c>
      <c r="X38" s="36">
        <f t="shared" si="21"/>
        <v>854.49128049663636</v>
      </c>
      <c r="Y38" s="36">
        <f t="shared" si="21"/>
        <v>869.09053659596384</v>
      </c>
      <c r="Z38" s="26">
        <f>SUMIFS('NTUA self con'!G$15:G$55,'NTUA self con'!$A$15:$A$55,overview_numbers!$B38)</f>
        <v>883.68979269529154</v>
      </c>
      <c r="AA38" s="36">
        <f t="shared" si="22"/>
        <v>864.39806517756881</v>
      </c>
      <c r="AB38" s="36">
        <f t="shared" si="23"/>
        <v>845.10633765984608</v>
      </c>
      <c r="AC38" s="36">
        <f t="shared" si="24"/>
        <v>825.81461014212334</v>
      </c>
      <c r="AD38" s="36">
        <f t="shared" si="25"/>
        <v>806.52288262440061</v>
      </c>
      <c r="AE38" s="26">
        <f>SUMIFS('NTUA self con'!H$15:H$55,'NTUA self con'!$A$15:$A$55,overview_numbers!$B38)</f>
        <v>787.23115510667776</v>
      </c>
      <c r="AF38" s="36">
        <f t="shared" si="26"/>
        <v>771.23469952543815</v>
      </c>
      <c r="AG38" s="36">
        <f t="shared" si="27"/>
        <v>755.23824394419853</v>
      </c>
      <c r="AH38" s="36">
        <f t="shared" si="28"/>
        <v>739.24178836295891</v>
      </c>
      <c r="AI38" s="36">
        <f t="shared" si="29"/>
        <v>723.2453327817193</v>
      </c>
      <c r="AJ38" s="26">
        <f>SUMIFS('NTUA self con'!I$15:I$55,'NTUA self con'!$A$15:$A$55,overview_numbers!$B38)</f>
        <v>707.24887720047991</v>
      </c>
      <c r="AK38" s="36">
        <f t="shared" si="30"/>
        <v>702.54739851561897</v>
      </c>
      <c r="AL38" s="36">
        <f t="shared" si="31"/>
        <v>697.84591983075802</v>
      </c>
      <c r="AM38" s="36">
        <f t="shared" si="32"/>
        <v>693.14444114589708</v>
      </c>
      <c r="AN38" s="36">
        <f t="shared" si="33"/>
        <v>688.44296246103613</v>
      </c>
      <c r="AO38" s="26">
        <f>SUMIFS('NTUA self con'!J$15:J$55,'NTUA self con'!$A$15:$A$55,overview_numbers!$B38)</f>
        <v>683.7414837761753</v>
      </c>
      <c r="AP38" s="36">
        <f t="shared" si="34"/>
        <v>637.08003895140428</v>
      </c>
      <c r="AQ38" s="36">
        <f t="shared" si="35"/>
        <v>590.41859412663325</v>
      </c>
      <c r="AR38" s="36">
        <f t="shared" si="36"/>
        <v>543.75714930186223</v>
      </c>
      <c r="AS38" s="36">
        <f t="shared" si="37"/>
        <v>497.0957044770912</v>
      </c>
      <c r="AT38" s="26">
        <f>SUMIFS('NTUA self con'!K$15:K$55,'NTUA self con'!$A$15:$A$55,overview_numbers!$B38)</f>
        <v>450.43425965232018</v>
      </c>
      <c r="AU38" s="36">
        <f t="shared" si="38"/>
        <v>450.72989817391647</v>
      </c>
      <c r="AV38" s="36">
        <f t="shared" si="39"/>
        <v>451.02553669551276</v>
      </c>
      <c r="AW38" s="36">
        <f t="shared" si="40"/>
        <v>451.32117521710904</v>
      </c>
      <c r="AX38" s="36">
        <f t="shared" si="41"/>
        <v>451.61681373870533</v>
      </c>
      <c r="AY38" s="26">
        <f>SUMIFS('NTUA self con'!L$15:L$55,'NTUA self con'!$A$15:$A$55,overview_numbers!$B38)</f>
        <v>451.91245226030151</v>
      </c>
    </row>
    <row r="39" spans="1:51" hidden="1" x14ac:dyDescent="0.25">
      <c r="A39" s="31"/>
      <c r="B39" s="27" t="s">
        <v>55</v>
      </c>
      <c r="C39" s="27" t="s">
        <v>103</v>
      </c>
      <c r="D39" s="27" t="s">
        <v>131</v>
      </c>
      <c r="E39" s="27" t="s">
        <v>132</v>
      </c>
      <c r="F39" s="28">
        <f>SUMIFS('Estat self con'!G$15:G$55,'Estat self con'!$A$15:$A$55,overview_numbers!$B39)</f>
        <v>4280</v>
      </c>
      <c r="G39" s="28">
        <f>SUMIFS('Estat self con'!H$15:H$55,'Estat self con'!$A$15:$A$55,overview_numbers!$B39)</f>
        <v>4242</v>
      </c>
      <c r="H39" s="28">
        <f>SUMIFS('Estat self con'!I$15:I$55,'Estat self con'!$A$15:$A$55,overview_numbers!$B39)</f>
        <v>4408</v>
      </c>
      <c r="I39" s="28">
        <f>SUMIFS('Estat self con'!J$15:J$55,'Estat self con'!$A$15:$A$55,overview_numbers!$B39)</f>
        <v>4342</v>
      </c>
      <c r="J39" s="28">
        <f>SUMIFS('Estat self con'!K$15:K$55,'Estat self con'!$A$15:$A$55,overview_numbers!$B39)</f>
        <v>5292</v>
      </c>
      <c r="K39" s="28">
        <f>SUMIFS('Estat self con'!L$15:L$55,'Estat self con'!$A$15:$A$55,overview_numbers!$B39)</f>
        <v>4003</v>
      </c>
      <c r="L39" s="28">
        <f>SUMIFS('Estat self con'!M$15:M$55,'Estat self con'!$A$15:$A$55,overview_numbers!$B39)</f>
        <v>5523</v>
      </c>
      <c r="M39" s="28">
        <f>SUMIFS('Estat self con'!N$15:N$55,'Estat self con'!$A$15:$A$55,overview_numbers!$B39)</f>
        <v>7305</v>
      </c>
      <c r="N39" s="28">
        <f>SUMIFS('Estat self con'!O$15:O$55,'Estat self con'!$A$15:$A$55,overview_numbers!$B39)</f>
        <v>4592</v>
      </c>
      <c r="O39" s="28">
        <f>SUMIFS('Estat self con'!P$15:P$55,'Estat self con'!$A$15:$A$55,overview_numbers!$B39)</f>
        <v>3772</v>
      </c>
      <c r="P39" s="28">
        <f>SUMIFS('Estat self con'!Q$15:Q$55,'Estat self con'!$A$15:$A$55,overview_numbers!$B39)</f>
        <v>4068</v>
      </c>
      <c r="Q39" s="28">
        <f>SUMIFS('Estat self con'!R$15:R$55,'Estat self con'!$A$15:$A$55,overview_numbers!$B39)</f>
        <v>4211.5840000000026</v>
      </c>
      <c r="R39" s="28">
        <f>SUMIFS('Estat self con'!S$15:S$55,'Estat self con'!$A$15:$A$55,overview_numbers!$B39)</f>
        <v>4676.8740000000034</v>
      </c>
      <c r="S39" s="28">
        <f>SUMIFS('Estat self con'!T$15:T$55,'Estat self con'!$A$15:$A$55,overview_numbers!$B39)</f>
        <v>3179.1310000000012</v>
      </c>
      <c r="T39" s="37">
        <f t="shared" si="21"/>
        <v>3157.3149842788284</v>
      </c>
      <c r="U39" s="37">
        <f t="shared" si="21"/>
        <v>3135.4989685576556</v>
      </c>
      <c r="V39" s="37">
        <f t="shared" si="21"/>
        <v>3113.6829528364829</v>
      </c>
      <c r="W39" s="37">
        <f t="shared" si="21"/>
        <v>3091.8669371153101</v>
      </c>
      <c r="X39" s="37">
        <f t="shared" si="21"/>
        <v>3070.0509213941373</v>
      </c>
      <c r="Y39" s="37">
        <f t="shared" si="21"/>
        <v>3048.2349056729645</v>
      </c>
      <c r="Z39" s="29">
        <f>SUMIFS('NTUA self con'!G$15:G$55,'NTUA self con'!$A$15:$A$55,overview_numbers!$B39)</f>
        <v>3026.4188899517903</v>
      </c>
      <c r="AA39" s="37">
        <f t="shared" si="22"/>
        <v>2794.2123955488933</v>
      </c>
      <c r="AB39" s="37">
        <f t="shared" si="23"/>
        <v>2562.0059011459962</v>
      </c>
      <c r="AC39" s="37">
        <f t="shared" si="24"/>
        <v>2329.7994067430991</v>
      </c>
      <c r="AD39" s="37">
        <f t="shared" si="25"/>
        <v>2097.592912340202</v>
      </c>
      <c r="AE39" s="29">
        <f>SUMIFS('NTUA self con'!H$15:H$55,'NTUA self con'!$A$15:$A$55,overview_numbers!$B39)</f>
        <v>1865.3864179373049</v>
      </c>
      <c r="AF39" s="37">
        <f t="shared" si="26"/>
        <v>1876.9225884678949</v>
      </c>
      <c r="AG39" s="37">
        <f t="shared" si="27"/>
        <v>1888.4587589984849</v>
      </c>
      <c r="AH39" s="37">
        <f t="shared" si="28"/>
        <v>1899.9949295290749</v>
      </c>
      <c r="AI39" s="37">
        <f t="shared" si="29"/>
        <v>1911.5311000596648</v>
      </c>
      <c r="AJ39" s="29">
        <f>SUMIFS('NTUA self con'!I$15:I$55,'NTUA self con'!$A$15:$A$55,overview_numbers!$B39)</f>
        <v>1923.0672705902543</v>
      </c>
      <c r="AK39" s="37">
        <f t="shared" si="30"/>
        <v>1846.9390245767906</v>
      </c>
      <c r="AL39" s="37">
        <f t="shared" si="31"/>
        <v>1770.8107785633269</v>
      </c>
      <c r="AM39" s="37">
        <f t="shared" si="32"/>
        <v>1694.6825325498633</v>
      </c>
      <c r="AN39" s="37">
        <f t="shared" si="33"/>
        <v>1618.5542865363996</v>
      </c>
      <c r="AO39" s="29">
        <f>SUMIFS('NTUA self con'!J$15:J$55,'NTUA self con'!$A$15:$A$55,overview_numbers!$B39)</f>
        <v>1542.4260405229361</v>
      </c>
      <c r="AP39" s="37">
        <f t="shared" si="34"/>
        <v>1356.705814981417</v>
      </c>
      <c r="AQ39" s="37">
        <f t="shared" si="35"/>
        <v>1170.9855894398979</v>
      </c>
      <c r="AR39" s="37">
        <f t="shared" si="36"/>
        <v>985.26536389837872</v>
      </c>
      <c r="AS39" s="37">
        <f t="shared" si="37"/>
        <v>799.54513835685952</v>
      </c>
      <c r="AT39" s="29">
        <f>SUMIFS('NTUA self con'!K$15:K$55,'NTUA self con'!$A$15:$A$55,overview_numbers!$B39)</f>
        <v>613.82491281534021</v>
      </c>
      <c r="AU39" s="37">
        <f t="shared" si="38"/>
        <v>566.02622512510857</v>
      </c>
      <c r="AV39" s="37">
        <f t="shared" si="39"/>
        <v>518.22753743487692</v>
      </c>
      <c r="AW39" s="37">
        <f t="shared" si="40"/>
        <v>470.42884974464533</v>
      </c>
      <c r="AX39" s="37">
        <f t="shared" si="41"/>
        <v>422.63016205441374</v>
      </c>
      <c r="AY39" s="29">
        <f>SUMIFS('NTUA self con'!L$15:L$55,'NTUA self con'!$A$15:$A$55,overview_numbers!$B39)</f>
        <v>374.83147436418221</v>
      </c>
    </row>
    <row r="40" spans="1:51" hidden="1" x14ac:dyDescent="0.25">
      <c r="A40" s="30"/>
      <c r="B40" s="24" t="s">
        <v>56</v>
      </c>
      <c r="C40" s="24" t="s">
        <v>101</v>
      </c>
      <c r="D40" s="24" t="s">
        <v>131</v>
      </c>
      <c r="E40" s="24" t="s">
        <v>132</v>
      </c>
      <c r="F40" s="25">
        <f>SUMIFS('Estat self con'!G$15:G$55,'Estat self con'!$A$15:$A$55,overview_numbers!$B40)</f>
        <v>11945</v>
      </c>
      <c r="G40" s="25">
        <f>SUMIFS('Estat self con'!H$15:H$55,'Estat self con'!$A$15:$A$55,overview_numbers!$B40)</f>
        <v>11747</v>
      </c>
      <c r="H40" s="25">
        <f>SUMIFS('Estat self con'!I$15:I$55,'Estat self con'!$A$15:$A$55,overview_numbers!$B40)</f>
        <v>11829</v>
      </c>
      <c r="I40" s="25">
        <f>SUMIFS('Estat self con'!J$15:J$55,'Estat self con'!$A$15:$A$55,overview_numbers!$B40)</f>
        <v>12213</v>
      </c>
      <c r="J40" s="25">
        <f>SUMIFS('Estat self con'!K$15:K$55,'Estat self con'!$A$15:$A$55,overview_numbers!$B40)</f>
        <v>11173</v>
      </c>
      <c r="K40" s="25">
        <f>SUMIFS('Estat self con'!L$15:L$55,'Estat self con'!$A$15:$A$55,overview_numbers!$B40)</f>
        <v>10576</v>
      </c>
      <c r="L40" s="25">
        <f>SUMIFS('Estat self con'!M$15:M$55,'Estat self con'!$A$15:$A$55,overview_numbers!$B40)</f>
        <v>10569</v>
      </c>
      <c r="M40" s="25">
        <f>SUMIFS('Estat self con'!N$15:N$55,'Estat self con'!$A$15:$A$55,overview_numbers!$B40)</f>
        <v>10985</v>
      </c>
      <c r="N40" s="25">
        <f>SUMIFS('Estat self con'!O$15:O$55,'Estat self con'!$A$15:$A$55,overview_numbers!$B40)</f>
        <v>10232</v>
      </c>
      <c r="O40" s="25">
        <f>SUMIFS('Estat self con'!P$15:P$55,'Estat self con'!$A$15:$A$55,overview_numbers!$B40)</f>
        <v>10370</v>
      </c>
      <c r="P40" s="25">
        <f>SUMIFS('Estat self con'!Q$15:Q$55,'Estat self con'!$A$15:$A$55,overview_numbers!$B40)</f>
        <v>11160</v>
      </c>
      <c r="Q40" s="25">
        <f>SUMIFS('Estat self con'!R$15:R$55,'Estat self con'!$A$15:$A$55,overview_numbers!$B40)</f>
        <v>10428</v>
      </c>
      <c r="R40" s="25">
        <f>SUMIFS('Estat self con'!S$15:S$55,'Estat self con'!$A$15:$A$55,overview_numbers!$B40)</f>
        <v>10808</v>
      </c>
      <c r="S40" s="25">
        <f>SUMIFS('Estat self con'!T$15:T$55,'Estat self con'!$A$15:$A$55,overview_numbers!$B40)</f>
        <v>10625</v>
      </c>
      <c r="T40" s="36">
        <f t="shared" si="21"/>
        <v>10300.33126871445</v>
      </c>
      <c r="U40" s="36">
        <f t="shared" si="21"/>
        <v>9975.6625374288997</v>
      </c>
      <c r="V40" s="36">
        <f t="shared" si="21"/>
        <v>9650.9938061433495</v>
      </c>
      <c r="W40" s="36">
        <f t="shared" si="21"/>
        <v>9326.3250748577993</v>
      </c>
      <c r="X40" s="36">
        <f t="shared" si="21"/>
        <v>9001.6563435722492</v>
      </c>
      <c r="Y40" s="36">
        <f t="shared" si="21"/>
        <v>8676.987612286699</v>
      </c>
      <c r="Z40" s="26">
        <f>SUMIFS('NTUA self con'!G$15:G$55,'NTUA self con'!$A$15:$A$55,overview_numbers!$B40)</f>
        <v>8352.3188810011488</v>
      </c>
      <c r="AA40" s="36">
        <f t="shared" si="22"/>
        <v>7952.1338121193112</v>
      </c>
      <c r="AB40" s="36">
        <f t="shared" si="23"/>
        <v>7551.9487432374735</v>
      </c>
      <c r="AC40" s="36">
        <f t="shared" si="24"/>
        <v>7151.7636743556359</v>
      </c>
      <c r="AD40" s="36">
        <f t="shared" si="25"/>
        <v>6751.5786054737982</v>
      </c>
      <c r="AE40" s="26">
        <f>SUMIFS('NTUA self con'!H$15:H$55,'NTUA self con'!$A$15:$A$55,overview_numbers!$B40)</f>
        <v>6351.3935365919606</v>
      </c>
      <c r="AF40" s="36">
        <f t="shared" si="26"/>
        <v>6243.6558171728857</v>
      </c>
      <c r="AG40" s="36">
        <f t="shared" si="27"/>
        <v>6135.9180977538108</v>
      </c>
      <c r="AH40" s="36">
        <f t="shared" si="28"/>
        <v>6028.1803783347359</v>
      </c>
      <c r="AI40" s="36">
        <f t="shared" si="29"/>
        <v>5920.442658915661</v>
      </c>
      <c r="AJ40" s="26">
        <f>SUMIFS('NTUA self con'!I$15:I$55,'NTUA self con'!$A$15:$A$55,overview_numbers!$B40)</f>
        <v>5812.704939496587</v>
      </c>
      <c r="AK40" s="36">
        <f t="shared" si="30"/>
        <v>5515.7967170133024</v>
      </c>
      <c r="AL40" s="36">
        <f t="shared" si="31"/>
        <v>5218.8884945300179</v>
      </c>
      <c r="AM40" s="36">
        <f t="shared" si="32"/>
        <v>4921.9802720467333</v>
      </c>
      <c r="AN40" s="36">
        <f t="shared" si="33"/>
        <v>4625.0720495634487</v>
      </c>
      <c r="AO40" s="26">
        <f>SUMIFS('NTUA self con'!J$15:J$55,'NTUA self con'!$A$15:$A$55,overview_numbers!$B40)</f>
        <v>4328.1638270801632</v>
      </c>
      <c r="AP40" s="36">
        <f t="shared" si="34"/>
        <v>4090.5196968316218</v>
      </c>
      <c r="AQ40" s="36">
        <f t="shared" si="35"/>
        <v>3852.8755665830804</v>
      </c>
      <c r="AR40" s="36">
        <f t="shared" si="36"/>
        <v>3615.231436334539</v>
      </c>
      <c r="AS40" s="36">
        <f t="shared" si="37"/>
        <v>3377.5873060859976</v>
      </c>
      <c r="AT40" s="26">
        <f>SUMIFS('NTUA self con'!K$15:K$55,'NTUA self con'!$A$15:$A$55,overview_numbers!$B40)</f>
        <v>3139.9431758374558</v>
      </c>
      <c r="AU40" s="36">
        <f t="shared" si="38"/>
        <v>3024.4191916215232</v>
      </c>
      <c r="AV40" s="36">
        <f t="shared" si="39"/>
        <v>2908.8952074055906</v>
      </c>
      <c r="AW40" s="36">
        <f t="shared" si="40"/>
        <v>2793.3712231896579</v>
      </c>
      <c r="AX40" s="36">
        <f t="shared" si="41"/>
        <v>2677.8472389737253</v>
      </c>
      <c r="AY40" s="26">
        <f>SUMIFS('NTUA self con'!L$15:L$55,'NTUA self con'!$A$15:$A$55,overview_numbers!$B40)</f>
        <v>2562.3232547577936</v>
      </c>
    </row>
    <row r="41" spans="1:51" hidden="1" x14ac:dyDescent="0.25">
      <c r="A41" s="31"/>
      <c r="B41" s="27" t="s">
        <v>57</v>
      </c>
      <c r="C41" s="27" t="s">
        <v>104</v>
      </c>
      <c r="D41" s="27" t="s">
        <v>131</v>
      </c>
      <c r="E41" s="27" t="s">
        <v>132</v>
      </c>
      <c r="F41" s="28">
        <f>SUMIFS('Estat self con'!G$15:G$55,'Estat self con'!$A$15:$A$55,overview_numbers!$B41)</f>
        <v>26026.959999999963</v>
      </c>
      <c r="G41" s="28">
        <f>SUMIFS('Estat self con'!H$15:H$55,'Estat self con'!$A$15:$A$55,overview_numbers!$B41)</f>
        <v>25690.219000000041</v>
      </c>
      <c r="H41" s="28">
        <f>SUMIFS('Estat self con'!I$15:I$55,'Estat self con'!$A$15:$A$55,overview_numbers!$B41)</f>
        <v>25406.809000000008</v>
      </c>
      <c r="I41" s="28">
        <f>SUMIFS('Estat self con'!J$15:J$55,'Estat self con'!$A$15:$A$55,overview_numbers!$B41)</f>
        <v>25363.249000000069</v>
      </c>
      <c r="J41" s="28">
        <f>SUMIFS('Estat self con'!K$15:K$55,'Estat self con'!$A$15:$A$55,overview_numbers!$B41)</f>
        <v>23640.658999999985</v>
      </c>
      <c r="K41" s="28">
        <f>SUMIFS('Estat self con'!L$15:L$55,'Estat self con'!$A$15:$A$55,overview_numbers!$B41)</f>
        <v>24988.880000000005</v>
      </c>
      <c r="L41" s="28">
        <f>SUMIFS('Estat self con'!M$15:M$55,'Estat self con'!$A$15:$A$55,overview_numbers!$B41)</f>
        <v>25248.109000000055</v>
      </c>
      <c r="M41" s="28">
        <f>SUMIFS('Estat self con'!N$15:N$55,'Estat self con'!$A$15:$A$55,overview_numbers!$B41)</f>
        <v>24643.02899999998</v>
      </c>
      <c r="N41" s="28">
        <f>SUMIFS('Estat self con'!O$15:O$55,'Estat self con'!$A$15:$A$55,overview_numbers!$B41)</f>
        <v>24397.388999999966</v>
      </c>
      <c r="O41" s="28">
        <f>SUMIFS('Estat self con'!P$15:P$55,'Estat self con'!$A$15:$A$55,overview_numbers!$B41)</f>
        <v>24012.347000000067</v>
      </c>
      <c r="P41" s="28">
        <f>SUMIFS('Estat self con'!Q$15:Q$55,'Estat self con'!$A$15:$A$55,overview_numbers!$B41)</f>
        <v>24412.292000000016</v>
      </c>
      <c r="Q41" s="28">
        <f>SUMIFS('Estat self con'!R$15:R$55,'Estat self con'!$A$15:$A$55,overview_numbers!$B41)</f>
        <v>23843.291999999899</v>
      </c>
      <c r="R41" s="28">
        <f>SUMIFS('Estat self con'!S$15:S$55,'Estat self con'!$A$15:$A$55,overview_numbers!$B41)</f>
        <v>23837.081000000006</v>
      </c>
      <c r="S41" s="28">
        <f>SUMIFS('Estat self con'!T$15:T$55,'Estat self con'!$A$15:$A$55,overview_numbers!$B41)</f>
        <v>23855.523000000045</v>
      </c>
      <c r="T41" s="37">
        <f t="shared" si="21"/>
        <v>23430.332552887765</v>
      </c>
      <c r="U41" s="37">
        <f t="shared" si="21"/>
        <v>23005.142105775485</v>
      </c>
      <c r="V41" s="37">
        <f t="shared" si="21"/>
        <v>22579.951658663205</v>
      </c>
      <c r="W41" s="37">
        <f t="shared" si="21"/>
        <v>22154.761211550926</v>
      </c>
      <c r="X41" s="37">
        <f t="shared" si="21"/>
        <v>21729.570764438646</v>
      </c>
      <c r="Y41" s="37">
        <f t="shared" si="21"/>
        <v>21304.380317326366</v>
      </c>
      <c r="Z41" s="29">
        <f>SUMIFS('NTUA self con'!G$15:G$55,'NTUA self con'!$A$15:$A$55,overview_numbers!$B41)</f>
        <v>20879.18987021409</v>
      </c>
      <c r="AA41" s="37">
        <f t="shared" si="22"/>
        <v>20793.698877890267</v>
      </c>
      <c r="AB41" s="37">
        <f t="shared" si="23"/>
        <v>20708.207885566444</v>
      </c>
      <c r="AC41" s="37">
        <f t="shared" si="24"/>
        <v>20622.716893242621</v>
      </c>
      <c r="AD41" s="37">
        <f t="shared" si="25"/>
        <v>20537.225900918798</v>
      </c>
      <c r="AE41" s="29">
        <f>SUMIFS('NTUA self con'!H$15:H$55,'NTUA self con'!$A$15:$A$55,overview_numbers!$B41)</f>
        <v>20451.734908594983</v>
      </c>
      <c r="AF41" s="37">
        <f t="shared" si="26"/>
        <v>20434.960646483862</v>
      </c>
      <c r="AG41" s="37">
        <f t="shared" si="27"/>
        <v>20418.186384372741</v>
      </c>
      <c r="AH41" s="37">
        <f t="shared" si="28"/>
        <v>20401.41212226162</v>
      </c>
      <c r="AI41" s="37">
        <f t="shared" si="29"/>
        <v>20384.637860150498</v>
      </c>
      <c r="AJ41" s="29">
        <f>SUMIFS('NTUA self con'!I$15:I$55,'NTUA self con'!$A$15:$A$55,overview_numbers!$B41)</f>
        <v>20367.863598039374</v>
      </c>
      <c r="AK41" s="37">
        <f t="shared" si="30"/>
        <v>19841.980467008241</v>
      </c>
      <c r="AL41" s="37">
        <f t="shared" si="31"/>
        <v>19316.097335977109</v>
      </c>
      <c r="AM41" s="37">
        <f t="shared" si="32"/>
        <v>18790.214204945976</v>
      </c>
      <c r="AN41" s="37">
        <f t="shared" si="33"/>
        <v>18264.331073914844</v>
      </c>
      <c r="AO41" s="29">
        <f>SUMIFS('NTUA self con'!J$15:J$55,'NTUA self con'!$A$15:$A$55,overview_numbers!$B41)</f>
        <v>17738.447942883708</v>
      </c>
      <c r="AP41" s="37">
        <f t="shared" si="34"/>
        <v>17669.274797048536</v>
      </c>
      <c r="AQ41" s="37">
        <f t="shared" si="35"/>
        <v>17600.101651213365</v>
      </c>
      <c r="AR41" s="37">
        <f t="shared" si="36"/>
        <v>17530.928505378193</v>
      </c>
      <c r="AS41" s="37">
        <f t="shared" si="37"/>
        <v>17461.755359543022</v>
      </c>
      <c r="AT41" s="29">
        <f>SUMIFS('NTUA self con'!K$15:K$55,'NTUA self con'!$A$15:$A$55,overview_numbers!$B41)</f>
        <v>17392.58221370785</v>
      </c>
      <c r="AU41" s="37">
        <f t="shared" si="38"/>
        <v>17138.773473394591</v>
      </c>
      <c r="AV41" s="37">
        <f t="shared" si="39"/>
        <v>16884.964733081331</v>
      </c>
      <c r="AW41" s="37">
        <f t="shared" si="40"/>
        <v>16631.155992768072</v>
      </c>
      <c r="AX41" s="37">
        <f t="shared" si="41"/>
        <v>16377.347252454814</v>
      </c>
      <c r="AY41" s="29">
        <f>SUMIFS('NTUA self con'!L$15:L$55,'NTUA self con'!$A$15:$A$55,overview_numbers!$B41)</f>
        <v>16123.53851214156</v>
      </c>
    </row>
    <row r="42" spans="1:51" hidden="1" x14ac:dyDescent="0.25">
      <c r="A42" s="30"/>
      <c r="B42" s="24" t="s">
        <v>58</v>
      </c>
      <c r="C42" s="24" t="s">
        <v>118</v>
      </c>
      <c r="D42" s="24" t="s">
        <v>131</v>
      </c>
      <c r="E42" s="24" t="s">
        <v>132</v>
      </c>
      <c r="F42" s="25">
        <f>SUMIFS('Estat self con'!G$15:G$55,'Estat self con'!$A$15:$A$55,overview_numbers!$B42)</f>
        <v>464</v>
      </c>
      <c r="G42" s="25">
        <f>SUMIFS('Estat self con'!H$15:H$55,'Estat self con'!$A$15:$A$55,overview_numbers!$B42)</f>
        <v>477</v>
      </c>
      <c r="H42" s="25">
        <f>SUMIFS('Estat self con'!I$15:I$55,'Estat self con'!$A$15:$A$55,overview_numbers!$B42)</f>
        <v>542</v>
      </c>
      <c r="I42" s="25">
        <f>SUMIFS('Estat self con'!J$15:J$55,'Estat self con'!$A$15:$A$55,overview_numbers!$B42)</f>
        <v>516</v>
      </c>
      <c r="J42" s="25">
        <f>SUMIFS('Estat self con'!K$15:K$55,'Estat self con'!$A$15:$A$55,overview_numbers!$B42)</f>
        <v>422</v>
      </c>
      <c r="K42" s="25">
        <f>SUMIFS('Estat self con'!L$15:L$55,'Estat self con'!$A$15:$A$55,overview_numbers!$B42)</f>
        <v>470</v>
      </c>
      <c r="L42" s="25">
        <f>SUMIFS('Estat self con'!M$15:M$55,'Estat self con'!$A$15:$A$55,overview_numbers!$B42)</f>
        <v>422</v>
      </c>
      <c r="M42" s="25">
        <f>SUMIFS('Estat self con'!N$15:N$55,'Estat self con'!$A$15:$A$55,overview_numbers!$B42)</f>
        <v>359</v>
      </c>
      <c r="N42" s="25">
        <f>SUMIFS('Estat self con'!O$15:O$55,'Estat self con'!$A$15:$A$55,overview_numbers!$B42)</f>
        <v>392</v>
      </c>
      <c r="O42" s="25">
        <f>SUMIFS('Estat self con'!P$15:P$55,'Estat self con'!$A$15:$A$55,overview_numbers!$B42)</f>
        <v>395</v>
      </c>
      <c r="P42" s="25">
        <f>SUMIFS('Estat self con'!Q$15:Q$55,'Estat self con'!$A$15:$A$55,overview_numbers!$B42)</f>
        <v>420</v>
      </c>
      <c r="Q42" s="25">
        <f>SUMIFS('Estat self con'!R$15:R$55,'Estat self con'!$A$15:$A$55,overview_numbers!$B42)</f>
        <v>536</v>
      </c>
      <c r="R42" s="25">
        <f>SUMIFS('Estat self con'!S$15:S$55,'Estat self con'!$A$15:$A$55,overview_numbers!$B42)</f>
        <v>460.60000000000036</v>
      </c>
      <c r="S42" s="25">
        <f>SUMIFS('Estat self con'!T$15:T$55,'Estat self con'!$A$15:$A$55,overview_numbers!$B42)</f>
        <v>450.10000000000036</v>
      </c>
      <c r="T42" s="36">
        <f t="shared" si="21"/>
        <v>422.52882015710151</v>
      </c>
      <c r="U42" s="36">
        <f t="shared" si="21"/>
        <v>394.95764031420265</v>
      </c>
      <c r="V42" s="36">
        <f t="shared" si="21"/>
        <v>367.38646047130379</v>
      </c>
      <c r="W42" s="36">
        <f t="shared" si="21"/>
        <v>339.81528062840493</v>
      </c>
      <c r="X42" s="36">
        <f t="shared" si="21"/>
        <v>312.24410078550608</v>
      </c>
      <c r="Y42" s="36">
        <f t="shared" si="21"/>
        <v>284.67292094260722</v>
      </c>
      <c r="Z42" s="26">
        <f>SUMIFS('NTUA self con'!G$15:G$55,'NTUA self con'!$A$15:$A$55,overview_numbers!$B42)</f>
        <v>257.10174109970831</v>
      </c>
      <c r="AA42" s="36">
        <f t="shared" si="22"/>
        <v>252.24722689709159</v>
      </c>
      <c r="AB42" s="36">
        <f t="shared" si="23"/>
        <v>247.39271269447488</v>
      </c>
      <c r="AC42" s="36">
        <f t="shared" si="24"/>
        <v>242.53819849185817</v>
      </c>
      <c r="AD42" s="36">
        <f t="shared" si="25"/>
        <v>237.68368428924146</v>
      </c>
      <c r="AE42" s="26">
        <f>SUMIFS('NTUA self con'!H$15:H$55,'NTUA self con'!$A$15:$A$55,overview_numbers!$B42)</f>
        <v>232.8291700866248</v>
      </c>
      <c r="AF42" s="36">
        <f t="shared" si="26"/>
        <v>239.42656073125872</v>
      </c>
      <c r="AG42" s="36">
        <f t="shared" si="27"/>
        <v>246.02395137589264</v>
      </c>
      <c r="AH42" s="36">
        <f t="shared" si="28"/>
        <v>252.62134202052655</v>
      </c>
      <c r="AI42" s="36">
        <f t="shared" si="29"/>
        <v>259.21873266516047</v>
      </c>
      <c r="AJ42" s="26">
        <f>SUMIFS('NTUA self con'!I$15:I$55,'NTUA self con'!$A$15:$A$55,overview_numbers!$B42)</f>
        <v>265.81612330979442</v>
      </c>
      <c r="AK42" s="36">
        <f t="shared" si="30"/>
        <v>269.40953260485912</v>
      </c>
      <c r="AL42" s="36">
        <f t="shared" si="31"/>
        <v>273.00294189992383</v>
      </c>
      <c r="AM42" s="36">
        <f t="shared" si="32"/>
        <v>276.59635119498853</v>
      </c>
      <c r="AN42" s="36">
        <f t="shared" si="33"/>
        <v>280.18976049005323</v>
      </c>
      <c r="AO42" s="26">
        <f>SUMIFS('NTUA self con'!J$15:J$55,'NTUA self con'!$A$15:$A$55,overview_numbers!$B42)</f>
        <v>283.78316978511793</v>
      </c>
      <c r="AP42" s="36">
        <f t="shared" si="34"/>
        <v>266.30829420524969</v>
      </c>
      <c r="AQ42" s="36">
        <f t="shared" si="35"/>
        <v>248.83341862538146</v>
      </c>
      <c r="AR42" s="36">
        <f t="shared" si="36"/>
        <v>231.35854304551322</v>
      </c>
      <c r="AS42" s="36">
        <f t="shared" si="37"/>
        <v>213.88366746564498</v>
      </c>
      <c r="AT42" s="26">
        <f>SUMIFS('NTUA self con'!K$15:K$55,'NTUA self con'!$A$15:$A$55,overview_numbers!$B42)</f>
        <v>196.40879188577674</v>
      </c>
      <c r="AU42" s="36">
        <f t="shared" si="38"/>
        <v>198.8142892605014</v>
      </c>
      <c r="AV42" s="36">
        <f t="shared" si="39"/>
        <v>201.21978663522606</v>
      </c>
      <c r="AW42" s="36">
        <f t="shared" si="40"/>
        <v>203.62528400995072</v>
      </c>
      <c r="AX42" s="36">
        <f t="shared" si="41"/>
        <v>206.03078138467538</v>
      </c>
      <c r="AY42" s="26">
        <f>SUMIFS('NTUA self con'!L$15:L$55,'NTUA self con'!$A$15:$A$55,overview_numbers!$B42)</f>
        <v>208.43627875940001</v>
      </c>
    </row>
    <row r="43" spans="1:51" hidden="1" x14ac:dyDescent="0.25">
      <c r="A43" s="31"/>
      <c r="B43" s="27" t="s">
        <v>59</v>
      </c>
      <c r="C43" s="27" t="s">
        <v>105</v>
      </c>
      <c r="D43" s="27" t="s">
        <v>131</v>
      </c>
      <c r="E43" s="27" t="s">
        <v>132</v>
      </c>
      <c r="F43" s="28">
        <f>SUMIFS('Estat self con'!G$15:G$55,'Estat self con'!$A$15:$A$55,overview_numbers!$B43)</f>
        <v>13064.966000000015</v>
      </c>
      <c r="G43" s="28">
        <f>SUMIFS('Estat self con'!H$15:H$55,'Estat self con'!$A$15:$A$55,overview_numbers!$B43)</f>
        <v>12863.271000000008</v>
      </c>
      <c r="H43" s="28">
        <f>SUMIFS('Estat self con'!I$15:I$55,'Estat self con'!$A$15:$A$55,overview_numbers!$B43)</f>
        <v>12588.071999999986</v>
      </c>
      <c r="I43" s="28">
        <f>SUMIFS('Estat self con'!J$15:J$55,'Estat self con'!$A$15:$A$55,overview_numbers!$B43)</f>
        <v>12065.985999999975</v>
      </c>
      <c r="J43" s="28">
        <f>SUMIFS('Estat self con'!K$15:K$55,'Estat self con'!$A$15:$A$55,overview_numbers!$B43)</f>
        <v>11533.415000000037</v>
      </c>
      <c r="K43" s="28">
        <f>SUMIFS('Estat self con'!L$15:L$55,'Estat self con'!$A$15:$A$55,overview_numbers!$B43)</f>
        <v>11317.42200000002</v>
      </c>
      <c r="L43" s="28">
        <f>SUMIFS('Estat self con'!M$15:M$55,'Estat self con'!$A$15:$A$55,overview_numbers!$B43)</f>
        <v>11139.831999999995</v>
      </c>
      <c r="M43" s="28">
        <f>SUMIFS('Estat self con'!N$15:N$55,'Estat self con'!$A$15:$A$55,overview_numbers!$B43)</f>
        <v>11473.618000000017</v>
      </c>
      <c r="N43" s="28">
        <f>SUMIFS('Estat self con'!O$15:O$55,'Estat self con'!$A$15:$A$55,overview_numbers!$B43)</f>
        <v>10973.20299999998</v>
      </c>
      <c r="O43" s="28">
        <f>SUMIFS('Estat self con'!P$15:P$55,'Estat self con'!$A$15:$A$55,overview_numbers!$B43)</f>
        <v>10679.407999999996</v>
      </c>
      <c r="P43" s="28">
        <f>SUMIFS('Estat self con'!Q$15:Q$55,'Estat self con'!$A$15:$A$55,overview_numbers!$B43)</f>
        <v>10565.04700000002</v>
      </c>
      <c r="Q43" s="28">
        <f>SUMIFS('Estat self con'!R$15:R$55,'Estat self con'!$A$15:$A$55,overview_numbers!$B43)</f>
        <v>10065.338000000047</v>
      </c>
      <c r="R43" s="28">
        <f>SUMIFS('Estat self con'!S$15:S$55,'Estat self con'!$A$15:$A$55,overview_numbers!$B43)</f>
        <v>10564.362000000023</v>
      </c>
      <c r="S43" s="28">
        <f>SUMIFS('Estat self con'!T$15:T$55,'Estat self con'!$A$15:$A$55,overview_numbers!$B43)</f>
        <v>9863.814000000013</v>
      </c>
      <c r="T43" s="37">
        <f t="shared" si="21"/>
        <v>9964.7349829431951</v>
      </c>
      <c r="U43" s="37">
        <f t="shared" si="21"/>
        <v>10065.655965886377</v>
      </c>
      <c r="V43" s="37">
        <f t="shared" si="21"/>
        <v>10166.576948829559</v>
      </c>
      <c r="W43" s="37">
        <f t="shared" si="21"/>
        <v>10267.497931772741</v>
      </c>
      <c r="X43" s="37">
        <f t="shared" si="21"/>
        <v>10368.418914715923</v>
      </c>
      <c r="Y43" s="37">
        <f t="shared" si="21"/>
        <v>10469.339897659105</v>
      </c>
      <c r="Z43" s="29">
        <f>SUMIFS('NTUA self con'!G$15:G$55,'NTUA self con'!$A$15:$A$55,overview_numbers!$B43)</f>
        <v>10570.260880602291</v>
      </c>
      <c r="AA43" s="37">
        <f t="shared" si="22"/>
        <v>10576.220145801595</v>
      </c>
      <c r="AB43" s="37">
        <f t="shared" si="23"/>
        <v>10582.1794110009</v>
      </c>
      <c r="AC43" s="37">
        <f t="shared" si="24"/>
        <v>10588.138676200204</v>
      </c>
      <c r="AD43" s="37">
        <f t="shared" si="25"/>
        <v>10594.097941399508</v>
      </c>
      <c r="AE43" s="29">
        <f>SUMIFS('NTUA self con'!H$15:H$55,'NTUA self con'!$A$15:$A$55,overview_numbers!$B43)</f>
        <v>10600.057206598809</v>
      </c>
      <c r="AF43" s="37">
        <f t="shared" si="26"/>
        <v>10623.075983595976</v>
      </c>
      <c r="AG43" s="37">
        <f t="shared" si="27"/>
        <v>10646.094760593143</v>
      </c>
      <c r="AH43" s="37">
        <f t="shared" si="28"/>
        <v>10669.11353759031</v>
      </c>
      <c r="AI43" s="37">
        <f t="shared" si="29"/>
        <v>10692.132314587478</v>
      </c>
      <c r="AJ43" s="29">
        <f>SUMIFS('NTUA self con'!I$15:I$55,'NTUA self con'!$A$15:$A$55,overview_numbers!$B43)</f>
        <v>10715.151091584645</v>
      </c>
      <c r="AK43" s="37">
        <f t="shared" si="30"/>
        <v>10277.667512301507</v>
      </c>
      <c r="AL43" s="37">
        <f t="shared" si="31"/>
        <v>9840.1839330183684</v>
      </c>
      <c r="AM43" s="37">
        <f t="shared" si="32"/>
        <v>9402.7003537352302</v>
      </c>
      <c r="AN43" s="37">
        <f t="shared" si="33"/>
        <v>8965.2167744520921</v>
      </c>
      <c r="AO43" s="29">
        <f>SUMIFS('NTUA self con'!J$15:J$55,'NTUA self con'!$A$15:$A$55,overview_numbers!$B43)</f>
        <v>8527.7331951689557</v>
      </c>
      <c r="AP43" s="37">
        <f t="shared" si="34"/>
        <v>8392.0088339600716</v>
      </c>
      <c r="AQ43" s="37">
        <f t="shared" si="35"/>
        <v>8256.2844727511874</v>
      </c>
      <c r="AR43" s="37">
        <f t="shared" si="36"/>
        <v>8120.5601115423033</v>
      </c>
      <c r="AS43" s="37">
        <f t="shared" si="37"/>
        <v>7984.8357503334191</v>
      </c>
      <c r="AT43" s="29">
        <f>SUMIFS('NTUA self con'!K$15:K$55,'NTUA self con'!$A$15:$A$55,overview_numbers!$B43)</f>
        <v>7849.1113891245332</v>
      </c>
      <c r="AU43" s="37">
        <f t="shared" si="38"/>
        <v>7677.0932887212839</v>
      </c>
      <c r="AV43" s="37">
        <f t="shared" si="39"/>
        <v>7505.0751883180346</v>
      </c>
      <c r="AW43" s="37">
        <f t="shared" si="40"/>
        <v>7333.0570879147854</v>
      </c>
      <c r="AX43" s="37">
        <f t="shared" si="41"/>
        <v>7161.0389875115361</v>
      </c>
      <c r="AY43" s="29">
        <f>SUMIFS('NTUA self con'!L$15:L$55,'NTUA self con'!$A$15:$A$55,overview_numbers!$B43)</f>
        <v>6989.0208871082868</v>
      </c>
    </row>
    <row r="44" spans="1:51" hidden="1" x14ac:dyDescent="0.25">
      <c r="A44" s="30"/>
      <c r="B44" s="24" t="s">
        <v>60</v>
      </c>
      <c r="C44" s="24" t="s">
        <v>106</v>
      </c>
      <c r="D44" s="24" t="s">
        <v>131</v>
      </c>
      <c r="E44" s="24" t="s">
        <v>132</v>
      </c>
      <c r="F44" s="25">
        <f>SUMIFS('Estat self con'!G$15:G$55,'Estat self con'!$A$15:$A$55,overview_numbers!$B44)</f>
        <v>246</v>
      </c>
      <c r="G44" s="25">
        <f>SUMIFS('Estat self con'!H$15:H$55,'Estat self con'!$A$15:$A$55,overview_numbers!$B44)</f>
        <v>255</v>
      </c>
      <c r="H44" s="25">
        <f>SUMIFS('Estat self con'!I$15:I$55,'Estat self con'!$A$15:$A$55,overview_numbers!$B44)</f>
        <v>265</v>
      </c>
      <c r="I44" s="25">
        <f>SUMIFS('Estat self con'!J$15:J$55,'Estat self con'!$A$15:$A$55,overview_numbers!$B44)</f>
        <v>273</v>
      </c>
      <c r="J44" s="25">
        <f>SUMIFS('Estat self con'!K$15:K$55,'Estat self con'!$A$15:$A$55,overview_numbers!$B44)</f>
        <v>266</v>
      </c>
      <c r="K44" s="25">
        <f>SUMIFS('Estat self con'!L$15:L$55,'Estat self con'!$A$15:$A$55,overview_numbers!$B44)</f>
        <v>221</v>
      </c>
      <c r="L44" s="25">
        <f>SUMIFS('Estat self con'!M$15:M$55,'Estat self con'!$A$15:$A$55,overview_numbers!$B44)</f>
        <v>231</v>
      </c>
      <c r="M44" s="25">
        <f>SUMIFS('Estat self con'!N$15:N$55,'Estat self con'!$A$15:$A$55,overview_numbers!$B44)</f>
        <v>174</v>
      </c>
      <c r="N44" s="25">
        <f>SUMIFS('Estat self con'!O$15:O$55,'Estat self con'!$A$15:$A$55,overview_numbers!$B44)</f>
        <v>171</v>
      </c>
      <c r="O44" s="25">
        <f>SUMIFS('Estat self con'!P$15:P$55,'Estat self con'!$A$15:$A$55,overview_numbers!$B44)</f>
        <v>205</v>
      </c>
      <c r="P44" s="25">
        <f>SUMIFS('Estat self con'!Q$15:Q$55,'Estat self con'!$A$15:$A$55,overview_numbers!$B44)</f>
        <v>221</v>
      </c>
      <c r="Q44" s="25">
        <f>SUMIFS('Estat self con'!R$15:R$55,'Estat self con'!$A$15:$A$55,overview_numbers!$B44)</f>
        <v>220</v>
      </c>
      <c r="R44" s="25">
        <f>SUMIFS('Estat self con'!S$15:S$55,'Estat self con'!$A$15:$A$55,overview_numbers!$B44)</f>
        <v>226.08500000000004</v>
      </c>
      <c r="S44" s="25">
        <f>SUMIFS('Estat self con'!T$15:T$55,'Estat self con'!$A$15:$A$55,overview_numbers!$B44)</f>
        <v>233.28600000000006</v>
      </c>
      <c r="T44" s="36">
        <f t="shared" si="21"/>
        <v>214.86657554342972</v>
      </c>
      <c r="U44" s="36">
        <f t="shared" si="21"/>
        <v>196.44715108685938</v>
      </c>
      <c r="V44" s="36">
        <f t="shared" si="21"/>
        <v>178.02772663028904</v>
      </c>
      <c r="W44" s="36">
        <f t="shared" si="21"/>
        <v>159.6083021737187</v>
      </c>
      <c r="X44" s="36">
        <f t="shared" si="21"/>
        <v>141.18887771714836</v>
      </c>
      <c r="Y44" s="36">
        <f t="shared" si="21"/>
        <v>122.76945326057802</v>
      </c>
      <c r="Z44" s="26">
        <f>SUMIFS('NTUA self con'!G$15:G$55,'NTUA self con'!$A$15:$A$55,overview_numbers!$B44)</f>
        <v>104.35002880400771</v>
      </c>
      <c r="AA44" s="36">
        <f t="shared" si="22"/>
        <v>102.9017154107778</v>
      </c>
      <c r="AB44" s="36">
        <f t="shared" si="23"/>
        <v>101.45340201754789</v>
      </c>
      <c r="AC44" s="36">
        <f t="shared" si="24"/>
        <v>100.00508862431798</v>
      </c>
      <c r="AD44" s="36">
        <f t="shared" si="25"/>
        <v>98.556775231088068</v>
      </c>
      <c r="AE44" s="26">
        <f>SUMIFS('NTUA self con'!H$15:H$55,'NTUA self con'!$A$15:$A$55,overview_numbers!$B44)</f>
        <v>97.108461837858158</v>
      </c>
      <c r="AF44" s="36">
        <f t="shared" si="26"/>
        <v>95.886033252133529</v>
      </c>
      <c r="AG44" s="36">
        <f t="shared" si="27"/>
        <v>94.663604666408901</v>
      </c>
      <c r="AH44" s="36">
        <f t="shared" si="28"/>
        <v>93.441176080684272</v>
      </c>
      <c r="AI44" s="36">
        <f t="shared" si="29"/>
        <v>92.218747494959644</v>
      </c>
      <c r="AJ44" s="26">
        <f>SUMIFS('NTUA self con'!I$15:I$55,'NTUA self con'!$A$15:$A$55,overview_numbers!$B44)</f>
        <v>90.996318909235015</v>
      </c>
      <c r="AK44" s="36">
        <f t="shared" si="30"/>
        <v>90.359255405506332</v>
      </c>
      <c r="AL44" s="36">
        <f t="shared" si="31"/>
        <v>89.722191901777649</v>
      </c>
      <c r="AM44" s="36">
        <f t="shared" si="32"/>
        <v>89.085128398048965</v>
      </c>
      <c r="AN44" s="36">
        <f t="shared" si="33"/>
        <v>88.448064894320282</v>
      </c>
      <c r="AO44" s="26">
        <f>SUMIFS('NTUA self con'!J$15:J$55,'NTUA self con'!$A$15:$A$55,overview_numbers!$B44)</f>
        <v>87.811001390591628</v>
      </c>
      <c r="AP44" s="36">
        <f t="shared" si="34"/>
        <v>88.683349682321207</v>
      </c>
      <c r="AQ44" s="36">
        <f t="shared" si="35"/>
        <v>89.555697974050787</v>
      </c>
      <c r="AR44" s="36">
        <f t="shared" si="36"/>
        <v>90.428046265780367</v>
      </c>
      <c r="AS44" s="36">
        <f t="shared" si="37"/>
        <v>91.300394557509946</v>
      </c>
      <c r="AT44" s="26">
        <f>SUMIFS('NTUA self con'!K$15:K$55,'NTUA self con'!$A$15:$A$55,overview_numbers!$B44)</f>
        <v>92.172742849239512</v>
      </c>
      <c r="AU44" s="36">
        <f t="shared" si="38"/>
        <v>92.444914645926843</v>
      </c>
      <c r="AV44" s="36">
        <f t="shared" si="39"/>
        <v>92.717086442614175</v>
      </c>
      <c r="AW44" s="36">
        <f t="shared" si="40"/>
        <v>92.989258239301506</v>
      </c>
      <c r="AX44" s="36">
        <f t="shared" si="41"/>
        <v>93.261430035988838</v>
      </c>
      <c r="AY44" s="26">
        <f>SUMIFS('NTUA self con'!L$15:L$55,'NTUA self con'!$A$15:$A$55,overview_numbers!$B44)</f>
        <v>93.53360183267614</v>
      </c>
    </row>
    <row r="45" spans="1:51" hidden="1" x14ac:dyDescent="0.25">
      <c r="A45" s="31"/>
      <c r="B45" s="27" t="s">
        <v>61</v>
      </c>
      <c r="C45" s="27" t="s">
        <v>107</v>
      </c>
      <c r="D45" s="27" t="s">
        <v>131</v>
      </c>
      <c r="E45" s="27" t="s">
        <v>132</v>
      </c>
      <c r="F45" s="28">
        <f>SUMIFS('Estat self con'!G$15:G$55,'Estat self con'!$A$15:$A$55,overview_numbers!$B45)</f>
        <v>489</v>
      </c>
      <c r="G45" s="28">
        <f>SUMIFS('Estat self con'!H$15:H$55,'Estat self con'!$A$15:$A$55,overview_numbers!$B45)</f>
        <v>438</v>
      </c>
      <c r="H45" s="28">
        <f>SUMIFS('Estat self con'!I$15:I$55,'Estat self con'!$A$15:$A$55,overview_numbers!$B45)</f>
        <v>367</v>
      </c>
      <c r="I45" s="28">
        <f>SUMIFS('Estat self con'!J$15:J$55,'Estat self con'!$A$15:$A$55,overview_numbers!$B45)</f>
        <v>368</v>
      </c>
      <c r="J45" s="28">
        <f>SUMIFS('Estat self con'!K$15:K$55,'Estat self con'!$A$15:$A$55,overview_numbers!$B45)</f>
        <v>378</v>
      </c>
      <c r="K45" s="28">
        <f>SUMIFS('Estat self con'!L$15:L$55,'Estat self con'!$A$15:$A$55,overview_numbers!$B45)</f>
        <v>558.86300000000028</v>
      </c>
      <c r="L45" s="28">
        <f>SUMIFS('Estat self con'!M$15:M$55,'Estat self con'!$A$15:$A$55,overview_numbers!$B45)</f>
        <v>529.99200000000019</v>
      </c>
      <c r="M45" s="28">
        <f>SUMIFS('Estat self con'!N$15:N$55,'Estat self con'!$A$15:$A$55,overview_numbers!$B45)</f>
        <v>448.1279999999997</v>
      </c>
      <c r="N45" s="28">
        <f>SUMIFS('Estat self con'!O$15:O$55,'Estat self con'!$A$15:$A$55,overview_numbers!$B45)</f>
        <v>409.17299999999977</v>
      </c>
      <c r="O45" s="28">
        <f>SUMIFS('Estat self con'!P$15:P$55,'Estat self con'!$A$15:$A$55,overview_numbers!$B45)</f>
        <v>407.35099999999966</v>
      </c>
      <c r="P45" s="28">
        <f>SUMIFS('Estat self con'!Q$15:Q$55,'Estat self con'!$A$15:$A$55,overview_numbers!$B45)</f>
        <v>440.92000000000007</v>
      </c>
      <c r="Q45" s="28">
        <f>SUMIFS('Estat self con'!R$15:R$55,'Estat self con'!$A$15:$A$55,overview_numbers!$B45)</f>
        <v>497.82799999999952</v>
      </c>
      <c r="R45" s="28">
        <f>SUMIFS('Estat self con'!S$15:S$55,'Estat self con'!$A$15:$A$55,overview_numbers!$B45)</f>
        <v>506.32999999999993</v>
      </c>
      <c r="S45" s="28">
        <f>SUMIFS('Estat self con'!T$15:T$55,'Estat self con'!$A$15:$A$55,overview_numbers!$B45)</f>
        <v>521.64400000000023</v>
      </c>
      <c r="T45" s="37">
        <f t="shared" si="21"/>
        <v>513.72160738474054</v>
      </c>
      <c r="U45" s="37">
        <f t="shared" si="21"/>
        <v>505.7992147694809</v>
      </c>
      <c r="V45" s="37">
        <f t="shared" si="21"/>
        <v>497.87682215422126</v>
      </c>
      <c r="W45" s="37">
        <f t="shared" si="21"/>
        <v>489.95442953896162</v>
      </c>
      <c r="X45" s="37">
        <f t="shared" si="21"/>
        <v>482.03203692370198</v>
      </c>
      <c r="Y45" s="37">
        <f t="shared" si="21"/>
        <v>474.10964430844234</v>
      </c>
      <c r="Z45" s="29">
        <f>SUMIFS('NTUA self con'!G$15:G$55,'NTUA self con'!$A$15:$A$55,overview_numbers!$B45)</f>
        <v>466.18725169318259</v>
      </c>
      <c r="AA45" s="37">
        <f t="shared" si="22"/>
        <v>457.84909623159439</v>
      </c>
      <c r="AB45" s="37">
        <f t="shared" si="23"/>
        <v>449.51094077000619</v>
      </c>
      <c r="AC45" s="37">
        <f t="shared" si="24"/>
        <v>441.17278530841799</v>
      </c>
      <c r="AD45" s="37">
        <f t="shared" si="25"/>
        <v>432.83462984682978</v>
      </c>
      <c r="AE45" s="29">
        <f>SUMIFS('NTUA self con'!H$15:H$55,'NTUA self con'!$A$15:$A$55,overview_numbers!$B45)</f>
        <v>424.49647438524153</v>
      </c>
      <c r="AF45" s="37">
        <f t="shared" si="26"/>
        <v>444.04715836329979</v>
      </c>
      <c r="AG45" s="37">
        <f t="shared" si="27"/>
        <v>463.59784234135805</v>
      </c>
      <c r="AH45" s="37">
        <f t="shared" si="28"/>
        <v>483.14852631941631</v>
      </c>
      <c r="AI45" s="37">
        <f t="shared" si="29"/>
        <v>502.69921029747456</v>
      </c>
      <c r="AJ45" s="29">
        <f>SUMIFS('NTUA self con'!I$15:I$55,'NTUA self con'!$A$15:$A$55,overview_numbers!$B45)</f>
        <v>522.24989427553282</v>
      </c>
      <c r="AK45" s="37">
        <f t="shared" si="30"/>
        <v>487.12883042378542</v>
      </c>
      <c r="AL45" s="37">
        <f t="shared" si="31"/>
        <v>452.00776657203801</v>
      </c>
      <c r="AM45" s="37">
        <f t="shared" si="32"/>
        <v>416.8867027202906</v>
      </c>
      <c r="AN45" s="37">
        <f t="shared" si="33"/>
        <v>381.76563886854319</v>
      </c>
      <c r="AO45" s="29">
        <f>SUMIFS('NTUA self con'!J$15:J$55,'NTUA self con'!$A$15:$A$55,overview_numbers!$B45)</f>
        <v>346.6445750167959</v>
      </c>
      <c r="AP45" s="37">
        <f t="shared" si="34"/>
        <v>330.52299450505234</v>
      </c>
      <c r="AQ45" s="37">
        <f t="shared" si="35"/>
        <v>314.40141399330878</v>
      </c>
      <c r="AR45" s="37">
        <f t="shared" si="36"/>
        <v>298.27983348156522</v>
      </c>
      <c r="AS45" s="37">
        <f t="shared" si="37"/>
        <v>282.15825296982166</v>
      </c>
      <c r="AT45" s="29">
        <f>SUMIFS('NTUA self con'!K$15:K$55,'NTUA self con'!$A$15:$A$55,overview_numbers!$B45)</f>
        <v>266.0366724580781</v>
      </c>
      <c r="AU45" s="37">
        <f t="shared" si="38"/>
        <v>264.21743586712694</v>
      </c>
      <c r="AV45" s="37">
        <f t="shared" si="39"/>
        <v>262.39819927617577</v>
      </c>
      <c r="AW45" s="37">
        <f t="shared" si="40"/>
        <v>260.57896268522461</v>
      </c>
      <c r="AX45" s="37">
        <f t="shared" si="41"/>
        <v>258.75972609427345</v>
      </c>
      <c r="AY45" s="29">
        <f>SUMIFS('NTUA self con'!L$15:L$55,'NTUA self con'!$A$15:$A$55,overview_numbers!$B45)</f>
        <v>256.94048950332217</v>
      </c>
    </row>
    <row r="46" spans="1:51" hidden="1" x14ac:dyDescent="0.25">
      <c r="A46" s="30"/>
      <c r="B46" s="24" t="s">
        <v>62</v>
      </c>
      <c r="C46" s="24" t="s">
        <v>119</v>
      </c>
      <c r="D46" s="24" t="s">
        <v>131</v>
      </c>
      <c r="E46" s="24" t="s">
        <v>132</v>
      </c>
      <c r="F46" s="25">
        <f>SUMIFS('Estat self con'!G$15:G$55,'Estat self con'!$A$15:$A$55,overview_numbers!$B46)</f>
        <v>1200</v>
      </c>
      <c r="G46" s="25">
        <f>SUMIFS('Estat self con'!H$15:H$55,'Estat self con'!$A$15:$A$55,overview_numbers!$B46)</f>
        <v>1089</v>
      </c>
      <c r="H46" s="25">
        <f>SUMIFS('Estat self con'!I$15:I$55,'Estat self con'!$A$15:$A$55,overview_numbers!$B46)</f>
        <v>1129</v>
      </c>
      <c r="I46" s="25">
        <f>SUMIFS('Estat self con'!J$15:J$55,'Estat self con'!$A$15:$A$55,overview_numbers!$B46)</f>
        <v>1132</v>
      </c>
      <c r="J46" s="25">
        <f>SUMIFS('Estat self con'!K$15:K$55,'Estat self con'!$A$15:$A$55,overview_numbers!$B46)</f>
        <v>1211</v>
      </c>
      <c r="K46" s="25">
        <f>SUMIFS('Estat self con'!L$15:L$55,'Estat self con'!$A$15:$A$55,overview_numbers!$B46)</f>
        <v>402</v>
      </c>
      <c r="L46" s="25">
        <f>SUMIFS('Estat self con'!M$15:M$55,'Estat self con'!$A$15:$A$55,overview_numbers!$B46)</f>
        <v>377</v>
      </c>
      <c r="M46" s="25">
        <f>SUMIFS('Estat self con'!N$15:N$55,'Estat self con'!$A$15:$A$55,overview_numbers!$B46)</f>
        <v>354</v>
      </c>
      <c r="N46" s="25">
        <f>SUMIFS('Estat self con'!O$15:O$55,'Estat self con'!$A$15:$A$55,overview_numbers!$B46)</f>
        <v>311</v>
      </c>
      <c r="O46" s="25">
        <f>SUMIFS('Estat self con'!P$15:P$55,'Estat self con'!$A$15:$A$55,overview_numbers!$B46)</f>
        <v>253</v>
      </c>
      <c r="P46" s="25">
        <f>SUMIFS('Estat self con'!Q$15:Q$55,'Estat self con'!$A$15:$A$55,overview_numbers!$B46)</f>
        <v>257</v>
      </c>
      <c r="Q46" s="25">
        <f>SUMIFS('Estat self con'!R$15:R$55,'Estat self con'!$A$15:$A$55,overview_numbers!$B46)</f>
        <v>215</v>
      </c>
      <c r="R46" s="25">
        <f>SUMIFS('Estat self con'!S$15:S$55,'Estat self con'!$A$15:$A$55,overview_numbers!$B46)</f>
        <v>191.09999999999991</v>
      </c>
      <c r="S46" s="25">
        <f>SUMIFS('Estat self con'!T$15:T$55,'Estat self con'!$A$15:$A$55,overview_numbers!$B46)</f>
        <v>196.79999999999973</v>
      </c>
      <c r="T46" s="36">
        <f t="shared" si="21"/>
        <v>246.62012309326917</v>
      </c>
      <c r="U46" s="36">
        <f t="shared" si="21"/>
        <v>296.44024618653862</v>
      </c>
      <c r="V46" s="36">
        <f t="shared" si="21"/>
        <v>346.26036927980806</v>
      </c>
      <c r="W46" s="36">
        <f t="shared" si="21"/>
        <v>396.0804923730775</v>
      </c>
      <c r="X46" s="36">
        <f t="shared" si="21"/>
        <v>445.90061546634695</v>
      </c>
      <c r="Y46" s="36">
        <f t="shared" si="21"/>
        <v>495.72073855961639</v>
      </c>
      <c r="Z46" s="26">
        <f>SUMIFS('NTUA self con'!G$15:G$55,'NTUA self con'!$A$15:$A$55,overview_numbers!$B46)</f>
        <v>545.54086165288572</v>
      </c>
      <c r="AA46" s="36">
        <f t="shared" si="22"/>
        <v>588.11828493716052</v>
      </c>
      <c r="AB46" s="36">
        <f t="shared" si="23"/>
        <v>630.69570822143532</v>
      </c>
      <c r="AC46" s="36">
        <f t="shared" si="24"/>
        <v>673.27313150571013</v>
      </c>
      <c r="AD46" s="36">
        <f t="shared" si="25"/>
        <v>715.85055478998493</v>
      </c>
      <c r="AE46" s="26">
        <f>SUMIFS('NTUA self con'!H$15:H$55,'NTUA self con'!$A$15:$A$55,overview_numbers!$B46)</f>
        <v>758.42797807425995</v>
      </c>
      <c r="AF46" s="36">
        <f t="shared" si="26"/>
        <v>764.98921889628286</v>
      </c>
      <c r="AG46" s="36">
        <f t="shared" si="27"/>
        <v>771.55045971830577</v>
      </c>
      <c r="AH46" s="36">
        <f t="shared" si="28"/>
        <v>778.11170054032868</v>
      </c>
      <c r="AI46" s="36">
        <f t="shared" si="29"/>
        <v>784.67294136235159</v>
      </c>
      <c r="AJ46" s="26">
        <f>SUMIFS('NTUA self con'!I$15:I$55,'NTUA self con'!$A$15:$A$55,overview_numbers!$B46)</f>
        <v>791.23418218437473</v>
      </c>
      <c r="AK46" s="36">
        <f t="shared" si="30"/>
        <v>791.74209974249356</v>
      </c>
      <c r="AL46" s="36">
        <f t="shared" si="31"/>
        <v>792.2500173006124</v>
      </c>
      <c r="AM46" s="36">
        <f t="shared" si="32"/>
        <v>792.75793485873123</v>
      </c>
      <c r="AN46" s="36">
        <f t="shared" si="33"/>
        <v>793.26585241685007</v>
      </c>
      <c r="AO46" s="26">
        <f>SUMIFS('NTUA self con'!J$15:J$55,'NTUA self con'!$A$15:$A$55,overview_numbers!$B46)</f>
        <v>793.77376997496867</v>
      </c>
      <c r="AP46" s="36">
        <f t="shared" si="34"/>
        <v>790.9230705531503</v>
      </c>
      <c r="AQ46" s="36">
        <f t="shared" si="35"/>
        <v>788.07237113133192</v>
      </c>
      <c r="AR46" s="36">
        <f t="shared" si="36"/>
        <v>785.22167170951354</v>
      </c>
      <c r="AS46" s="36">
        <f t="shared" si="37"/>
        <v>782.37097228769517</v>
      </c>
      <c r="AT46" s="26">
        <f>SUMIFS('NTUA self con'!K$15:K$55,'NTUA self con'!$A$15:$A$55,overview_numbers!$B46)</f>
        <v>779.5202728658769</v>
      </c>
      <c r="AU46" s="36">
        <f t="shared" si="38"/>
        <v>780.85459561525499</v>
      </c>
      <c r="AV46" s="36">
        <f t="shared" si="39"/>
        <v>782.18891836463308</v>
      </c>
      <c r="AW46" s="36">
        <f t="shared" si="40"/>
        <v>783.52324111401117</v>
      </c>
      <c r="AX46" s="36">
        <f t="shared" si="41"/>
        <v>784.85756386338926</v>
      </c>
      <c r="AY46" s="26">
        <f>SUMIFS('NTUA self con'!L$15:L$55,'NTUA self con'!$A$15:$A$55,overview_numbers!$B46)</f>
        <v>786.19188661276712</v>
      </c>
    </row>
    <row r="47" spans="1:51" hidden="1" x14ac:dyDescent="0.25">
      <c r="A47" s="31"/>
      <c r="B47" s="27" t="s">
        <v>63</v>
      </c>
      <c r="C47" s="27" t="s">
        <v>120</v>
      </c>
      <c r="D47" s="27" t="s">
        <v>131</v>
      </c>
      <c r="E47" s="27" t="s">
        <v>132</v>
      </c>
      <c r="F47" s="28">
        <f>SUMIFS('Estat self con'!G$15:G$55,'Estat self con'!$A$15:$A$55,overview_numbers!$B47)</f>
        <v>24.225000000000364</v>
      </c>
      <c r="G47" s="28">
        <f>SUMIFS('Estat self con'!H$15:H$55,'Estat self con'!$A$15:$A$55,overview_numbers!$B47)</f>
        <v>31.580000000000837</v>
      </c>
      <c r="H47" s="28">
        <f>SUMIFS('Estat self con'!I$15:I$55,'Estat self con'!$A$15:$A$55,overview_numbers!$B47)</f>
        <v>41.136000000000422</v>
      </c>
      <c r="I47" s="28">
        <f>SUMIFS('Estat self con'!J$15:J$55,'Estat self con'!$A$15:$A$55,overview_numbers!$B47)</f>
        <v>40.125</v>
      </c>
      <c r="J47" s="28">
        <f>SUMIFS('Estat self con'!K$15:K$55,'Estat self con'!$A$15:$A$55,overview_numbers!$B47)</f>
        <v>41.856000000000222</v>
      </c>
      <c r="K47" s="28">
        <f>SUMIFS('Estat self con'!L$15:L$55,'Estat self con'!$A$15:$A$55,overview_numbers!$B47)</f>
        <v>30.425000000000182</v>
      </c>
      <c r="L47" s="28">
        <f>SUMIFS('Estat self con'!M$15:M$55,'Estat self con'!$A$15:$A$55,overview_numbers!$B47)</f>
        <v>22.325000000000273</v>
      </c>
      <c r="M47" s="28">
        <f>SUMIFS('Estat self con'!N$15:N$55,'Estat self con'!$A$15:$A$55,overview_numbers!$B47)</f>
        <v>30.088999999999942</v>
      </c>
      <c r="N47" s="28">
        <f>SUMIFS('Estat self con'!O$15:O$55,'Estat self con'!$A$15:$A$55,overview_numbers!$B47)</f>
        <v>28.759000000000015</v>
      </c>
      <c r="O47" s="28">
        <f>SUMIFS('Estat self con'!P$15:P$55,'Estat self con'!$A$15:$A$55,overview_numbers!$B47)</f>
        <v>27.16800000000012</v>
      </c>
      <c r="P47" s="28">
        <f>SUMIFS('Estat self con'!Q$15:Q$55,'Estat self con'!$A$15:$A$55,overview_numbers!$B47)</f>
        <v>28.28899999999976</v>
      </c>
      <c r="Q47" s="28">
        <f>SUMIFS('Estat self con'!R$15:R$55,'Estat self con'!$A$15:$A$55,overview_numbers!$B47)</f>
        <v>29.889999999999873</v>
      </c>
      <c r="R47" s="28">
        <f>SUMIFS('Estat self con'!S$15:S$55,'Estat self con'!$A$15:$A$55,overview_numbers!$B47)</f>
        <v>30.328999999999724</v>
      </c>
      <c r="S47" s="28">
        <f>SUMIFS('Estat self con'!T$15:T$55,'Estat self con'!$A$15:$A$55,overview_numbers!$B47)</f>
        <v>29.516000000000076</v>
      </c>
      <c r="T47" s="37">
        <f t="shared" si="21"/>
        <v>33.275633559453581</v>
      </c>
      <c r="U47" s="37">
        <f t="shared" si="21"/>
        <v>37.035267118907086</v>
      </c>
      <c r="V47" s="37">
        <f t="shared" si="21"/>
        <v>40.794900678360591</v>
      </c>
      <c r="W47" s="37">
        <f t="shared" si="21"/>
        <v>44.554534237814096</v>
      </c>
      <c r="X47" s="37">
        <f t="shared" si="21"/>
        <v>48.314167797267601</v>
      </c>
      <c r="Y47" s="37">
        <f t="shared" si="21"/>
        <v>52.073801356721106</v>
      </c>
      <c r="Z47" s="29">
        <f>SUMIFS('NTUA self con'!G$15:G$55,'NTUA self con'!$A$15:$A$55,overview_numbers!$B47)</f>
        <v>55.83343491617461</v>
      </c>
      <c r="AA47" s="37">
        <f t="shared" si="22"/>
        <v>59.676078429080732</v>
      </c>
      <c r="AB47" s="37">
        <f t="shared" si="23"/>
        <v>63.518721941986854</v>
      </c>
      <c r="AC47" s="37">
        <f t="shared" si="24"/>
        <v>67.361365454892976</v>
      </c>
      <c r="AD47" s="37">
        <f t="shared" si="25"/>
        <v>71.204008967799098</v>
      </c>
      <c r="AE47" s="29">
        <f>SUMIFS('NTUA self con'!H$15:H$55,'NTUA self con'!$A$15:$A$55,overview_numbers!$B47)</f>
        <v>75.046652480705234</v>
      </c>
      <c r="AF47" s="37">
        <f t="shared" si="26"/>
        <v>82.261134265118386</v>
      </c>
      <c r="AG47" s="37">
        <f t="shared" si="27"/>
        <v>89.475616049531538</v>
      </c>
      <c r="AH47" s="37">
        <f t="shared" si="28"/>
        <v>96.690097833944691</v>
      </c>
      <c r="AI47" s="37">
        <f t="shared" si="29"/>
        <v>103.90457961835784</v>
      </c>
      <c r="AJ47" s="29">
        <f>SUMIFS('NTUA self con'!I$15:I$55,'NTUA self con'!$A$15:$A$55,overview_numbers!$B47)</f>
        <v>111.11906140277097</v>
      </c>
      <c r="AK47" s="37">
        <f t="shared" si="30"/>
        <v>116.9373957589618</v>
      </c>
      <c r="AL47" s="37">
        <f t="shared" si="31"/>
        <v>122.75573011515263</v>
      </c>
      <c r="AM47" s="37">
        <f t="shared" si="32"/>
        <v>128.57406447134346</v>
      </c>
      <c r="AN47" s="37">
        <f t="shared" si="33"/>
        <v>134.39239882753429</v>
      </c>
      <c r="AO47" s="29">
        <f>SUMIFS('NTUA self con'!J$15:J$55,'NTUA self con'!$A$15:$A$55,overview_numbers!$B47)</f>
        <v>140.2107331837251</v>
      </c>
      <c r="AP47" s="37">
        <f t="shared" si="34"/>
        <v>147.29500346209971</v>
      </c>
      <c r="AQ47" s="37">
        <f t="shared" si="35"/>
        <v>154.37927374047433</v>
      </c>
      <c r="AR47" s="37">
        <f t="shared" si="36"/>
        <v>161.46354401884895</v>
      </c>
      <c r="AS47" s="37">
        <f t="shared" si="37"/>
        <v>168.54781429722357</v>
      </c>
      <c r="AT47" s="29">
        <f>SUMIFS('NTUA self con'!K$15:K$55,'NTUA self con'!$A$15:$A$55,overview_numbers!$B47)</f>
        <v>175.63208457559813</v>
      </c>
      <c r="AU47" s="37">
        <f t="shared" si="38"/>
        <v>173.78340775430442</v>
      </c>
      <c r="AV47" s="37">
        <f t="shared" si="39"/>
        <v>171.93473093301071</v>
      </c>
      <c r="AW47" s="37">
        <f t="shared" si="40"/>
        <v>170.086054111717</v>
      </c>
      <c r="AX47" s="37">
        <f t="shared" si="41"/>
        <v>168.2373772904233</v>
      </c>
      <c r="AY47" s="29">
        <f>SUMIFS('NTUA self con'!L$15:L$55,'NTUA self con'!$A$15:$A$55,overview_numbers!$B47)</f>
        <v>166.38870046912962</v>
      </c>
    </row>
    <row r="48" spans="1:51" hidden="1" x14ac:dyDescent="0.25">
      <c r="A48" s="30"/>
      <c r="B48" s="24" t="s">
        <v>64</v>
      </c>
      <c r="C48" s="24" t="s">
        <v>108</v>
      </c>
      <c r="D48" s="24" t="s">
        <v>131</v>
      </c>
      <c r="E48" s="24" t="s">
        <v>132</v>
      </c>
      <c r="F48" s="25">
        <f>SUMIFS('Estat self con'!G$15:G$55,'Estat self con'!$A$15:$A$55,overview_numbers!$B48)</f>
        <v>2537</v>
      </c>
      <c r="G48" s="25">
        <f>SUMIFS('Estat self con'!H$15:H$55,'Estat self con'!$A$15:$A$55,overview_numbers!$B48)</f>
        <v>2514</v>
      </c>
      <c r="H48" s="25">
        <f>SUMIFS('Estat self con'!I$15:I$55,'Estat self con'!$A$15:$A$55,overview_numbers!$B48)</f>
        <v>2740</v>
      </c>
      <c r="I48" s="25">
        <f>SUMIFS('Estat self con'!J$15:J$55,'Estat self con'!$A$15:$A$55,overview_numbers!$B48)</f>
        <v>2642</v>
      </c>
      <c r="J48" s="25">
        <f>SUMIFS('Estat self con'!K$15:K$55,'Estat self con'!$A$15:$A$55,overview_numbers!$B48)</f>
        <v>2564</v>
      </c>
      <c r="K48" s="25">
        <f>SUMIFS('Estat self con'!L$15:L$55,'Estat self con'!$A$15:$A$55,overview_numbers!$B48)</f>
        <v>2758</v>
      </c>
      <c r="L48" s="25">
        <f>SUMIFS('Estat self con'!M$15:M$55,'Estat self con'!$A$15:$A$55,overview_numbers!$B48)</f>
        <v>2486</v>
      </c>
      <c r="M48" s="25">
        <f>SUMIFS('Estat self con'!N$15:N$55,'Estat self con'!$A$15:$A$55,overview_numbers!$B48)</f>
        <v>2284</v>
      </c>
      <c r="N48" s="25">
        <f>SUMIFS('Estat self con'!O$15:O$55,'Estat self con'!$A$15:$A$55,overview_numbers!$B48)</f>
        <v>2263</v>
      </c>
      <c r="O48" s="25">
        <f>SUMIFS('Estat self con'!P$15:P$55,'Estat self con'!$A$15:$A$55,overview_numbers!$B48)</f>
        <v>2262</v>
      </c>
      <c r="P48" s="25">
        <f>SUMIFS('Estat self con'!Q$15:Q$55,'Estat self con'!$A$15:$A$55,overview_numbers!$B48)</f>
        <v>2210</v>
      </c>
      <c r="Q48" s="25">
        <f>SUMIFS('Estat self con'!R$15:R$55,'Estat self con'!$A$15:$A$55,overview_numbers!$B48)</f>
        <v>2354</v>
      </c>
      <c r="R48" s="25">
        <f>SUMIFS('Estat self con'!S$15:S$55,'Estat self con'!$A$15:$A$55,overview_numbers!$B48)</f>
        <v>2186</v>
      </c>
      <c r="S48" s="25">
        <f>SUMIFS('Estat self con'!T$15:T$55,'Estat self con'!$A$15:$A$55,overview_numbers!$B48)</f>
        <v>2172</v>
      </c>
      <c r="T48" s="36">
        <f t="shared" si="21"/>
        <v>2138.9720215235075</v>
      </c>
      <c r="U48" s="36">
        <f t="shared" si="21"/>
        <v>2105.9440430470149</v>
      </c>
      <c r="V48" s="36">
        <f t="shared" si="21"/>
        <v>2072.9160645705224</v>
      </c>
      <c r="W48" s="36">
        <f t="shared" si="21"/>
        <v>2039.8880860940301</v>
      </c>
      <c r="X48" s="36">
        <f t="shared" si="21"/>
        <v>2006.8601076175378</v>
      </c>
      <c r="Y48" s="36">
        <f t="shared" si="21"/>
        <v>1973.8321291410455</v>
      </c>
      <c r="Z48" s="26">
        <f>SUMIFS('NTUA self con'!G$15:G$55,'NTUA self con'!$A$15:$A$55,overview_numbers!$B48)</f>
        <v>1940.8041506645532</v>
      </c>
      <c r="AA48" s="36">
        <f t="shared" si="22"/>
        <v>2011.4788782722767</v>
      </c>
      <c r="AB48" s="36">
        <f t="shared" si="23"/>
        <v>2082.1536058800002</v>
      </c>
      <c r="AC48" s="36">
        <f t="shared" si="24"/>
        <v>2152.8283334877237</v>
      </c>
      <c r="AD48" s="36">
        <f t="shared" si="25"/>
        <v>2223.5030610954473</v>
      </c>
      <c r="AE48" s="26">
        <f>SUMIFS('NTUA self con'!H$15:H$55,'NTUA self con'!$A$15:$A$55,overview_numbers!$B48)</f>
        <v>2294.1777887031712</v>
      </c>
      <c r="AF48" s="36">
        <f t="shared" si="26"/>
        <v>2204.5159340218511</v>
      </c>
      <c r="AG48" s="36">
        <f t="shared" si="27"/>
        <v>2114.8540793405309</v>
      </c>
      <c r="AH48" s="36">
        <f t="shared" si="28"/>
        <v>2025.1922246592108</v>
      </c>
      <c r="AI48" s="36">
        <f t="shared" si="29"/>
        <v>1935.5303699778906</v>
      </c>
      <c r="AJ48" s="26">
        <f>SUMIFS('NTUA self con'!I$15:I$55,'NTUA self con'!$A$15:$A$55,overview_numbers!$B48)</f>
        <v>1845.86851529657</v>
      </c>
      <c r="AK48" s="36">
        <f t="shared" si="30"/>
        <v>1874.4824228829268</v>
      </c>
      <c r="AL48" s="36">
        <f t="shared" si="31"/>
        <v>1903.0963304692837</v>
      </c>
      <c r="AM48" s="36">
        <f t="shared" si="32"/>
        <v>1931.7102380556405</v>
      </c>
      <c r="AN48" s="36">
        <f t="shared" si="33"/>
        <v>1960.3241456419973</v>
      </c>
      <c r="AO48" s="26">
        <f>SUMIFS('NTUA self con'!J$15:J$55,'NTUA self con'!$A$15:$A$55,overview_numbers!$B48)</f>
        <v>1988.938053228354</v>
      </c>
      <c r="AP48" s="36">
        <f t="shared" si="34"/>
        <v>1992.0904540144634</v>
      </c>
      <c r="AQ48" s="36">
        <f t="shared" si="35"/>
        <v>1995.2428548005728</v>
      </c>
      <c r="AR48" s="36">
        <f t="shared" si="36"/>
        <v>1998.3952555866822</v>
      </c>
      <c r="AS48" s="36">
        <f t="shared" si="37"/>
        <v>2001.5476563727916</v>
      </c>
      <c r="AT48" s="26">
        <f>SUMIFS('NTUA self con'!K$15:K$55,'NTUA self con'!$A$15:$A$55,overview_numbers!$B48)</f>
        <v>2004.7000571589015</v>
      </c>
      <c r="AU48" s="36">
        <f t="shared" si="38"/>
        <v>2014.7426941288954</v>
      </c>
      <c r="AV48" s="36">
        <f t="shared" si="39"/>
        <v>2024.7853310988894</v>
      </c>
      <c r="AW48" s="36">
        <f t="shared" si="40"/>
        <v>2034.8279680688834</v>
      </c>
      <c r="AX48" s="36">
        <f t="shared" si="41"/>
        <v>2044.8706050388773</v>
      </c>
      <c r="AY48" s="26">
        <f>SUMIFS('NTUA self con'!L$15:L$55,'NTUA self con'!$A$15:$A$55,overview_numbers!$B48)</f>
        <v>2054.9132420088717</v>
      </c>
    </row>
    <row r="49" spans="1:51" hidden="1" x14ac:dyDescent="0.25">
      <c r="A49" s="31"/>
      <c r="B49" s="27" t="s">
        <v>65</v>
      </c>
      <c r="C49" s="27" t="s">
        <v>113</v>
      </c>
      <c r="D49" s="27" t="s">
        <v>131</v>
      </c>
      <c r="E49" s="27" t="s">
        <v>132</v>
      </c>
      <c r="F49" s="28">
        <f>SUMIFS('Estat self con'!G$15:G$55,'Estat self con'!$A$15:$A$55,overview_numbers!$B49)</f>
        <v>126</v>
      </c>
      <c r="G49" s="28">
        <f>SUMIFS('Estat self con'!H$15:H$55,'Estat self con'!$A$15:$A$55,overview_numbers!$B49)</f>
        <v>132</v>
      </c>
      <c r="H49" s="28">
        <f>SUMIFS('Estat self con'!I$15:I$55,'Estat self con'!$A$15:$A$55,overview_numbers!$B49)</f>
        <v>131</v>
      </c>
      <c r="I49" s="28">
        <f>SUMIFS('Estat self con'!J$15:J$55,'Estat self con'!$A$15:$A$55,overview_numbers!$B49)</f>
        <v>127</v>
      </c>
      <c r="J49" s="28">
        <f>SUMIFS('Estat self con'!K$15:K$55,'Estat self con'!$A$15:$A$55,overview_numbers!$B49)</f>
        <v>122</v>
      </c>
      <c r="K49" s="28">
        <f>SUMIFS('Estat self con'!L$15:L$55,'Estat self con'!$A$15:$A$55,overview_numbers!$B49)</f>
        <v>121</v>
      </c>
      <c r="L49" s="28">
        <f>SUMIFS('Estat self con'!M$15:M$55,'Estat self con'!$A$15:$A$55,overview_numbers!$B49)</f>
        <v>126</v>
      </c>
      <c r="M49" s="28">
        <f>SUMIFS('Estat self con'!N$15:N$55,'Estat self con'!$A$15:$A$55,overview_numbers!$B49)</f>
        <v>122</v>
      </c>
      <c r="N49" s="28">
        <f>SUMIFS('Estat self con'!O$15:O$55,'Estat self con'!$A$15:$A$55,overview_numbers!$B49)</f>
        <v>114</v>
      </c>
      <c r="O49" s="28">
        <f>SUMIFS('Estat self con'!P$15:P$55,'Estat self con'!$A$15:$A$55,overview_numbers!$B49)</f>
        <v>108</v>
      </c>
      <c r="P49" s="28">
        <f>SUMIFS('Estat self con'!Q$15:Q$55,'Estat self con'!$A$15:$A$55,overview_numbers!$B49)</f>
        <v>64</v>
      </c>
      <c r="Q49" s="28">
        <f>SUMIFS('Estat self con'!R$15:R$55,'Estat self con'!$A$15:$A$55,overview_numbers!$B49)</f>
        <v>50.541999999999916</v>
      </c>
      <c r="R49" s="28">
        <f>SUMIFS('Estat self con'!S$15:S$55,'Estat self con'!$A$15:$A$55,overview_numbers!$B49)</f>
        <v>49.261999999999944</v>
      </c>
      <c r="S49" s="28">
        <f>SUMIFS('Estat self con'!T$15:T$55,'Estat self con'!$A$15:$A$55,overview_numbers!$B49)</f>
        <v>50.209999999999809</v>
      </c>
      <c r="T49" s="37">
        <f t="shared" si="21"/>
        <v>49.959737060696362</v>
      </c>
      <c r="U49" s="37">
        <f t="shared" si="21"/>
        <v>49.709474121392915</v>
      </c>
      <c r="V49" s="37">
        <f t="shared" si="21"/>
        <v>49.459211182089469</v>
      </c>
      <c r="W49" s="37">
        <f t="shared" si="21"/>
        <v>49.208948242786022</v>
      </c>
      <c r="X49" s="37">
        <f t="shared" si="21"/>
        <v>48.958685303482575</v>
      </c>
      <c r="Y49" s="37">
        <f t="shared" si="21"/>
        <v>48.708422364179128</v>
      </c>
      <c r="Z49" s="29">
        <f>SUMIFS('NTUA self con'!G$15:G$55,'NTUA self con'!$A$15:$A$55,overview_numbers!$B49)</f>
        <v>48.458159424875703</v>
      </c>
      <c r="AA49" s="37">
        <f t="shared" si="22"/>
        <v>48.313809391028556</v>
      </c>
      <c r="AB49" s="37">
        <f t="shared" si="23"/>
        <v>48.16945935718141</v>
      </c>
      <c r="AC49" s="37">
        <f t="shared" si="24"/>
        <v>48.025109323334263</v>
      </c>
      <c r="AD49" s="37">
        <f t="shared" si="25"/>
        <v>47.880759289487116</v>
      </c>
      <c r="AE49" s="29">
        <f>SUMIFS('NTUA self con'!H$15:H$55,'NTUA self con'!$A$15:$A$55,overview_numbers!$B49)</f>
        <v>47.736409255639956</v>
      </c>
      <c r="AF49" s="37">
        <f t="shared" si="26"/>
        <v>47.542186572467287</v>
      </c>
      <c r="AG49" s="37">
        <f t="shared" si="27"/>
        <v>47.347963889294618</v>
      </c>
      <c r="AH49" s="37">
        <f t="shared" si="28"/>
        <v>47.15374120612195</v>
      </c>
      <c r="AI49" s="37">
        <f t="shared" si="29"/>
        <v>46.959518522949281</v>
      </c>
      <c r="AJ49" s="29">
        <f>SUMIFS('NTUA self con'!I$15:I$55,'NTUA self con'!$A$15:$A$55,overview_numbers!$B49)</f>
        <v>46.765295839776627</v>
      </c>
      <c r="AK49" s="37">
        <f t="shared" si="30"/>
        <v>46.481852671623891</v>
      </c>
      <c r="AL49" s="37">
        <f t="shared" si="31"/>
        <v>46.198409503471154</v>
      </c>
      <c r="AM49" s="37">
        <f t="shared" si="32"/>
        <v>45.914966335318418</v>
      </c>
      <c r="AN49" s="37">
        <f t="shared" si="33"/>
        <v>45.631523167165682</v>
      </c>
      <c r="AO49" s="29">
        <f>SUMIFS('NTUA self con'!J$15:J$55,'NTUA self con'!$A$15:$A$55,overview_numbers!$B49)</f>
        <v>45.348079999012953</v>
      </c>
      <c r="AP49" s="37">
        <f t="shared" si="34"/>
        <v>46.157645632661023</v>
      </c>
      <c r="AQ49" s="37">
        <f t="shared" si="35"/>
        <v>46.967211266309093</v>
      </c>
      <c r="AR49" s="37">
        <f t="shared" si="36"/>
        <v>47.776776899957163</v>
      </c>
      <c r="AS49" s="37">
        <f t="shared" si="37"/>
        <v>48.586342533605233</v>
      </c>
      <c r="AT49" s="29">
        <f>SUMIFS('NTUA self con'!K$15:K$55,'NTUA self con'!$A$15:$A$55,overview_numbers!$B49)</f>
        <v>49.39590816725331</v>
      </c>
      <c r="AU49" s="37">
        <f t="shared" si="38"/>
        <v>50.79408848662333</v>
      </c>
      <c r="AV49" s="37">
        <f t="shared" si="39"/>
        <v>52.192268805993351</v>
      </c>
      <c r="AW49" s="37">
        <f t="shared" si="40"/>
        <v>53.590449125363371</v>
      </c>
      <c r="AX49" s="37">
        <f t="shared" si="41"/>
        <v>54.988629444733391</v>
      </c>
      <c r="AY49" s="29">
        <f>SUMIFS('NTUA self con'!L$15:L$55,'NTUA self con'!$A$15:$A$55,overview_numbers!$B49)</f>
        <v>56.386809764103418</v>
      </c>
    </row>
    <row r="50" spans="1:51" hidden="1" x14ac:dyDescent="0.25">
      <c r="A50" s="30"/>
      <c r="B50" s="24" t="s">
        <v>66</v>
      </c>
      <c r="C50" s="24" t="s">
        <v>121</v>
      </c>
      <c r="D50" s="24" t="s">
        <v>131</v>
      </c>
      <c r="E50" s="24" t="s">
        <v>132</v>
      </c>
      <c r="F50" s="25">
        <f>SUMIFS('Estat self con'!G$15:G$55,'Estat self con'!$A$15:$A$55,overview_numbers!$B50)</f>
        <v>4323</v>
      </c>
      <c r="G50" s="25">
        <f>SUMIFS('Estat self con'!H$15:H$55,'Estat self con'!$A$15:$A$55,overview_numbers!$B50)</f>
        <v>4344</v>
      </c>
      <c r="H50" s="25">
        <f>SUMIFS('Estat self con'!I$15:I$55,'Estat self con'!$A$15:$A$55,overview_numbers!$B50)</f>
        <v>4415</v>
      </c>
      <c r="I50" s="25">
        <f>SUMIFS('Estat self con'!J$15:J$55,'Estat self con'!$A$15:$A$55,overview_numbers!$B50)</f>
        <v>4365</v>
      </c>
      <c r="J50" s="25">
        <f>SUMIFS('Estat self con'!K$15:K$55,'Estat self con'!$A$15:$A$55,overview_numbers!$B50)</f>
        <v>4924</v>
      </c>
      <c r="K50" s="25">
        <f>SUMIFS('Estat self con'!L$15:L$55,'Estat self con'!$A$15:$A$55,overview_numbers!$B50)</f>
        <v>4444</v>
      </c>
      <c r="L50" s="25">
        <f>SUMIFS('Estat self con'!M$15:M$55,'Estat self con'!$A$15:$A$55,overview_numbers!$B50)</f>
        <v>4818</v>
      </c>
      <c r="M50" s="25">
        <f>SUMIFS('Estat self con'!N$15:N$55,'Estat self con'!$A$15:$A$55,overview_numbers!$B50)</f>
        <v>4060.1540000000095</v>
      </c>
      <c r="N50" s="25">
        <f>SUMIFS('Estat self con'!O$15:O$55,'Estat self con'!$A$15:$A$55,overview_numbers!$B50)</f>
        <v>4180.4389999999985</v>
      </c>
      <c r="O50" s="25">
        <f>SUMIFS('Estat self con'!P$15:P$55,'Estat self con'!$A$15:$A$55,overview_numbers!$B50)</f>
        <v>4644</v>
      </c>
      <c r="P50" s="25">
        <f>SUMIFS('Estat self con'!Q$15:Q$55,'Estat self con'!$A$15:$A$55,overview_numbers!$B50)</f>
        <v>4486.5270000000019</v>
      </c>
      <c r="Q50" s="25">
        <f>SUMIFS('Estat self con'!R$15:R$55,'Estat self con'!$A$15:$A$55,overview_numbers!$B50)</f>
        <v>4180.1350000000093</v>
      </c>
      <c r="R50" s="25">
        <f>SUMIFS('Estat self con'!S$15:S$55,'Estat self con'!$A$15:$A$55,overview_numbers!$B50)</f>
        <v>3790.6739999999991</v>
      </c>
      <c r="S50" s="25">
        <f>SUMIFS('Estat self con'!T$15:T$55,'Estat self con'!$A$15:$A$55,overview_numbers!$B50)</f>
        <v>3423.2970000000059</v>
      </c>
      <c r="T50" s="36">
        <f t="shared" si="21"/>
        <v>3624.4982008018496</v>
      </c>
      <c r="U50" s="36">
        <f t="shared" si="21"/>
        <v>3825.6994016036933</v>
      </c>
      <c r="V50" s="36">
        <f t="shared" si="21"/>
        <v>4026.900602405537</v>
      </c>
      <c r="W50" s="36">
        <f t="shared" si="21"/>
        <v>4228.1018032073807</v>
      </c>
      <c r="X50" s="36">
        <f t="shared" si="21"/>
        <v>4429.3030040092244</v>
      </c>
      <c r="Y50" s="36">
        <f t="shared" si="21"/>
        <v>4630.5042048110681</v>
      </c>
      <c r="Z50" s="26">
        <f>SUMIFS('NTUA self con'!G$15:G$55,'NTUA self con'!$A$15:$A$55,overview_numbers!$B50)</f>
        <v>4831.7054056129127</v>
      </c>
      <c r="AA50" s="36">
        <f t="shared" si="22"/>
        <v>4809.7284853978899</v>
      </c>
      <c r="AB50" s="36">
        <f t="shared" si="23"/>
        <v>4787.7515651828671</v>
      </c>
      <c r="AC50" s="36">
        <f t="shared" si="24"/>
        <v>4765.7746449678443</v>
      </c>
      <c r="AD50" s="36">
        <f t="shared" si="25"/>
        <v>4743.7977247528215</v>
      </c>
      <c r="AE50" s="26">
        <f>SUMIFS('NTUA self con'!H$15:H$55,'NTUA self con'!$A$15:$A$55,overview_numbers!$B50)</f>
        <v>4721.8208045377978</v>
      </c>
      <c r="AF50" s="36">
        <f t="shared" si="26"/>
        <v>4679.9724703489574</v>
      </c>
      <c r="AG50" s="36">
        <f t="shared" si="27"/>
        <v>4638.1241361601169</v>
      </c>
      <c r="AH50" s="36">
        <f t="shared" si="28"/>
        <v>4596.2758019712765</v>
      </c>
      <c r="AI50" s="36">
        <f t="shared" si="29"/>
        <v>4554.427467782436</v>
      </c>
      <c r="AJ50" s="26">
        <f>SUMIFS('NTUA self con'!I$15:I$55,'NTUA self con'!$A$15:$A$55,overview_numbers!$B50)</f>
        <v>4512.5791335935937</v>
      </c>
      <c r="AK50" s="36">
        <f t="shared" si="30"/>
        <v>4450.3796206063298</v>
      </c>
      <c r="AL50" s="36">
        <f t="shared" si="31"/>
        <v>4388.1801076190659</v>
      </c>
      <c r="AM50" s="36">
        <f t="shared" si="32"/>
        <v>4325.980594631802</v>
      </c>
      <c r="AN50" s="36">
        <f t="shared" si="33"/>
        <v>4263.7810816445381</v>
      </c>
      <c r="AO50" s="26">
        <f>SUMIFS('NTUA self con'!J$15:J$55,'NTUA self con'!$A$15:$A$55,overview_numbers!$B50)</f>
        <v>4201.5815686572751</v>
      </c>
      <c r="AP50" s="36">
        <f t="shared" si="34"/>
        <v>4190.5331683948052</v>
      </c>
      <c r="AQ50" s="36">
        <f t="shared" si="35"/>
        <v>4179.4847681323354</v>
      </c>
      <c r="AR50" s="36">
        <f t="shared" si="36"/>
        <v>4168.4363678698655</v>
      </c>
      <c r="AS50" s="36">
        <f t="shared" si="37"/>
        <v>4157.3879676073957</v>
      </c>
      <c r="AT50" s="26">
        <f>SUMIFS('NTUA self con'!K$15:K$55,'NTUA self con'!$A$15:$A$55,overview_numbers!$B50)</f>
        <v>4146.3395673449268</v>
      </c>
      <c r="AU50" s="36">
        <f t="shared" si="38"/>
        <v>4086.2918941346115</v>
      </c>
      <c r="AV50" s="36">
        <f t="shared" si="39"/>
        <v>4026.2442209242963</v>
      </c>
      <c r="AW50" s="36">
        <f t="shared" si="40"/>
        <v>3966.1965477139811</v>
      </c>
      <c r="AX50" s="36">
        <f t="shared" si="41"/>
        <v>3906.1488745036659</v>
      </c>
      <c r="AY50" s="26">
        <f>SUMIFS('NTUA self con'!L$15:L$55,'NTUA self con'!$A$15:$A$55,overview_numbers!$B50)</f>
        <v>3846.1012012933497</v>
      </c>
    </row>
    <row r="51" spans="1:51" hidden="1" x14ac:dyDescent="0.25">
      <c r="A51" s="31"/>
      <c r="B51" s="27" t="s">
        <v>67</v>
      </c>
      <c r="C51" s="27" t="s">
        <v>114</v>
      </c>
      <c r="D51" s="27" t="s">
        <v>131</v>
      </c>
      <c r="E51" s="27" t="s">
        <v>132</v>
      </c>
      <c r="F51" s="28">
        <f>SUMIFS('Estat self con'!G$15:G$55,'Estat self con'!$A$15:$A$55,overview_numbers!$B51)</f>
        <v>3161.3319999999949</v>
      </c>
      <c r="G51" s="28">
        <f>SUMIFS('Estat self con'!H$15:H$55,'Estat self con'!$A$15:$A$55,overview_numbers!$B51)</f>
        <v>3147.1109999999971</v>
      </c>
      <c r="H51" s="28">
        <f>SUMIFS('Estat self con'!I$15:I$55,'Estat self con'!$A$15:$A$55,overview_numbers!$B51)</f>
        <v>3274.3819999999978</v>
      </c>
      <c r="I51" s="28">
        <f>SUMIFS('Estat self con'!J$15:J$55,'Estat self con'!$A$15:$A$55,overview_numbers!$B51)</f>
        <v>3263.2819999999992</v>
      </c>
      <c r="J51" s="28">
        <f>SUMIFS('Estat self con'!K$15:K$55,'Estat self con'!$A$15:$A$55,overview_numbers!$B51)</f>
        <v>3055.625</v>
      </c>
      <c r="K51" s="28">
        <f>SUMIFS('Estat self con'!L$15:L$55,'Estat self con'!$A$15:$A$55,overview_numbers!$B51)</f>
        <v>3518.6370000000024</v>
      </c>
      <c r="L51" s="28">
        <f>SUMIFS('Estat self con'!M$15:M$55,'Estat self con'!$A$15:$A$55,overview_numbers!$B51)</f>
        <v>3321.3549999999959</v>
      </c>
      <c r="M51" s="28">
        <f>SUMIFS('Estat self con'!N$15:N$55,'Estat self con'!$A$15:$A$55,overview_numbers!$B51)</f>
        <v>3288.2430000000022</v>
      </c>
      <c r="N51" s="28">
        <f>SUMIFS('Estat self con'!O$15:O$55,'Estat self con'!$A$15:$A$55,overview_numbers!$B51)</f>
        <v>3056.9379999999946</v>
      </c>
      <c r="O51" s="28">
        <f>SUMIFS('Estat self con'!P$15:P$55,'Estat self con'!$A$15:$A$55,overview_numbers!$B51)</f>
        <v>3201.2750000000015</v>
      </c>
      <c r="P51" s="28">
        <f>SUMIFS('Estat self con'!Q$15:Q$55,'Estat self con'!$A$15:$A$55,overview_numbers!$B51)</f>
        <v>3341.6990000000005</v>
      </c>
      <c r="Q51" s="28">
        <f>SUMIFS('Estat self con'!R$15:R$55,'Estat self con'!$A$15:$A$55,overview_numbers!$B51)</f>
        <v>3447.6739999999991</v>
      </c>
      <c r="R51" s="28">
        <f>SUMIFS('Estat self con'!S$15:S$55,'Estat self con'!$A$15:$A$55,overview_numbers!$B51)</f>
        <v>3411.5299999999988</v>
      </c>
      <c r="S51" s="28">
        <f>SUMIFS('Estat self con'!T$15:T$55,'Estat self con'!$A$15:$A$55,overview_numbers!$B51)</f>
        <v>3477.0940000000046</v>
      </c>
      <c r="T51" s="37">
        <f t="shared" si="21"/>
        <v>3351.6838964138524</v>
      </c>
      <c r="U51" s="37">
        <f t="shared" si="21"/>
        <v>3226.2737928277002</v>
      </c>
      <c r="V51" s="37">
        <f t="shared" si="21"/>
        <v>3100.8636892415479</v>
      </c>
      <c r="W51" s="37">
        <f t="shared" si="21"/>
        <v>2975.4535856553957</v>
      </c>
      <c r="X51" s="37">
        <f t="shared" si="21"/>
        <v>2850.0434820692435</v>
      </c>
      <c r="Y51" s="37">
        <f t="shared" si="21"/>
        <v>2724.6333784830913</v>
      </c>
      <c r="Z51" s="29">
        <f>SUMIFS('NTUA self con'!G$15:G$55,'NTUA self con'!$A$15:$A$55,overview_numbers!$B51)</f>
        <v>2599.22327489694</v>
      </c>
      <c r="AA51" s="37">
        <f t="shared" si="22"/>
        <v>2603.7650288869422</v>
      </c>
      <c r="AB51" s="37">
        <f t="shared" si="23"/>
        <v>2608.3067828769445</v>
      </c>
      <c r="AC51" s="37">
        <f t="shared" si="24"/>
        <v>2612.8485368669467</v>
      </c>
      <c r="AD51" s="37">
        <f t="shared" si="25"/>
        <v>2617.3902908569489</v>
      </c>
      <c r="AE51" s="29">
        <f>SUMIFS('NTUA self con'!H$15:H$55,'NTUA self con'!$A$15:$A$55,overview_numbers!$B51)</f>
        <v>2621.9320448469516</v>
      </c>
      <c r="AF51" s="37">
        <f t="shared" si="26"/>
        <v>2545.2014014227725</v>
      </c>
      <c r="AG51" s="37">
        <f t="shared" si="27"/>
        <v>2468.4707579985934</v>
      </c>
      <c r="AH51" s="37">
        <f t="shared" si="28"/>
        <v>2391.7401145744143</v>
      </c>
      <c r="AI51" s="37">
        <f t="shared" si="29"/>
        <v>2315.0094711502352</v>
      </c>
      <c r="AJ51" s="29">
        <f>SUMIFS('NTUA self con'!I$15:I$55,'NTUA self con'!$A$15:$A$55,overview_numbers!$B51)</f>
        <v>2238.2788277260552</v>
      </c>
      <c r="AK51" s="37">
        <f t="shared" si="30"/>
        <v>2262.480365909767</v>
      </c>
      <c r="AL51" s="37">
        <f t="shared" si="31"/>
        <v>2286.6819040934788</v>
      </c>
      <c r="AM51" s="37">
        <f t="shared" si="32"/>
        <v>2310.8834422771906</v>
      </c>
      <c r="AN51" s="37">
        <f t="shared" si="33"/>
        <v>2335.0849804609024</v>
      </c>
      <c r="AO51" s="29">
        <f>SUMIFS('NTUA self con'!J$15:J$55,'NTUA self con'!$A$15:$A$55,overview_numbers!$B51)</f>
        <v>2359.2865186446143</v>
      </c>
      <c r="AP51" s="37">
        <f t="shared" si="34"/>
        <v>2363.3940304340913</v>
      </c>
      <c r="AQ51" s="37">
        <f t="shared" si="35"/>
        <v>2367.5015422235683</v>
      </c>
      <c r="AR51" s="37">
        <f t="shared" si="36"/>
        <v>2371.6090540130454</v>
      </c>
      <c r="AS51" s="37">
        <f t="shared" si="37"/>
        <v>2375.7165658025224</v>
      </c>
      <c r="AT51" s="29">
        <f>SUMIFS('NTUA self con'!K$15:K$55,'NTUA self con'!$A$15:$A$55,overview_numbers!$B51)</f>
        <v>2379.8240775919985</v>
      </c>
      <c r="AU51" s="37">
        <f t="shared" si="38"/>
        <v>2363.7142558302962</v>
      </c>
      <c r="AV51" s="37">
        <f t="shared" si="39"/>
        <v>2347.6044340685939</v>
      </c>
      <c r="AW51" s="37">
        <f t="shared" si="40"/>
        <v>2331.4946123068917</v>
      </c>
      <c r="AX51" s="37">
        <f t="shared" si="41"/>
        <v>2315.3847905451894</v>
      </c>
      <c r="AY51" s="29">
        <f>SUMIFS('NTUA self con'!L$15:L$55,'NTUA self con'!$A$15:$A$55,overview_numbers!$B51)</f>
        <v>2299.2749687834876</v>
      </c>
    </row>
    <row r="52" spans="1:51" hidden="1" x14ac:dyDescent="0.25">
      <c r="A52" s="30"/>
      <c r="B52" s="24" t="s">
        <v>68</v>
      </c>
      <c r="C52" s="24" t="s">
        <v>122</v>
      </c>
      <c r="D52" s="24" t="s">
        <v>131</v>
      </c>
      <c r="E52" s="24" t="s">
        <v>132</v>
      </c>
      <c r="F52" s="25">
        <f>SUMIFS('Estat self con'!G$15:G$55,'Estat self con'!$A$15:$A$55,overview_numbers!$B52)</f>
        <v>13321</v>
      </c>
      <c r="G52" s="25">
        <f>SUMIFS('Estat self con'!H$15:H$55,'Estat self con'!$A$15:$A$55,overview_numbers!$B52)</f>
        <v>14057</v>
      </c>
      <c r="H52" s="25">
        <f>SUMIFS('Estat self con'!I$15:I$55,'Estat self con'!$A$15:$A$55,overview_numbers!$B52)</f>
        <v>13955</v>
      </c>
      <c r="I52" s="25">
        <f>SUMIFS('Estat self con'!J$15:J$55,'Estat self con'!$A$15:$A$55,overview_numbers!$B52)</f>
        <v>13807</v>
      </c>
      <c r="J52" s="25">
        <f>SUMIFS('Estat self con'!K$15:K$55,'Estat self con'!$A$15:$A$55,overview_numbers!$B52)</f>
        <v>13812</v>
      </c>
      <c r="K52" s="25">
        <f>SUMIFS('Estat self con'!L$15:L$55,'Estat self con'!$A$15:$A$55,overview_numbers!$B52)</f>
        <v>14200</v>
      </c>
      <c r="L52" s="25">
        <f>SUMIFS('Estat self con'!M$15:M$55,'Estat self con'!$A$15:$A$55,overview_numbers!$B52)</f>
        <v>14635</v>
      </c>
      <c r="M52" s="25">
        <f>SUMIFS('Estat self con'!N$15:N$55,'Estat self con'!$A$15:$A$55,overview_numbers!$B52)</f>
        <v>14490</v>
      </c>
      <c r="N52" s="25">
        <f>SUMIFS('Estat self con'!O$15:O$55,'Estat self con'!$A$15:$A$55,overview_numbers!$B52)</f>
        <v>14501</v>
      </c>
      <c r="O52" s="25">
        <f>SUMIFS('Estat self con'!P$15:P$55,'Estat self con'!$A$15:$A$55,overview_numbers!$B52)</f>
        <v>13845</v>
      </c>
      <c r="P52" s="25">
        <f>SUMIFS('Estat self con'!Q$15:Q$55,'Estat self con'!$A$15:$A$55,overview_numbers!$B52)</f>
        <v>14249</v>
      </c>
      <c r="Q52" s="25">
        <f>SUMIFS('Estat self con'!R$15:R$55,'Estat self con'!$A$15:$A$55,overview_numbers!$B52)</f>
        <v>14632</v>
      </c>
      <c r="R52" s="25">
        <f>SUMIFS('Estat self con'!S$15:S$55,'Estat self con'!$A$15:$A$55,overview_numbers!$B52)</f>
        <v>15596.008000000002</v>
      </c>
      <c r="S52" s="25">
        <f>SUMIFS('Estat self con'!T$15:T$55,'Estat self con'!$A$15:$A$55,overview_numbers!$B52)</f>
        <v>14779.790000000008</v>
      </c>
      <c r="T52" s="36">
        <f t="shared" si="21"/>
        <v>14635.165219030796</v>
      </c>
      <c r="U52" s="36">
        <f t="shared" si="21"/>
        <v>14490.540438061584</v>
      </c>
      <c r="V52" s="36">
        <f t="shared" si="21"/>
        <v>14345.915657092371</v>
      </c>
      <c r="W52" s="36">
        <f t="shared" si="21"/>
        <v>14201.290876123159</v>
      </c>
      <c r="X52" s="36">
        <f t="shared" si="21"/>
        <v>14056.666095153947</v>
      </c>
      <c r="Y52" s="36">
        <f t="shared" si="21"/>
        <v>13912.041314184735</v>
      </c>
      <c r="Z52" s="26">
        <f>SUMIFS('NTUA self con'!G$15:G$55,'NTUA self con'!$A$15:$A$55,overview_numbers!$B52)</f>
        <v>13767.416533215524</v>
      </c>
      <c r="AA52" s="36">
        <f t="shared" si="22"/>
        <v>13804.234994913986</v>
      </c>
      <c r="AB52" s="36">
        <f t="shared" si="23"/>
        <v>13841.053456612448</v>
      </c>
      <c r="AC52" s="36">
        <f t="shared" si="24"/>
        <v>13877.87191831091</v>
      </c>
      <c r="AD52" s="36">
        <f t="shared" si="25"/>
        <v>13914.690380009371</v>
      </c>
      <c r="AE52" s="26">
        <f>SUMIFS('NTUA self con'!H$15:H$55,'NTUA self con'!$A$15:$A$55,overview_numbers!$B52)</f>
        <v>13951.508841707837</v>
      </c>
      <c r="AF52" s="36">
        <f t="shared" si="26"/>
        <v>13821.136953000916</v>
      </c>
      <c r="AG52" s="36">
        <f t="shared" si="27"/>
        <v>13690.765064293995</v>
      </c>
      <c r="AH52" s="36">
        <f t="shared" si="28"/>
        <v>13560.393175587074</v>
      </c>
      <c r="AI52" s="36">
        <f t="shared" si="29"/>
        <v>13430.021286880154</v>
      </c>
      <c r="AJ52" s="26">
        <f>SUMIFS('NTUA self con'!I$15:I$55,'NTUA self con'!$A$15:$A$55,overview_numbers!$B52)</f>
        <v>13299.649398173235</v>
      </c>
      <c r="AK52" s="36">
        <f t="shared" si="30"/>
        <v>13065.48867072863</v>
      </c>
      <c r="AL52" s="36">
        <f t="shared" si="31"/>
        <v>12831.327943284025</v>
      </c>
      <c r="AM52" s="36">
        <f t="shared" si="32"/>
        <v>12597.167215839419</v>
      </c>
      <c r="AN52" s="36">
        <f t="shared" si="33"/>
        <v>12363.006488394814</v>
      </c>
      <c r="AO52" s="26">
        <f>SUMIFS('NTUA self con'!J$15:J$55,'NTUA self con'!$A$15:$A$55,overview_numbers!$B52)</f>
        <v>12128.845760950207</v>
      </c>
      <c r="AP52" s="36">
        <f t="shared" si="34"/>
        <v>12971.903708650894</v>
      </c>
      <c r="AQ52" s="36">
        <f t="shared" si="35"/>
        <v>13814.961656351581</v>
      </c>
      <c r="AR52" s="36">
        <f t="shared" si="36"/>
        <v>14658.019604052268</v>
      </c>
      <c r="AS52" s="36">
        <f t="shared" si="37"/>
        <v>15501.077551752955</v>
      </c>
      <c r="AT52" s="26">
        <f>SUMIFS('NTUA self con'!K$15:K$55,'NTUA self con'!$A$15:$A$55,overview_numbers!$B52)</f>
        <v>16344.135499453638</v>
      </c>
      <c r="AU52" s="36">
        <f t="shared" si="38"/>
        <v>17122.712540473782</v>
      </c>
      <c r="AV52" s="36">
        <f t="shared" si="39"/>
        <v>17901.289581493926</v>
      </c>
      <c r="AW52" s="36">
        <f t="shared" si="40"/>
        <v>18679.86662251407</v>
      </c>
      <c r="AX52" s="36">
        <f t="shared" si="41"/>
        <v>19458.443663534214</v>
      </c>
      <c r="AY52" s="26">
        <f>SUMIFS('NTUA self con'!L$15:L$55,'NTUA self con'!$A$15:$A$55,overview_numbers!$B52)</f>
        <v>20237.020704554365</v>
      </c>
    </row>
    <row r="53" spans="1:51" hidden="1" x14ac:dyDescent="0.25">
      <c r="A53" s="31"/>
      <c r="B53" s="27" t="s">
        <v>69</v>
      </c>
      <c r="C53" s="27" t="s">
        <v>115</v>
      </c>
      <c r="D53" s="27" t="s">
        <v>131</v>
      </c>
      <c r="E53" s="27" t="s">
        <v>132</v>
      </c>
      <c r="F53" s="28">
        <f>SUMIFS('Estat self con'!G$15:G$55,'Estat self con'!$A$15:$A$55,overview_numbers!$B53)</f>
        <v>1590.8559999999998</v>
      </c>
      <c r="G53" s="28">
        <f>SUMIFS('Estat self con'!H$15:H$55,'Estat self con'!$A$15:$A$55,overview_numbers!$B53)</f>
        <v>1547.7779999999984</v>
      </c>
      <c r="H53" s="28">
        <f>SUMIFS('Estat self con'!I$15:I$55,'Estat self con'!$A$15:$A$55,overview_numbers!$B53)</f>
        <v>1344.5380000000005</v>
      </c>
      <c r="I53" s="28">
        <f>SUMIFS('Estat self con'!J$15:J$55,'Estat self con'!$A$15:$A$55,overview_numbers!$B53)</f>
        <v>1390.0479999999952</v>
      </c>
      <c r="J53" s="28">
        <f>SUMIFS('Estat self con'!K$15:K$55,'Estat self con'!$A$15:$A$55,overview_numbers!$B53)</f>
        <v>1488.8280000000013</v>
      </c>
      <c r="K53" s="28">
        <f>SUMIFS('Estat self con'!L$15:L$55,'Estat self con'!$A$15:$A$55,overview_numbers!$B53)</f>
        <v>1307.5020000000004</v>
      </c>
      <c r="L53" s="28">
        <f>SUMIFS('Estat self con'!M$15:M$55,'Estat self con'!$A$15:$A$55,overview_numbers!$B53)</f>
        <v>1334.6990000000005</v>
      </c>
      <c r="M53" s="28">
        <f>SUMIFS('Estat self con'!N$15:N$55,'Estat self con'!$A$15:$A$55,overview_numbers!$B53)</f>
        <v>1360.4310000000041</v>
      </c>
      <c r="N53" s="28">
        <f>SUMIFS('Estat self con'!O$15:O$55,'Estat self con'!$A$15:$A$55,overview_numbers!$B53)</f>
        <v>1261.2570000000051</v>
      </c>
      <c r="O53" s="28">
        <f>SUMIFS('Estat self con'!P$15:P$55,'Estat self con'!$A$15:$A$55,overview_numbers!$B53)</f>
        <v>1275.5149999999994</v>
      </c>
      <c r="P53" s="28">
        <f>SUMIFS('Estat self con'!Q$15:Q$55,'Estat self con'!$A$15:$A$55,overview_numbers!$B53)</f>
        <v>1480.1150000000052</v>
      </c>
      <c r="Q53" s="28">
        <f>SUMIFS('Estat self con'!R$15:R$55,'Estat self con'!$A$15:$A$55,overview_numbers!$B53)</f>
        <v>1467.2099999999991</v>
      </c>
      <c r="R53" s="28">
        <f>SUMIFS('Estat self con'!S$15:S$55,'Estat self con'!$A$15:$A$55,overview_numbers!$B53)</f>
        <v>1762.7429999999949</v>
      </c>
      <c r="S53" s="28">
        <f>SUMIFS('Estat self con'!T$15:T$55,'Estat self con'!$A$15:$A$55,overview_numbers!$B53)</f>
        <v>1438.8660000000018</v>
      </c>
      <c r="T53" s="37">
        <f t="shared" si="21"/>
        <v>1333.4634915424333</v>
      </c>
      <c r="U53" s="37">
        <f t="shared" si="21"/>
        <v>1228.0609830848648</v>
      </c>
      <c r="V53" s="37">
        <f t="shared" si="21"/>
        <v>1122.6584746272963</v>
      </c>
      <c r="W53" s="37">
        <f t="shared" si="21"/>
        <v>1017.2559661697277</v>
      </c>
      <c r="X53" s="37">
        <f t="shared" si="21"/>
        <v>911.85345771215907</v>
      </c>
      <c r="Y53" s="37">
        <f t="shared" si="21"/>
        <v>806.45094925459045</v>
      </c>
      <c r="Z53" s="29">
        <f>SUMIFS('NTUA self con'!G$15:G$55,'NTUA self con'!$A$15:$A$55,overview_numbers!$B53)</f>
        <v>701.04844079702161</v>
      </c>
      <c r="AA53" s="37">
        <f t="shared" si="22"/>
        <v>659.15314711204849</v>
      </c>
      <c r="AB53" s="37">
        <f t="shared" si="23"/>
        <v>617.25785342707536</v>
      </c>
      <c r="AC53" s="37">
        <f t="shared" si="24"/>
        <v>575.36255974210223</v>
      </c>
      <c r="AD53" s="37">
        <f t="shared" si="25"/>
        <v>533.46726605712911</v>
      </c>
      <c r="AE53" s="29">
        <f>SUMIFS('NTUA self con'!H$15:H$55,'NTUA self con'!$A$15:$A$55,overview_numbers!$B53)</f>
        <v>491.57197237215587</v>
      </c>
      <c r="AF53" s="37">
        <f t="shared" si="26"/>
        <v>489.84872093997399</v>
      </c>
      <c r="AG53" s="37">
        <f t="shared" si="27"/>
        <v>488.1254695077921</v>
      </c>
      <c r="AH53" s="37">
        <f t="shared" si="28"/>
        <v>486.40221807561022</v>
      </c>
      <c r="AI53" s="37">
        <f t="shared" si="29"/>
        <v>484.67896664342834</v>
      </c>
      <c r="AJ53" s="29">
        <f>SUMIFS('NTUA self con'!I$15:I$55,'NTUA self con'!$A$15:$A$55,overview_numbers!$B53)</f>
        <v>482.95571521124657</v>
      </c>
      <c r="AK53" s="37">
        <f t="shared" si="30"/>
        <v>477.64021297431026</v>
      </c>
      <c r="AL53" s="37">
        <f t="shared" si="31"/>
        <v>472.32471073737395</v>
      </c>
      <c r="AM53" s="37">
        <f t="shared" si="32"/>
        <v>467.00920850043764</v>
      </c>
      <c r="AN53" s="37">
        <f t="shared" si="33"/>
        <v>461.69370626350133</v>
      </c>
      <c r="AO53" s="29">
        <f>SUMIFS('NTUA self con'!J$15:J$55,'NTUA self con'!$A$15:$A$55,overview_numbers!$B53)</f>
        <v>456.37820402656507</v>
      </c>
      <c r="AP53" s="37">
        <f t="shared" si="34"/>
        <v>472.52479397517601</v>
      </c>
      <c r="AQ53" s="37">
        <f t="shared" si="35"/>
        <v>488.67138392378695</v>
      </c>
      <c r="AR53" s="37">
        <f t="shared" si="36"/>
        <v>504.81797387239789</v>
      </c>
      <c r="AS53" s="37">
        <f t="shared" si="37"/>
        <v>520.96456382100882</v>
      </c>
      <c r="AT53" s="29">
        <f>SUMIFS('NTUA self con'!K$15:K$55,'NTUA self con'!$A$15:$A$55,overview_numbers!$B53)</f>
        <v>537.1111537696197</v>
      </c>
      <c r="AU53" s="37">
        <f t="shared" si="38"/>
        <v>529.20752909279838</v>
      </c>
      <c r="AV53" s="37">
        <f t="shared" si="39"/>
        <v>521.30390441597706</v>
      </c>
      <c r="AW53" s="37">
        <f t="shared" si="40"/>
        <v>513.40027973915574</v>
      </c>
      <c r="AX53" s="37">
        <f t="shared" si="41"/>
        <v>505.49665506233441</v>
      </c>
      <c r="AY53" s="29">
        <f>SUMIFS('NTUA self con'!L$15:L$55,'NTUA self con'!$A$15:$A$55,overview_numbers!$B53)</f>
        <v>497.59303038551298</v>
      </c>
    </row>
    <row r="54" spans="1:51" hidden="1" x14ac:dyDescent="0.25">
      <c r="A54" s="30"/>
      <c r="B54" s="24" t="s">
        <v>70</v>
      </c>
      <c r="C54" s="24" t="s">
        <v>109</v>
      </c>
      <c r="D54" s="24" t="s">
        <v>131</v>
      </c>
      <c r="E54" s="24" t="s">
        <v>132</v>
      </c>
      <c r="F54" s="25">
        <f>SUMIFS('Estat self con'!G$15:G$55,'Estat self con'!$A$15:$A$55,overview_numbers!$B54)</f>
        <v>3909</v>
      </c>
      <c r="G54" s="25">
        <f>SUMIFS('Estat self con'!H$15:H$55,'Estat self con'!$A$15:$A$55,overview_numbers!$B54)</f>
        <v>4347</v>
      </c>
      <c r="H54" s="25">
        <f>SUMIFS('Estat self con'!I$15:I$55,'Estat self con'!$A$15:$A$55,overview_numbers!$B54)</f>
        <v>5508</v>
      </c>
      <c r="I54" s="25">
        <f>SUMIFS('Estat self con'!J$15:J$55,'Estat self con'!$A$15:$A$55,overview_numbers!$B54)</f>
        <v>4856</v>
      </c>
      <c r="J54" s="25">
        <f>SUMIFS('Estat self con'!K$15:K$55,'Estat self con'!$A$15:$A$55,overview_numbers!$B54)</f>
        <v>5255</v>
      </c>
      <c r="K54" s="25">
        <f>SUMIFS('Estat self con'!L$15:L$55,'Estat self con'!$A$15:$A$55,overview_numbers!$B54)</f>
        <v>5056</v>
      </c>
      <c r="L54" s="25">
        <f>SUMIFS('Estat self con'!M$15:M$55,'Estat self con'!$A$15:$A$55,overview_numbers!$B54)</f>
        <v>5727</v>
      </c>
      <c r="M54" s="25">
        <f>SUMIFS('Estat self con'!N$15:N$55,'Estat self con'!$A$15:$A$55,overview_numbers!$B54)</f>
        <v>5351</v>
      </c>
      <c r="N54" s="25">
        <f>SUMIFS('Estat self con'!O$15:O$55,'Estat self con'!$A$15:$A$55,overview_numbers!$B54)</f>
        <v>4754</v>
      </c>
      <c r="O54" s="25">
        <f>SUMIFS('Estat self con'!P$15:P$55,'Estat self con'!$A$15:$A$55,overview_numbers!$B54)</f>
        <v>4977</v>
      </c>
      <c r="P54" s="25">
        <f>SUMIFS('Estat self con'!Q$15:Q$55,'Estat self con'!$A$15:$A$55,overview_numbers!$B54)</f>
        <v>5019</v>
      </c>
      <c r="Q54" s="25">
        <f>SUMIFS('Estat self con'!R$15:R$55,'Estat self con'!$A$15:$A$55,overview_numbers!$B54)</f>
        <v>4847</v>
      </c>
      <c r="R54" s="25">
        <f>SUMIFS('Estat self con'!S$15:S$55,'Estat self con'!$A$15:$A$55,overview_numbers!$B54)</f>
        <v>4940.5889999999999</v>
      </c>
      <c r="S54" s="25">
        <f>SUMIFS('Estat self con'!T$15:T$55,'Estat self con'!$A$15:$A$55,overview_numbers!$B54)</f>
        <v>4700.9440000000031</v>
      </c>
      <c r="T54" s="36">
        <f t="shared" si="21"/>
        <v>4713.9977610296173</v>
      </c>
      <c r="U54" s="36">
        <f t="shared" si="21"/>
        <v>4727.0515220592315</v>
      </c>
      <c r="V54" s="36">
        <f t="shared" si="21"/>
        <v>4740.1052830888457</v>
      </c>
      <c r="W54" s="36">
        <f t="shared" si="21"/>
        <v>4753.1590441184599</v>
      </c>
      <c r="X54" s="36">
        <f t="shared" si="21"/>
        <v>4766.212805148074</v>
      </c>
      <c r="Y54" s="36">
        <f t="shared" si="21"/>
        <v>4779.2665661776882</v>
      </c>
      <c r="Z54" s="26">
        <f>SUMIFS('NTUA self con'!G$15:G$55,'NTUA self con'!$A$15:$A$55,overview_numbers!$B54)</f>
        <v>4792.3203272073006</v>
      </c>
      <c r="AA54" s="36">
        <f t="shared" si="22"/>
        <v>4527.2785200177486</v>
      </c>
      <c r="AB54" s="36">
        <f t="shared" si="23"/>
        <v>4262.2367128281967</v>
      </c>
      <c r="AC54" s="36">
        <f t="shared" si="24"/>
        <v>3997.1949056386447</v>
      </c>
      <c r="AD54" s="36">
        <f t="shared" si="25"/>
        <v>3732.1530984490928</v>
      </c>
      <c r="AE54" s="26">
        <f>SUMIFS('NTUA self con'!H$15:H$55,'NTUA self con'!$A$15:$A$55,overview_numbers!$B54)</f>
        <v>3467.1112912595418</v>
      </c>
      <c r="AF54" s="36">
        <f t="shared" si="26"/>
        <v>3327.292862152256</v>
      </c>
      <c r="AG54" s="36">
        <f t="shared" si="27"/>
        <v>3187.4744330449703</v>
      </c>
      <c r="AH54" s="36">
        <f t="shared" si="28"/>
        <v>3047.6560039376845</v>
      </c>
      <c r="AI54" s="36">
        <f t="shared" si="29"/>
        <v>2907.8375748303988</v>
      </c>
      <c r="AJ54" s="26">
        <f>SUMIFS('NTUA self con'!I$15:I$55,'NTUA self con'!$A$15:$A$55,overview_numbers!$B54)</f>
        <v>2768.0191457231122</v>
      </c>
      <c r="AK54" s="36">
        <f t="shared" si="30"/>
        <v>2718.7324537926324</v>
      </c>
      <c r="AL54" s="36">
        <f t="shared" si="31"/>
        <v>2669.4457618621527</v>
      </c>
      <c r="AM54" s="36">
        <f t="shared" si="32"/>
        <v>2620.159069931673</v>
      </c>
      <c r="AN54" s="36">
        <f t="shared" si="33"/>
        <v>2570.8723780011933</v>
      </c>
      <c r="AO54" s="26">
        <f>SUMIFS('NTUA self con'!J$15:J$55,'NTUA self con'!$A$15:$A$55,overview_numbers!$B54)</f>
        <v>2521.5856860707136</v>
      </c>
      <c r="AP54" s="36">
        <f t="shared" si="34"/>
        <v>2487.5920938814088</v>
      </c>
      <c r="AQ54" s="36">
        <f t="shared" si="35"/>
        <v>2453.598501692104</v>
      </c>
      <c r="AR54" s="36">
        <f t="shared" si="36"/>
        <v>2419.6049095027993</v>
      </c>
      <c r="AS54" s="36">
        <f t="shared" si="37"/>
        <v>2385.6113173134945</v>
      </c>
      <c r="AT54" s="26">
        <f>SUMIFS('NTUA self con'!K$15:K$55,'NTUA self con'!$A$15:$A$55,overview_numbers!$B54)</f>
        <v>2351.6177251241897</v>
      </c>
      <c r="AU54" s="36">
        <f t="shared" si="38"/>
        <v>2909.6363442405941</v>
      </c>
      <c r="AV54" s="36">
        <f t="shared" si="39"/>
        <v>3467.6549633569985</v>
      </c>
      <c r="AW54" s="36">
        <f t="shared" si="40"/>
        <v>4025.6735824734028</v>
      </c>
      <c r="AX54" s="36">
        <f t="shared" si="41"/>
        <v>4583.6922015898072</v>
      </c>
      <c r="AY54" s="26">
        <f>SUMIFS('NTUA self con'!L$15:L$55,'NTUA self con'!$A$15:$A$55,overview_numbers!$B54)</f>
        <v>5141.710820706212</v>
      </c>
    </row>
    <row r="55" spans="1:51" hidden="1" x14ac:dyDescent="0.25">
      <c r="A55" s="31"/>
      <c r="B55" s="27" t="s">
        <v>71</v>
      </c>
      <c r="C55" s="27" t="s">
        <v>123</v>
      </c>
      <c r="D55" s="27" t="s">
        <v>131</v>
      </c>
      <c r="E55" s="27" t="s">
        <v>132</v>
      </c>
      <c r="F55" s="28">
        <f>SUMIFS('Estat self con'!G$15:G$55,'Estat self con'!$A$15:$A$55,overview_numbers!$B55)</f>
        <v>968</v>
      </c>
      <c r="G55" s="28">
        <f>SUMIFS('Estat self con'!H$15:H$55,'Estat self con'!$A$15:$A$55,overview_numbers!$B55)</f>
        <v>998</v>
      </c>
      <c r="H55" s="28">
        <f>SUMIFS('Estat self con'!I$15:I$55,'Estat self con'!$A$15:$A$55,overview_numbers!$B55)</f>
        <v>999</v>
      </c>
      <c r="I55" s="28">
        <f>SUMIFS('Estat self con'!J$15:J$55,'Estat self con'!$A$15:$A$55,overview_numbers!$B55)</f>
        <v>1042</v>
      </c>
      <c r="J55" s="28">
        <f>SUMIFS('Estat self con'!K$15:K$55,'Estat self con'!$A$15:$A$55,overview_numbers!$B55)</f>
        <v>1028</v>
      </c>
      <c r="K55" s="28">
        <f>SUMIFS('Estat self con'!L$15:L$55,'Estat self con'!$A$15:$A$55,overview_numbers!$B55)</f>
        <v>1030</v>
      </c>
      <c r="L55" s="28">
        <f>SUMIFS('Estat self con'!M$15:M$55,'Estat self con'!$A$15:$A$55,overview_numbers!$B55)</f>
        <v>1058</v>
      </c>
      <c r="M55" s="28">
        <f>SUMIFS('Estat self con'!N$15:N$55,'Estat self con'!$A$15:$A$55,overview_numbers!$B55)</f>
        <v>1031</v>
      </c>
      <c r="N55" s="28">
        <f>SUMIFS('Estat self con'!O$15:O$55,'Estat self con'!$A$15:$A$55,overview_numbers!$B55)</f>
        <v>986</v>
      </c>
      <c r="O55" s="28">
        <f>SUMIFS('Estat self con'!P$15:P$55,'Estat self con'!$A$15:$A$55,overview_numbers!$B55)</f>
        <v>951</v>
      </c>
      <c r="P55" s="28">
        <f>SUMIFS('Estat self con'!Q$15:Q$55,'Estat self con'!$A$15:$A$55,overview_numbers!$B55)</f>
        <v>913</v>
      </c>
      <c r="Q55" s="28">
        <f>SUMIFS('Estat self con'!R$15:R$55,'Estat self con'!$A$15:$A$55,overview_numbers!$B55)</f>
        <v>954</v>
      </c>
      <c r="R55" s="28">
        <f>SUMIFS('Estat self con'!S$15:S$55,'Estat self con'!$A$15:$A$55,overview_numbers!$B55)</f>
        <v>929.34900000000016</v>
      </c>
      <c r="S55" s="28">
        <f>SUMIFS('Estat self con'!T$15:T$55,'Estat self con'!$A$15:$A$55,overview_numbers!$B55)</f>
        <v>883.55499999999847</v>
      </c>
      <c r="T55" s="37">
        <f t="shared" si="21"/>
        <v>875.87262932826104</v>
      </c>
      <c r="U55" s="37">
        <f t="shared" si="21"/>
        <v>868.19025865652361</v>
      </c>
      <c r="V55" s="37">
        <f t="shared" si="21"/>
        <v>860.50788798478618</v>
      </c>
      <c r="W55" s="37">
        <f t="shared" si="21"/>
        <v>852.82551731304875</v>
      </c>
      <c r="X55" s="37">
        <f t="shared" si="21"/>
        <v>845.14314664131132</v>
      </c>
      <c r="Y55" s="37">
        <f t="shared" si="21"/>
        <v>837.46077596957389</v>
      </c>
      <c r="Z55" s="29">
        <f>SUMIFS('NTUA self con'!G$15:G$55,'NTUA self con'!$A$15:$A$55,overview_numbers!$B55)</f>
        <v>829.7784052978368</v>
      </c>
      <c r="AA55" s="37">
        <f t="shared" si="22"/>
        <v>828.62661110690101</v>
      </c>
      <c r="AB55" s="37">
        <f t="shared" si="23"/>
        <v>827.47481691596522</v>
      </c>
      <c r="AC55" s="37">
        <f t="shared" si="24"/>
        <v>826.32302272502943</v>
      </c>
      <c r="AD55" s="37">
        <f t="shared" si="25"/>
        <v>825.17122853409364</v>
      </c>
      <c r="AE55" s="29">
        <f>SUMIFS('NTUA self con'!H$15:H$55,'NTUA self con'!$A$15:$A$55,overview_numbers!$B55)</f>
        <v>824.01943434315763</v>
      </c>
      <c r="AF55" s="37">
        <f t="shared" si="26"/>
        <v>816.24584148936628</v>
      </c>
      <c r="AG55" s="37">
        <f t="shared" si="27"/>
        <v>808.47224863557494</v>
      </c>
      <c r="AH55" s="37">
        <f t="shared" si="28"/>
        <v>800.6986557817836</v>
      </c>
      <c r="AI55" s="37">
        <f t="shared" si="29"/>
        <v>792.92506292799226</v>
      </c>
      <c r="AJ55" s="29">
        <f>SUMIFS('NTUA self con'!I$15:I$55,'NTUA self con'!$A$15:$A$55,overview_numbers!$B55)</f>
        <v>785.15147007420092</v>
      </c>
      <c r="AK55" s="37">
        <f t="shared" si="30"/>
        <v>773.15570853361714</v>
      </c>
      <c r="AL55" s="37">
        <f t="shared" si="31"/>
        <v>761.15994699303337</v>
      </c>
      <c r="AM55" s="37">
        <f t="shared" si="32"/>
        <v>749.1641854524496</v>
      </c>
      <c r="AN55" s="37">
        <f t="shared" si="33"/>
        <v>737.16842391186583</v>
      </c>
      <c r="AO55" s="29">
        <f>SUMIFS('NTUA self con'!J$15:J$55,'NTUA self con'!$A$15:$A$55,overview_numbers!$B55)</f>
        <v>725.17266237128206</v>
      </c>
      <c r="AP55" s="37">
        <f t="shared" si="34"/>
        <v>728.46828967608087</v>
      </c>
      <c r="AQ55" s="37">
        <f t="shared" si="35"/>
        <v>731.76391698087969</v>
      </c>
      <c r="AR55" s="37">
        <f t="shared" si="36"/>
        <v>735.0595442856785</v>
      </c>
      <c r="AS55" s="37">
        <f t="shared" si="37"/>
        <v>738.35517159047731</v>
      </c>
      <c r="AT55" s="29">
        <f>SUMIFS('NTUA self con'!K$15:K$55,'NTUA self con'!$A$15:$A$55,overview_numbers!$B55)</f>
        <v>741.65079889527624</v>
      </c>
      <c r="AU55" s="37">
        <f t="shared" si="38"/>
        <v>741.23041568108306</v>
      </c>
      <c r="AV55" s="37">
        <f t="shared" si="39"/>
        <v>740.81003246688988</v>
      </c>
      <c r="AW55" s="37">
        <f t="shared" si="40"/>
        <v>740.3896492526967</v>
      </c>
      <c r="AX55" s="37">
        <f t="shared" si="41"/>
        <v>739.96926603850352</v>
      </c>
      <c r="AY55" s="29">
        <f>SUMIFS('NTUA self con'!L$15:L$55,'NTUA self con'!$A$15:$A$55,overview_numbers!$B55)</f>
        <v>739.54888282431057</v>
      </c>
    </row>
    <row r="56" spans="1:51" hidden="1" x14ac:dyDescent="0.25">
      <c r="A56" s="30"/>
      <c r="B56" s="24" t="s">
        <v>72</v>
      </c>
      <c r="C56" s="24" t="s">
        <v>124</v>
      </c>
      <c r="D56" s="24" t="s">
        <v>131</v>
      </c>
      <c r="E56" s="24" t="s">
        <v>132</v>
      </c>
      <c r="F56" s="25">
        <f>SUMIFS('Estat self con'!G$15:G$55,'Estat self con'!$A$15:$A$55,overview_numbers!$B56)</f>
        <v>2164</v>
      </c>
      <c r="G56" s="25">
        <f>SUMIFS('Estat self con'!H$15:H$55,'Estat self con'!$A$15:$A$55,overview_numbers!$B56)</f>
        <v>2512</v>
      </c>
      <c r="H56" s="25">
        <f>SUMIFS('Estat self con'!I$15:I$55,'Estat self con'!$A$15:$A$55,overview_numbers!$B56)</f>
        <v>2290</v>
      </c>
      <c r="I56" s="25">
        <f>SUMIFS('Estat self con'!J$15:J$55,'Estat self con'!$A$15:$A$55,overview_numbers!$B56)</f>
        <v>2317</v>
      </c>
      <c r="J56" s="25">
        <f>SUMIFS('Estat self con'!K$15:K$55,'Estat self con'!$A$15:$A$55,overview_numbers!$B56)</f>
        <v>2053</v>
      </c>
      <c r="K56" s="25">
        <f>SUMIFS('Estat self con'!L$15:L$55,'Estat self con'!$A$15:$A$55,overview_numbers!$B56)</f>
        <v>2427</v>
      </c>
      <c r="L56" s="25">
        <f>SUMIFS('Estat self con'!M$15:M$55,'Estat self con'!$A$15:$A$55,overview_numbers!$B56)</f>
        <v>2566</v>
      </c>
      <c r="M56" s="25">
        <f>SUMIFS('Estat self con'!N$15:N$55,'Estat self con'!$A$15:$A$55,overview_numbers!$B56)</f>
        <v>2527</v>
      </c>
      <c r="N56" s="25">
        <f>SUMIFS('Estat self con'!O$15:O$55,'Estat self con'!$A$15:$A$55,overview_numbers!$B56)</f>
        <v>1660</v>
      </c>
      <c r="O56" s="25">
        <f>SUMIFS('Estat self con'!P$15:P$55,'Estat self con'!$A$15:$A$55,overview_numbers!$B56)</f>
        <v>2394</v>
      </c>
      <c r="P56" s="25">
        <f>SUMIFS('Estat self con'!Q$15:Q$55,'Estat self con'!$A$15:$A$55,overview_numbers!$B56)</f>
        <v>2145</v>
      </c>
      <c r="Q56" s="25">
        <f>SUMIFS('Estat self con'!R$15:R$55,'Estat self con'!$A$15:$A$55,overview_numbers!$B56)</f>
        <v>2067</v>
      </c>
      <c r="R56" s="25">
        <f>SUMIFS('Estat self con'!S$15:S$55,'Estat self con'!$A$15:$A$55,overview_numbers!$B56)</f>
        <v>2046</v>
      </c>
      <c r="S56" s="25">
        <f>SUMIFS('Estat self con'!T$15:T$55,'Estat self con'!$A$15:$A$55,overview_numbers!$B56)</f>
        <v>2108</v>
      </c>
      <c r="T56" s="36">
        <f t="shared" si="21"/>
        <v>2086.0047846667367</v>
      </c>
      <c r="U56" s="36">
        <f t="shared" si="21"/>
        <v>2064.0095693334733</v>
      </c>
      <c r="V56" s="36">
        <f t="shared" si="21"/>
        <v>2042.01435400021</v>
      </c>
      <c r="W56" s="36">
        <f t="shared" si="21"/>
        <v>2020.0191386669467</v>
      </c>
      <c r="X56" s="36">
        <f t="shared" si="21"/>
        <v>1998.0239233336833</v>
      </c>
      <c r="Y56" s="36">
        <f t="shared" si="21"/>
        <v>1976.02870800042</v>
      </c>
      <c r="Z56" s="26">
        <f>SUMIFS('NTUA self con'!G$15:G$55,'NTUA self con'!$A$15:$A$55,overview_numbers!$B56)</f>
        <v>1954.0334926671567</v>
      </c>
      <c r="AA56" s="36">
        <f t="shared" si="22"/>
        <v>1939.1541893919944</v>
      </c>
      <c r="AB56" s="36">
        <f t="shared" si="23"/>
        <v>1924.274886116832</v>
      </c>
      <c r="AC56" s="36">
        <f t="shared" si="24"/>
        <v>1909.3955828416697</v>
      </c>
      <c r="AD56" s="36">
        <f t="shared" si="25"/>
        <v>1894.5162795665074</v>
      </c>
      <c r="AE56" s="26">
        <f>SUMIFS('NTUA self con'!H$15:H$55,'NTUA self con'!$A$15:$A$55,overview_numbers!$B56)</f>
        <v>1879.6369762913455</v>
      </c>
      <c r="AF56" s="36">
        <f t="shared" si="26"/>
        <v>1890.0664394789667</v>
      </c>
      <c r="AG56" s="36">
        <f t="shared" si="27"/>
        <v>1900.4959026665879</v>
      </c>
      <c r="AH56" s="36">
        <f t="shared" si="28"/>
        <v>1910.9253658542091</v>
      </c>
      <c r="AI56" s="36">
        <f t="shared" si="29"/>
        <v>1921.3548290418303</v>
      </c>
      <c r="AJ56" s="26">
        <f>SUMIFS('NTUA self con'!I$15:I$55,'NTUA self con'!$A$15:$A$55,overview_numbers!$B56)</f>
        <v>1931.7842922294512</v>
      </c>
      <c r="AK56" s="36">
        <f t="shared" si="30"/>
        <v>1926.857266006479</v>
      </c>
      <c r="AL56" s="36">
        <f t="shared" si="31"/>
        <v>1921.9302397835067</v>
      </c>
      <c r="AM56" s="36">
        <f t="shared" si="32"/>
        <v>1917.0032135605345</v>
      </c>
      <c r="AN56" s="36">
        <f t="shared" si="33"/>
        <v>1912.0761873375623</v>
      </c>
      <c r="AO56" s="26">
        <f>SUMIFS('NTUA self con'!J$15:J$55,'NTUA self con'!$A$15:$A$55,overview_numbers!$B56)</f>
        <v>1907.1491611145902</v>
      </c>
      <c r="AP56" s="36">
        <f t="shared" si="34"/>
        <v>1871.9083859799225</v>
      </c>
      <c r="AQ56" s="36">
        <f t="shared" si="35"/>
        <v>1836.6676108452548</v>
      </c>
      <c r="AR56" s="36">
        <f t="shared" si="36"/>
        <v>1801.4268357105871</v>
      </c>
      <c r="AS56" s="36">
        <f t="shared" si="37"/>
        <v>1766.1860605759193</v>
      </c>
      <c r="AT56" s="26">
        <f>SUMIFS('NTUA self con'!K$15:K$55,'NTUA self con'!$A$15:$A$55,overview_numbers!$B56)</f>
        <v>1730.9452854412521</v>
      </c>
      <c r="AU56" s="36">
        <f t="shared" si="38"/>
        <v>1863.6629174047819</v>
      </c>
      <c r="AV56" s="36">
        <f t="shared" si="39"/>
        <v>1996.3805493683117</v>
      </c>
      <c r="AW56" s="36">
        <f t="shared" si="40"/>
        <v>2129.0981813318417</v>
      </c>
      <c r="AX56" s="36">
        <f t="shared" si="41"/>
        <v>2261.8158132953718</v>
      </c>
      <c r="AY56" s="26">
        <f>SUMIFS('NTUA self con'!L$15:L$55,'NTUA self con'!$A$15:$A$55,overview_numbers!$B56)</f>
        <v>2394.5334452589013</v>
      </c>
    </row>
    <row r="57" spans="1:51" hidden="1" x14ac:dyDescent="0.25">
      <c r="A57" s="31"/>
      <c r="B57" s="27" t="s">
        <v>73</v>
      </c>
      <c r="C57" s="27" t="s">
        <v>110</v>
      </c>
      <c r="D57" s="27" t="s">
        <v>131</v>
      </c>
      <c r="E57" s="27" t="s">
        <v>132</v>
      </c>
      <c r="F57" s="28">
        <f>SUMIFS('Estat self con'!G$15:G$55,'Estat self con'!$A$15:$A$55,overview_numbers!$B57)</f>
        <v>2739</v>
      </c>
      <c r="G57" s="28">
        <f>SUMIFS('Estat self con'!H$15:H$55,'Estat self con'!$A$15:$A$55,overview_numbers!$B57)</f>
        <v>3669</v>
      </c>
      <c r="H57" s="28">
        <f>SUMIFS('Estat self con'!I$15:I$55,'Estat self con'!$A$15:$A$55,overview_numbers!$B57)</f>
        <v>3410</v>
      </c>
      <c r="I57" s="28">
        <f>SUMIFS('Estat self con'!J$15:J$55,'Estat self con'!$A$15:$A$55,overview_numbers!$B57)</f>
        <v>2938</v>
      </c>
      <c r="J57" s="28">
        <f>SUMIFS('Estat self con'!K$15:K$55,'Estat self con'!$A$15:$A$55,overview_numbers!$B57)</f>
        <v>2847</v>
      </c>
      <c r="K57" s="28">
        <f>SUMIFS('Estat self con'!L$15:L$55,'Estat self con'!$A$15:$A$55,overview_numbers!$B57)</f>
        <v>3454</v>
      </c>
      <c r="L57" s="28">
        <f>SUMIFS('Estat self con'!M$15:M$55,'Estat self con'!$A$15:$A$55,overview_numbers!$B57)</f>
        <v>3088</v>
      </c>
      <c r="M57" s="28">
        <f>SUMIFS('Estat self con'!N$15:N$55,'Estat self con'!$A$15:$A$55,overview_numbers!$B57)</f>
        <v>2704</v>
      </c>
      <c r="N57" s="28">
        <f>SUMIFS('Estat self con'!O$15:O$55,'Estat self con'!$A$15:$A$55,overview_numbers!$B57)</f>
        <v>2904</v>
      </c>
      <c r="O57" s="28">
        <f>SUMIFS('Estat self con'!P$15:P$55,'Estat self con'!$A$15:$A$55,overview_numbers!$B57)</f>
        <v>2636</v>
      </c>
      <c r="P57" s="28">
        <f>SUMIFS('Estat self con'!Q$15:Q$55,'Estat self con'!$A$15:$A$55,overview_numbers!$B57)</f>
        <v>2444</v>
      </c>
      <c r="Q57" s="28">
        <f>SUMIFS('Estat self con'!R$15:R$55,'Estat self con'!$A$15:$A$55,overview_numbers!$B57)</f>
        <v>2554</v>
      </c>
      <c r="R57" s="28">
        <f>SUMIFS('Estat self con'!S$15:S$55,'Estat self con'!$A$15:$A$55,overview_numbers!$B57)</f>
        <v>2480</v>
      </c>
      <c r="S57" s="28">
        <f>SUMIFS('Estat self con'!T$15:T$55,'Estat self con'!$A$15:$A$55,overview_numbers!$B57)</f>
        <v>2730</v>
      </c>
      <c r="T57" s="37">
        <f t="shared" si="21"/>
        <v>2903.959554028685</v>
      </c>
      <c r="U57" s="37">
        <f t="shared" si="21"/>
        <v>3077.9191080573701</v>
      </c>
      <c r="V57" s="37">
        <f t="shared" si="21"/>
        <v>3251.8786620860551</v>
      </c>
      <c r="W57" s="37">
        <f t="shared" si="21"/>
        <v>3425.8382161147401</v>
      </c>
      <c r="X57" s="37">
        <f t="shared" si="21"/>
        <v>3599.7977701434252</v>
      </c>
      <c r="Y57" s="37">
        <f t="shared" si="21"/>
        <v>3773.7573241721102</v>
      </c>
      <c r="Z57" s="29">
        <f>SUMIFS('NTUA self con'!G$15:G$55,'NTUA self con'!$A$15:$A$55,overview_numbers!$B57)</f>
        <v>3947.7168782007939</v>
      </c>
      <c r="AA57" s="37">
        <f t="shared" si="22"/>
        <v>3963.6280848805241</v>
      </c>
      <c r="AB57" s="37">
        <f t="shared" si="23"/>
        <v>3979.5392915602542</v>
      </c>
      <c r="AC57" s="37">
        <f t="shared" si="24"/>
        <v>3995.4504982399844</v>
      </c>
      <c r="AD57" s="37">
        <f t="shared" si="25"/>
        <v>4011.3617049197146</v>
      </c>
      <c r="AE57" s="29">
        <f>SUMIFS('NTUA self con'!H$15:H$55,'NTUA self con'!$A$15:$A$55,overview_numbers!$B57)</f>
        <v>4027.2729115994443</v>
      </c>
      <c r="AF57" s="37">
        <f t="shared" si="26"/>
        <v>4010.14864837201</v>
      </c>
      <c r="AG57" s="37">
        <f t="shared" si="27"/>
        <v>3993.0243851445757</v>
      </c>
      <c r="AH57" s="37">
        <f t="shared" si="28"/>
        <v>3975.9001219171414</v>
      </c>
      <c r="AI57" s="37">
        <f t="shared" si="29"/>
        <v>3958.7758586897071</v>
      </c>
      <c r="AJ57" s="29">
        <f>SUMIFS('NTUA self con'!I$15:I$55,'NTUA self con'!$A$15:$A$55,overview_numbers!$B57)</f>
        <v>3941.6515954622737</v>
      </c>
      <c r="AK57" s="37">
        <f t="shared" si="30"/>
        <v>4007.2561872746737</v>
      </c>
      <c r="AL57" s="37">
        <f t="shared" si="31"/>
        <v>4072.8607790870738</v>
      </c>
      <c r="AM57" s="37">
        <f t="shared" si="32"/>
        <v>4138.4653708994738</v>
      </c>
      <c r="AN57" s="37">
        <f t="shared" si="33"/>
        <v>4204.0699627118738</v>
      </c>
      <c r="AO57" s="29">
        <f>SUMIFS('NTUA self con'!J$15:J$55,'NTUA self con'!$A$15:$A$55,overview_numbers!$B57)</f>
        <v>4269.6745545242738</v>
      </c>
      <c r="AP57" s="37">
        <f t="shared" si="34"/>
        <v>4329.0218192607954</v>
      </c>
      <c r="AQ57" s="37">
        <f t="shared" si="35"/>
        <v>4388.3690839973169</v>
      </c>
      <c r="AR57" s="37">
        <f t="shared" si="36"/>
        <v>4447.7163487338385</v>
      </c>
      <c r="AS57" s="37">
        <f t="shared" si="37"/>
        <v>4507.06361347036</v>
      </c>
      <c r="AT57" s="29">
        <f>SUMIFS('NTUA self con'!K$15:K$55,'NTUA self con'!$A$15:$A$55,overview_numbers!$B57)</f>
        <v>4566.4108782068797</v>
      </c>
      <c r="AU57" s="37">
        <f t="shared" si="38"/>
        <v>4589.103480265886</v>
      </c>
      <c r="AV57" s="37">
        <f t="shared" si="39"/>
        <v>4611.7960823248923</v>
      </c>
      <c r="AW57" s="37">
        <f t="shared" si="40"/>
        <v>4634.4886843838985</v>
      </c>
      <c r="AX57" s="37">
        <f t="shared" si="41"/>
        <v>4657.1812864429048</v>
      </c>
      <c r="AY57" s="29">
        <f>SUMIFS('NTUA self con'!L$15:L$55,'NTUA self con'!$A$15:$A$55,overview_numbers!$B57)</f>
        <v>4679.873888501912</v>
      </c>
    </row>
    <row r="58" spans="1:51" hidden="1" x14ac:dyDescent="0.25">
      <c r="A58" s="30"/>
      <c r="B58" s="24" t="s">
        <v>74</v>
      </c>
      <c r="C58" s="24" t="s">
        <v>125</v>
      </c>
      <c r="D58" s="24" t="s">
        <v>131</v>
      </c>
      <c r="E58" s="24" t="s">
        <v>132</v>
      </c>
      <c r="F58" s="25">
        <f>SUMIFS('Estat self con'!G$15:G$55,'Estat self con'!$A$15:$A$55,overview_numbers!$B58)</f>
        <v>3824</v>
      </c>
      <c r="G58" s="25">
        <f>SUMIFS('Estat self con'!H$15:H$55,'Estat self con'!$A$15:$A$55,overview_numbers!$B58)</f>
        <v>3045</v>
      </c>
      <c r="H58" s="25">
        <f>SUMIFS('Estat self con'!I$15:I$55,'Estat self con'!$A$15:$A$55,overview_numbers!$B58)</f>
        <v>3793</v>
      </c>
      <c r="I58" s="25">
        <f>SUMIFS('Estat self con'!J$15:J$55,'Estat self con'!$A$15:$A$55,overview_numbers!$B58)</f>
        <v>3626</v>
      </c>
      <c r="J58" s="25">
        <f>SUMIFS('Estat self con'!K$15:K$55,'Estat self con'!$A$15:$A$55,overview_numbers!$B58)</f>
        <v>3386</v>
      </c>
      <c r="K58" s="25">
        <f>SUMIFS('Estat self con'!L$15:L$55,'Estat self con'!$A$15:$A$55,overview_numbers!$B58)</f>
        <v>3284</v>
      </c>
      <c r="L58" s="25">
        <f>SUMIFS('Estat self con'!M$15:M$55,'Estat self con'!$A$15:$A$55,overview_numbers!$B58)</f>
        <v>3440</v>
      </c>
      <c r="M58" s="25">
        <f>SUMIFS('Estat self con'!N$15:N$55,'Estat self con'!$A$15:$A$55,overview_numbers!$B58)</f>
        <v>3732</v>
      </c>
      <c r="N58" s="25">
        <f>SUMIFS('Estat self con'!O$15:O$55,'Estat self con'!$A$15:$A$55,overview_numbers!$B58)</f>
        <v>3627</v>
      </c>
      <c r="O58" s="25">
        <f>SUMIFS('Estat self con'!P$15:P$55,'Estat self con'!$A$15:$A$55,overview_numbers!$B58)</f>
        <v>3706</v>
      </c>
      <c r="P58" s="25">
        <f>SUMIFS('Estat self con'!Q$15:Q$55,'Estat self con'!$A$15:$A$55,overview_numbers!$B58)</f>
        <v>3067</v>
      </c>
      <c r="Q58" s="25">
        <f>SUMIFS('Estat self con'!R$15:R$55,'Estat self con'!$A$15:$A$55,overview_numbers!$B58)</f>
        <v>3479</v>
      </c>
      <c r="R58" s="25">
        <f>SUMIFS('Estat self con'!S$15:S$55,'Estat self con'!$A$15:$A$55,overview_numbers!$B58)</f>
        <v>3724</v>
      </c>
      <c r="S58" s="25">
        <f>SUMIFS('Estat self con'!T$15:T$55,'Estat self con'!$A$15:$A$55,overview_numbers!$B58)</f>
        <v>3723</v>
      </c>
      <c r="T58" s="36">
        <f t="shared" si="21"/>
        <v>3740.236212816792</v>
      </c>
      <c r="U58" s="36">
        <f t="shared" si="21"/>
        <v>3757.472425633584</v>
      </c>
      <c r="V58" s="36">
        <f t="shared" si="21"/>
        <v>3774.7086384503759</v>
      </c>
      <c r="W58" s="36">
        <f t="shared" si="21"/>
        <v>3791.9448512671679</v>
      </c>
      <c r="X58" s="36">
        <f t="shared" si="21"/>
        <v>3809.1810640839599</v>
      </c>
      <c r="Y58" s="36">
        <f t="shared" si="21"/>
        <v>3826.4172769007519</v>
      </c>
      <c r="Z58" s="26">
        <f>SUMIFS('NTUA self con'!G$15:G$55,'NTUA self con'!$A$15:$A$55,overview_numbers!$B58)</f>
        <v>3843.6534897175443</v>
      </c>
      <c r="AA58" s="36">
        <f t="shared" si="22"/>
        <v>3997.8769912571879</v>
      </c>
      <c r="AB58" s="36">
        <f t="shared" si="23"/>
        <v>4152.1004927968315</v>
      </c>
      <c r="AC58" s="36">
        <f t="shared" si="24"/>
        <v>4306.3239943364752</v>
      </c>
      <c r="AD58" s="36">
        <f t="shared" si="25"/>
        <v>4460.5474958761188</v>
      </c>
      <c r="AE58" s="26">
        <f>SUMIFS('NTUA self con'!H$15:H$55,'NTUA self con'!$A$15:$A$55,overview_numbers!$B58)</f>
        <v>4614.7709974157624</v>
      </c>
      <c r="AF58" s="36">
        <f t="shared" si="26"/>
        <v>4648.8940781824813</v>
      </c>
      <c r="AG58" s="36">
        <f t="shared" si="27"/>
        <v>4683.0171589492002</v>
      </c>
      <c r="AH58" s="36">
        <f t="shared" si="28"/>
        <v>4717.1402397159191</v>
      </c>
      <c r="AI58" s="36">
        <f t="shared" si="29"/>
        <v>4751.2633204826379</v>
      </c>
      <c r="AJ58" s="26">
        <f>SUMIFS('NTUA self con'!I$15:I$55,'NTUA self con'!$A$15:$A$55,overview_numbers!$B58)</f>
        <v>4785.3864012493577</v>
      </c>
      <c r="AK58" s="36">
        <f t="shared" si="30"/>
        <v>4950.293635024771</v>
      </c>
      <c r="AL58" s="36">
        <f t="shared" si="31"/>
        <v>5115.2008688001843</v>
      </c>
      <c r="AM58" s="36">
        <f t="shared" si="32"/>
        <v>5280.1081025755975</v>
      </c>
      <c r="AN58" s="36">
        <f t="shared" si="33"/>
        <v>5445.0153363510108</v>
      </c>
      <c r="AO58" s="26">
        <f>SUMIFS('NTUA self con'!J$15:J$55,'NTUA self con'!$A$15:$A$55,overview_numbers!$B58)</f>
        <v>5609.9225701264222</v>
      </c>
      <c r="AP58" s="36">
        <f t="shared" si="34"/>
        <v>5737.2261637212305</v>
      </c>
      <c r="AQ58" s="36">
        <f t="shared" si="35"/>
        <v>5864.5297573160387</v>
      </c>
      <c r="AR58" s="36">
        <f t="shared" si="36"/>
        <v>5991.833350910847</v>
      </c>
      <c r="AS58" s="36">
        <f t="shared" si="37"/>
        <v>6119.1369445056553</v>
      </c>
      <c r="AT58" s="26">
        <f>SUMIFS('NTUA self con'!K$15:K$55,'NTUA self con'!$A$15:$A$55,overview_numbers!$B58)</f>
        <v>6246.4405381004617</v>
      </c>
      <c r="AU58" s="36">
        <f t="shared" si="38"/>
        <v>6257.892484473804</v>
      </c>
      <c r="AV58" s="36">
        <f t="shared" si="39"/>
        <v>6269.3444308471462</v>
      </c>
      <c r="AW58" s="36">
        <f t="shared" si="40"/>
        <v>6280.7963772204885</v>
      </c>
      <c r="AX58" s="36">
        <f t="shared" si="41"/>
        <v>6292.2483235938307</v>
      </c>
      <c r="AY58" s="26">
        <f>SUMIFS('NTUA self con'!L$15:L$55,'NTUA self con'!$A$15:$A$55,overview_numbers!$B58)</f>
        <v>6303.7002699671721</v>
      </c>
    </row>
    <row r="59" spans="1:51" hidden="1" x14ac:dyDescent="0.25">
      <c r="A59" s="31"/>
      <c r="B59" s="27" t="s">
        <v>75</v>
      </c>
      <c r="C59" s="27" t="s">
        <v>126</v>
      </c>
      <c r="D59" s="27" t="s">
        <v>131</v>
      </c>
      <c r="E59" s="27" t="s">
        <v>132</v>
      </c>
      <c r="F59" s="28">
        <f>SUMIFS('Estat self con'!G$15:G$55,'Estat self con'!$A$15:$A$55,overview_numbers!$B59)</f>
        <v>17873</v>
      </c>
      <c r="G59" s="28">
        <f>SUMIFS('Estat self con'!H$15:H$55,'Estat self con'!$A$15:$A$55,overview_numbers!$B59)</f>
        <v>18504</v>
      </c>
      <c r="H59" s="28">
        <f>SUMIFS('Estat self con'!I$15:I$55,'Estat self con'!$A$15:$A$55,overview_numbers!$B59)</f>
        <v>17694</v>
      </c>
      <c r="I59" s="28">
        <f>SUMIFS('Estat self con'!J$15:J$55,'Estat self con'!$A$15:$A$55,overview_numbers!$B59)</f>
        <v>16368</v>
      </c>
      <c r="J59" s="28">
        <f>SUMIFS('Estat self con'!K$15:K$55,'Estat self con'!$A$15:$A$55,overview_numbers!$B59)</f>
        <v>16609</v>
      </c>
      <c r="K59" s="28">
        <f>SUMIFS('Estat self con'!L$15:L$55,'Estat self con'!$A$15:$A$55,overview_numbers!$B59)</f>
        <v>16125</v>
      </c>
      <c r="L59" s="28">
        <f>SUMIFS('Estat self con'!M$15:M$55,'Estat self con'!$A$15:$A$55,overview_numbers!$B59)</f>
        <v>16454</v>
      </c>
      <c r="M59" s="28">
        <f>SUMIFS('Estat self con'!N$15:N$55,'Estat self con'!$A$15:$A$55,overview_numbers!$B59)</f>
        <v>17990</v>
      </c>
      <c r="N59" s="28">
        <f>SUMIFS('Estat self con'!O$15:O$55,'Estat self con'!$A$15:$A$55,overview_numbers!$B59)</f>
        <v>17856</v>
      </c>
      <c r="O59" s="28">
        <f>SUMIFS('Estat self con'!P$15:P$55,'Estat self con'!$A$15:$A$55,overview_numbers!$B59)</f>
        <v>16483</v>
      </c>
      <c r="P59" s="28">
        <f>SUMIFS('Estat self con'!Q$15:Q$55,'Estat self con'!$A$15:$A$55,overview_numbers!$B59)</f>
        <v>17258.824000000022</v>
      </c>
      <c r="Q59" s="28">
        <f>SUMIFS('Estat self con'!R$15:R$55,'Estat self con'!$A$15:$A$55,overview_numbers!$B59)</f>
        <v>20843.396999999997</v>
      </c>
      <c r="R59" s="28">
        <f>SUMIFS('Estat self con'!S$15:S$55,'Estat self con'!$A$15:$A$55,overview_numbers!$B59)</f>
        <v>22692.831999999995</v>
      </c>
      <c r="S59" s="28">
        <f>SUMIFS('Estat self con'!T$15:T$55,'Estat self con'!$A$15:$A$55,overview_numbers!$B59)</f>
        <v>23780.819000000018</v>
      </c>
      <c r="T59" s="37">
        <f t="shared" si="21"/>
        <v>22404.65576752766</v>
      </c>
      <c r="U59" s="37">
        <f t="shared" si="21"/>
        <v>21028.492535055302</v>
      </c>
      <c r="V59" s="37">
        <f t="shared" si="21"/>
        <v>19652.329302582944</v>
      </c>
      <c r="W59" s="37">
        <f t="shared" si="21"/>
        <v>18276.166070110587</v>
      </c>
      <c r="X59" s="37">
        <f t="shared" si="21"/>
        <v>16900.002837638229</v>
      </c>
      <c r="Y59" s="37">
        <f t="shared" si="21"/>
        <v>15523.839605165869</v>
      </c>
      <c r="Z59" s="29">
        <f>SUMIFS('NTUA self con'!G$15:G$55,'NTUA self con'!$A$15:$A$55,overview_numbers!$B59)</f>
        <v>14147.676372693502</v>
      </c>
      <c r="AA59" s="37">
        <f t="shared" si="22"/>
        <v>14457.535314028199</v>
      </c>
      <c r="AB59" s="37">
        <f t="shared" si="23"/>
        <v>14767.394255362895</v>
      </c>
      <c r="AC59" s="37">
        <f t="shared" si="24"/>
        <v>15077.253196697591</v>
      </c>
      <c r="AD59" s="37">
        <f t="shared" si="25"/>
        <v>15387.112138032287</v>
      </c>
      <c r="AE59" s="29">
        <f>SUMIFS('NTUA self con'!H$15:H$55,'NTUA self con'!$A$15:$A$55,overview_numbers!$B59)</f>
        <v>15696.97107936698</v>
      </c>
      <c r="AF59" s="37">
        <f t="shared" si="26"/>
        <v>15704.1963530874</v>
      </c>
      <c r="AG59" s="37">
        <f t="shared" si="27"/>
        <v>15711.42162680782</v>
      </c>
      <c r="AH59" s="37">
        <f t="shared" si="28"/>
        <v>15718.64690052824</v>
      </c>
      <c r="AI59" s="37">
        <f t="shared" si="29"/>
        <v>15725.87217424866</v>
      </c>
      <c r="AJ59" s="29">
        <f>SUMIFS('NTUA self con'!I$15:I$55,'NTUA self con'!$A$15:$A$55,overview_numbers!$B59)</f>
        <v>15733.097447969078</v>
      </c>
      <c r="AK59" s="37">
        <f t="shared" si="30"/>
        <v>15716.450244481955</v>
      </c>
      <c r="AL59" s="37">
        <f t="shared" si="31"/>
        <v>15699.803040994833</v>
      </c>
      <c r="AM59" s="37">
        <f t="shared" si="32"/>
        <v>15683.155837507711</v>
      </c>
      <c r="AN59" s="37">
        <f t="shared" si="33"/>
        <v>15666.508634020589</v>
      </c>
      <c r="AO59" s="29">
        <f>SUMIFS('NTUA self con'!J$15:J$55,'NTUA self con'!$A$15:$A$55,overview_numbers!$B59)</f>
        <v>15649.861430533463</v>
      </c>
      <c r="AP59" s="37">
        <f t="shared" si="34"/>
        <v>15593.460426584457</v>
      </c>
      <c r="AQ59" s="37">
        <f t="shared" si="35"/>
        <v>15537.059422635451</v>
      </c>
      <c r="AR59" s="37">
        <f t="shared" si="36"/>
        <v>15480.658418686446</v>
      </c>
      <c r="AS59" s="37">
        <f t="shared" si="37"/>
        <v>15424.25741473744</v>
      </c>
      <c r="AT59" s="29">
        <f>SUMIFS('NTUA self con'!K$15:K$55,'NTUA self con'!$A$15:$A$55,overview_numbers!$B59)</f>
        <v>15367.85641078843</v>
      </c>
      <c r="AU59" s="37">
        <f t="shared" si="38"/>
        <v>15596.885748178616</v>
      </c>
      <c r="AV59" s="37">
        <f t="shared" si="39"/>
        <v>15825.915085568802</v>
      </c>
      <c r="AW59" s="37">
        <f t="shared" si="40"/>
        <v>16054.944422958988</v>
      </c>
      <c r="AX59" s="37">
        <f t="shared" si="41"/>
        <v>16283.973760349174</v>
      </c>
      <c r="AY59" s="29">
        <f>SUMIFS('NTUA self con'!L$15:L$55,'NTUA self con'!$A$15:$A$55,overview_numbers!$B59)</f>
        <v>16513.003097739362</v>
      </c>
    </row>
    <row r="60" spans="1:51" hidden="1" x14ac:dyDescent="0.25">
      <c r="A60" s="30"/>
      <c r="B60" s="24" t="s">
        <v>79</v>
      </c>
      <c r="C60" s="24" t="s">
        <v>111</v>
      </c>
      <c r="D60" s="24" t="s">
        <v>131</v>
      </c>
      <c r="E60" s="24" t="s">
        <v>132</v>
      </c>
      <c r="F60" s="25">
        <f>SUMIFS('Estat self con'!G$15:G$55,'Estat self con'!$A$15:$A$55,overview_numbers!$B60)</f>
        <v>635</v>
      </c>
      <c r="G60" s="25">
        <f>SUMIFS('Estat self con'!H$15:H$55,'Estat self con'!$A$15:$A$55,overview_numbers!$B60)</f>
        <v>587</v>
      </c>
      <c r="H60" s="25">
        <f>SUMIFS('Estat self con'!I$15:I$55,'Estat self con'!$A$15:$A$55,overview_numbers!$B60)</f>
        <v>556</v>
      </c>
      <c r="I60" s="25">
        <f>SUMIFS('Estat self con'!J$15:J$55,'Estat self con'!$A$15:$A$55,overview_numbers!$B60)</f>
        <v>637</v>
      </c>
      <c r="J60" s="25">
        <f>SUMIFS('Estat self con'!K$15:K$55,'Estat self con'!$A$15:$A$55,overview_numbers!$B60)</f>
        <v>608</v>
      </c>
      <c r="K60" s="25">
        <f>SUMIFS('Estat self con'!L$15:L$55,'Estat self con'!$A$15:$A$55,overview_numbers!$B60)</f>
        <v>491</v>
      </c>
      <c r="L60" s="25">
        <f>SUMIFS('Estat self con'!M$15:M$55,'Estat self con'!$A$15:$A$55,overview_numbers!$B60)</f>
        <v>500</v>
      </c>
      <c r="M60" s="25">
        <f>SUMIFS('Estat self con'!N$15:N$55,'Estat self con'!$A$15:$A$55,overview_numbers!$B60)</f>
        <v>535</v>
      </c>
      <c r="N60" s="25">
        <f>SUMIFS('Estat self con'!O$15:O$55,'Estat self con'!$A$15:$A$55,overview_numbers!$B60)</f>
        <v>587</v>
      </c>
      <c r="O60" s="25">
        <f>SUMIFS('Estat self con'!P$15:P$55,'Estat self con'!$A$15:$A$55,overview_numbers!$B60)</f>
        <v>628</v>
      </c>
      <c r="P60" s="25">
        <f>SUMIFS('Estat self con'!Q$15:Q$55,'Estat self con'!$A$15:$A$55,overview_numbers!$B60)</f>
        <v>642</v>
      </c>
      <c r="Q60" s="25">
        <f>SUMIFS('Estat self con'!R$15:R$55,'Estat self con'!$A$15:$A$55,overview_numbers!$B60)</f>
        <v>563</v>
      </c>
      <c r="R60" s="25">
        <f>SUMIFS('Estat self con'!S$15:S$55,'Estat self con'!$A$15:$A$55,overview_numbers!$B60)</f>
        <v>717</v>
      </c>
      <c r="S60" s="25"/>
      <c r="T60" s="24"/>
      <c r="U60" s="26"/>
      <c r="V60" s="24"/>
      <c r="W60" s="24"/>
      <c r="X60" s="24"/>
      <c r="Y60" s="24"/>
      <c r="Z60" s="26"/>
      <c r="AA60" s="24"/>
      <c r="AB60" s="24"/>
      <c r="AC60" s="24"/>
      <c r="AD60" s="24"/>
      <c r="AE60" s="26"/>
      <c r="AF60" s="24"/>
      <c r="AG60" s="24"/>
      <c r="AH60" s="24"/>
      <c r="AI60" s="24"/>
      <c r="AJ60" s="26"/>
      <c r="AK60" s="24"/>
      <c r="AL60" s="24"/>
      <c r="AM60" s="24"/>
      <c r="AN60" s="24"/>
      <c r="AO60" s="26"/>
      <c r="AP60" s="24"/>
      <c r="AQ60" s="24"/>
      <c r="AR60" s="24"/>
      <c r="AS60" s="24"/>
      <c r="AT60" s="26"/>
      <c r="AU60" s="24"/>
      <c r="AV60" s="24"/>
      <c r="AW60" s="24"/>
      <c r="AX60" s="24"/>
      <c r="AY60" s="26"/>
    </row>
    <row r="61" spans="1:51" hidden="1" x14ac:dyDescent="0.25">
      <c r="A61" s="31"/>
      <c r="B61" s="27" t="s">
        <v>127</v>
      </c>
      <c r="C61" s="27" t="s">
        <v>128</v>
      </c>
      <c r="D61" s="27" t="s">
        <v>131</v>
      </c>
      <c r="E61" s="27" t="s">
        <v>132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7"/>
      <c r="U61" s="29"/>
      <c r="V61" s="27"/>
      <c r="W61" s="27"/>
      <c r="X61" s="27"/>
      <c r="Y61" s="27"/>
      <c r="Z61" s="29"/>
      <c r="AA61" s="27"/>
      <c r="AB61" s="27"/>
      <c r="AC61" s="27"/>
      <c r="AD61" s="27"/>
      <c r="AE61" s="29"/>
      <c r="AF61" s="27"/>
      <c r="AG61" s="27"/>
      <c r="AH61" s="27"/>
      <c r="AI61" s="27"/>
      <c r="AJ61" s="29"/>
      <c r="AK61" s="27"/>
      <c r="AL61" s="27"/>
      <c r="AM61" s="27"/>
      <c r="AN61" s="27"/>
      <c r="AO61" s="29"/>
      <c r="AP61" s="27"/>
      <c r="AQ61" s="27"/>
      <c r="AR61" s="27"/>
      <c r="AS61" s="27"/>
      <c r="AT61" s="29"/>
      <c r="AU61" s="27"/>
      <c r="AV61" s="27"/>
      <c r="AW61" s="27"/>
      <c r="AX61" s="27"/>
      <c r="AY61" s="29"/>
    </row>
    <row r="62" spans="1:51" x14ac:dyDescent="0.25">
      <c r="A62" s="50" t="s">
        <v>147</v>
      </c>
      <c r="B62" s="27" t="s">
        <v>67</v>
      </c>
      <c r="C62" s="27" t="s">
        <v>114</v>
      </c>
      <c r="D62" s="27" t="s">
        <v>146</v>
      </c>
      <c r="E62" s="27" t="s">
        <v>132</v>
      </c>
      <c r="F62" s="46">
        <v>4.9650730209995331E-2</v>
      </c>
      <c r="G62" s="46">
        <v>5.1399730917934816E-2</v>
      </c>
      <c r="H62" s="46">
        <v>5.2974715532756012E-2</v>
      </c>
      <c r="I62" s="46">
        <v>5.1318600281034188E-2</v>
      </c>
      <c r="J62" s="46">
        <v>4.6274991353798534E-2</v>
      </c>
      <c r="K62" s="46">
        <v>5.204360867173552E-2</v>
      </c>
      <c r="L62" s="46">
        <v>5.3148705833721444E-2</v>
      </c>
      <c r="M62" s="46">
        <v>4.7438979953794647E-2</v>
      </c>
      <c r="N62" s="46">
        <v>4.681396913679392E-2</v>
      </c>
      <c r="O62" s="46">
        <v>5.1436353679213509E-2</v>
      </c>
      <c r="P62" s="46">
        <v>5.3935147779153425E-2</v>
      </c>
      <c r="Q62" s="46">
        <v>5.3154944014441652E-2</v>
      </c>
      <c r="R62" s="46">
        <v>5.0233914377719513E-2</v>
      </c>
      <c r="S62" s="46">
        <v>5.3395129755641202E-2</v>
      </c>
      <c r="T62" s="47">
        <v>5.0836803311771997E-2</v>
      </c>
      <c r="U62" s="47">
        <v>4.8278476867902792E-2</v>
      </c>
      <c r="V62" s="47">
        <v>4.5720150424033587E-2</v>
      </c>
      <c r="W62" s="47">
        <v>4.3161823980164382E-2</v>
      </c>
      <c r="X62" s="47">
        <v>4.0603497536295177E-2</v>
      </c>
      <c r="Y62" s="47">
        <v>3.8045171092425972E-2</v>
      </c>
      <c r="Z62" s="48">
        <v>3.5486844648556781E-2</v>
      </c>
      <c r="AA62" s="47">
        <v>3.5172308617139422E-2</v>
      </c>
      <c r="AB62" s="47">
        <v>3.4857772585722063E-2</v>
      </c>
      <c r="AC62" s="47">
        <v>3.4543236554304704E-2</v>
      </c>
      <c r="AD62" s="47">
        <v>3.4228700522887345E-2</v>
      </c>
      <c r="AE62" s="48">
        <v>3.391416449147E-2</v>
      </c>
      <c r="AF62" s="47">
        <v>3.2766800012337297E-2</v>
      </c>
      <c r="AG62" s="47">
        <v>3.1619435533204593E-2</v>
      </c>
      <c r="AH62" s="47">
        <v>3.0472071054071886E-2</v>
      </c>
      <c r="AI62" s="47">
        <v>2.9324706574939179E-2</v>
      </c>
      <c r="AJ62" s="48">
        <v>2.8177342095806468E-2</v>
      </c>
      <c r="AK62" s="47">
        <v>2.820045100888726E-2</v>
      </c>
      <c r="AL62" s="47">
        <v>2.8223559921968053E-2</v>
      </c>
      <c r="AM62" s="47">
        <v>2.8246668835048845E-2</v>
      </c>
      <c r="AN62" s="47">
        <v>2.8269777748129638E-2</v>
      </c>
      <c r="AO62" s="48">
        <v>2.8292886661210437E-2</v>
      </c>
      <c r="AP62" s="47">
        <v>2.8125129465426512E-2</v>
      </c>
      <c r="AQ62" s="47">
        <v>2.7957372269642587E-2</v>
      </c>
      <c r="AR62" s="47">
        <v>2.7789615073858662E-2</v>
      </c>
      <c r="AS62" s="47">
        <v>2.7621857878074738E-2</v>
      </c>
      <c r="AT62" s="48">
        <v>2.7454100682290816E-2</v>
      </c>
      <c r="AU62" s="47">
        <v>2.7172610147096866E-2</v>
      </c>
      <c r="AV62" s="47">
        <v>2.6891119611902915E-2</v>
      </c>
      <c r="AW62" s="47">
        <v>2.6609629076708965E-2</v>
      </c>
      <c r="AX62" s="47">
        <v>2.6328138541515014E-2</v>
      </c>
      <c r="AY62" s="48">
        <v>2.604664800632106E-2</v>
      </c>
    </row>
    <row r="63" spans="1:51" x14ac:dyDescent="0.25">
      <c r="A63" s="50" t="s">
        <v>147</v>
      </c>
      <c r="B63" s="24" t="s">
        <v>48</v>
      </c>
      <c r="C63" s="24" t="s">
        <v>98</v>
      </c>
      <c r="D63" s="24" t="s">
        <v>146</v>
      </c>
      <c r="E63" s="24" t="s">
        <v>132</v>
      </c>
      <c r="F63" s="43">
        <v>4.3515276512062995E-2</v>
      </c>
      <c r="G63" s="43">
        <v>4.4402698317820954E-2</v>
      </c>
      <c r="H63" s="43">
        <v>4.3761310489083272E-2</v>
      </c>
      <c r="I63" s="43">
        <v>4.3571217929814221E-2</v>
      </c>
      <c r="J63" s="43">
        <v>4.2411708922226232E-2</v>
      </c>
      <c r="K63" s="43">
        <v>4.0476138425551422E-2</v>
      </c>
      <c r="L63" s="43">
        <v>4.1334425737661329E-2</v>
      </c>
      <c r="M63" s="43">
        <v>3.9356755198475923E-2</v>
      </c>
      <c r="N63" s="43">
        <v>3.996013951170907E-2</v>
      </c>
      <c r="O63" s="43">
        <v>4.0511275093959132E-2</v>
      </c>
      <c r="P63" s="43">
        <v>3.6290077219561345E-2</v>
      </c>
      <c r="Q63" s="43">
        <v>4.0698887174859921E-2</v>
      </c>
      <c r="R63" s="43">
        <v>4.4018778393778435E-2</v>
      </c>
      <c r="S63" s="43">
        <v>4.3260207249999016E-2</v>
      </c>
      <c r="T63" s="44">
        <v>4.0536066486808818E-2</v>
      </c>
      <c r="U63" s="44">
        <v>3.781192572361862E-2</v>
      </c>
      <c r="V63" s="44">
        <v>3.5087784960428421E-2</v>
      </c>
      <c r="W63" s="44">
        <v>3.2363644197238223E-2</v>
      </c>
      <c r="X63" s="44">
        <v>2.9639503434048028E-2</v>
      </c>
      <c r="Y63" s="44">
        <v>2.6915362670857833E-2</v>
      </c>
      <c r="Z63" s="45">
        <v>2.4191221907667648E-2</v>
      </c>
      <c r="AA63" s="44">
        <v>2.3216957551355621E-2</v>
      </c>
      <c r="AB63" s="44">
        <v>2.2242693195043593E-2</v>
      </c>
      <c r="AC63" s="44">
        <v>2.1268428838731566E-2</v>
      </c>
      <c r="AD63" s="44">
        <v>2.0294164482419538E-2</v>
      </c>
      <c r="AE63" s="45">
        <v>1.9319900126107514E-2</v>
      </c>
      <c r="AF63" s="44">
        <v>1.8882887223381717E-2</v>
      </c>
      <c r="AG63" s="44">
        <v>1.8445874320655919E-2</v>
      </c>
      <c r="AH63" s="44">
        <v>1.8008861417930122E-2</v>
      </c>
      <c r="AI63" s="44">
        <v>1.7571848515204325E-2</v>
      </c>
      <c r="AJ63" s="45">
        <v>1.7134835612478527E-2</v>
      </c>
      <c r="AK63" s="44">
        <v>1.7211154320657718E-2</v>
      </c>
      <c r="AL63" s="44">
        <v>1.728747302883691E-2</v>
      </c>
      <c r="AM63" s="44">
        <v>1.7363791737016101E-2</v>
      </c>
      <c r="AN63" s="44">
        <v>1.7440110445195292E-2</v>
      </c>
      <c r="AO63" s="45">
        <v>1.751642915337448E-2</v>
      </c>
      <c r="AP63" s="44">
        <v>1.7640400044926931E-2</v>
      </c>
      <c r="AQ63" s="44">
        <v>1.7764370936479382E-2</v>
      </c>
      <c r="AR63" s="44">
        <v>1.7888341828031833E-2</v>
      </c>
      <c r="AS63" s="44">
        <v>1.8012312719584284E-2</v>
      </c>
      <c r="AT63" s="45">
        <v>1.8136283611136728E-2</v>
      </c>
      <c r="AU63" s="44">
        <v>1.811890875240767E-2</v>
      </c>
      <c r="AV63" s="44">
        <v>1.8101533893678613E-2</v>
      </c>
      <c r="AW63" s="44">
        <v>1.8084159034949556E-2</v>
      </c>
      <c r="AX63" s="44">
        <v>1.8066784176220499E-2</v>
      </c>
      <c r="AY63" s="45">
        <v>1.8049409317491438E-2</v>
      </c>
    </row>
    <row r="64" spans="1:51" x14ac:dyDescent="0.25">
      <c r="A64" s="50" t="s">
        <v>147</v>
      </c>
      <c r="B64" s="27" t="s">
        <v>49</v>
      </c>
      <c r="C64" s="27" t="s">
        <v>112</v>
      </c>
      <c r="D64" s="27" t="s">
        <v>146</v>
      </c>
      <c r="E64" s="27" t="s">
        <v>132</v>
      </c>
      <c r="F64" s="46">
        <v>0.10138775104888165</v>
      </c>
      <c r="G64" s="46">
        <v>0.10196870267541636</v>
      </c>
      <c r="H64" s="46">
        <v>0.10827552665932894</v>
      </c>
      <c r="I64" s="46">
        <v>0.10669615431871238</v>
      </c>
      <c r="J64" s="46">
        <v>0.1089487133159539</v>
      </c>
      <c r="K64" s="46">
        <v>0.10504997868207866</v>
      </c>
      <c r="L64" s="46">
        <v>0.10804031061861963</v>
      </c>
      <c r="M64" s="46">
        <v>0.10429548052917714</v>
      </c>
      <c r="N64" s="46">
        <v>9.9603194535134776E-2</v>
      </c>
      <c r="O64" s="46">
        <v>9.8401609955818703E-2</v>
      </c>
      <c r="P64" s="46">
        <v>0.10063272743532981</v>
      </c>
      <c r="Q64" s="46">
        <v>9.8396448412217064E-2</v>
      </c>
      <c r="R64" s="46">
        <v>0.10305559174278023</v>
      </c>
      <c r="S64" s="46">
        <v>9.6530761336658832E-2</v>
      </c>
      <c r="T64" s="47">
        <v>9.2726893604553745E-2</v>
      </c>
      <c r="U64" s="47">
        <v>8.8923025872448658E-2</v>
      </c>
      <c r="V64" s="47">
        <v>8.511915814034357E-2</v>
      </c>
      <c r="W64" s="47">
        <v>8.1315290408238483E-2</v>
      </c>
      <c r="X64" s="47">
        <v>7.7511422676133396E-2</v>
      </c>
      <c r="Y64" s="47">
        <v>7.3707554944028308E-2</v>
      </c>
      <c r="Z64" s="48">
        <v>6.9903687211923193E-2</v>
      </c>
      <c r="AA64" s="47">
        <v>6.9226290358006176E-2</v>
      </c>
      <c r="AB64" s="47">
        <v>6.8548893504089159E-2</v>
      </c>
      <c r="AC64" s="47">
        <v>6.7871496650172142E-2</v>
      </c>
      <c r="AD64" s="47">
        <v>6.7194099796255125E-2</v>
      </c>
      <c r="AE64" s="48">
        <v>6.6516702942338135E-2</v>
      </c>
      <c r="AF64" s="47">
        <v>6.4744809894851943E-2</v>
      </c>
      <c r="AG64" s="47">
        <v>6.2972916847365751E-2</v>
      </c>
      <c r="AH64" s="47">
        <v>6.1201023799879559E-2</v>
      </c>
      <c r="AI64" s="47">
        <v>5.9429130752393367E-2</v>
      </c>
      <c r="AJ64" s="48">
        <v>5.765723770490716E-2</v>
      </c>
      <c r="AK64" s="47">
        <v>5.699763450659763E-2</v>
      </c>
      <c r="AL64" s="47">
        <v>5.63380313082881E-2</v>
      </c>
      <c r="AM64" s="47">
        <v>5.567842810997857E-2</v>
      </c>
      <c r="AN64" s="47">
        <v>5.501882491166904E-2</v>
      </c>
      <c r="AO64" s="48">
        <v>5.4359221713359496E-2</v>
      </c>
      <c r="AP64" s="47">
        <v>5.2917568671236113E-2</v>
      </c>
      <c r="AQ64" s="47">
        <v>5.1475915629112731E-2</v>
      </c>
      <c r="AR64" s="47">
        <v>5.0034262586989349E-2</v>
      </c>
      <c r="AS64" s="47">
        <v>4.8592609544865967E-2</v>
      </c>
      <c r="AT64" s="48">
        <v>4.7150956502742591E-2</v>
      </c>
      <c r="AU64" s="47">
        <v>5.3161693377752874E-2</v>
      </c>
      <c r="AV64" s="47">
        <v>5.9172430252763156E-2</v>
      </c>
      <c r="AW64" s="47">
        <v>6.5183167127773431E-2</v>
      </c>
      <c r="AX64" s="47">
        <v>7.1193904002783706E-2</v>
      </c>
      <c r="AY64" s="48">
        <v>7.7204640877793995E-2</v>
      </c>
    </row>
    <row r="65" spans="1:51" x14ac:dyDescent="0.25">
      <c r="A65" s="50" t="s">
        <v>147</v>
      </c>
      <c r="B65" s="27" t="s">
        <v>127</v>
      </c>
      <c r="C65" s="27" t="s">
        <v>128</v>
      </c>
      <c r="D65" s="27" t="s">
        <v>146</v>
      </c>
      <c r="E65" s="27" t="s">
        <v>132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3"/>
      <c r="U65" s="34"/>
      <c r="V65" s="33"/>
      <c r="W65" s="33"/>
      <c r="X65" s="33"/>
      <c r="Y65" s="33"/>
      <c r="Z65" s="35"/>
      <c r="AA65" s="33"/>
      <c r="AB65" s="33"/>
      <c r="AC65" s="33"/>
      <c r="AD65" s="33"/>
      <c r="AE65" s="34"/>
      <c r="AF65" s="33"/>
      <c r="AG65" s="33"/>
      <c r="AH65" s="33"/>
      <c r="AI65" s="33"/>
      <c r="AJ65" s="34"/>
      <c r="AK65" s="33"/>
      <c r="AL65" s="33"/>
      <c r="AM65" s="33"/>
      <c r="AN65" s="33"/>
      <c r="AO65" s="34"/>
      <c r="AP65" s="33"/>
      <c r="AQ65" s="33"/>
      <c r="AR65" s="33"/>
      <c r="AS65" s="33"/>
      <c r="AT65" s="34"/>
      <c r="AU65" s="33"/>
      <c r="AV65" s="33"/>
      <c r="AW65" s="33"/>
      <c r="AX65" s="33"/>
      <c r="AY65" s="34"/>
    </row>
    <row r="66" spans="1:51" x14ac:dyDescent="0.25">
      <c r="A66" s="50" t="s">
        <v>147</v>
      </c>
      <c r="B66" s="24" t="s">
        <v>60</v>
      </c>
      <c r="C66" s="24" t="s">
        <v>106</v>
      </c>
      <c r="D66" s="24" t="s">
        <v>146</v>
      </c>
      <c r="E66" s="24" t="s">
        <v>132</v>
      </c>
      <c r="F66" s="43">
        <v>5.955088465744085E-2</v>
      </c>
      <c r="G66" s="43">
        <v>5.7989378619930143E-2</v>
      </c>
      <c r="H66" s="43">
        <v>5.7532427664370056E-2</v>
      </c>
      <c r="I66" s="43">
        <v>5.6805058771387751E-2</v>
      </c>
      <c r="J66" s="43">
        <v>5.3746168564957175E-2</v>
      </c>
      <c r="K66" s="43">
        <v>4.3323836068877464E-2</v>
      </c>
      <c r="L66" s="43">
        <v>4.9163559714144656E-2</v>
      </c>
      <c r="M66" s="43">
        <v>3.8300488463298477E-2</v>
      </c>
      <c r="N66" s="43">
        <v>4.1513469421445404E-2</v>
      </c>
      <c r="O66" s="43">
        <v>4.9451927901501325E-2</v>
      </c>
      <c r="P66" s="43">
        <v>5.1234306306038979E-2</v>
      </c>
      <c r="Q66" s="43">
        <v>4.7133046735843731E-2</v>
      </c>
      <c r="R66" s="43">
        <v>4.7315142687326839E-2</v>
      </c>
      <c r="S66" s="43">
        <v>4.8326583847097426E-2</v>
      </c>
      <c r="T66" s="44">
        <v>4.4302521117255599E-2</v>
      </c>
      <c r="U66" s="44">
        <v>4.0278458387413771E-2</v>
      </c>
      <c r="V66" s="44">
        <v>3.6254395657571943E-2</v>
      </c>
      <c r="W66" s="44">
        <v>3.2230332927730115E-2</v>
      </c>
      <c r="X66" s="44">
        <v>2.8206270197888291E-2</v>
      </c>
      <c r="Y66" s="44">
        <v>2.4182207468046467E-2</v>
      </c>
      <c r="Z66" s="45">
        <v>2.0158144738204653E-2</v>
      </c>
      <c r="AA66" s="44">
        <v>1.97258384253018E-2</v>
      </c>
      <c r="AB66" s="44">
        <v>1.9293532112398946E-2</v>
      </c>
      <c r="AC66" s="44">
        <v>1.8861225799496093E-2</v>
      </c>
      <c r="AD66" s="44">
        <v>1.842891948659324E-2</v>
      </c>
      <c r="AE66" s="45">
        <v>1.799661317369039E-2</v>
      </c>
      <c r="AF66" s="44">
        <v>1.7554102927206917E-2</v>
      </c>
      <c r="AG66" s="44">
        <v>1.7111592680723445E-2</v>
      </c>
      <c r="AH66" s="44">
        <v>1.6669082434239972E-2</v>
      </c>
      <c r="AI66" s="44">
        <v>1.6226572187756499E-2</v>
      </c>
      <c r="AJ66" s="45">
        <v>1.578406194127302E-2</v>
      </c>
      <c r="AK66" s="44">
        <v>1.5485305222456659E-2</v>
      </c>
      <c r="AL66" s="44">
        <v>1.5186548503640297E-2</v>
      </c>
      <c r="AM66" s="44">
        <v>1.4887791784823936E-2</v>
      </c>
      <c r="AN66" s="44">
        <v>1.4589035066007575E-2</v>
      </c>
      <c r="AO66" s="45">
        <v>1.429027834719121E-2</v>
      </c>
      <c r="AP66" s="44">
        <v>1.416306115853665E-2</v>
      </c>
      <c r="AQ66" s="44">
        <v>1.4035843969882091E-2</v>
      </c>
      <c r="AR66" s="44">
        <v>1.3908626781227531E-2</v>
      </c>
      <c r="AS66" s="44">
        <v>1.3781409592572971E-2</v>
      </c>
      <c r="AT66" s="45">
        <v>1.3654192403918408E-2</v>
      </c>
      <c r="AU66" s="44">
        <v>1.3531053017594764E-2</v>
      </c>
      <c r="AV66" s="44">
        <v>1.3407913631271119E-2</v>
      </c>
      <c r="AW66" s="44">
        <v>1.3284774244947475E-2</v>
      </c>
      <c r="AX66" s="44">
        <v>1.316163485862383E-2</v>
      </c>
      <c r="AY66" s="45">
        <v>1.3038495472300182E-2</v>
      </c>
    </row>
    <row r="67" spans="1:51" x14ac:dyDescent="0.25">
      <c r="A67" s="50" t="s">
        <v>147</v>
      </c>
      <c r="B67" s="24" t="s">
        <v>50</v>
      </c>
      <c r="C67" s="24" t="s">
        <v>99</v>
      </c>
      <c r="D67" s="24" t="s">
        <v>146</v>
      </c>
      <c r="E67" s="24" t="s">
        <v>132</v>
      </c>
      <c r="F67" s="43">
        <v>8.3814573708525852E-2</v>
      </c>
      <c r="G67" s="43">
        <v>8.3162138565045396E-2</v>
      </c>
      <c r="H67" s="43">
        <v>8.3353805335822706E-2</v>
      </c>
      <c r="I67" s="43">
        <v>8.5126808069014626E-2</v>
      </c>
      <c r="J67" s="43">
        <v>8.1523884721673934E-2</v>
      </c>
      <c r="K67" s="43">
        <v>9.7072871701872288E-2</v>
      </c>
      <c r="L67" s="43">
        <v>9.4721429644090804E-2</v>
      </c>
      <c r="M67" s="43">
        <v>8.8520589224121871E-2</v>
      </c>
      <c r="N67" s="43">
        <v>8.9449340035348435E-2</v>
      </c>
      <c r="O67" s="43">
        <v>8.8882147732443517E-2</v>
      </c>
      <c r="P67" s="43">
        <v>9.06963440636539E-2</v>
      </c>
      <c r="Q67" s="43">
        <v>9.0460483258724134E-2</v>
      </c>
      <c r="R67" s="43">
        <v>8.9684287436137211E-2</v>
      </c>
      <c r="S67" s="43">
        <v>8.8681422390515019E-2</v>
      </c>
      <c r="T67" s="44">
        <v>8.6633133879595217E-2</v>
      </c>
      <c r="U67" s="44">
        <v>8.4584845368675415E-2</v>
      </c>
      <c r="V67" s="44">
        <v>8.2536556857755614E-2</v>
      </c>
      <c r="W67" s="44">
        <v>8.0488268346835812E-2</v>
      </c>
      <c r="X67" s="44">
        <v>7.843997983591601E-2</v>
      </c>
      <c r="Y67" s="44">
        <v>7.6391691324996208E-2</v>
      </c>
      <c r="Z67" s="45">
        <v>7.4343402814076365E-2</v>
      </c>
      <c r="AA67" s="44">
        <v>7.3705735457353372E-2</v>
      </c>
      <c r="AB67" s="44">
        <v>7.3068068100630379E-2</v>
      </c>
      <c r="AC67" s="44">
        <v>7.2430400743907386E-2</v>
      </c>
      <c r="AD67" s="44">
        <v>7.1792733387184393E-2</v>
      </c>
      <c r="AE67" s="45">
        <v>7.11550660304614E-2</v>
      </c>
      <c r="AF67" s="44">
        <v>6.979460163770454E-2</v>
      </c>
      <c r="AG67" s="44">
        <v>6.8434137244947679E-2</v>
      </c>
      <c r="AH67" s="44">
        <v>6.7073672852190819E-2</v>
      </c>
      <c r="AI67" s="44">
        <v>6.5713208459433958E-2</v>
      </c>
      <c r="AJ67" s="45">
        <v>6.4352744066677126E-2</v>
      </c>
      <c r="AK67" s="44">
        <v>6.2345394300532854E-2</v>
      </c>
      <c r="AL67" s="44">
        <v>6.0338044534388582E-2</v>
      </c>
      <c r="AM67" s="44">
        <v>5.8330694768244311E-2</v>
      </c>
      <c r="AN67" s="44">
        <v>5.6323345002100039E-2</v>
      </c>
      <c r="AO67" s="45">
        <v>5.4315995235955761E-2</v>
      </c>
      <c r="AP67" s="44">
        <v>5.2997042806623582E-2</v>
      </c>
      <c r="AQ67" s="44">
        <v>5.1678090377291402E-2</v>
      </c>
      <c r="AR67" s="44">
        <v>5.0359137947959223E-2</v>
      </c>
      <c r="AS67" s="44">
        <v>4.9040185518627044E-2</v>
      </c>
      <c r="AT67" s="45">
        <v>4.7721233089294879E-2</v>
      </c>
      <c r="AU67" s="44">
        <v>5.4022682515719025E-2</v>
      </c>
      <c r="AV67" s="44">
        <v>6.0324131942143172E-2</v>
      </c>
      <c r="AW67" s="44">
        <v>6.6625581368567319E-2</v>
      </c>
      <c r="AX67" s="44">
        <v>7.2927030794991465E-2</v>
      </c>
      <c r="AY67" s="45">
        <v>7.9228480221415598E-2</v>
      </c>
    </row>
    <row r="68" spans="1:51" x14ac:dyDescent="0.25">
      <c r="A68" s="50" t="s">
        <v>147</v>
      </c>
      <c r="B68" s="24" t="s">
        <v>129</v>
      </c>
      <c r="C68" s="24" t="s">
        <v>100</v>
      </c>
      <c r="D68" s="24" t="s">
        <v>146</v>
      </c>
      <c r="E68" s="24" t="s">
        <v>132</v>
      </c>
      <c r="F68" s="43">
        <v>6.9001227633410878E-2</v>
      </c>
      <c r="G68" s="43">
        <v>6.8600561883979561E-2</v>
      </c>
      <c r="H68" s="43">
        <v>6.7646124444252331E-2</v>
      </c>
      <c r="I68" s="43">
        <v>6.6599966428285251E-2</v>
      </c>
      <c r="J68" s="43">
        <v>6.7424870910989476E-2</v>
      </c>
      <c r="K68" s="43">
        <v>6.5065275380247867E-2</v>
      </c>
      <c r="L68" s="43">
        <v>6.3993391722646731E-2</v>
      </c>
      <c r="M68" s="43">
        <v>6.2362304309378391E-2</v>
      </c>
      <c r="N68" s="43">
        <v>6.2862981465271917E-2</v>
      </c>
      <c r="O68" s="43">
        <v>6.2504019469463934E-2</v>
      </c>
      <c r="P68" s="43">
        <v>6.2293131812312774E-2</v>
      </c>
      <c r="Q68" s="43">
        <v>5.87906864692056E-2</v>
      </c>
      <c r="R68" s="43">
        <v>5.6006513174154726E-2</v>
      </c>
      <c r="S68" s="43">
        <v>5.5751079302023943E-2</v>
      </c>
      <c r="T68" s="44">
        <v>5.5676288699389467E-2</v>
      </c>
      <c r="U68" s="44">
        <v>5.5601498096754992E-2</v>
      </c>
      <c r="V68" s="44">
        <v>5.5526707494120517E-2</v>
      </c>
      <c r="W68" s="44">
        <v>5.5451916891486042E-2</v>
      </c>
      <c r="X68" s="44">
        <v>5.5377126288851566E-2</v>
      </c>
      <c r="Y68" s="44">
        <v>5.5302335686217091E-2</v>
      </c>
      <c r="Z68" s="45">
        <v>5.522754508358263E-2</v>
      </c>
      <c r="AA68" s="44">
        <v>5.3875607234888621E-2</v>
      </c>
      <c r="AB68" s="44">
        <v>5.2523669386194613E-2</v>
      </c>
      <c r="AC68" s="44">
        <v>5.1171731537500605E-2</v>
      </c>
      <c r="AD68" s="44">
        <v>4.9819793688806596E-2</v>
      </c>
      <c r="AE68" s="45">
        <v>4.8467855840112595E-2</v>
      </c>
      <c r="AF68" s="44">
        <v>4.7226949451623847E-2</v>
      </c>
      <c r="AG68" s="44">
        <v>4.5986043063135099E-2</v>
      </c>
      <c r="AH68" s="44">
        <v>4.4745136674646351E-2</v>
      </c>
      <c r="AI68" s="44">
        <v>4.3504230286157602E-2</v>
      </c>
      <c r="AJ68" s="45">
        <v>4.2263323897668847E-2</v>
      </c>
      <c r="AK68" s="44">
        <v>4.1640142313492445E-2</v>
      </c>
      <c r="AL68" s="44">
        <v>4.1016960729316043E-2</v>
      </c>
      <c r="AM68" s="44">
        <v>4.0393779145139641E-2</v>
      </c>
      <c r="AN68" s="44">
        <v>3.9770597560963239E-2</v>
      </c>
      <c r="AO68" s="45">
        <v>3.9147415976786837E-2</v>
      </c>
      <c r="AP68" s="44">
        <v>3.7682548249251234E-2</v>
      </c>
      <c r="AQ68" s="44">
        <v>3.6217680521715631E-2</v>
      </c>
      <c r="AR68" s="44">
        <v>3.4752812794180028E-2</v>
      </c>
      <c r="AS68" s="44">
        <v>3.3287945066644425E-2</v>
      </c>
      <c r="AT68" s="45">
        <v>3.182307733910883E-2</v>
      </c>
      <c r="AU68" s="44">
        <v>3.6260567003174107E-2</v>
      </c>
      <c r="AV68" s="44">
        <v>4.0698056667239385E-2</v>
      </c>
      <c r="AW68" s="44">
        <v>4.5135546331304663E-2</v>
      </c>
      <c r="AX68" s="44">
        <v>4.9573035995369941E-2</v>
      </c>
      <c r="AY68" s="45">
        <v>5.4010525659435205E-2</v>
      </c>
    </row>
    <row r="69" spans="1:51" x14ac:dyDescent="0.25">
      <c r="A69" s="50" t="s">
        <v>147</v>
      </c>
      <c r="B69" s="27" t="s">
        <v>51</v>
      </c>
      <c r="C69" s="27" t="s">
        <v>116</v>
      </c>
      <c r="D69" s="27" t="s">
        <v>146</v>
      </c>
      <c r="E69" s="27" t="s">
        <v>132</v>
      </c>
      <c r="F69" s="46">
        <v>5.3264754598552955E-2</v>
      </c>
      <c r="G69" s="46">
        <v>5.6176913280074015E-2</v>
      </c>
      <c r="H69" s="46">
        <v>5.2468144340935829E-2</v>
      </c>
      <c r="I69" s="46">
        <v>5.061402502008483E-2</v>
      </c>
      <c r="J69" s="46">
        <v>5.5742557019325734E-2</v>
      </c>
      <c r="K69" s="46">
        <v>5.3971360381861455E-2</v>
      </c>
      <c r="L69" s="46">
        <v>5.0086109038422144E-2</v>
      </c>
      <c r="M69" s="46">
        <v>5.1379897713006661E-2</v>
      </c>
      <c r="N69" s="46">
        <v>4.8402377877516445E-2</v>
      </c>
      <c r="O69" s="46">
        <v>4.4418365725358955E-2</v>
      </c>
      <c r="P69" s="46">
        <v>3.6513191330068251E-2</v>
      </c>
      <c r="Q69" s="46">
        <v>5.0112838003799842E-2</v>
      </c>
      <c r="R69" s="46">
        <v>4.6723068778430132E-2</v>
      </c>
      <c r="S69" s="46">
        <v>3.5954810786204439E-2</v>
      </c>
      <c r="T69" s="47">
        <v>3.5733918606194334E-2</v>
      </c>
      <c r="U69" s="47">
        <v>3.551302642618423E-2</v>
      </c>
      <c r="V69" s="47">
        <v>3.5292134246174126E-2</v>
      </c>
      <c r="W69" s="47">
        <v>3.5071242066164021E-2</v>
      </c>
      <c r="X69" s="47">
        <v>3.4850349886153917E-2</v>
      </c>
      <c r="Y69" s="47">
        <v>3.4629457706143812E-2</v>
      </c>
      <c r="Z69" s="48">
        <v>3.4408565526133694E-2</v>
      </c>
      <c r="AA69" s="47">
        <v>3.3781511111145156E-2</v>
      </c>
      <c r="AB69" s="47">
        <v>3.3154456696156617E-2</v>
      </c>
      <c r="AC69" s="47">
        <v>3.2527402281168079E-2</v>
      </c>
      <c r="AD69" s="47">
        <v>3.190034786617954E-2</v>
      </c>
      <c r="AE69" s="48">
        <v>3.1273293451191009E-2</v>
      </c>
      <c r="AF69" s="47">
        <v>3.0906469593304387E-2</v>
      </c>
      <c r="AG69" s="47">
        <v>3.0539645735417766E-2</v>
      </c>
      <c r="AH69" s="47">
        <v>3.0172821877531144E-2</v>
      </c>
      <c r="AI69" s="47">
        <v>2.9805998019644522E-2</v>
      </c>
      <c r="AJ69" s="48">
        <v>2.9439174161757897E-2</v>
      </c>
      <c r="AK69" s="47">
        <v>2.8188588478860944E-2</v>
      </c>
      <c r="AL69" s="47">
        <v>2.6938002795963992E-2</v>
      </c>
      <c r="AM69" s="47">
        <v>2.5687417113067039E-2</v>
      </c>
      <c r="AN69" s="47">
        <v>2.4436831430170086E-2</v>
      </c>
      <c r="AO69" s="48">
        <v>2.3186245747273126E-2</v>
      </c>
      <c r="AP69" s="47">
        <v>2.4431997635249881E-2</v>
      </c>
      <c r="AQ69" s="47">
        <v>2.5677749523226635E-2</v>
      </c>
      <c r="AR69" s="47">
        <v>2.692350141120339E-2</v>
      </c>
      <c r="AS69" s="47">
        <v>2.8169253299180144E-2</v>
      </c>
      <c r="AT69" s="48">
        <v>2.9415005187156895E-2</v>
      </c>
      <c r="AU69" s="47">
        <v>2.9522244371383267E-2</v>
      </c>
      <c r="AV69" s="47">
        <v>2.962948355560964E-2</v>
      </c>
      <c r="AW69" s="47">
        <v>2.9736722739836012E-2</v>
      </c>
      <c r="AX69" s="47">
        <v>2.9843961924062384E-2</v>
      </c>
      <c r="AY69" s="48">
        <v>2.995120110828875E-2</v>
      </c>
    </row>
    <row r="70" spans="1:51" x14ac:dyDescent="0.25">
      <c r="A70" s="50" t="s">
        <v>147</v>
      </c>
      <c r="B70" s="27" t="s">
        <v>53</v>
      </c>
      <c r="C70" s="27" t="s">
        <v>117</v>
      </c>
      <c r="D70" s="27" t="s">
        <v>146</v>
      </c>
      <c r="E70" s="27" t="s">
        <v>132</v>
      </c>
      <c r="F70" s="46">
        <v>0.11970594689488689</v>
      </c>
      <c r="G70" s="46">
        <v>0.114904341849009</v>
      </c>
      <c r="H70" s="46">
        <v>0.11283549388351277</v>
      </c>
      <c r="I70" s="46">
        <v>0.11402400505369559</v>
      </c>
      <c r="J70" s="46">
        <v>0.11352105530187728</v>
      </c>
      <c r="K70" s="46">
        <v>0.1050119331742243</v>
      </c>
      <c r="L70" s="46">
        <v>0.10508271192251639</v>
      </c>
      <c r="M70" s="46">
        <v>0.13679110857794252</v>
      </c>
      <c r="N70" s="46">
        <v>0.12281146917026131</v>
      </c>
      <c r="O70" s="46">
        <v>0.1301189503314264</v>
      </c>
      <c r="P70" s="46">
        <v>0.14952549106157575</v>
      </c>
      <c r="Q70" s="46">
        <v>0.16791779158967635</v>
      </c>
      <c r="R70" s="46">
        <v>0.14837544445957729</v>
      </c>
      <c r="S70" s="46">
        <v>0.13043316800212801</v>
      </c>
      <c r="T70" s="47">
        <v>0.12691258702434852</v>
      </c>
      <c r="U70" s="47">
        <v>0.12339200604656901</v>
      </c>
      <c r="V70" s="47">
        <v>0.11987142506878951</v>
      </c>
      <c r="W70" s="47">
        <v>0.11635084409101</v>
      </c>
      <c r="X70" s="47">
        <v>0.11283026311323049</v>
      </c>
      <c r="Y70" s="47">
        <v>0.10930968213545099</v>
      </c>
      <c r="Z70" s="48">
        <v>0.10578910115767148</v>
      </c>
      <c r="AA70" s="47">
        <v>0.10443801666901922</v>
      </c>
      <c r="AB70" s="47">
        <v>0.10308693218036696</v>
      </c>
      <c r="AC70" s="47">
        <v>0.1017358476917147</v>
      </c>
      <c r="AD70" s="47">
        <v>0.10038476320306244</v>
      </c>
      <c r="AE70" s="48">
        <v>9.9033678714410156E-2</v>
      </c>
      <c r="AF70" s="47">
        <v>9.3618680518726904E-2</v>
      </c>
      <c r="AG70" s="47">
        <v>8.8203682323043653E-2</v>
      </c>
      <c r="AH70" s="47">
        <v>8.2788684127360401E-2</v>
      </c>
      <c r="AI70" s="47">
        <v>7.737368593167715E-2</v>
      </c>
      <c r="AJ70" s="48">
        <v>7.1958687735993898E-2</v>
      </c>
      <c r="AK70" s="47">
        <v>7.1588760113071095E-2</v>
      </c>
      <c r="AL70" s="47">
        <v>7.1218832490148293E-2</v>
      </c>
      <c r="AM70" s="47">
        <v>7.084890486722549E-2</v>
      </c>
      <c r="AN70" s="47">
        <v>7.0478977244302687E-2</v>
      </c>
      <c r="AO70" s="48">
        <v>7.0109049621379871E-2</v>
      </c>
      <c r="AP70" s="47">
        <v>6.8081609882576721E-2</v>
      </c>
      <c r="AQ70" s="47">
        <v>6.6054170143773572E-2</v>
      </c>
      <c r="AR70" s="47">
        <v>6.4026730404970422E-2</v>
      </c>
      <c r="AS70" s="47">
        <v>6.1999290666167273E-2</v>
      </c>
      <c r="AT70" s="48">
        <v>5.9971850927364123E-2</v>
      </c>
      <c r="AU70" s="47">
        <v>5.6113790834283826E-2</v>
      </c>
      <c r="AV70" s="47">
        <v>5.2255730741203529E-2</v>
      </c>
      <c r="AW70" s="47">
        <v>4.8397670648123232E-2</v>
      </c>
      <c r="AX70" s="47">
        <v>4.4539610555042936E-2</v>
      </c>
      <c r="AY70" s="48">
        <v>4.0681550461962646E-2</v>
      </c>
    </row>
    <row r="71" spans="1:51" x14ac:dyDescent="0.25">
      <c r="A71" s="50" t="s">
        <v>147</v>
      </c>
      <c r="B71" s="24" t="s">
        <v>56</v>
      </c>
      <c r="C71" s="24" t="s">
        <v>101</v>
      </c>
      <c r="D71" s="24" t="s">
        <v>146</v>
      </c>
      <c r="E71" s="24" t="s">
        <v>132</v>
      </c>
      <c r="F71" s="43">
        <v>4.2337287648995803E-2</v>
      </c>
      <c r="G71" s="43">
        <v>4.082888155905362E-2</v>
      </c>
      <c r="H71" s="43">
        <v>4.0340347167752366E-2</v>
      </c>
      <c r="I71" s="43">
        <v>4.0501417698850961E-2</v>
      </c>
      <c r="J71" s="43">
        <v>3.9418303951003208E-2</v>
      </c>
      <c r="K71" s="43">
        <v>3.6349763362215626E-2</v>
      </c>
      <c r="L71" s="43">
        <v>3.7309639294262231E-2</v>
      </c>
      <c r="M71" s="43">
        <v>3.8332158534968297E-2</v>
      </c>
      <c r="N71" s="43">
        <v>3.7153366569958601E-2</v>
      </c>
      <c r="O71" s="43">
        <v>3.8639242864594969E-2</v>
      </c>
      <c r="P71" s="43">
        <v>4.1371487038046162E-2</v>
      </c>
      <c r="Q71" s="43">
        <v>3.9448597282329079E-2</v>
      </c>
      <c r="R71" s="43">
        <v>4.0797529801674504E-2</v>
      </c>
      <c r="S71" s="43">
        <v>4.0272602879917629E-2</v>
      </c>
      <c r="T71" s="44">
        <v>3.8905943162367694E-2</v>
      </c>
      <c r="U71" s="44">
        <v>3.7539283444817759E-2</v>
      </c>
      <c r="V71" s="44">
        <v>3.6172623727267823E-2</v>
      </c>
      <c r="W71" s="44">
        <v>3.4805964009717888E-2</v>
      </c>
      <c r="X71" s="44">
        <v>3.3439304292167953E-2</v>
      </c>
      <c r="Y71" s="44">
        <v>3.2072644574618017E-2</v>
      </c>
      <c r="Z71" s="45">
        <v>3.0705984857068103E-2</v>
      </c>
      <c r="AA71" s="44">
        <v>2.9090171287469203E-2</v>
      </c>
      <c r="AB71" s="44">
        <v>2.7474357717870303E-2</v>
      </c>
      <c r="AC71" s="44">
        <v>2.5858544148271403E-2</v>
      </c>
      <c r="AD71" s="44">
        <v>2.4242730578672503E-2</v>
      </c>
      <c r="AE71" s="45">
        <v>2.2626917009073599E-2</v>
      </c>
      <c r="AF71" s="44">
        <v>2.2034213543345026E-2</v>
      </c>
      <c r="AG71" s="44">
        <v>2.1441510077616452E-2</v>
      </c>
      <c r="AH71" s="44">
        <v>2.0848806611887878E-2</v>
      </c>
      <c r="AI71" s="44">
        <v>2.0256103146159304E-2</v>
      </c>
      <c r="AJ71" s="45">
        <v>1.9663399680430738E-2</v>
      </c>
      <c r="AK71" s="44">
        <v>1.8587726774631406E-2</v>
      </c>
      <c r="AL71" s="44">
        <v>1.7512053868832075E-2</v>
      </c>
      <c r="AM71" s="44">
        <v>1.6436380963032744E-2</v>
      </c>
      <c r="AN71" s="44">
        <v>1.5360708057233415E-2</v>
      </c>
      <c r="AO71" s="45">
        <v>1.4285035151434089E-2</v>
      </c>
      <c r="AP71" s="44">
        <v>1.3439269236213258E-2</v>
      </c>
      <c r="AQ71" s="44">
        <v>1.2593503320992426E-2</v>
      </c>
      <c r="AR71" s="44">
        <v>1.1747737405771595E-2</v>
      </c>
      <c r="AS71" s="44">
        <v>1.0901971490550763E-2</v>
      </c>
      <c r="AT71" s="45">
        <v>1.0056205575329935E-2</v>
      </c>
      <c r="AU71" s="44">
        <v>9.6174885739115368E-3</v>
      </c>
      <c r="AV71" s="44">
        <v>9.1787715724931385E-3</v>
      </c>
      <c r="AW71" s="44">
        <v>8.7400545710747402E-3</v>
      </c>
      <c r="AX71" s="44">
        <v>8.3013375696563418E-3</v>
      </c>
      <c r="AY71" s="45">
        <v>7.8626205682379435E-3</v>
      </c>
    </row>
    <row r="72" spans="1:51" x14ac:dyDescent="0.25">
      <c r="A72" s="50" t="s">
        <v>147</v>
      </c>
      <c r="B72" s="27" t="s">
        <v>73</v>
      </c>
      <c r="C72" s="27" t="s">
        <v>110</v>
      </c>
      <c r="D72" s="27" t="s">
        <v>146</v>
      </c>
      <c r="E72" s="27" t="s">
        <v>132</v>
      </c>
      <c r="F72" s="46">
        <v>4.0372625031322329E-2</v>
      </c>
      <c r="G72" s="46">
        <v>4.665386620551093E-2</v>
      </c>
      <c r="H72" s="46">
        <v>4.3810625040149098E-2</v>
      </c>
      <c r="I72" s="46">
        <v>3.9439417939699739E-2</v>
      </c>
      <c r="J72" s="46">
        <v>4.112854294877355E-2</v>
      </c>
      <c r="K72" s="46">
        <v>4.4729344729344644E-2</v>
      </c>
      <c r="L72" s="46">
        <v>4.385553803985065E-2</v>
      </c>
      <c r="M72" s="46">
        <v>3.9936786447486883E-2</v>
      </c>
      <c r="N72" s="46">
        <v>4.248533348938599E-2</v>
      </c>
      <c r="O72" s="46">
        <v>4.0270096855999249E-2</v>
      </c>
      <c r="P72" s="46">
        <v>3.6943541682412429E-2</v>
      </c>
      <c r="Q72" s="46">
        <v>3.8578312161080319E-2</v>
      </c>
      <c r="R72" s="46">
        <v>3.8128622603508466E-2</v>
      </c>
      <c r="S72" s="46">
        <v>4.0424681266936213E-2</v>
      </c>
      <c r="T72" s="47">
        <v>4.0690721090854157E-2</v>
      </c>
      <c r="U72" s="47">
        <v>4.09567609147721E-2</v>
      </c>
      <c r="V72" s="47">
        <v>4.1222800738690044E-2</v>
      </c>
      <c r="W72" s="47">
        <v>4.1488840562607987E-2</v>
      </c>
      <c r="X72" s="47">
        <v>4.175488038652593E-2</v>
      </c>
      <c r="Y72" s="47">
        <v>4.2020920210443874E-2</v>
      </c>
      <c r="Z72" s="48">
        <v>4.2286960034361831E-2</v>
      </c>
      <c r="AA72" s="47">
        <v>4.2839942333044514E-2</v>
      </c>
      <c r="AB72" s="47">
        <v>4.3392924631727198E-2</v>
      </c>
      <c r="AC72" s="47">
        <v>4.3945906930409881E-2</v>
      </c>
      <c r="AD72" s="47">
        <v>4.4498889229092564E-2</v>
      </c>
      <c r="AE72" s="48">
        <v>4.5051871527775234E-2</v>
      </c>
      <c r="AF72" s="47">
        <v>4.5035693567462419E-2</v>
      </c>
      <c r="AG72" s="47">
        <v>4.5019515607149604E-2</v>
      </c>
      <c r="AH72" s="47">
        <v>4.500333764683679E-2</v>
      </c>
      <c r="AI72" s="47">
        <v>4.4987159686523975E-2</v>
      </c>
      <c r="AJ72" s="48">
        <v>4.4970981726211168E-2</v>
      </c>
      <c r="AK72" s="47">
        <v>4.5593106294825339E-2</v>
      </c>
      <c r="AL72" s="47">
        <v>4.621523086343951E-2</v>
      </c>
      <c r="AM72" s="47">
        <v>4.6837355432053682E-2</v>
      </c>
      <c r="AN72" s="47">
        <v>4.7459480000667853E-2</v>
      </c>
      <c r="AO72" s="48">
        <v>4.808160456928201E-2</v>
      </c>
      <c r="AP72" s="47">
        <v>4.8373942117844584E-2</v>
      </c>
      <c r="AQ72" s="47">
        <v>4.8666279666407158E-2</v>
      </c>
      <c r="AR72" s="47">
        <v>4.8958617214969732E-2</v>
      </c>
      <c r="AS72" s="47">
        <v>4.9250954763532306E-2</v>
      </c>
      <c r="AT72" s="48">
        <v>4.9543292312094867E-2</v>
      </c>
      <c r="AU72" s="47">
        <v>4.9391924057217776E-2</v>
      </c>
      <c r="AV72" s="47">
        <v>4.9240555802340685E-2</v>
      </c>
      <c r="AW72" s="47">
        <v>4.9089187547463595E-2</v>
      </c>
      <c r="AX72" s="47">
        <v>4.8937819292586504E-2</v>
      </c>
      <c r="AY72" s="48">
        <v>4.87864510377094E-2</v>
      </c>
    </row>
    <row r="73" spans="1:51" x14ac:dyDescent="0.25">
      <c r="A73" s="50" t="s">
        <v>147</v>
      </c>
      <c r="B73" s="27" t="s">
        <v>57</v>
      </c>
      <c r="C73" s="27" t="s">
        <v>104</v>
      </c>
      <c r="D73" s="27" t="s">
        <v>146</v>
      </c>
      <c r="E73" s="27" t="s">
        <v>132</v>
      </c>
      <c r="F73" s="46">
        <v>4.7318741402738951E-2</v>
      </c>
      <c r="G73" s="46">
        <v>4.6779277138247366E-2</v>
      </c>
      <c r="H73" s="46">
        <v>4.6672668730892486E-2</v>
      </c>
      <c r="I73" s="46">
        <v>4.6245871981524411E-2</v>
      </c>
      <c r="J73" s="46">
        <v>4.6147498151701605E-2</v>
      </c>
      <c r="K73" s="46">
        <v>4.5910220093244636E-2</v>
      </c>
      <c r="L73" s="46">
        <v>4.6051950227833371E-2</v>
      </c>
      <c r="M73" s="46">
        <v>4.4967977556759298E-2</v>
      </c>
      <c r="N73" s="46">
        <v>4.3740878356116619E-2</v>
      </c>
      <c r="O73" s="46">
        <v>4.3777731751741378E-2</v>
      </c>
      <c r="P73" s="46">
        <v>4.3976065755861438E-2</v>
      </c>
      <c r="Q73" s="46">
        <v>4.4126405585453776E-2</v>
      </c>
      <c r="R73" s="46">
        <v>4.4299190269231792E-2</v>
      </c>
      <c r="S73" s="46">
        <v>4.2745147547952556E-2</v>
      </c>
      <c r="T73" s="47">
        <v>4.1793268728102691E-2</v>
      </c>
      <c r="U73" s="47">
        <v>4.0841389908252826E-2</v>
      </c>
      <c r="V73" s="47">
        <v>3.9889511088402961E-2</v>
      </c>
      <c r="W73" s="47">
        <v>3.8937632268553096E-2</v>
      </c>
      <c r="X73" s="47">
        <v>3.7985753448703231E-2</v>
      </c>
      <c r="Y73" s="47">
        <v>3.7033874628853367E-2</v>
      </c>
      <c r="Z73" s="48">
        <v>3.6081995809003509E-2</v>
      </c>
      <c r="AA73" s="47">
        <v>3.582269163974363E-2</v>
      </c>
      <c r="AB73" s="47">
        <v>3.5563387470483751E-2</v>
      </c>
      <c r="AC73" s="47">
        <v>3.5304083301223872E-2</v>
      </c>
      <c r="AD73" s="47">
        <v>3.5044779131963993E-2</v>
      </c>
      <c r="AE73" s="48">
        <v>3.4785474962704122E-2</v>
      </c>
      <c r="AF73" s="47">
        <v>3.4808835751107027E-2</v>
      </c>
      <c r="AG73" s="47">
        <v>3.4832196539509933E-2</v>
      </c>
      <c r="AH73" s="47">
        <v>3.4855557327912838E-2</v>
      </c>
      <c r="AI73" s="47">
        <v>3.4878918116315744E-2</v>
      </c>
      <c r="AJ73" s="48">
        <v>3.4902278904718642E-2</v>
      </c>
      <c r="AK73" s="47">
        <v>3.392019980136389E-2</v>
      </c>
      <c r="AL73" s="47">
        <v>3.2938120698009138E-2</v>
      </c>
      <c r="AM73" s="47">
        <v>3.1956041594654386E-2</v>
      </c>
      <c r="AN73" s="47">
        <v>3.0973962491299637E-2</v>
      </c>
      <c r="AO73" s="48">
        <v>2.9991883387944895E-2</v>
      </c>
      <c r="AP73" s="47">
        <v>2.9685023582216408E-2</v>
      </c>
      <c r="AQ73" s="47">
        <v>2.9378163776487921E-2</v>
      </c>
      <c r="AR73" s="47">
        <v>2.9071303970759434E-2</v>
      </c>
      <c r="AS73" s="47">
        <v>2.8764444165030947E-2</v>
      </c>
      <c r="AT73" s="48">
        <v>2.8457584359302457E-2</v>
      </c>
      <c r="AU73" s="47">
        <v>2.7873557607885412E-2</v>
      </c>
      <c r="AV73" s="47">
        <v>2.7289530856468368E-2</v>
      </c>
      <c r="AW73" s="47">
        <v>2.6705504105051323E-2</v>
      </c>
      <c r="AX73" s="47">
        <v>2.6121477353634279E-2</v>
      </c>
      <c r="AY73" s="48">
        <v>2.5537450602217238E-2</v>
      </c>
    </row>
    <row r="74" spans="1:51" x14ac:dyDescent="0.25">
      <c r="A74" s="50" t="s">
        <v>147</v>
      </c>
      <c r="B74" s="27" t="s">
        <v>55</v>
      </c>
      <c r="C74" s="27" t="s">
        <v>103</v>
      </c>
      <c r="D74" s="27" t="s">
        <v>146</v>
      </c>
      <c r="E74" s="27" t="s">
        <v>132</v>
      </c>
      <c r="F74" s="46">
        <v>7.678507355579467E-2</v>
      </c>
      <c r="G74" s="46">
        <v>7.5017242294020958E-2</v>
      </c>
      <c r="H74" s="46">
        <v>7.4600595721635576E-2</v>
      </c>
      <c r="I74" s="46">
        <v>7.308902991229993E-2</v>
      </c>
      <c r="J74" s="46">
        <v>9.4376972874645526E-2</v>
      </c>
      <c r="K74" s="46">
        <v>7.4977991721141057E-2</v>
      </c>
      <c r="L74" s="46">
        <v>0.102442824550665</v>
      </c>
      <c r="M74" s="46">
        <v>0.13615014723972108</v>
      </c>
      <c r="N74" s="46">
        <v>8.7366818873668262E-2</v>
      </c>
      <c r="O74" s="46">
        <v>8.076741895422046E-2</v>
      </c>
      <c r="P74" s="46">
        <v>8.509392126511317E-2</v>
      </c>
      <c r="Q74" s="46">
        <v>8.3850996475999029E-2</v>
      </c>
      <c r="R74" s="46">
        <v>9.2448044509091609E-2</v>
      </c>
      <c r="S74" s="46">
        <v>6.347641887311184E-2</v>
      </c>
      <c r="T74" s="47">
        <v>6.2341751239340083E-2</v>
      </c>
      <c r="U74" s="47">
        <v>6.1207083605568327E-2</v>
      </c>
      <c r="V74" s="47">
        <v>6.0072415971796571E-2</v>
      </c>
      <c r="W74" s="47">
        <v>5.8937748338024815E-2</v>
      </c>
      <c r="X74" s="47">
        <v>5.7803080704253058E-2</v>
      </c>
      <c r="Y74" s="47">
        <v>5.6668413070481302E-2</v>
      </c>
      <c r="Z74" s="48">
        <v>5.5533745436709525E-2</v>
      </c>
      <c r="AA74" s="47">
        <v>5.1452327382696741E-2</v>
      </c>
      <c r="AB74" s="47">
        <v>4.7370909328683958E-2</v>
      </c>
      <c r="AC74" s="47">
        <v>4.3289491274671174E-2</v>
      </c>
      <c r="AD74" s="47">
        <v>3.920807322065839E-2</v>
      </c>
      <c r="AE74" s="48">
        <v>3.5126655166645593E-2</v>
      </c>
      <c r="AF74" s="47">
        <v>3.4950619503256418E-2</v>
      </c>
      <c r="AG74" s="47">
        <v>3.4774583839867243E-2</v>
      </c>
      <c r="AH74" s="47">
        <v>3.4598548176478068E-2</v>
      </c>
      <c r="AI74" s="47">
        <v>3.4422512513088893E-2</v>
      </c>
      <c r="AJ74" s="48">
        <v>3.4246476849699725E-2</v>
      </c>
      <c r="AK74" s="47">
        <v>3.2931835782907905E-2</v>
      </c>
      <c r="AL74" s="47">
        <v>3.1617194716116084E-2</v>
      </c>
      <c r="AM74" s="47">
        <v>3.0302553649324264E-2</v>
      </c>
      <c r="AN74" s="47">
        <v>2.8987912582532444E-2</v>
      </c>
      <c r="AO74" s="48">
        <v>2.7673271515740616E-2</v>
      </c>
      <c r="AP74" s="47">
        <v>2.4314873606380384E-2</v>
      </c>
      <c r="AQ74" s="47">
        <v>2.0956475697020152E-2</v>
      </c>
      <c r="AR74" s="47">
        <v>1.759807778765992E-2</v>
      </c>
      <c r="AS74" s="47">
        <v>1.4239679878299686E-2</v>
      </c>
      <c r="AT74" s="48">
        <v>1.0881281968939449E-2</v>
      </c>
      <c r="AU74" s="47">
        <v>9.9926684675637478E-3</v>
      </c>
      <c r="AV74" s="47">
        <v>9.1040549661880465E-3</v>
      </c>
      <c r="AW74" s="47">
        <v>8.2154414648123453E-3</v>
      </c>
      <c r="AX74" s="47">
        <v>7.326827963436644E-3</v>
      </c>
      <c r="AY74" s="48">
        <v>6.4382144620609427E-3</v>
      </c>
    </row>
    <row r="75" spans="1:51" x14ac:dyDescent="0.25">
      <c r="A75" s="50" t="s">
        <v>147</v>
      </c>
      <c r="B75" s="24" t="s">
        <v>58</v>
      </c>
      <c r="C75" s="24" t="s">
        <v>118</v>
      </c>
      <c r="D75" s="24" t="s">
        <v>146</v>
      </c>
      <c r="E75" s="24" t="s">
        <v>132</v>
      </c>
      <c r="F75" s="43">
        <v>3.6541187588596591E-2</v>
      </c>
      <c r="G75" s="43">
        <v>3.7947494033412799E-2</v>
      </c>
      <c r="H75" s="43">
        <v>4.4546724747267286E-2</v>
      </c>
      <c r="I75" s="43">
        <v>4.1696969696969788E-2</v>
      </c>
      <c r="J75" s="43">
        <v>3.2379344740274707E-2</v>
      </c>
      <c r="K75" s="43">
        <v>3.2566518847006565E-2</v>
      </c>
      <c r="L75" s="43">
        <v>3.8535293580495011E-2</v>
      </c>
      <c r="M75" s="43">
        <v>3.4532512504809487E-2</v>
      </c>
      <c r="N75" s="43">
        <v>2.8696925329428913E-2</v>
      </c>
      <c r="O75" s="43">
        <v>3.0017478531803254E-2</v>
      </c>
      <c r="P75" s="43">
        <v>3.8240917782026873E-2</v>
      </c>
      <c r="Q75" s="43">
        <v>4.3633995441224371E-2</v>
      </c>
      <c r="R75" s="43">
        <v>3.9972576347967914E-2</v>
      </c>
      <c r="S75" s="43">
        <v>3.4146082417915835E-2</v>
      </c>
      <c r="T75" s="44">
        <v>3.1830898595369216E-2</v>
      </c>
      <c r="U75" s="44">
        <v>2.95157147728226E-2</v>
      </c>
      <c r="V75" s="44">
        <v>2.7200530950275983E-2</v>
      </c>
      <c r="W75" s="44">
        <v>2.4885347127729367E-2</v>
      </c>
      <c r="X75" s="44">
        <v>2.2570163305182751E-2</v>
      </c>
      <c r="Y75" s="44">
        <v>2.0254979482636135E-2</v>
      </c>
      <c r="Z75" s="45">
        <v>1.7939795660089519E-2</v>
      </c>
      <c r="AA75" s="44">
        <v>1.7705808743379015E-2</v>
      </c>
      <c r="AB75" s="44">
        <v>1.747182182666851E-2</v>
      </c>
      <c r="AC75" s="44">
        <v>1.7237834909958005E-2</v>
      </c>
      <c r="AD75" s="44">
        <v>1.7003847993247501E-2</v>
      </c>
      <c r="AE75" s="45">
        <v>1.6769861076536996E-2</v>
      </c>
      <c r="AF75" s="44">
        <v>1.6846913517497918E-2</v>
      </c>
      <c r="AG75" s="44">
        <v>1.6923965958458839E-2</v>
      </c>
      <c r="AH75" s="44">
        <v>1.7001018399419761E-2</v>
      </c>
      <c r="AI75" s="44">
        <v>1.7078070840380682E-2</v>
      </c>
      <c r="AJ75" s="45">
        <v>1.7155123281341611E-2</v>
      </c>
      <c r="AK75" s="44">
        <v>1.7158213367782737E-2</v>
      </c>
      <c r="AL75" s="44">
        <v>1.7161303454223863E-2</v>
      </c>
      <c r="AM75" s="44">
        <v>1.7164393540664988E-2</v>
      </c>
      <c r="AN75" s="44">
        <v>1.7167483627106114E-2</v>
      </c>
      <c r="AO75" s="45">
        <v>1.7170573713547244E-2</v>
      </c>
      <c r="AP75" s="44">
        <v>1.612112746446237E-2</v>
      </c>
      <c r="AQ75" s="44">
        <v>1.5071681215377497E-2</v>
      </c>
      <c r="AR75" s="44">
        <v>1.4022234966292624E-2</v>
      </c>
      <c r="AS75" s="44">
        <v>1.2972788717207751E-2</v>
      </c>
      <c r="AT75" s="45">
        <v>1.1923342468122877E-2</v>
      </c>
      <c r="AU75" s="44">
        <v>1.1822956347604796E-2</v>
      </c>
      <c r="AV75" s="44">
        <v>1.1722570227086716E-2</v>
      </c>
      <c r="AW75" s="44">
        <v>1.1622184106568635E-2</v>
      </c>
      <c r="AX75" s="44">
        <v>1.1521797986050554E-2</v>
      </c>
      <c r="AY75" s="45">
        <v>1.1421411865532471E-2</v>
      </c>
    </row>
    <row r="76" spans="1:51" x14ac:dyDescent="0.25">
      <c r="A76" s="50" t="s">
        <v>147</v>
      </c>
      <c r="B76" s="24" t="s">
        <v>64</v>
      </c>
      <c r="C76" s="24" t="s">
        <v>108</v>
      </c>
      <c r="D76" s="24" t="s">
        <v>146</v>
      </c>
      <c r="E76" s="24" t="s">
        <v>132</v>
      </c>
      <c r="F76" s="43">
        <v>7.637195580842282E-2</v>
      </c>
      <c r="G76" s="43">
        <v>7.53936122357175E-2</v>
      </c>
      <c r="H76" s="43">
        <v>7.3616335303600122E-2</v>
      </c>
      <c r="I76" s="43">
        <v>7.0673835700719501E-2</v>
      </c>
      <c r="J76" s="43">
        <v>7.6895393474088358E-2</v>
      </c>
      <c r="K76" s="43">
        <v>7.9681044694190017E-2</v>
      </c>
      <c r="L76" s="43">
        <v>7.4135925804431402E-2</v>
      </c>
      <c r="M76" s="43">
        <v>7.0600599672344E-2</v>
      </c>
      <c r="N76" s="43">
        <v>8.0732046662623569E-2</v>
      </c>
      <c r="O76" s="43">
        <v>8.3342544489886095E-2</v>
      </c>
      <c r="P76" s="43">
        <v>7.8507992895204159E-2</v>
      </c>
      <c r="Q76" s="43">
        <v>7.9666982536889197E-2</v>
      </c>
      <c r="R76" s="43">
        <v>7.1207531189940942E-2</v>
      </c>
      <c r="S76" s="43">
        <v>7.2807723250201128E-2</v>
      </c>
      <c r="T76" s="44">
        <v>7.0559593885667793E-2</v>
      </c>
      <c r="U76" s="44">
        <v>6.8311464521134457E-2</v>
      </c>
      <c r="V76" s="44">
        <v>6.6063335156601122E-2</v>
      </c>
      <c r="W76" s="44">
        <v>6.3815205792067786E-2</v>
      </c>
      <c r="X76" s="44">
        <v>6.1567076427534451E-2</v>
      </c>
      <c r="Y76" s="44">
        <v>5.9318947063001115E-2</v>
      </c>
      <c r="Z76" s="45">
        <v>5.707081769846778E-2</v>
      </c>
      <c r="AA76" s="44">
        <v>5.7234517337230131E-2</v>
      </c>
      <c r="AB76" s="44">
        <v>5.7398216975992483E-2</v>
      </c>
      <c r="AC76" s="44">
        <v>5.7561916614754835E-2</v>
      </c>
      <c r="AD76" s="44">
        <v>5.7725616253517187E-2</v>
      </c>
      <c r="AE76" s="45">
        <v>5.7889315892279525E-2</v>
      </c>
      <c r="AF76" s="44">
        <v>5.5241504076308033E-2</v>
      </c>
      <c r="AG76" s="44">
        <v>5.2593692260336541E-2</v>
      </c>
      <c r="AH76" s="44">
        <v>4.994588044436505E-2</v>
      </c>
      <c r="AI76" s="44">
        <v>4.7298068628393558E-2</v>
      </c>
      <c r="AJ76" s="45">
        <v>4.4650256812422073E-2</v>
      </c>
      <c r="AK76" s="44">
        <v>4.4910892548437345E-2</v>
      </c>
      <c r="AL76" s="44">
        <v>4.5171528284452617E-2</v>
      </c>
      <c r="AM76" s="44">
        <v>4.5432164020467888E-2</v>
      </c>
      <c r="AN76" s="44">
        <v>4.569279975648316E-2</v>
      </c>
      <c r="AO76" s="45">
        <v>4.5953435492498418E-2</v>
      </c>
      <c r="AP76" s="44">
        <v>4.5719154632463344E-2</v>
      </c>
      <c r="AQ76" s="44">
        <v>4.5484873772428269E-2</v>
      </c>
      <c r="AR76" s="44">
        <v>4.5250592912393195E-2</v>
      </c>
      <c r="AS76" s="44">
        <v>4.5016312052358121E-2</v>
      </c>
      <c r="AT76" s="45">
        <v>4.4782031192323046E-2</v>
      </c>
      <c r="AU76" s="44">
        <v>4.4654501945942157E-2</v>
      </c>
      <c r="AV76" s="44">
        <v>4.4526972699561268E-2</v>
      </c>
      <c r="AW76" s="44">
        <v>4.4399443453180379E-2</v>
      </c>
      <c r="AX76" s="44">
        <v>4.427191420679949E-2</v>
      </c>
      <c r="AY76" s="45">
        <v>4.4144384960418614E-2</v>
      </c>
    </row>
    <row r="77" spans="1:51" x14ac:dyDescent="0.25">
      <c r="A77" s="50" t="s">
        <v>147</v>
      </c>
      <c r="B77" s="24" t="s">
        <v>54</v>
      </c>
      <c r="C77" s="24" t="s">
        <v>102</v>
      </c>
      <c r="D77" s="24" t="s">
        <v>146</v>
      </c>
      <c r="E77" s="24" t="s">
        <v>132</v>
      </c>
      <c r="F77" s="43">
        <v>4.7569770979335457E-2</v>
      </c>
      <c r="G77" s="43">
        <v>5.1986478623055277E-2</v>
      </c>
      <c r="H77" s="43">
        <v>4.6848463790309491E-2</v>
      </c>
      <c r="I77" s="43">
        <v>4.5647557615529744E-2</v>
      </c>
      <c r="J77" s="43">
        <v>4.379982581701003E-2</v>
      </c>
      <c r="K77" s="43">
        <v>3.3223410015336574E-2</v>
      </c>
      <c r="L77" s="43">
        <v>3.0296972051309101E-2</v>
      </c>
      <c r="M77" s="43">
        <v>3.308164518202017E-2</v>
      </c>
      <c r="N77" s="43">
        <v>3.2019407390567078E-2</v>
      </c>
      <c r="O77" s="43">
        <v>3.059532303778667E-2</v>
      </c>
      <c r="P77" s="43">
        <v>2.7805820473857601E-2</v>
      </c>
      <c r="Q77" s="43">
        <v>2.7663081084057461E-2</v>
      </c>
      <c r="R77" s="43">
        <v>2.6005422418541313E-2</v>
      </c>
      <c r="S77" s="43">
        <v>2.5747479819562935E-2</v>
      </c>
      <c r="T77" s="44">
        <v>2.6093912130597419E-2</v>
      </c>
      <c r="U77" s="44">
        <v>2.6440344441631902E-2</v>
      </c>
      <c r="V77" s="44">
        <v>2.6786776752666386E-2</v>
      </c>
      <c r="W77" s="44">
        <v>2.7133209063700869E-2</v>
      </c>
      <c r="X77" s="44">
        <v>2.7479641374735353E-2</v>
      </c>
      <c r="Y77" s="44">
        <v>2.7826073685769837E-2</v>
      </c>
      <c r="Z77" s="45">
        <v>2.817250599680432E-2</v>
      </c>
      <c r="AA77" s="44">
        <v>2.7545226568209548E-2</v>
      </c>
      <c r="AB77" s="44">
        <v>2.6917947139614776E-2</v>
      </c>
      <c r="AC77" s="44">
        <v>2.6290667711020003E-2</v>
      </c>
      <c r="AD77" s="44">
        <v>2.5663388282425231E-2</v>
      </c>
      <c r="AE77" s="45">
        <v>2.5036108853830452E-2</v>
      </c>
      <c r="AF77" s="44">
        <v>2.4456974651164566E-2</v>
      </c>
      <c r="AG77" s="44">
        <v>2.387784044849868E-2</v>
      </c>
      <c r="AH77" s="44">
        <v>2.3298706245832794E-2</v>
      </c>
      <c r="AI77" s="44">
        <v>2.2719572043166908E-2</v>
      </c>
      <c r="AJ77" s="45">
        <v>2.2140437840501015E-2</v>
      </c>
      <c r="AK77" s="44">
        <v>2.1854977456626522E-2</v>
      </c>
      <c r="AL77" s="44">
        <v>2.156951707275203E-2</v>
      </c>
      <c r="AM77" s="44">
        <v>2.1284056688877537E-2</v>
      </c>
      <c r="AN77" s="44">
        <v>2.0998596305003045E-2</v>
      </c>
      <c r="AO77" s="45">
        <v>2.0713135921128556E-2</v>
      </c>
      <c r="AP77" s="44">
        <v>1.9229966194088365E-2</v>
      </c>
      <c r="AQ77" s="44">
        <v>1.7746796467048173E-2</v>
      </c>
      <c r="AR77" s="44">
        <v>1.6263626740007982E-2</v>
      </c>
      <c r="AS77" s="44">
        <v>1.4780457012967792E-2</v>
      </c>
      <c r="AT77" s="45">
        <v>1.3297287285927606E-2</v>
      </c>
      <c r="AU77" s="44">
        <v>1.3173313685140364E-2</v>
      </c>
      <c r="AV77" s="44">
        <v>1.3049340084353121E-2</v>
      </c>
      <c r="AW77" s="44">
        <v>1.2925366483565879E-2</v>
      </c>
      <c r="AX77" s="44">
        <v>1.2801392882778637E-2</v>
      </c>
      <c r="AY77" s="45">
        <v>1.2677419281991398E-2</v>
      </c>
    </row>
    <row r="78" spans="1:51" x14ac:dyDescent="0.25">
      <c r="A78" s="50" t="s">
        <v>147</v>
      </c>
      <c r="B78" s="27" t="s">
        <v>59</v>
      </c>
      <c r="C78" s="27" t="s">
        <v>105</v>
      </c>
      <c r="D78" s="27" t="s">
        <v>146</v>
      </c>
      <c r="E78" s="27" t="s">
        <v>132</v>
      </c>
      <c r="F78" s="46">
        <v>4.4953185152890152E-2</v>
      </c>
      <c r="G78" s="46">
        <v>4.2698422789407831E-2</v>
      </c>
      <c r="H78" s="46">
        <v>4.1779297067480181E-2</v>
      </c>
      <c r="I78" s="46">
        <v>3.9294623626891179E-2</v>
      </c>
      <c r="J78" s="46">
        <v>4.1028666088453569E-2</v>
      </c>
      <c r="K78" s="46">
        <v>3.8925428446038079E-2</v>
      </c>
      <c r="L78" s="46">
        <v>3.822314118352832E-2</v>
      </c>
      <c r="M78" s="46">
        <v>3.9866167938686248E-2</v>
      </c>
      <c r="N78" s="46">
        <v>3.9353977374417148E-2</v>
      </c>
      <c r="O78" s="46">
        <v>3.9678580480284831E-2</v>
      </c>
      <c r="P78" s="46">
        <v>3.8781001487359523E-2</v>
      </c>
      <c r="Q78" s="46">
        <v>3.5985855005678413E-2</v>
      </c>
      <c r="R78" s="46">
        <v>3.7033417928283408E-2</v>
      </c>
      <c r="S78" s="46">
        <v>3.5247467095302687E-2</v>
      </c>
      <c r="T78" s="47">
        <v>3.519221812730243E-2</v>
      </c>
      <c r="U78" s="47">
        <v>3.5136969159302173E-2</v>
      </c>
      <c r="V78" s="47">
        <v>3.5081720191301916E-2</v>
      </c>
      <c r="W78" s="47">
        <v>3.5026471223301658E-2</v>
      </c>
      <c r="X78" s="47">
        <v>3.4971222255301401E-2</v>
      </c>
      <c r="Y78" s="47">
        <v>3.4915973287301144E-2</v>
      </c>
      <c r="Z78" s="48">
        <v>3.4860724319300873E-2</v>
      </c>
      <c r="AA78" s="47">
        <v>3.4671556507510415E-2</v>
      </c>
      <c r="AB78" s="47">
        <v>3.4482388695719957E-2</v>
      </c>
      <c r="AC78" s="47">
        <v>3.4293220883929498E-2</v>
      </c>
      <c r="AD78" s="47">
        <v>3.410405307213904E-2</v>
      </c>
      <c r="AE78" s="48">
        <v>3.3914885260348582E-2</v>
      </c>
      <c r="AF78" s="47">
        <v>3.3418312075759363E-2</v>
      </c>
      <c r="AG78" s="47">
        <v>3.2921738891170144E-2</v>
      </c>
      <c r="AH78" s="47">
        <v>3.2425165706580925E-2</v>
      </c>
      <c r="AI78" s="47">
        <v>3.1928592521991705E-2</v>
      </c>
      <c r="AJ78" s="48">
        <v>3.1432019337402473E-2</v>
      </c>
      <c r="AK78" s="47">
        <v>2.9752267548762035E-2</v>
      </c>
      <c r="AL78" s="47">
        <v>2.8072515760121597E-2</v>
      </c>
      <c r="AM78" s="47">
        <v>2.6392763971481159E-2</v>
      </c>
      <c r="AN78" s="47">
        <v>2.4713012182840721E-2</v>
      </c>
      <c r="AO78" s="48">
        <v>2.3033260394200283E-2</v>
      </c>
      <c r="AP78" s="47">
        <v>2.2429842941208956E-2</v>
      </c>
      <c r="AQ78" s="47">
        <v>2.182642548821763E-2</v>
      </c>
      <c r="AR78" s="47">
        <v>2.1223008035226303E-2</v>
      </c>
      <c r="AS78" s="47">
        <v>2.0619590582234976E-2</v>
      </c>
      <c r="AT78" s="48">
        <v>2.0016173129243642E-2</v>
      </c>
      <c r="AU78" s="47">
        <v>1.9415051717827536E-2</v>
      </c>
      <c r="AV78" s="47">
        <v>1.881393030641143E-2</v>
      </c>
      <c r="AW78" s="47">
        <v>1.8212808894995325E-2</v>
      </c>
      <c r="AX78" s="47">
        <v>1.7611687483579219E-2</v>
      </c>
      <c r="AY78" s="48">
        <v>1.7010566072163114E-2</v>
      </c>
    </row>
    <row r="79" spans="1:51" x14ac:dyDescent="0.25">
      <c r="A79" s="50" t="s">
        <v>147</v>
      </c>
      <c r="B79" s="27" t="s">
        <v>61</v>
      </c>
      <c r="C79" s="27" t="s">
        <v>107</v>
      </c>
      <c r="D79" s="27" t="s">
        <v>146</v>
      </c>
      <c r="E79" s="27" t="s">
        <v>132</v>
      </c>
      <c r="F79" s="46">
        <v>0.11070862576409324</v>
      </c>
      <c r="G79" s="46">
        <v>9.8360655737705027E-2</v>
      </c>
      <c r="H79" s="46">
        <v>8.3333333333333259E-2</v>
      </c>
      <c r="I79" s="46">
        <v>7.5010191602119747E-2</v>
      </c>
      <c r="J79" s="46">
        <v>7.2818339433635249E-2</v>
      </c>
      <c r="K79" s="46">
        <v>9.2089409593487881E-2</v>
      </c>
      <c r="L79" s="46">
        <v>9.5255999870593744E-2</v>
      </c>
      <c r="M79" s="46">
        <v>7.8356453250033375E-2</v>
      </c>
      <c r="N79" s="46">
        <v>7.0548406952545717E-2</v>
      </c>
      <c r="O79" s="46">
        <v>8.6084319526627207E-2</v>
      </c>
      <c r="P79" s="46">
        <v>8.658103865042599E-2</v>
      </c>
      <c r="Q79" s="46">
        <v>8.3999175241310953E-2</v>
      </c>
      <c r="R79" s="46">
        <v>7.2076891507715679E-2</v>
      </c>
      <c r="S79" s="46">
        <v>8.4092306090165048E-2</v>
      </c>
      <c r="T79" s="47">
        <v>8.0856350735610122E-2</v>
      </c>
      <c r="U79" s="47">
        <v>7.7620395381055196E-2</v>
      </c>
      <c r="V79" s="47">
        <v>7.438444002650027E-2</v>
      </c>
      <c r="W79" s="47">
        <v>7.1148484671945345E-2</v>
      </c>
      <c r="X79" s="47">
        <v>6.7912529317390419E-2</v>
      </c>
      <c r="Y79" s="47">
        <v>6.4676573962835493E-2</v>
      </c>
      <c r="Z79" s="48">
        <v>6.1440618608280539E-2</v>
      </c>
      <c r="AA79" s="47">
        <v>6.1085394362991742E-2</v>
      </c>
      <c r="AB79" s="47">
        <v>6.0730170117702945E-2</v>
      </c>
      <c r="AC79" s="47">
        <v>6.0374945872414147E-2</v>
      </c>
      <c r="AD79" s="47">
        <v>6.001972162712535E-2</v>
      </c>
      <c r="AE79" s="48">
        <v>5.9664497381836545E-2</v>
      </c>
      <c r="AF79" s="47">
        <v>6.1688601308887182E-2</v>
      </c>
      <c r="AG79" s="47">
        <v>6.3712705235937819E-2</v>
      </c>
      <c r="AH79" s="47">
        <v>6.5736809162988449E-2</v>
      </c>
      <c r="AI79" s="47">
        <v>6.7760913090039079E-2</v>
      </c>
      <c r="AJ79" s="48">
        <v>6.9785017017089723E-2</v>
      </c>
      <c r="AK79" s="47">
        <v>6.4828104805885675E-2</v>
      </c>
      <c r="AL79" s="47">
        <v>5.9871192594681627E-2</v>
      </c>
      <c r="AM79" s="47">
        <v>5.4914280383477579E-2</v>
      </c>
      <c r="AN79" s="47">
        <v>4.9957368172273531E-2</v>
      </c>
      <c r="AO79" s="48">
        <v>4.5000455961069497E-2</v>
      </c>
      <c r="AP79" s="47">
        <v>4.2314681253109665E-2</v>
      </c>
      <c r="AQ79" s="47">
        <v>3.9628906545149833E-2</v>
      </c>
      <c r="AR79" s="47">
        <v>3.6943131837190002E-2</v>
      </c>
      <c r="AS79" s="47">
        <v>3.425735712923017E-2</v>
      </c>
      <c r="AT79" s="48">
        <v>3.1571582421270339E-2</v>
      </c>
      <c r="AU79" s="47">
        <v>3.0746517559973707E-2</v>
      </c>
      <c r="AV79" s="47">
        <v>2.9921452698677076E-2</v>
      </c>
      <c r="AW79" s="47">
        <v>2.9096387837380444E-2</v>
      </c>
      <c r="AX79" s="47">
        <v>2.8271322976083813E-2</v>
      </c>
      <c r="AY79" s="48">
        <v>2.7446258114787181E-2</v>
      </c>
    </row>
    <row r="80" spans="1:51" x14ac:dyDescent="0.25">
      <c r="A80" s="50" t="s">
        <v>147</v>
      </c>
      <c r="B80" s="24" t="s">
        <v>62</v>
      </c>
      <c r="C80" s="24" t="s">
        <v>119</v>
      </c>
      <c r="D80" s="24" t="s">
        <v>146</v>
      </c>
      <c r="E80" s="24" t="s">
        <v>132</v>
      </c>
      <c r="F80" s="43">
        <v>8.8339222614840951E-2</v>
      </c>
      <c r="G80" s="43">
        <v>9.5585008338453514E-2</v>
      </c>
      <c r="H80" s="43">
        <v>8.7668892685199618E-2</v>
      </c>
      <c r="I80" s="43">
        <v>8.8568969564196909E-2</v>
      </c>
      <c r="J80" s="43">
        <v>8.5601187530925271E-2</v>
      </c>
      <c r="K80" s="43">
        <v>7.5182345240321746E-2</v>
      </c>
      <c r="L80" s="43">
        <v>8.4814398200224961E-2</v>
      </c>
      <c r="M80" s="43">
        <v>7.5495841330774249E-2</v>
      </c>
      <c r="N80" s="43">
        <v>6.9871938890136986E-2</v>
      </c>
      <c r="O80" s="43">
        <v>6.1052123552123527E-2</v>
      </c>
      <c r="P80" s="43">
        <v>5.4961505560307877E-2</v>
      </c>
      <c r="Q80" s="43">
        <v>5.3073315230807161E-2</v>
      </c>
      <c r="R80" s="43">
        <v>4.7821626085433167E-2</v>
      </c>
      <c r="S80" s="43">
        <v>5.9379054400627407E-2</v>
      </c>
      <c r="T80" s="44">
        <v>6.0791548463942205E-2</v>
      </c>
      <c r="U80" s="44">
        <v>6.2204042527257003E-2</v>
      </c>
      <c r="V80" s="44">
        <v>6.3616536590571801E-2</v>
      </c>
      <c r="W80" s="44">
        <v>6.5029030653886599E-2</v>
      </c>
      <c r="X80" s="44">
        <v>6.6441524717201397E-2</v>
      </c>
      <c r="Y80" s="44">
        <v>6.7854018780516195E-2</v>
      </c>
      <c r="Z80" s="45">
        <v>6.9266512843831007E-2</v>
      </c>
      <c r="AA80" s="44">
        <v>6.6515842237591633E-2</v>
      </c>
      <c r="AB80" s="44">
        <v>6.3765171631352258E-2</v>
      </c>
      <c r="AC80" s="44">
        <v>6.101450102511289E-2</v>
      </c>
      <c r="AD80" s="44">
        <v>5.8263830418873522E-2</v>
      </c>
      <c r="AE80" s="45">
        <v>5.5513159812634161E-2</v>
      </c>
      <c r="AF80" s="44">
        <v>5.5438416413355715E-2</v>
      </c>
      <c r="AG80" s="44">
        <v>5.5363673014077269E-2</v>
      </c>
      <c r="AH80" s="44">
        <v>5.5288929614798824E-2</v>
      </c>
      <c r="AI80" s="44">
        <v>5.5214186215520378E-2</v>
      </c>
      <c r="AJ80" s="45">
        <v>5.5139442816241946E-2</v>
      </c>
      <c r="AK80" s="44">
        <v>5.5103057088563334E-2</v>
      </c>
      <c r="AL80" s="44">
        <v>5.5066671360884722E-2</v>
      </c>
      <c r="AM80" s="44">
        <v>5.5030285633206111E-2</v>
      </c>
      <c r="AN80" s="44">
        <v>5.4993899905527499E-2</v>
      </c>
      <c r="AO80" s="45">
        <v>5.4957514177848887E-2</v>
      </c>
      <c r="AP80" s="44">
        <v>5.4147956930219052E-2</v>
      </c>
      <c r="AQ80" s="44">
        <v>5.3338399682589216E-2</v>
      </c>
      <c r="AR80" s="44">
        <v>5.252884243495938E-2</v>
      </c>
      <c r="AS80" s="44">
        <v>5.1719285187329544E-2</v>
      </c>
      <c r="AT80" s="45">
        <v>5.0909727939699723E-2</v>
      </c>
      <c r="AU80" s="44">
        <v>5.0116552730846878E-2</v>
      </c>
      <c r="AV80" s="44">
        <v>4.9323377521994033E-2</v>
      </c>
      <c r="AW80" s="44">
        <v>4.8530202313141188E-2</v>
      </c>
      <c r="AX80" s="44">
        <v>4.7737027104288343E-2</v>
      </c>
      <c r="AY80" s="45">
        <v>4.6943851895435484E-2</v>
      </c>
    </row>
    <row r="81" spans="1:51" x14ac:dyDescent="0.25">
      <c r="A81" s="50" t="s">
        <v>147</v>
      </c>
      <c r="B81" s="27" t="s">
        <v>63</v>
      </c>
      <c r="C81" s="27" t="s">
        <v>120</v>
      </c>
      <c r="D81" s="27" t="s">
        <v>146</v>
      </c>
      <c r="E81" s="27" t="s">
        <v>132</v>
      </c>
      <c r="F81" s="46">
        <v>5.9014879057868175E-3</v>
      </c>
      <c r="G81" s="46">
        <v>7.3408894749824594E-3</v>
      </c>
      <c r="H81" s="46">
        <v>1.0387301715561348E-2</v>
      </c>
      <c r="I81" s="46">
        <v>1.1408978247450241E-2</v>
      </c>
      <c r="J81" s="46">
        <v>1.0909881397786814E-2</v>
      </c>
      <c r="K81" s="46">
        <v>6.6709027172993096E-3</v>
      </c>
      <c r="L81" s="46">
        <v>6.0436365447671392E-3</v>
      </c>
      <c r="M81" s="46">
        <v>7.9455827007111068E-3</v>
      </c>
      <c r="N81" s="46">
        <v>1.0054297190327466E-2</v>
      </c>
      <c r="O81" s="46">
        <v>9.2476954795965849E-3</v>
      </c>
      <c r="P81" s="46">
        <v>1.0332782889562964E-2</v>
      </c>
      <c r="Q81" s="46">
        <v>1.3788872025058962E-2</v>
      </c>
      <c r="R81" s="46">
        <v>1.375582759701377E-2</v>
      </c>
      <c r="S81" s="46">
        <v>1.3593061072984192E-2</v>
      </c>
      <c r="T81" s="47">
        <v>1.3760666415392166E-2</v>
      </c>
      <c r="U81" s="47">
        <v>1.3928271757800141E-2</v>
      </c>
      <c r="V81" s="47">
        <v>1.4095877100208116E-2</v>
      </c>
      <c r="W81" s="47">
        <v>1.4263482442616091E-2</v>
      </c>
      <c r="X81" s="47">
        <v>1.4431087785024065E-2</v>
      </c>
      <c r="Y81" s="47">
        <v>1.459869312743204E-2</v>
      </c>
      <c r="Z81" s="48">
        <v>1.4766298469840011E-2</v>
      </c>
      <c r="AA81" s="47">
        <v>1.51697347551762E-2</v>
      </c>
      <c r="AB81" s="47">
        <v>1.5573171040512389E-2</v>
      </c>
      <c r="AC81" s="47">
        <v>1.5976607325848578E-2</v>
      </c>
      <c r="AD81" s="47">
        <v>1.6380043611184766E-2</v>
      </c>
      <c r="AE81" s="48">
        <v>1.6783479896520959E-2</v>
      </c>
      <c r="AF81" s="47">
        <v>1.7083456722452615E-2</v>
      </c>
      <c r="AG81" s="47">
        <v>1.7383433548384272E-2</v>
      </c>
      <c r="AH81" s="47">
        <v>1.7683410374315929E-2</v>
      </c>
      <c r="AI81" s="47">
        <v>1.7983387200247586E-2</v>
      </c>
      <c r="AJ81" s="48">
        <v>1.828336402617925E-2</v>
      </c>
      <c r="AK81" s="47">
        <v>1.8271742678058402E-2</v>
      </c>
      <c r="AL81" s="47">
        <v>1.8260121329937554E-2</v>
      </c>
      <c r="AM81" s="47">
        <v>1.8248499981816706E-2</v>
      </c>
      <c r="AN81" s="47">
        <v>1.8236878633695858E-2</v>
      </c>
      <c r="AO81" s="48">
        <v>1.8225257285575003E-2</v>
      </c>
      <c r="AP81" s="47">
        <v>1.8339295198560101E-2</v>
      </c>
      <c r="AQ81" s="47">
        <v>1.8453333111545199E-2</v>
      </c>
      <c r="AR81" s="47">
        <v>1.8567371024530297E-2</v>
      </c>
      <c r="AS81" s="47">
        <v>1.8681408937515395E-2</v>
      </c>
      <c r="AT81" s="48">
        <v>1.8795446850500497E-2</v>
      </c>
      <c r="AU81" s="47">
        <v>1.8864220695347499E-2</v>
      </c>
      <c r="AV81" s="47">
        <v>1.8932994540194502E-2</v>
      </c>
      <c r="AW81" s="47">
        <v>1.9001768385041504E-2</v>
      </c>
      <c r="AX81" s="47">
        <v>1.9070542229888507E-2</v>
      </c>
      <c r="AY81" s="48">
        <v>1.9139316074735513E-2</v>
      </c>
    </row>
    <row r="82" spans="1:51" x14ac:dyDescent="0.25">
      <c r="A82" s="50" t="s">
        <v>147</v>
      </c>
      <c r="B82" s="27" t="s">
        <v>65</v>
      </c>
      <c r="C82" s="27" t="s">
        <v>113</v>
      </c>
      <c r="D82" s="27" t="s">
        <v>146</v>
      </c>
      <c r="E82" s="27" t="s">
        <v>132</v>
      </c>
      <c r="F82" s="46">
        <v>5.9602649006622599E-2</v>
      </c>
      <c r="G82" s="46">
        <v>6.2000939408172862E-2</v>
      </c>
      <c r="H82" s="46">
        <v>6.0508083140877522E-2</v>
      </c>
      <c r="I82" s="46">
        <v>5.8123569794050312E-2</v>
      </c>
      <c r="J82" s="46">
        <v>5.9628543499511188E-2</v>
      </c>
      <c r="K82" s="46">
        <v>6.07124937280481E-2</v>
      </c>
      <c r="L82" s="46">
        <v>6.1373599610326401E-2</v>
      </c>
      <c r="M82" s="46">
        <v>5.6169429097605805E-2</v>
      </c>
      <c r="N82" s="46">
        <v>5.3345811885821215E-2</v>
      </c>
      <c r="O82" s="46">
        <v>5.0538137576041198E-2</v>
      </c>
      <c r="P82" s="46">
        <v>5.1654560129136495E-2</v>
      </c>
      <c r="Q82" s="46">
        <v>6.2665056500467387E-2</v>
      </c>
      <c r="R82" s="46">
        <v>3.074104374274178E-2</v>
      </c>
      <c r="S82" s="46">
        <v>2.626236949234273E-2</v>
      </c>
      <c r="T82" s="47">
        <v>2.5164800388279902E-2</v>
      </c>
      <c r="U82" s="47">
        <v>2.4067231284217075E-2</v>
      </c>
      <c r="V82" s="47">
        <v>2.2969662180154247E-2</v>
      </c>
      <c r="W82" s="47">
        <v>2.187209307609142E-2</v>
      </c>
      <c r="X82" s="47">
        <v>2.0774523972028593E-2</v>
      </c>
      <c r="Y82" s="47">
        <v>1.9676954867965765E-2</v>
      </c>
      <c r="Z82" s="48">
        <v>1.8579385763902945E-2</v>
      </c>
      <c r="AA82" s="47">
        <v>1.8347020023101422E-2</v>
      </c>
      <c r="AB82" s="47">
        <v>1.81146542822999E-2</v>
      </c>
      <c r="AC82" s="47">
        <v>1.7882288541498377E-2</v>
      </c>
      <c r="AD82" s="47">
        <v>1.7649922800696854E-2</v>
      </c>
      <c r="AE82" s="48">
        <v>1.7417557059895339E-2</v>
      </c>
      <c r="AF82" s="47">
        <v>1.7303694449255457E-2</v>
      </c>
      <c r="AG82" s="47">
        <v>1.7189831838615575E-2</v>
      </c>
      <c r="AH82" s="47">
        <v>1.7075969227975694E-2</v>
      </c>
      <c r="AI82" s="47">
        <v>1.6962106617335812E-2</v>
      </c>
      <c r="AJ82" s="48">
        <v>1.6848244006695934E-2</v>
      </c>
      <c r="AK82" s="47">
        <v>1.6569332683948536E-2</v>
      </c>
      <c r="AL82" s="47">
        <v>1.6290421361201138E-2</v>
      </c>
      <c r="AM82" s="47">
        <v>1.601151003845374E-2</v>
      </c>
      <c r="AN82" s="47">
        <v>1.5732598715706342E-2</v>
      </c>
      <c r="AO82" s="48">
        <v>1.5453687392958937E-2</v>
      </c>
      <c r="AP82" s="47">
        <v>1.5591768581681898E-2</v>
      </c>
      <c r="AQ82" s="47">
        <v>1.5729849770404859E-2</v>
      </c>
      <c r="AR82" s="47">
        <v>1.5867930959127818E-2</v>
      </c>
      <c r="AS82" s="47">
        <v>1.6006012147850777E-2</v>
      </c>
      <c r="AT82" s="48">
        <v>1.6144093336573739E-2</v>
      </c>
      <c r="AU82" s="47">
        <v>1.6273360338366592E-2</v>
      </c>
      <c r="AV82" s="47">
        <v>1.6402627340159445E-2</v>
      </c>
      <c r="AW82" s="47">
        <v>1.6531894341952298E-2</v>
      </c>
      <c r="AX82" s="47">
        <v>1.6661161343745151E-2</v>
      </c>
      <c r="AY82" s="48">
        <v>1.6790428345538011E-2</v>
      </c>
    </row>
    <row r="83" spans="1:51" x14ac:dyDescent="0.25">
      <c r="A83" s="50" t="s">
        <v>147</v>
      </c>
      <c r="B83" s="24" t="s">
        <v>66</v>
      </c>
      <c r="C83" s="24" t="s">
        <v>121</v>
      </c>
      <c r="D83" s="24" t="s">
        <v>146</v>
      </c>
      <c r="E83" s="24" t="s">
        <v>132</v>
      </c>
      <c r="F83" s="43">
        <v>4.5220611309860104E-2</v>
      </c>
      <c r="G83" s="43">
        <v>4.5973605393220485E-2</v>
      </c>
      <c r="H83" s="43">
        <v>4.3821339950372185E-2</v>
      </c>
      <c r="I83" s="43">
        <v>4.2301840348105912E-2</v>
      </c>
      <c r="J83" s="43">
        <v>4.5271084060422684E-2</v>
      </c>
      <c r="K83" s="43">
        <v>3.8702036124222738E-2</v>
      </c>
      <c r="L83" s="43">
        <v>4.4143112373448146E-2</v>
      </c>
      <c r="M83" s="43">
        <v>4.093956158417611E-2</v>
      </c>
      <c r="N83" s="43">
        <v>4.2898389446487162E-2</v>
      </c>
      <c r="O83" s="43">
        <v>4.7044666986564954E-2</v>
      </c>
      <c r="P83" s="43">
        <v>4.2364749145066272E-2</v>
      </c>
      <c r="Q83" s="43">
        <v>3.7647934605091748E-2</v>
      </c>
      <c r="R83" s="43">
        <v>3.3406080720385534E-2</v>
      </c>
      <c r="S83" s="43">
        <v>3.0828021221670721E-2</v>
      </c>
      <c r="T83" s="44">
        <v>3.1701010165406433E-2</v>
      </c>
      <c r="U83" s="44">
        <v>3.2573999109142146E-2</v>
      </c>
      <c r="V83" s="44">
        <v>3.3446988052877859E-2</v>
      </c>
      <c r="W83" s="44">
        <v>3.4319976996613571E-2</v>
      </c>
      <c r="X83" s="44">
        <v>3.5192965940349284E-2</v>
      </c>
      <c r="Y83" s="44">
        <v>3.6065954884084997E-2</v>
      </c>
      <c r="Z83" s="45">
        <v>3.6938943827820703E-2</v>
      </c>
      <c r="AA83" s="44">
        <v>3.6704411786050307E-2</v>
      </c>
      <c r="AB83" s="44">
        <v>3.6469879744279912E-2</v>
      </c>
      <c r="AC83" s="44">
        <v>3.6235347702509517E-2</v>
      </c>
      <c r="AD83" s="44">
        <v>3.6000815660739122E-2</v>
      </c>
      <c r="AE83" s="45">
        <v>3.5766283618968719E-2</v>
      </c>
      <c r="AF83" s="44">
        <v>3.5223963258087118E-2</v>
      </c>
      <c r="AG83" s="44">
        <v>3.4681642897205517E-2</v>
      </c>
      <c r="AH83" s="44">
        <v>3.4139322536323916E-2</v>
      </c>
      <c r="AI83" s="44">
        <v>3.3597002175442314E-2</v>
      </c>
      <c r="AJ83" s="45">
        <v>3.3054681814560727E-2</v>
      </c>
      <c r="AK83" s="44">
        <v>3.2375948847669013E-2</v>
      </c>
      <c r="AL83" s="44">
        <v>3.1697215880777299E-2</v>
      </c>
      <c r="AM83" s="44">
        <v>3.1018482913885585E-2</v>
      </c>
      <c r="AN83" s="44">
        <v>3.0339749946993871E-2</v>
      </c>
      <c r="AO83" s="45">
        <v>2.9661016980102151E-2</v>
      </c>
      <c r="AP83" s="44">
        <v>2.9403218750963057E-2</v>
      </c>
      <c r="AQ83" s="44">
        <v>2.9145420521823964E-2</v>
      </c>
      <c r="AR83" s="44">
        <v>2.8887622292684871E-2</v>
      </c>
      <c r="AS83" s="44">
        <v>2.8629824063545778E-2</v>
      </c>
      <c r="AT83" s="45">
        <v>2.8372025834406678E-2</v>
      </c>
      <c r="AU83" s="44">
        <v>2.7743374810890752E-2</v>
      </c>
      <c r="AV83" s="44">
        <v>2.7114723787374825E-2</v>
      </c>
      <c r="AW83" s="44">
        <v>2.6486072763858899E-2</v>
      </c>
      <c r="AX83" s="44">
        <v>2.5857421740342973E-2</v>
      </c>
      <c r="AY83" s="45">
        <v>2.5228770716827054E-2</v>
      </c>
    </row>
    <row r="84" spans="1:51" x14ac:dyDescent="0.25">
      <c r="A84" s="50" t="s">
        <v>147</v>
      </c>
      <c r="B84" s="24" t="s">
        <v>79</v>
      </c>
      <c r="C84" s="24" t="s">
        <v>111</v>
      </c>
      <c r="D84" s="24" t="s">
        <v>146</v>
      </c>
      <c r="E84" s="24" t="s">
        <v>132</v>
      </c>
      <c r="F84" s="43">
        <v>4.6224176336133738E-3</v>
      </c>
      <c r="G84" s="43">
        <v>4.8514401421546616E-3</v>
      </c>
      <c r="H84" s="43">
        <v>4.0692057730027376E-3</v>
      </c>
      <c r="I84" s="43">
        <v>4.5018622302945843E-3</v>
      </c>
      <c r="J84" s="43">
        <v>4.6353829146494885E-3</v>
      </c>
      <c r="K84" s="43">
        <v>3.9862955866594163E-3</v>
      </c>
      <c r="L84" s="43">
        <v>3.9323014974204096E-3</v>
      </c>
      <c r="M84" s="43">
        <v>3.6322160591473196E-3</v>
      </c>
      <c r="N84" s="43">
        <v>4.3974319596664646E-3</v>
      </c>
      <c r="O84" s="43">
        <v>4.4431237707120985E-3</v>
      </c>
      <c r="P84" s="43">
        <v>4.4613075383588274E-3</v>
      </c>
      <c r="Q84" s="43">
        <v>3.7768251859902069E-3</v>
      </c>
      <c r="R84" s="43">
        <v>4.8236702950714694E-3</v>
      </c>
      <c r="S84" s="43"/>
      <c r="T84" s="44"/>
      <c r="U84" s="45"/>
      <c r="V84" s="44"/>
      <c r="W84" s="44"/>
      <c r="X84" s="44"/>
      <c r="Y84" s="44"/>
      <c r="Z84" s="49"/>
      <c r="AA84" s="44"/>
      <c r="AB84" s="44"/>
      <c r="AC84" s="44"/>
      <c r="AD84" s="44"/>
      <c r="AE84" s="45"/>
      <c r="AF84" s="44"/>
      <c r="AG84" s="44"/>
      <c r="AH84" s="44"/>
      <c r="AI84" s="44"/>
      <c r="AJ84" s="45"/>
      <c r="AK84" s="44"/>
      <c r="AL84" s="44"/>
      <c r="AM84" s="44"/>
      <c r="AN84" s="44"/>
      <c r="AO84" s="45"/>
      <c r="AP84" s="44"/>
      <c r="AQ84" s="44"/>
      <c r="AR84" s="44"/>
      <c r="AS84" s="44"/>
      <c r="AT84" s="45"/>
      <c r="AU84" s="44"/>
      <c r="AV84" s="44"/>
      <c r="AW84" s="44"/>
      <c r="AX84" s="44"/>
      <c r="AY84" s="45"/>
    </row>
    <row r="85" spans="1:51" x14ac:dyDescent="0.25">
      <c r="A85" s="50" t="s">
        <v>147</v>
      </c>
      <c r="B85" s="24" t="s">
        <v>68</v>
      </c>
      <c r="C85" s="24" t="s">
        <v>122</v>
      </c>
      <c r="D85" s="24" t="s">
        <v>146</v>
      </c>
      <c r="E85" s="24" t="s">
        <v>132</v>
      </c>
      <c r="F85" s="43">
        <v>9.2754935069456534E-2</v>
      </c>
      <c r="G85" s="43">
        <v>9.5182313708230382E-2</v>
      </c>
      <c r="H85" s="43">
        <v>9.5981237060931424E-2</v>
      </c>
      <c r="I85" s="43">
        <v>9.7577350916620675E-2</v>
      </c>
      <c r="J85" s="43">
        <v>0.10015372567218717</v>
      </c>
      <c r="K85" s="43">
        <v>9.8984364652822787E-2</v>
      </c>
      <c r="L85" s="43">
        <v>9.8278860811346291E-2</v>
      </c>
      <c r="M85" s="43">
        <v>9.8138151968519827E-2</v>
      </c>
      <c r="N85" s="43">
        <v>9.6622445512030364E-2</v>
      </c>
      <c r="O85" s="43">
        <v>9.5342046910077638E-2</v>
      </c>
      <c r="P85" s="43">
        <v>9.4555227446166068E-2</v>
      </c>
      <c r="Q85" s="43">
        <v>9.6261258001486771E-2</v>
      </c>
      <c r="R85" s="43">
        <v>0.10070429432438233</v>
      </c>
      <c r="S85" s="43">
        <v>9.5194005660362402E-2</v>
      </c>
      <c r="T85" s="44">
        <v>9.2856370466871327E-2</v>
      </c>
      <c r="U85" s="44">
        <v>9.0518735273380252E-2</v>
      </c>
      <c r="V85" s="44">
        <v>8.8181100079889177E-2</v>
      </c>
      <c r="W85" s="44">
        <v>8.5843464886398102E-2</v>
      </c>
      <c r="X85" s="44">
        <v>8.3505829692907027E-2</v>
      </c>
      <c r="Y85" s="44">
        <v>8.1168194499415952E-2</v>
      </c>
      <c r="Z85" s="45">
        <v>7.8830559305924863E-2</v>
      </c>
      <c r="AA85" s="44">
        <v>7.781120949354281E-2</v>
      </c>
      <c r="AB85" s="44">
        <v>7.6791859681160757E-2</v>
      </c>
      <c r="AC85" s="44">
        <v>7.5772509868778704E-2</v>
      </c>
      <c r="AD85" s="44">
        <v>7.475316005639665E-2</v>
      </c>
      <c r="AE85" s="45">
        <v>7.3733810244014597E-2</v>
      </c>
      <c r="AF85" s="44">
        <v>7.240391893943747E-2</v>
      </c>
      <c r="AG85" s="44">
        <v>7.1074027634860343E-2</v>
      </c>
      <c r="AH85" s="44">
        <v>6.9744136330283216E-2</v>
      </c>
      <c r="AI85" s="44">
        <v>6.8414245025706089E-2</v>
      </c>
      <c r="AJ85" s="45">
        <v>6.7084353721128975E-2</v>
      </c>
      <c r="AK85" s="44">
        <v>6.538054607714297E-2</v>
      </c>
      <c r="AL85" s="44">
        <v>6.3676738433156965E-2</v>
      </c>
      <c r="AM85" s="44">
        <v>6.1972930789170953E-2</v>
      </c>
      <c r="AN85" s="44">
        <v>6.0269123145184941E-2</v>
      </c>
      <c r="AO85" s="45">
        <v>5.8565315501198922E-2</v>
      </c>
      <c r="AP85" s="44">
        <v>6.1997535819187141E-2</v>
      </c>
      <c r="AQ85" s="44">
        <v>6.542975613717536E-2</v>
      </c>
      <c r="AR85" s="44">
        <v>6.8861976455163579E-2</v>
      </c>
      <c r="AS85" s="44">
        <v>7.2294196773151798E-2</v>
      </c>
      <c r="AT85" s="45">
        <v>7.572641709114003E-2</v>
      </c>
      <c r="AU85" s="44">
        <v>7.8560826908909975E-2</v>
      </c>
      <c r="AV85" s="44">
        <v>8.139523672667992E-2</v>
      </c>
      <c r="AW85" s="44">
        <v>8.4229646544449865E-2</v>
      </c>
      <c r="AX85" s="44">
        <v>8.706405636221981E-2</v>
      </c>
      <c r="AY85" s="45">
        <v>8.9898466179989756E-2</v>
      </c>
    </row>
    <row r="86" spans="1:51" x14ac:dyDescent="0.25">
      <c r="A86" s="50" t="s">
        <v>147</v>
      </c>
      <c r="B86" s="27" t="s">
        <v>69</v>
      </c>
      <c r="C86" s="27" t="s">
        <v>115</v>
      </c>
      <c r="D86" s="27" t="s">
        <v>146</v>
      </c>
      <c r="E86" s="27" t="s">
        <v>132</v>
      </c>
      <c r="F86" s="46">
        <v>3.5365081483654803E-2</v>
      </c>
      <c r="G86" s="46">
        <v>3.2589327515205602E-2</v>
      </c>
      <c r="H86" s="46">
        <v>2.9287385407221755E-2</v>
      </c>
      <c r="I86" s="46">
        <v>3.1178181212501821E-2</v>
      </c>
      <c r="J86" s="46">
        <v>3.0559846139569524E-2</v>
      </c>
      <c r="K86" s="46">
        <v>2.4771400112442166E-2</v>
      </c>
      <c r="L86" s="46">
        <v>2.6105146570816418E-2</v>
      </c>
      <c r="M86" s="46">
        <v>3.0061918760996509E-2</v>
      </c>
      <c r="N86" s="46">
        <v>2.5019087300429455E-2</v>
      </c>
      <c r="O86" s="46">
        <v>2.475422430091001E-2</v>
      </c>
      <c r="P86" s="46">
        <v>2.9056085686492317E-2</v>
      </c>
      <c r="Q86" s="46">
        <v>2.4926246200183355E-2</v>
      </c>
      <c r="R86" s="46">
        <v>3.0566572551363747E-2</v>
      </c>
      <c r="S86" s="46">
        <v>2.4723966602181902E-2</v>
      </c>
      <c r="T86" s="47">
        <v>2.3309874419050462E-2</v>
      </c>
      <c r="U86" s="47">
        <v>2.1895782235919023E-2</v>
      </c>
      <c r="V86" s="47">
        <v>2.0481690052787584E-2</v>
      </c>
      <c r="W86" s="47">
        <v>1.9067597869656144E-2</v>
      </c>
      <c r="X86" s="47">
        <v>1.7653505686524705E-2</v>
      </c>
      <c r="Y86" s="47">
        <v>1.6239413503393266E-2</v>
      </c>
      <c r="Z86" s="48">
        <v>1.4825321320261819E-2</v>
      </c>
      <c r="AA86" s="47">
        <v>1.3919115814859717E-2</v>
      </c>
      <c r="AB86" s="47">
        <v>1.3012910309457615E-2</v>
      </c>
      <c r="AC86" s="47">
        <v>1.2106704804055513E-2</v>
      </c>
      <c r="AD86" s="47">
        <v>1.120049929865341E-2</v>
      </c>
      <c r="AE86" s="48">
        <v>1.0294293793251308E-2</v>
      </c>
      <c r="AF86" s="47">
        <v>1.0264966831917421E-2</v>
      </c>
      <c r="AG86" s="47">
        <v>1.0235639870583534E-2</v>
      </c>
      <c r="AH86" s="47">
        <v>1.0206312909249646E-2</v>
      </c>
      <c r="AI86" s="47">
        <v>1.0176985947915759E-2</v>
      </c>
      <c r="AJ86" s="48">
        <v>1.0147658986581876E-2</v>
      </c>
      <c r="AK86" s="47">
        <v>9.9928238285145188E-3</v>
      </c>
      <c r="AL86" s="47">
        <v>9.837988670447162E-3</v>
      </c>
      <c r="AM86" s="47">
        <v>9.6831535123798052E-3</v>
      </c>
      <c r="AN86" s="47">
        <v>9.5283183543124483E-3</v>
      </c>
      <c r="AO86" s="48">
        <v>9.3734831962450915E-3</v>
      </c>
      <c r="AP86" s="47">
        <v>9.621636070651007E-3</v>
      </c>
      <c r="AQ86" s="47">
        <v>9.8697889450569225E-3</v>
      </c>
      <c r="AR86" s="47">
        <v>1.0117941819462838E-2</v>
      </c>
      <c r="AS86" s="47">
        <v>1.0366094693868753E-2</v>
      </c>
      <c r="AT86" s="48">
        <v>1.0614247568274671E-2</v>
      </c>
      <c r="AU86" s="47">
        <v>1.0420504308140188E-2</v>
      </c>
      <c r="AV86" s="47">
        <v>1.0226761048005704E-2</v>
      </c>
      <c r="AW86" s="47">
        <v>1.0033017787871221E-2</v>
      </c>
      <c r="AX86" s="47">
        <v>9.8392745277367383E-3</v>
      </c>
      <c r="AY86" s="48">
        <v>9.6455312676022587E-3</v>
      </c>
    </row>
    <row r="87" spans="1:51" x14ac:dyDescent="0.25">
      <c r="A87" s="50" t="s">
        <v>147</v>
      </c>
      <c r="B87" s="24" t="s">
        <v>70</v>
      </c>
      <c r="C87" s="24" t="s">
        <v>109</v>
      </c>
      <c r="D87" s="24" t="s">
        <v>146</v>
      </c>
      <c r="E87" s="24" t="s">
        <v>132</v>
      </c>
      <c r="F87" s="43">
        <v>7.0427356586912682E-2</v>
      </c>
      <c r="G87" s="43">
        <v>7.4498714652956322E-2</v>
      </c>
      <c r="H87" s="43">
        <v>9.8068191934478799E-2</v>
      </c>
      <c r="I87" s="43">
        <v>8.0798668885191383E-2</v>
      </c>
      <c r="J87" s="43">
        <v>9.9603859057222355E-2</v>
      </c>
      <c r="K87" s="43">
        <v>9.0410028074316529E-2</v>
      </c>
      <c r="L87" s="43">
        <v>0.10138077535847057</v>
      </c>
      <c r="M87" s="43">
        <v>9.9657317391142364E-2</v>
      </c>
      <c r="N87" s="43">
        <v>8.7819115528133818E-2</v>
      </c>
      <c r="O87" s="43">
        <v>8.1994761033954422E-2</v>
      </c>
      <c r="P87" s="43">
        <v>8.1906751309626769E-2</v>
      </c>
      <c r="Q87" s="43">
        <v>8.0440122145512438E-2</v>
      </c>
      <c r="R87" s="43">
        <v>8.3237355032218519E-2</v>
      </c>
      <c r="S87" s="43">
        <v>7.8120538052683264E-2</v>
      </c>
      <c r="T87" s="44">
        <v>7.6582053856667623E-2</v>
      </c>
      <c r="U87" s="44">
        <v>7.5043569660651982E-2</v>
      </c>
      <c r="V87" s="44">
        <v>7.3505085464636341E-2</v>
      </c>
      <c r="W87" s="44">
        <v>7.19666012686207E-2</v>
      </c>
      <c r="X87" s="44">
        <v>7.0428117072605059E-2</v>
      </c>
      <c r="Y87" s="44">
        <v>6.8889632876589418E-2</v>
      </c>
      <c r="Z87" s="45">
        <v>6.7351148680573791E-2</v>
      </c>
      <c r="AA87" s="44">
        <v>6.3512166767002304E-2</v>
      </c>
      <c r="AB87" s="44">
        <v>5.9673184853430823E-2</v>
      </c>
      <c r="AC87" s="44">
        <v>5.5834202939859343E-2</v>
      </c>
      <c r="AD87" s="44">
        <v>5.1995221026287862E-2</v>
      </c>
      <c r="AE87" s="45">
        <v>4.8156239112716381E-2</v>
      </c>
      <c r="AF87" s="44">
        <v>4.6044859254607572E-2</v>
      </c>
      <c r="AG87" s="44">
        <v>4.3933479396498762E-2</v>
      </c>
      <c r="AH87" s="44">
        <v>4.1822099538389952E-2</v>
      </c>
      <c r="AI87" s="44">
        <v>3.9710719680281142E-2</v>
      </c>
      <c r="AJ87" s="45">
        <v>3.759933982217234E-2</v>
      </c>
      <c r="AK87" s="44">
        <v>3.669980876816812E-2</v>
      </c>
      <c r="AL87" s="44">
        <v>3.58002777141639E-2</v>
      </c>
      <c r="AM87" s="44">
        <v>3.490074666015968E-2</v>
      </c>
      <c r="AN87" s="44">
        <v>3.400121560615546E-2</v>
      </c>
      <c r="AO87" s="45">
        <v>3.3101684552151234E-2</v>
      </c>
      <c r="AP87" s="44">
        <v>3.2401215272631088E-2</v>
      </c>
      <c r="AQ87" s="44">
        <v>3.1700745993110943E-2</v>
      </c>
      <c r="AR87" s="44">
        <v>3.1000276713590798E-2</v>
      </c>
      <c r="AS87" s="44">
        <v>3.0299807434070652E-2</v>
      </c>
      <c r="AT87" s="45">
        <v>2.9599338154550514E-2</v>
      </c>
      <c r="AU87" s="44">
        <v>3.6073076835683081E-2</v>
      </c>
      <c r="AV87" s="44">
        <v>4.2546815516815648E-2</v>
      </c>
      <c r="AW87" s="44">
        <v>4.9020554197948214E-2</v>
      </c>
      <c r="AX87" s="44">
        <v>5.5494292879080781E-2</v>
      </c>
      <c r="AY87" s="45">
        <v>6.1968031560213355E-2</v>
      </c>
    </row>
    <row r="88" spans="1:51" x14ac:dyDescent="0.25">
      <c r="A88" s="50" t="s">
        <v>147</v>
      </c>
      <c r="B88" s="24" t="s">
        <v>74</v>
      </c>
      <c r="C88" s="24" t="s">
        <v>125</v>
      </c>
      <c r="D88" s="24" t="s">
        <v>146</v>
      </c>
      <c r="E88" s="24" t="s">
        <v>132</v>
      </c>
      <c r="F88" s="43">
        <v>2.4733039693165537E-2</v>
      </c>
      <c r="G88" s="43">
        <v>2.1692514835685461E-2</v>
      </c>
      <c r="H88" s="43">
        <v>2.6135369223242666E-2</v>
      </c>
      <c r="I88" s="43">
        <v>2.4765729585006779E-2</v>
      </c>
      <c r="J88" s="43">
        <v>2.5392016438068543E-2</v>
      </c>
      <c r="K88" s="43">
        <v>2.2607115321070514E-2</v>
      </c>
      <c r="L88" s="43">
        <v>2.3406933623651982E-2</v>
      </c>
      <c r="M88" s="43">
        <v>2.2919750167353481E-2</v>
      </c>
      <c r="N88" s="43">
        <v>2.4254542293314696E-2</v>
      </c>
      <c r="O88" s="43">
        <v>2.4713751275365681E-2</v>
      </c>
      <c r="P88" s="43">
        <v>1.9283850482567866E-2</v>
      </c>
      <c r="Q88" s="43">
        <v>2.2808478276546973E-2</v>
      </c>
      <c r="R88" s="43">
        <v>2.3198734161444357E-2</v>
      </c>
      <c r="S88" s="43">
        <v>2.3315818809221067E-2</v>
      </c>
      <c r="T88" s="44">
        <v>2.3352871352570709E-2</v>
      </c>
      <c r="U88" s="44">
        <v>2.3389923895920352E-2</v>
      </c>
      <c r="V88" s="44">
        <v>2.3426976439269994E-2</v>
      </c>
      <c r="W88" s="44">
        <v>2.3464028982619636E-2</v>
      </c>
      <c r="X88" s="44">
        <v>2.3501081525969279E-2</v>
      </c>
      <c r="Y88" s="44">
        <v>2.3538134069318921E-2</v>
      </c>
      <c r="Z88" s="45">
        <v>2.3575186612668553E-2</v>
      </c>
      <c r="AA88" s="44">
        <v>2.4285450820445132E-2</v>
      </c>
      <c r="AB88" s="44">
        <v>2.4995715028221711E-2</v>
      </c>
      <c r="AC88" s="44">
        <v>2.5705979235998291E-2</v>
      </c>
      <c r="AD88" s="44">
        <v>2.641624344377487E-2</v>
      </c>
      <c r="AE88" s="45">
        <v>2.7126507651551446E-2</v>
      </c>
      <c r="AF88" s="44">
        <v>2.7076501300669076E-2</v>
      </c>
      <c r="AG88" s="44">
        <v>2.7026494949786706E-2</v>
      </c>
      <c r="AH88" s="44">
        <v>2.6976488598904336E-2</v>
      </c>
      <c r="AI88" s="44">
        <v>2.6926482248021966E-2</v>
      </c>
      <c r="AJ88" s="45">
        <v>2.6876475897139596E-2</v>
      </c>
      <c r="AK88" s="44">
        <v>2.7471149591810608E-2</v>
      </c>
      <c r="AL88" s="44">
        <v>2.806582328648162E-2</v>
      </c>
      <c r="AM88" s="44">
        <v>2.8660496981152632E-2</v>
      </c>
      <c r="AN88" s="44">
        <v>2.9255170675823644E-2</v>
      </c>
      <c r="AO88" s="45">
        <v>2.9849844370494649E-2</v>
      </c>
      <c r="AP88" s="44">
        <v>3.0237009996486021E-2</v>
      </c>
      <c r="AQ88" s="44">
        <v>3.0624175622477393E-2</v>
      </c>
      <c r="AR88" s="44">
        <v>3.1011341248468764E-2</v>
      </c>
      <c r="AS88" s="44">
        <v>3.1398506874460136E-2</v>
      </c>
      <c r="AT88" s="45">
        <v>3.1785672500451501E-2</v>
      </c>
      <c r="AU88" s="44">
        <v>3.1626112183229527E-2</v>
      </c>
      <c r="AV88" s="44">
        <v>3.1466551866007553E-2</v>
      </c>
      <c r="AW88" s="44">
        <v>3.1306991548785579E-2</v>
      </c>
      <c r="AX88" s="44">
        <v>3.1147431231563605E-2</v>
      </c>
      <c r="AY88" s="45">
        <v>3.0987870914341631E-2</v>
      </c>
    </row>
    <row r="89" spans="1:51" x14ac:dyDescent="0.25">
      <c r="A89" s="50" t="s">
        <v>147</v>
      </c>
      <c r="B89" s="24" t="s">
        <v>72</v>
      </c>
      <c r="C89" s="24" t="s">
        <v>124</v>
      </c>
      <c r="D89" s="24" t="s">
        <v>146</v>
      </c>
      <c r="E89" s="24" t="s">
        <v>132</v>
      </c>
      <c r="F89" s="43">
        <v>7.3879348605373707E-2</v>
      </c>
      <c r="G89" s="43">
        <v>8.6902373209714279E-2</v>
      </c>
      <c r="H89" s="43">
        <v>8.887681440658235E-2</v>
      </c>
      <c r="I89" s="43">
        <v>8.6958153499718582E-2</v>
      </c>
      <c r="J89" s="43">
        <v>8.5179653140818212E-2</v>
      </c>
      <c r="K89" s="43">
        <v>9.5434705674177112E-2</v>
      </c>
      <c r="L89" s="43">
        <v>9.835185894978915E-2</v>
      </c>
      <c r="M89" s="43">
        <v>9.6682863373761307E-2</v>
      </c>
      <c r="N89" s="43">
        <v>6.1092300897983121E-2</v>
      </c>
      <c r="O89" s="43">
        <v>9.5733194705482472E-2</v>
      </c>
      <c r="P89" s="43">
        <v>8.6638662250585696E-2</v>
      </c>
      <c r="Q89" s="43">
        <v>8.2689922790734949E-2</v>
      </c>
      <c r="R89" s="43">
        <v>7.9635684259691697E-2</v>
      </c>
      <c r="S89" s="43">
        <v>8.4784619716044007E-2</v>
      </c>
      <c r="T89" s="44">
        <v>8.0756470837704777E-2</v>
      </c>
      <c r="U89" s="44">
        <v>7.6728321959365547E-2</v>
      </c>
      <c r="V89" s="44">
        <v>7.2700173081026317E-2</v>
      </c>
      <c r="W89" s="44">
        <v>6.8672024202687088E-2</v>
      </c>
      <c r="X89" s="44">
        <v>6.4643875324347858E-2</v>
      </c>
      <c r="Y89" s="44">
        <v>6.0615726446008628E-2</v>
      </c>
      <c r="Z89" s="45">
        <v>5.6587577567669411E-2</v>
      </c>
      <c r="AA89" s="44">
        <v>5.5593144509047045E-2</v>
      </c>
      <c r="AB89" s="44">
        <v>5.4598711450424678E-2</v>
      </c>
      <c r="AC89" s="44">
        <v>5.3604278391802311E-2</v>
      </c>
      <c r="AD89" s="44">
        <v>5.2609845333179944E-2</v>
      </c>
      <c r="AE89" s="45">
        <v>5.1615412274557571E-2</v>
      </c>
      <c r="AF89" s="44">
        <v>5.1533047618868497E-2</v>
      </c>
      <c r="AG89" s="44">
        <v>5.1450682963179423E-2</v>
      </c>
      <c r="AH89" s="44">
        <v>5.1368318307490349E-2</v>
      </c>
      <c r="AI89" s="44">
        <v>5.1285953651801275E-2</v>
      </c>
      <c r="AJ89" s="45">
        <v>5.1203588996112215E-2</v>
      </c>
      <c r="AK89" s="44">
        <v>5.0750642444545899E-2</v>
      </c>
      <c r="AL89" s="44">
        <v>5.0297695892979583E-2</v>
      </c>
      <c r="AM89" s="44">
        <v>4.9844749341413266E-2</v>
      </c>
      <c r="AN89" s="44">
        <v>4.939180278984695E-2</v>
      </c>
      <c r="AO89" s="45">
        <v>4.8938856238280648E-2</v>
      </c>
      <c r="AP89" s="44">
        <v>4.8093039048021514E-2</v>
      </c>
      <c r="AQ89" s="44">
        <v>4.7247221857762381E-2</v>
      </c>
      <c r="AR89" s="44">
        <v>4.6401404667503247E-2</v>
      </c>
      <c r="AS89" s="44">
        <v>4.5555587477244114E-2</v>
      </c>
      <c r="AT89" s="45">
        <v>4.4709770286984973E-2</v>
      </c>
      <c r="AU89" s="44">
        <v>4.7916698374258979E-2</v>
      </c>
      <c r="AV89" s="44">
        <v>5.1123626461532984E-2</v>
      </c>
      <c r="AW89" s="44">
        <v>5.4330554548806989E-2</v>
      </c>
      <c r="AX89" s="44">
        <v>5.7537482636080994E-2</v>
      </c>
      <c r="AY89" s="45">
        <v>6.0744410723355013E-2</v>
      </c>
    </row>
    <row r="90" spans="1:51" x14ac:dyDescent="0.25">
      <c r="A90" s="50" t="s">
        <v>147</v>
      </c>
      <c r="B90" s="27" t="s">
        <v>71</v>
      </c>
      <c r="C90" s="27" t="s">
        <v>123</v>
      </c>
      <c r="D90" s="27" t="s">
        <v>146</v>
      </c>
      <c r="E90" s="27" t="s">
        <v>132</v>
      </c>
      <c r="F90" s="46">
        <v>6.8414728956109894E-2</v>
      </c>
      <c r="G90" s="46">
        <v>7.069490684989721E-2</v>
      </c>
      <c r="H90" s="46">
        <v>7.1133580176587774E-2</v>
      </c>
      <c r="I90" s="46">
        <v>6.7851793970176377E-2</v>
      </c>
      <c r="J90" s="46">
        <v>6.6861788617886164E-2</v>
      </c>
      <c r="K90" s="46">
        <v>6.683971447112258E-2</v>
      </c>
      <c r="L90" s="46">
        <v>7.0528631424571664E-2</v>
      </c>
      <c r="M90" s="46">
        <v>7.0112206732404037E-2</v>
      </c>
      <c r="N90" s="46">
        <v>6.5224581596877718E-2</v>
      </c>
      <c r="O90" s="46">
        <v>5.7685308746815434E-2</v>
      </c>
      <c r="P90" s="46">
        <v>6.4354690914217194E-2</v>
      </c>
      <c r="Q90" s="46">
        <v>6.13662678502509E-2</v>
      </c>
      <c r="R90" s="46">
        <v>6.0359582034693382E-2</v>
      </c>
      <c r="S90" s="46">
        <v>5.7198458592641499E-2</v>
      </c>
      <c r="T90" s="47">
        <v>5.6294778997223203E-2</v>
      </c>
      <c r="U90" s="47">
        <v>5.5391099401804908E-2</v>
      </c>
      <c r="V90" s="47">
        <v>5.4487419806386612E-2</v>
      </c>
      <c r="W90" s="47">
        <v>5.3583740210968317E-2</v>
      </c>
      <c r="X90" s="47">
        <v>5.2680060615550021E-2</v>
      </c>
      <c r="Y90" s="47">
        <v>5.1776381020131726E-2</v>
      </c>
      <c r="Z90" s="48">
        <v>5.0872701424713451E-2</v>
      </c>
      <c r="AA90" s="47">
        <v>4.9872945726715343E-2</v>
      </c>
      <c r="AB90" s="47">
        <v>4.8873190028717234E-2</v>
      </c>
      <c r="AC90" s="47">
        <v>4.7873434330719125E-2</v>
      </c>
      <c r="AD90" s="47">
        <v>4.6873678632721016E-2</v>
      </c>
      <c r="AE90" s="48">
        <v>4.5873922934722922E-2</v>
      </c>
      <c r="AF90" s="47">
        <v>4.4952241719686238E-2</v>
      </c>
      <c r="AG90" s="47">
        <v>4.4030560504649555E-2</v>
      </c>
      <c r="AH90" s="47">
        <v>4.3108879289612871E-2</v>
      </c>
      <c r="AI90" s="47">
        <v>4.2187198074576188E-2</v>
      </c>
      <c r="AJ90" s="48">
        <v>4.1265516859539497E-2</v>
      </c>
      <c r="AK90" s="47">
        <v>4.0087961273722252E-2</v>
      </c>
      <c r="AL90" s="47">
        <v>3.8910405687905006E-2</v>
      </c>
      <c r="AM90" s="47">
        <v>3.773285010208776E-2</v>
      </c>
      <c r="AN90" s="47">
        <v>3.6555294516270515E-2</v>
      </c>
      <c r="AO90" s="48">
        <v>3.5377738930453262E-2</v>
      </c>
      <c r="AP90" s="47">
        <v>3.555316653239058E-2</v>
      </c>
      <c r="AQ90" s="47">
        <v>3.5728594134327898E-2</v>
      </c>
      <c r="AR90" s="47">
        <v>3.5904021736265217E-2</v>
      </c>
      <c r="AS90" s="47">
        <v>3.6079449338202535E-2</v>
      </c>
      <c r="AT90" s="48">
        <v>3.6254876940139846E-2</v>
      </c>
      <c r="AU90" s="47">
        <v>3.6085155358406597E-2</v>
      </c>
      <c r="AV90" s="47">
        <v>3.5915433776673347E-2</v>
      </c>
      <c r="AW90" s="47">
        <v>3.5745712194940098E-2</v>
      </c>
      <c r="AX90" s="47">
        <v>3.5575990613206848E-2</v>
      </c>
      <c r="AY90" s="48">
        <v>3.5406269031473592E-2</v>
      </c>
    </row>
    <row r="91" spans="1:51" x14ac:dyDescent="0.25">
      <c r="A91" s="50" t="s">
        <v>147</v>
      </c>
      <c r="B91" s="27" t="s">
        <v>75</v>
      </c>
      <c r="C91" s="27" t="s">
        <v>126</v>
      </c>
      <c r="D91" s="27" t="s">
        <v>146</v>
      </c>
      <c r="E91" s="27" t="s">
        <v>132</v>
      </c>
      <c r="F91" s="46">
        <v>4.6974503460075701E-2</v>
      </c>
      <c r="G91" s="46">
        <v>4.885170508396719E-2</v>
      </c>
      <c r="H91" s="46">
        <v>4.6669269074949282E-2</v>
      </c>
      <c r="I91" s="46">
        <v>4.3934924345928383E-2</v>
      </c>
      <c r="J91" s="46">
        <v>4.6117279888489904E-2</v>
      </c>
      <c r="K91" s="46">
        <v>4.406387827712277E-2</v>
      </c>
      <c r="L91" s="46">
        <v>4.6806815918982725E-2</v>
      </c>
      <c r="M91" s="46">
        <v>5.2010905232603433E-2</v>
      </c>
      <c r="N91" s="46">
        <v>5.2450695288954741E-2</v>
      </c>
      <c r="O91" s="46">
        <v>5.1250400320878464E-2</v>
      </c>
      <c r="P91" s="46">
        <v>5.3561656183890971E-2</v>
      </c>
      <c r="Q91" s="46">
        <v>6.4369013065054936E-2</v>
      </c>
      <c r="R91" s="46">
        <v>7.0321688672098315E-2</v>
      </c>
      <c r="S91" s="46">
        <v>7.4907993598327671E-2</v>
      </c>
      <c r="T91" s="47">
        <v>6.9760610394111841E-2</v>
      </c>
      <c r="U91" s="47">
        <v>6.4613227189896011E-2</v>
      </c>
      <c r="V91" s="47">
        <v>5.9465843985680181E-2</v>
      </c>
      <c r="W91" s="47">
        <v>5.4318460781464351E-2</v>
      </c>
      <c r="X91" s="47">
        <v>4.917107757724852E-2</v>
      </c>
      <c r="Y91" s="47">
        <v>4.402369437303269E-2</v>
      </c>
      <c r="Z91" s="48">
        <v>3.8876311168816846E-2</v>
      </c>
      <c r="AA91" s="47">
        <v>3.931238815286342E-2</v>
      </c>
      <c r="AB91" s="47">
        <v>3.9748465136909994E-2</v>
      </c>
      <c r="AC91" s="47">
        <v>4.0184542120956568E-2</v>
      </c>
      <c r="AD91" s="47">
        <v>4.0620619105003142E-2</v>
      </c>
      <c r="AE91" s="48">
        <v>4.1056696089049716E-2</v>
      </c>
      <c r="AF91" s="47">
        <v>4.06603409307809E-2</v>
      </c>
      <c r="AG91" s="47">
        <v>4.0263985772512084E-2</v>
      </c>
      <c r="AH91" s="47">
        <v>3.9867630614243268E-2</v>
      </c>
      <c r="AI91" s="47">
        <v>3.9471275455974453E-2</v>
      </c>
      <c r="AJ91" s="48">
        <v>3.9074920297705651E-2</v>
      </c>
      <c r="AK91" s="47">
        <v>3.8507105737719628E-2</v>
      </c>
      <c r="AL91" s="47">
        <v>3.7939291177733606E-2</v>
      </c>
      <c r="AM91" s="47">
        <v>3.7371476617747583E-2</v>
      </c>
      <c r="AN91" s="47">
        <v>3.680366205776156E-2</v>
      </c>
      <c r="AO91" s="48">
        <v>3.6235847497775531E-2</v>
      </c>
      <c r="AP91" s="47">
        <v>3.5639881938595373E-2</v>
      </c>
      <c r="AQ91" s="47">
        <v>3.5043916379415216E-2</v>
      </c>
      <c r="AR91" s="47">
        <v>3.4447950820235058E-2</v>
      </c>
      <c r="AS91" s="47">
        <v>3.3851985261054901E-2</v>
      </c>
      <c r="AT91" s="48">
        <v>3.3256019701874751E-2</v>
      </c>
      <c r="AU91" s="47">
        <v>3.3465066229703043E-2</v>
      </c>
      <c r="AV91" s="47">
        <v>3.3674112757531335E-2</v>
      </c>
      <c r="AW91" s="47">
        <v>3.3883159285359628E-2</v>
      </c>
      <c r="AX91" s="47">
        <v>3.409220581318792E-2</v>
      </c>
      <c r="AY91" s="48">
        <v>3.430125234101622E-2</v>
      </c>
    </row>
    <row r="92" spans="1:51" hidden="1" x14ac:dyDescent="0.25">
      <c r="A92" s="30" t="s">
        <v>148</v>
      </c>
      <c r="B92" s="24" t="s">
        <v>48</v>
      </c>
      <c r="C92" s="24" t="s">
        <v>98</v>
      </c>
      <c r="D92" s="24" t="s">
        <v>131</v>
      </c>
      <c r="E92" s="24" t="s">
        <v>132</v>
      </c>
      <c r="F92" s="25">
        <f>SUMIFS('Estat heat dem'!G$15:G$55,'Estat heat dem'!$A$15:$A$55,overview_numbers!$B92)</f>
        <v>5406.666666666667</v>
      </c>
      <c r="G92" s="25">
        <f>SUMIFS('Estat heat dem'!H$15:H$55,'Estat heat dem'!$A$15:$A$55,overview_numbers!$B92)</f>
        <v>8765.8333333333339</v>
      </c>
      <c r="H92" s="25">
        <f>SUMIFS('Estat heat dem'!I$15:I$55,'Estat heat dem'!$A$15:$A$55,overview_numbers!$B92)</f>
        <v>7376.1111111111113</v>
      </c>
      <c r="I92" s="25">
        <f>SUMIFS('Estat heat dem'!J$15:J$55,'Estat heat dem'!$A$15:$A$55,overview_numbers!$B92)</f>
        <v>7954.1666666666661</v>
      </c>
      <c r="J92" s="25">
        <f>SUMIFS('Estat heat dem'!K$15:K$55,'Estat heat dem'!$A$15:$A$55,overview_numbers!$B92)</f>
        <v>8636.9444444444434</v>
      </c>
      <c r="K92" s="25">
        <f>SUMIFS('Estat heat dem'!L$15:L$55,'Estat heat dem'!$A$15:$A$55,overview_numbers!$B92)</f>
        <v>9874</v>
      </c>
      <c r="L92" s="25">
        <f>SUMIFS('Estat heat dem'!M$15:M$55,'Estat heat dem'!$A$15:$A$55,overview_numbers!$B92)</f>
        <v>9760.0833333333339</v>
      </c>
      <c r="M92" s="25">
        <f>SUMIFS('Estat heat dem'!N$15:N$55,'Estat heat dem'!$A$15:$A$55,overview_numbers!$B92)</f>
        <v>8934.8055555555547</v>
      </c>
      <c r="N92" s="25">
        <f>SUMIFS('Estat heat dem'!O$15:O$55,'Estat heat dem'!$A$15:$A$55,overview_numbers!$B92)</f>
        <v>8006.4722222222217</v>
      </c>
      <c r="O92" s="25">
        <f>SUMIFS('Estat heat dem'!P$15:P$55,'Estat heat dem'!$A$15:$A$55,overview_numbers!$B92)</f>
        <v>7305.1666666666661</v>
      </c>
      <c r="P92" s="25">
        <f>SUMIFS('Estat heat dem'!Q$15:Q$55,'Estat heat dem'!$A$15:$A$55,overview_numbers!$B92)</f>
        <v>7386.0833333333339</v>
      </c>
      <c r="Q92" s="25">
        <f>SUMIFS('Estat heat dem'!R$15:R$55,'Estat heat dem'!$A$15:$A$55,overview_numbers!$B92)</f>
        <v>7052.1666666666661</v>
      </c>
      <c r="R92" s="25">
        <f>SUMIFS('Estat heat dem'!S$15:S$55,'Estat heat dem'!$A$15:$A$55,overview_numbers!$B92)</f>
        <v>6155.6111111111113</v>
      </c>
      <c r="S92" s="25">
        <f>SUMIFS('Estat heat dem'!T$15:T$55,'Estat heat dem'!$A$15:$A$55,overview_numbers!$B92)</f>
        <v>6189.1666666666661</v>
      </c>
      <c r="T92" s="36">
        <f t="shared" ref="T92:Y119" si="42">S92+($Z92-$S92)/7</f>
        <v>6716.8849675485626</v>
      </c>
      <c r="U92" s="36">
        <f t="shared" si="42"/>
        <v>7244.6032684304591</v>
      </c>
      <c r="V92" s="36">
        <f t="shared" si="42"/>
        <v>7772.3215693123557</v>
      </c>
      <c r="W92" s="36">
        <f t="shared" si="42"/>
        <v>8300.0398701942522</v>
      </c>
      <c r="X92" s="36">
        <f t="shared" si="42"/>
        <v>8827.7581710761478</v>
      </c>
      <c r="Y92" s="36">
        <f>X92+($Z92-$S92)/7</f>
        <v>9355.4764719580435</v>
      </c>
      <c r="Z92" s="26">
        <f>SUMIFS('NTUA heat dem'!G$15:G$55,'NTUA heat dem'!$A$15:$A$55,overview_numbers!$B92)</f>
        <v>9883.1947728399391</v>
      </c>
      <c r="AA92" s="36">
        <f>Z92+(AE92-Z92)/5</f>
        <v>10074.010110878538</v>
      </c>
      <c r="AB92" s="36">
        <f>AA92+(AE92-Z92)/5</f>
        <v>10264.825448917138</v>
      </c>
      <c r="AC92" s="36">
        <f>AB92+(AE92-Z92)/5</f>
        <v>10455.640786955737</v>
      </c>
      <c r="AD92" s="36">
        <f>AC92+(AE92-Z92)/5</f>
        <v>10646.456124994336</v>
      </c>
      <c r="AE92" s="26">
        <f>SUMIFS('NTUA heat dem'!H$15:H$55,'NTUA heat dem'!$A$15:$A$55,overview_numbers!$B92)</f>
        <v>10837.271463032934</v>
      </c>
      <c r="AF92" s="36">
        <f>AE92+(AJ92-AE92)/5</f>
        <v>10974.639670360148</v>
      </c>
      <c r="AG92" s="36">
        <f>AF92+(AJ92-AE92)/5</f>
        <v>11112.007877687362</v>
      </c>
      <c r="AH92" s="36">
        <f>AG92+(AJ92-AE92)/5</f>
        <v>11249.376085014575</v>
      </c>
      <c r="AI92" s="36">
        <f>AH92+(AJ92-AE92)/5</f>
        <v>11386.744292341789</v>
      </c>
      <c r="AJ92" s="26">
        <f>SUMIFS('NTUA heat dem'!I$15:I$55,'NTUA heat dem'!$A$15:$A$55,overview_numbers!$B92)</f>
        <v>11524.112499669003</v>
      </c>
      <c r="AK92" s="36">
        <f>AJ92+(AO92-AJ92)/5</f>
        <v>11724.97930446614</v>
      </c>
      <c r="AL92" s="36">
        <f>AK92+(AO92-AJ92)/5</f>
        <v>11925.846109263277</v>
      </c>
      <c r="AM92" s="36">
        <f>AL92+(AO92-AJ92)/5</f>
        <v>12126.712914060414</v>
      </c>
      <c r="AN92" s="36">
        <f>AM92+(AO92-AJ92)/5</f>
        <v>12327.579718857551</v>
      </c>
      <c r="AO92" s="26">
        <f>SUMIFS('NTUA heat dem'!J$15:J$55,'NTUA heat dem'!$A$15:$A$55,overview_numbers!$B92)</f>
        <v>12528.446523654688</v>
      </c>
      <c r="AP92" s="36">
        <f>AO92+(AT92-AO92)/5</f>
        <v>12611.838442149854</v>
      </c>
      <c r="AQ92" s="36">
        <f>AP92+(AT92-AO92)/5</f>
        <v>12695.23036064502</v>
      </c>
      <c r="AR92" s="36">
        <f>AQ92+(AT92-AO92)/5</f>
        <v>12778.622279140187</v>
      </c>
      <c r="AS92" s="36">
        <f>AR92+(AT92-AO92)/5</f>
        <v>12862.014197635353</v>
      </c>
      <c r="AT92" s="26">
        <f>SUMIFS('NTUA heat dem'!K$15:K$55,'NTUA heat dem'!$A$15:$A$55,overview_numbers!$B92)</f>
        <v>12945.40611613052</v>
      </c>
      <c r="AU92" s="36">
        <f>AT92+(AY92-AT92)/5</f>
        <v>13026.729240156434</v>
      </c>
      <c r="AV92" s="36">
        <f>AU92+(AY92-AT92)/5</f>
        <v>13108.052364182347</v>
      </c>
      <c r="AW92" s="36">
        <f>AV92+(AY92-AT92)/5</f>
        <v>13189.375488208261</v>
      </c>
      <c r="AX92" s="36">
        <f>AW92+(AY92-AT92)/5</f>
        <v>13270.698612234175</v>
      </c>
      <c r="AY92" s="26">
        <f>SUMIFS('NTUA heat dem'!L$15:L$55,'NTUA heat dem'!$A$15:$A$55,overview_numbers!$B92)</f>
        <v>13352.021736260085</v>
      </c>
    </row>
    <row r="93" spans="1:51" hidden="1" x14ac:dyDescent="0.25">
      <c r="A93" s="31"/>
      <c r="B93" s="27" t="s">
        <v>49</v>
      </c>
      <c r="C93" s="27" t="s">
        <v>112</v>
      </c>
      <c r="D93" s="27" t="s">
        <v>131</v>
      </c>
      <c r="E93" s="27" t="s">
        <v>132</v>
      </c>
      <c r="F93" s="28">
        <f>SUMIFS('Estat heat dem'!G$15:G$55,'Estat heat dem'!$A$15:$A$55,overview_numbers!$B93)</f>
        <v>13202.222222222223</v>
      </c>
      <c r="G93" s="28">
        <f>SUMIFS('Estat heat dem'!H$15:H$55,'Estat heat dem'!$A$15:$A$55,overview_numbers!$B93)</f>
        <v>12615</v>
      </c>
      <c r="H93" s="28">
        <f>SUMIFS('Estat heat dem'!I$15:I$55,'Estat heat dem'!$A$15:$A$55,overview_numbers!$B93)</f>
        <v>12981.388888888889</v>
      </c>
      <c r="I93" s="28">
        <f>SUMIFS('Estat heat dem'!J$15:J$55,'Estat heat dem'!$A$15:$A$55,overview_numbers!$B93)</f>
        <v>15221.111111111111</v>
      </c>
      <c r="J93" s="28">
        <f>SUMIFS('Estat heat dem'!K$15:K$55,'Estat heat dem'!$A$15:$A$55,overview_numbers!$B93)</f>
        <v>14727.222222222223</v>
      </c>
      <c r="K93" s="28">
        <f>SUMIFS('Estat heat dem'!L$15:L$55,'Estat heat dem'!$A$15:$A$55,overview_numbers!$B93)</f>
        <v>14890.833333333332</v>
      </c>
      <c r="L93" s="28">
        <f>SUMIFS('Estat heat dem'!M$15:M$55,'Estat heat dem'!$A$15:$A$55,overview_numbers!$B93)</f>
        <v>15019.722222222223</v>
      </c>
      <c r="M93" s="28">
        <f>SUMIFS('Estat heat dem'!N$15:N$55,'Estat heat dem'!$A$15:$A$55,overview_numbers!$B93)</f>
        <v>14854.722222222223</v>
      </c>
      <c r="N93" s="28">
        <f>SUMIFS('Estat heat dem'!O$15:O$55,'Estat heat dem'!$A$15:$A$55,overview_numbers!$B93)</f>
        <v>13785.833333333332</v>
      </c>
      <c r="O93" s="28">
        <f>SUMIFS('Estat heat dem'!P$15:P$55,'Estat heat dem'!$A$15:$A$55,overview_numbers!$B93)</f>
        <v>13921.388888888889</v>
      </c>
      <c r="P93" s="28">
        <f>SUMIFS('Estat heat dem'!Q$15:Q$55,'Estat heat dem'!$A$15:$A$55,overview_numbers!$B93)</f>
        <v>12776.111111111111</v>
      </c>
      <c r="Q93" s="28">
        <f>SUMIFS('Estat heat dem'!R$15:R$55,'Estat heat dem'!$A$15:$A$55,overview_numbers!$B93)</f>
        <v>12475.833333333332</v>
      </c>
      <c r="R93" s="28">
        <f>SUMIFS('Estat heat dem'!S$15:S$55,'Estat heat dem'!$A$15:$A$55,overview_numbers!$B93)</f>
        <v>11331.393611111111</v>
      </c>
      <c r="S93" s="28">
        <f>SUMIFS('Estat heat dem'!T$15:T$55,'Estat heat dem'!$A$15:$A$55,overview_numbers!$B93)</f>
        <v>9736.6358333333337</v>
      </c>
      <c r="T93" s="37">
        <f t="shared" si="42"/>
        <v>10208.379507791027</v>
      </c>
      <c r="U93" s="37">
        <f t="shared" si="42"/>
        <v>10680.123182248721</v>
      </c>
      <c r="V93" s="37">
        <f t="shared" si="42"/>
        <v>11151.866856706414</v>
      </c>
      <c r="W93" s="37">
        <f t="shared" si="42"/>
        <v>11623.610531164108</v>
      </c>
      <c r="X93" s="37">
        <f t="shared" si="42"/>
        <v>12095.354205621801</v>
      </c>
      <c r="Y93" s="37">
        <f t="shared" si="42"/>
        <v>12567.097880079495</v>
      </c>
      <c r="Z93" s="29">
        <f>SUMIFS('NTUA heat dem'!G$15:G$55,'NTUA heat dem'!$A$15:$A$55,overview_numbers!$B93)</f>
        <v>13038.841554537186</v>
      </c>
      <c r="AA93" s="37">
        <f t="shared" ref="AA93:AA119" si="43">Z93+(AE93-Z93)/5</f>
        <v>13116.402195047307</v>
      </c>
      <c r="AB93" s="37">
        <f t="shared" ref="AB93:AB119" si="44">AA93+(AE93-Z93)/5</f>
        <v>13193.962835557428</v>
      </c>
      <c r="AC93" s="37">
        <f t="shared" ref="AC93:AC119" si="45">AB93+(AE93-Z93)/5</f>
        <v>13271.523476067548</v>
      </c>
      <c r="AD93" s="37">
        <f t="shared" ref="AD93:AD119" si="46">AC93+(AE93-Z93)/5</f>
        <v>13349.084116577669</v>
      </c>
      <c r="AE93" s="29">
        <f>SUMIFS('NTUA heat dem'!H$15:H$55,'NTUA heat dem'!$A$15:$A$55,overview_numbers!$B93)</f>
        <v>13426.644757087786</v>
      </c>
      <c r="AF93" s="37">
        <f t="shared" ref="AF93:AF119" si="47">AE93+(AJ93-AE93)/5</f>
        <v>13283.660099856081</v>
      </c>
      <c r="AG93" s="37">
        <f t="shared" ref="AG93:AG119" si="48">AF93+(AJ93-AE93)/5</f>
        <v>13140.675442624375</v>
      </c>
      <c r="AH93" s="37">
        <f t="shared" ref="AH93:AH119" si="49">AG93+(AJ93-AE93)/5</f>
        <v>12997.69078539267</v>
      </c>
      <c r="AI93" s="37">
        <f t="shared" ref="AI93:AI119" si="50">AH93+(AJ93-AE93)/5</f>
        <v>12854.706128160964</v>
      </c>
      <c r="AJ93" s="29">
        <f>SUMIFS('NTUA heat dem'!I$15:I$55,'NTUA heat dem'!$A$15:$A$55,overview_numbers!$B93)</f>
        <v>12711.721470929255</v>
      </c>
      <c r="AK93" s="37">
        <f t="shared" ref="AK93:AK119" si="51">AJ93+(AO93-AJ93)/5</f>
        <v>12726.327155040613</v>
      </c>
      <c r="AL93" s="37">
        <f t="shared" ref="AL93:AL119" si="52">AK93+(AO93-AJ93)/5</f>
        <v>12740.932839151972</v>
      </c>
      <c r="AM93" s="37">
        <f t="shared" ref="AM93:AM119" si="53">AL93+(AO93-AJ93)/5</f>
        <v>12755.538523263331</v>
      </c>
      <c r="AN93" s="37">
        <f t="shared" ref="AN93:AN119" si="54">AM93+(AO93-AJ93)/5</f>
        <v>12770.144207374689</v>
      </c>
      <c r="AO93" s="29">
        <f>SUMIFS('NTUA heat dem'!J$15:J$55,'NTUA heat dem'!$A$15:$A$55,overview_numbers!$B93)</f>
        <v>12784.749891486052</v>
      </c>
      <c r="AP93" s="37">
        <f t="shared" ref="AP93:AP119" si="55">AO93+(AT93-AO93)/5</f>
        <v>12663.899259615015</v>
      </c>
      <c r="AQ93" s="37">
        <f t="shared" ref="AQ93:AQ119" si="56">AP93+(AT93-AO93)/5</f>
        <v>12543.048627743978</v>
      </c>
      <c r="AR93" s="37">
        <f t="shared" ref="AR93:AR119" si="57">AQ93+(AT93-AO93)/5</f>
        <v>12422.197995872941</v>
      </c>
      <c r="AS93" s="37">
        <f t="shared" ref="AS93:AS119" si="58">AR93+(AT93-AO93)/5</f>
        <v>12301.347364001904</v>
      </c>
      <c r="AT93" s="29">
        <f>SUMIFS('NTUA heat dem'!K$15:K$55,'NTUA heat dem'!$A$15:$A$55,overview_numbers!$B93)</f>
        <v>12180.496732130869</v>
      </c>
      <c r="AU93" s="37">
        <f t="shared" ref="AU93:AU119" si="59">AT93+(AY93-AT93)/5</f>
        <v>12245.182470251382</v>
      </c>
      <c r="AV93" s="37">
        <f t="shared" ref="AV93:AV119" si="60">AU93+(AY93-AT93)/5</f>
        <v>12309.868208371896</v>
      </c>
      <c r="AW93" s="37">
        <f t="shared" ref="AW93:AW119" si="61">AV93+(AY93-AT93)/5</f>
        <v>12374.55394649241</v>
      </c>
      <c r="AX93" s="37">
        <f t="shared" ref="AX93:AX119" si="62">AW93+(AY93-AT93)/5</f>
        <v>12439.239684612923</v>
      </c>
      <c r="AY93" s="29">
        <f>SUMIFS('NTUA heat dem'!L$15:L$55,'NTUA heat dem'!$A$15:$A$55,overview_numbers!$B93)</f>
        <v>12503.92542273344</v>
      </c>
    </row>
    <row r="94" spans="1:51" hidden="1" x14ac:dyDescent="0.25">
      <c r="A94" s="30"/>
      <c r="B94" s="24" t="s">
        <v>50</v>
      </c>
      <c r="C94" s="24" t="s">
        <v>99</v>
      </c>
      <c r="D94" s="24" t="s">
        <v>131</v>
      </c>
      <c r="E94" s="24" t="s">
        <v>132</v>
      </c>
      <c r="F94" s="25">
        <f>SUMIFS('Estat heat dem'!G$15:G$55,'Estat heat dem'!$A$15:$A$55,overview_numbers!$B94)</f>
        <v>38578.333333333336</v>
      </c>
      <c r="G94" s="25">
        <f>SUMIFS('Estat heat dem'!H$15:H$55,'Estat heat dem'!$A$15:$A$55,overview_numbers!$B94)</f>
        <v>36383.611111111109</v>
      </c>
      <c r="H94" s="25">
        <f>SUMIFS('Estat heat dem'!I$15:I$55,'Estat heat dem'!$A$15:$A$55,overview_numbers!$B94)</f>
        <v>35742.5</v>
      </c>
      <c r="I94" s="25">
        <f>SUMIFS('Estat heat dem'!J$15:J$55,'Estat heat dem'!$A$15:$A$55,overview_numbers!$B94)</f>
        <v>35996.388888888891</v>
      </c>
      <c r="J94" s="25">
        <f>SUMIFS('Estat heat dem'!K$15:K$55,'Estat heat dem'!$A$15:$A$55,overview_numbers!$B94)</f>
        <v>33728.888888888891</v>
      </c>
      <c r="K94" s="25">
        <f>SUMIFS('Estat heat dem'!L$15:L$55,'Estat heat dem'!$A$15:$A$55,overview_numbers!$B94)</f>
        <v>33357.416666666664</v>
      </c>
      <c r="L94" s="25">
        <f>SUMIFS('Estat heat dem'!M$15:M$55,'Estat heat dem'!$A$15:$A$55,overview_numbers!$B94)</f>
        <v>30076.305555555555</v>
      </c>
      <c r="M94" s="25">
        <f>SUMIFS('Estat heat dem'!N$15:N$55,'Estat heat dem'!$A$15:$A$55,overview_numbers!$B94)</f>
        <v>30547.944444444445</v>
      </c>
      <c r="N94" s="25">
        <f>SUMIFS('Estat heat dem'!O$15:O$55,'Estat heat dem'!$A$15:$A$55,overview_numbers!$B94)</f>
        <v>30694.916666666664</v>
      </c>
      <c r="O94" s="25">
        <f>SUMIFS('Estat heat dem'!P$15:P$55,'Estat heat dem'!$A$15:$A$55,overview_numbers!$B94)</f>
        <v>26812.444444444445</v>
      </c>
      <c r="P94" s="25">
        <f>SUMIFS('Estat heat dem'!Q$15:Q$55,'Estat heat dem'!$A$15:$A$55,overview_numbers!$B94)</f>
        <v>27402.986111111109</v>
      </c>
      <c r="Q94" s="25">
        <f>SUMIFS('Estat heat dem'!R$15:R$55,'Estat heat dem'!$A$15:$A$55,overview_numbers!$B94)</f>
        <v>29106.305555555555</v>
      </c>
      <c r="R94" s="25">
        <f>SUMIFS('Estat heat dem'!S$15:S$55,'Estat heat dem'!$A$15:$A$55,overview_numbers!$B94)</f>
        <v>28386.41</v>
      </c>
      <c r="S94" s="25">
        <f>SUMIFS('Estat heat dem'!T$15:T$55,'Estat heat dem'!$A$15:$A$55,overview_numbers!$B94)</f>
        <v>27175.319722222222</v>
      </c>
      <c r="T94" s="36">
        <f t="shared" si="42"/>
        <v>28423.389938041808</v>
      </c>
      <c r="U94" s="36">
        <f t="shared" si="42"/>
        <v>29671.460153861393</v>
      </c>
      <c r="V94" s="36">
        <f t="shared" si="42"/>
        <v>30919.530369680979</v>
      </c>
      <c r="W94" s="36">
        <f t="shared" si="42"/>
        <v>32167.600585500564</v>
      </c>
      <c r="X94" s="36">
        <f t="shared" si="42"/>
        <v>33415.67080132015</v>
      </c>
      <c r="Y94" s="36">
        <f t="shared" si="42"/>
        <v>34663.741017139735</v>
      </c>
      <c r="Z94" s="26">
        <f>SUMIFS('NTUA heat dem'!G$15:G$55,'NTUA heat dem'!$A$15:$A$55,overview_numbers!$B94)</f>
        <v>35911.811232959313</v>
      </c>
      <c r="AA94" s="36">
        <f t="shared" si="43"/>
        <v>35867.871857008417</v>
      </c>
      <c r="AB94" s="36">
        <f t="shared" si="44"/>
        <v>35823.93248105752</v>
      </c>
      <c r="AC94" s="36">
        <f t="shared" si="45"/>
        <v>35779.993105106623</v>
      </c>
      <c r="AD94" s="36">
        <f t="shared" si="46"/>
        <v>35736.053729155727</v>
      </c>
      <c r="AE94" s="26">
        <f>SUMIFS('NTUA heat dem'!H$15:H$55,'NTUA heat dem'!$A$15:$A$55,overview_numbers!$B94)</f>
        <v>35692.114353204845</v>
      </c>
      <c r="AF94" s="36">
        <f t="shared" si="47"/>
        <v>35639.757274871852</v>
      </c>
      <c r="AG94" s="36">
        <f t="shared" si="48"/>
        <v>35587.40019653886</v>
      </c>
      <c r="AH94" s="36">
        <f t="shared" si="49"/>
        <v>35535.043118205867</v>
      </c>
      <c r="AI94" s="36">
        <f t="shared" si="50"/>
        <v>35482.686039872875</v>
      </c>
      <c r="AJ94" s="26">
        <f>SUMIFS('NTUA heat dem'!I$15:I$55,'NTUA heat dem'!$A$15:$A$55,overview_numbers!$B94)</f>
        <v>35430.328961539868</v>
      </c>
      <c r="AK94" s="36">
        <f t="shared" si="51"/>
        <v>35251.823176291407</v>
      </c>
      <c r="AL94" s="36">
        <f t="shared" si="52"/>
        <v>35073.317391042947</v>
      </c>
      <c r="AM94" s="36">
        <f t="shared" si="53"/>
        <v>34894.811605794486</v>
      </c>
      <c r="AN94" s="36">
        <f t="shared" si="54"/>
        <v>34716.305820546026</v>
      </c>
      <c r="AO94" s="26">
        <f>SUMIFS('NTUA heat dem'!J$15:J$55,'NTUA heat dem'!$A$15:$A$55,overview_numbers!$B94)</f>
        <v>34537.800035297572</v>
      </c>
      <c r="AP94" s="36">
        <f t="shared" si="55"/>
        <v>34393.295264597582</v>
      </c>
      <c r="AQ94" s="36">
        <f t="shared" si="56"/>
        <v>34248.790493897592</v>
      </c>
      <c r="AR94" s="36">
        <f t="shared" si="57"/>
        <v>34104.285723197601</v>
      </c>
      <c r="AS94" s="36">
        <f t="shared" si="58"/>
        <v>33959.780952497611</v>
      </c>
      <c r="AT94" s="26">
        <f>SUMIFS('NTUA heat dem'!K$15:K$55,'NTUA heat dem'!$A$15:$A$55,overview_numbers!$B94)</f>
        <v>33815.276181797628</v>
      </c>
      <c r="AU94" s="36">
        <f t="shared" si="59"/>
        <v>33861.889928891454</v>
      </c>
      <c r="AV94" s="36">
        <f t="shared" si="60"/>
        <v>33908.503675985281</v>
      </c>
      <c r="AW94" s="36">
        <f t="shared" si="61"/>
        <v>33955.117423079108</v>
      </c>
      <c r="AX94" s="36">
        <f t="shared" si="62"/>
        <v>34001.731170172934</v>
      </c>
      <c r="AY94" s="26">
        <f>SUMIFS('NTUA heat dem'!L$15:L$55,'NTUA heat dem'!$A$15:$A$55,overview_numbers!$B94)</f>
        <v>34048.344917266768</v>
      </c>
    </row>
    <row r="95" spans="1:51" hidden="1" x14ac:dyDescent="0.25">
      <c r="A95" s="31"/>
      <c r="B95" s="27" t="s">
        <v>51</v>
      </c>
      <c r="C95" s="27" t="s">
        <v>116</v>
      </c>
      <c r="D95" s="27" t="s">
        <v>131</v>
      </c>
      <c r="E95" s="27" t="s">
        <v>132</v>
      </c>
      <c r="F95" s="28">
        <f>SUMIFS('Estat heat dem'!G$15:G$55,'Estat heat dem'!$A$15:$A$55,overview_numbers!$B95)</f>
        <v>35416.111111111109</v>
      </c>
      <c r="G95" s="28">
        <f>SUMIFS('Estat heat dem'!H$15:H$55,'Estat heat dem'!$A$15:$A$55,overview_numbers!$B95)</f>
        <v>35166.111111111109</v>
      </c>
      <c r="H95" s="28">
        <f>SUMIFS('Estat heat dem'!I$15:I$55,'Estat heat dem'!$A$15:$A$55,overview_numbers!$B95)</f>
        <v>34304.166666666664</v>
      </c>
      <c r="I95" s="28">
        <f>SUMIFS('Estat heat dem'!J$15:J$55,'Estat heat dem'!$A$15:$A$55,overview_numbers!$B95)</f>
        <v>35049.166666666664</v>
      </c>
      <c r="J95" s="28">
        <f>SUMIFS('Estat heat dem'!K$15:K$55,'Estat heat dem'!$A$15:$A$55,overview_numbers!$B95)</f>
        <v>35836.944444444445</v>
      </c>
      <c r="K95" s="28">
        <f>SUMIFS('Estat heat dem'!L$15:L$55,'Estat heat dem'!$A$15:$A$55,overview_numbers!$B95)</f>
        <v>41490.191111111111</v>
      </c>
      <c r="L95" s="28">
        <f>SUMIFS('Estat heat dem'!M$15:M$55,'Estat heat dem'!$A$15:$A$55,overview_numbers!$B95)</f>
        <v>36637.501944444448</v>
      </c>
      <c r="M95" s="28">
        <f>SUMIFS('Estat heat dem'!N$15:N$55,'Estat heat dem'!$A$15:$A$55,overview_numbers!$B95)</f>
        <v>37606.22555555556</v>
      </c>
      <c r="N95" s="28">
        <f>SUMIFS('Estat heat dem'!O$15:O$55,'Estat heat dem'!$A$15:$A$55,overview_numbers!$B95)</f>
        <v>37241.494722222218</v>
      </c>
      <c r="O95" s="28">
        <f>SUMIFS('Estat heat dem'!P$15:P$55,'Estat heat dem'!$A$15:$A$55,overview_numbers!$B95)</f>
        <v>33856.541944444449</v>
      </c>
      <c r="P95" s="28">
        <f>SUMIFS('Estat heat dem'!Q$15:Q$55,'Estat heat dem'!$A$15:$A$55,overview_numbers!$B95)</f>
        <v>35987.776944444442</v>
      </c>
      <c r="Q95" s="28">
        <f>SUMIFS('Estat heat dem'!R$15:R$55,'Estat heat dem'!$A$15:$A$55,overview_numbers!$B95)</f>
        <v>37316.281666666669</v>
      </c>
      <c r="R95" s="28">
        <f>SUMIFS('Estat heat dem'!S$15:S$55,'Estat heat dem'!$A$15:$A$55,overview_numbers!$B95)</f>
        <v>37532.334722222222</v>
      </c>
      <c r="S95" s="28">
        <f>SUMIFS('Estat heat dem'!T$15:T$55,'Estat heat dem'!$A$15:$A$55,overview_numbers!$B95)</f>
        <v>37281.363055555557</v>
      </c>
      <c r="T95" s="37">
        <f t="shared" si="42"/>
        <v>36778.977933024646</v>
      </c>
      <c r="U95" s="37">
        <f t="shared" si="42"/>
        <v>36276.592810493734</v>
      </c>
      <c r="V95" s="37">
        <f t="shared" si="42"/>
        <v>35774.207687962822</v>
      </c>
      <c r="W95" s="37">
        <f t="shared" si="42"/>
        <v>35271.82256543191</v>
      </c>
      <c r="X95" s="37">
        <f t="shared" si="42"/>
        <v>34769.437442900999</v>
      </c>
      <c r="Y95" s="37">
        <f t="shared" si="42"/>
        <v>34267.052320370087</v>
      </c>
      <c r="Z95" s="29">
        <f>SUMIFS('NTUA heat dem'!G$15:G$55,'NTUA heat dem'!$A$15:$A$55,overview_numbers!$B95)</f>
        <v>33764.667197839182</v>
      </c>
      <c r="AA95" s="37">
        <f t="shared" si="43"/>
        <v>33837.461284011937</v>
      </c>
      <c r="AB95" s="37">
        <f t="shared" si="44"/>
        <v>33910.255370184692</v>
      </c>
      <c r="AC95" s="37">
        <f t="shared" si="45"/>
        <v>33983.049456357447</v>
      </c>
      <c r="AD95" s="37">
        <f t="shared" si="46"/>
        <v>34055.843542530201</v>
      </c>
      <c r="AE95" s="29">
        <f>SUMIFS('NTUA heat dem'!H$15:H$55,'NTUA heat dem'!$A$15:$A$55,overview_numbers!$B95)</f>
        <v>34128.637628702949</v>
      </c>
      <c r="AF95" s="37">
        <f t="shared" si="47"/>
        <v>33980.678605975962</v>
      </c>
      <c r="AG95" s="37">
        <f t="shared" si="48"/>
        <v>33832.719583248974</v>
      </c>
      <c r="AH95" s="37">
        <f t="shared" si="49"/>
        <v>33684.760560521987</v>
      </c>
      <c r="AI95" s="37">
        <f t="shared" si="50"/>
        <v>33536.801537795</v>
      </c>
      <c r="AJ95" s="29">
        <f>SUMIFS('NTUA heat dem'!I$15:I$55,'NTUA heat dem'!$A$15:$A$55,overview_numbers!$B95)</f>
        <v>33388.842515068012</v>
      </c>
      <c r="AK95" s="37">
        <f t="shared" si="51"/>
        <v>33226.504527981488</v>
      </c>
      <c r="AL95" s="37">
        <f t="shared" si="52"/>
        <v>33064.166540894963</v>
      </c>
      <c r="AM95" s="37">
        <f t="shared" si="53"/>
        <v>32901.828553808438</v>
      </c>
      <c r="AN95" s="37">
        <f t="shared" si="54"/>
        <v>32739.490566721917</v>
      </c>
      <c r="AO95" s="29">
        <f>SUMIFS('NTUA heat dem'!J$15:J$55,'NTUA heat dem'!$A$15:$A$55,overview_numbers!$B95)</f>
        <v>32577.1525796354</v>
      </c>
      <c r="AP95" s="37">
        <f t="shared" si="55"/>
        <v>32385.841504790071</v>
      </c>
      <c r="AQ95" s="37">
        <f t="shared" si="56"/>
        <v>32194.530429944742</v>
      </c>
      <c r="AR95" s="37">
        <f t="shared" si="57"/>
        <v>32003.219355099412</v>
      </c>
      <c r="AS95" s="37">
        <f t="shared" si="58"/>
        <v>31811.908280254083</v>
      </c>
      <c r="AT95" s="29">
        <f>SUMIFS('NTUA heat dem'!K$15:K$55,'NTUA heat dem'!$A$15:$A$55,overview_numbers!$B95)</f>
        <v>31620.597205408751</v>
      </c>
      <c r="AU95" s="37">
        <f t="shared" si="59"/>
        <v>31661.539743863752</v>
      </c>
      <c r="AV95" s="37">
        <f t="shared" si="60"/>
        <v>31702.482282318753</v>
      </c>
      <c r="AW95" s="37">
        <f t="shared" si="61"/>
        <v>31743.424820773755</v>
      </c>
      <c r="AX95" s="37">
        <f t="shared" si="62"/>
        <v>31784.367359228756</v>
      </c>
      <c r="AY95" s="29">
        <f>SUMIFS('NTUA heat dem'!L$15:L$55,'NTUA heat dem'!$A$15:$A$55,overview_numbers!$B95)</f>
        <v>31825.309897683761</v>
      </c>
    </row>
    <row r="96" spans="1:51" hidden="1" x14ac:dyDescent="0.25">
      <c r="A96" s="30"/>
      <c r="B96" s="24" t="s">
        <v>129</v>
      </c>
      <c r="C96" s="24" t="s">
        <v>100</v>
      </c>
      <c r="D96" s="24" t="s">
        <v>131</v>
      </c>
      <c r="E96" s="24" t="s">
        <v>132</v>
      </c>
      <c r="F96" s="25">
        <f>SUMIFS('Estat heat dem'!G$15:G$55,'Estat heat dem'!$A$15:$A$55,overview_numbers!$B96)</f>
        <v>136003.88888888888</v>
      </c>
      <c r="G96" s="25">
        <f>SUMIFS('Estat heat dem'!H$15:H$55,'Estat heat dem'!$A$15:$A$55,overview_numbers!$B96)</f>
        <v>135925.55555555556</v>
      </c>
      <c r="H96" s="25">
        <f>SUMIFS('Estat heat dem'!I$15:I$55,'Estat heat dem'!$A$15:$A$55,overview_numbers!$B96)</f>
        <v>129942.22222222222</v>
      </c>
      <c r="I96" s="25">
        <f>SUMIFS('Estat heat dem'!J$15:J$55,'Estat heat dem'!$A$15:$A$55,overview_numbers!$B96)</f>
        <v>132888.61111111109</v>
      </c>
      <c r="J96" s="25">
        <f>SUMIFS('Estat heat dem'!K$15:K$55,'Estat heat dem'!$A$15:$A$55,overview_numbers!$B96)</f>
        <v>130345.55555555555</v>
      </c>
      <c r="K96" s="25">
        <f>SUMIFS('Estat heat dem'!L$15:L$55,'Estat heat dem'!$A$15:$A$55,overview_numbers!$B96)</f>
        <v>143027.5</v>
      </c>
      <c r="L96" s="25">
        <f>SUMIFS('Estat heat dem'!M$15:M$55,'Estat heat dem'!$A$15:$A$55,overview_numbers!$B96)</f>
        <v>129722.22222222222</v>
      </c>
      <c r="M96" s="25">
        <f>SUMIFS('Estat heat dem'!N$15:N$55,'Estat heat dem'!$A$15:$A$55,overview_numbers!$B96)</f>
        <v>133490.27777777778</v>
      </c>
      <c r="N96" s="25">
        <f>SUMIFS('Estat heat dem'!O$15:O$55,'Estat heat dem'!$A$15:$A$55,overview_numbers!$B96)</f>
        <v>135601.94444444444</v>
      </c>
      <c r="O96" s="25">
        <f>SUMIFS('Estat heat dem'!P$15:P$55,'Estat heat dem'!$A$15:$A$55,overview_numbers!$B96)</f>
        <v>121713.05555555555</v>
      </c>
      <c r="P96" s="25">
        <f>SUMIFS('Estat heat dem'!Q$15:Q$55,'Estat heat dem'!$A$15:$A$55,overview_numbers!$B96)</f>
        <v>127060</v>
      </c>
      <c r="Q96" s="25">
        <f>SUMIFS('Estat heat dem'!R$15:R$55,'Estat heat dem'!$A$15:$A$55,overview_numbers!$B96)</f>
        <v>130305</v>
      </c>
      <c r="R96" s="25">
        <f>SUMIFS('Estat heat dem'!S$15:S$55,'Estat heat dem'!$A$15:$A$55,overview_numbers!$B96)</f>
        <v>130457.5</v>
      </c>
      <c r="S96" s="25">
        <f>SUMIFS('Estat heat dem'!T$15:T$55,'Estat heat dem'!$A$15:$A$55,overview_numbers!$B96)</f>
        <v>129900.83333333333</v>
      </c>
      <c r="T96" s="36">
        <f t="shared" si="42"/>
        <v>130229.47709375634</v>
      </c>
      <c r="U96" s="36">
        <f t="shared" si="42"/>
        <v>130558.12085417936</v>
      </c>
      <c r="V96" s="36">
        <f t="shared" si="42"/>
        <v>130886.76461460238</v>
      </c>
      <c r="W96" s="36">
        <f t="shared" si="42"/>
        <v>131215.40837502541</v>
      </c>
      <c r="X96" s="36">
        <f t="shared" si="42"/>
        <v>131544.05213544844</v>
      </c>
      <c r="Y96" s="36">
        <f t="shared" si="42"/>
        <v>131872.69589587147</v>
      </c>
      <c r="Z96" s="26">
        <f>SUMIFS('NTUA heat dem'!G$15:G$55,'NTUA heat dem'!$A$15:$A$55,overview_numbers!$B96)</f>
        <v>132201.33965629447</v>
      </c>
      <c r="AA96" s="36">
        <f t="shared" si="43"/>
        <v>132381.31584835332</v>
      </c>
      <c r="AB96" s="36">
        <f t="shared" si="44"/>
        <v>132561.29204041217</v>
      </c>
      <c r="AC96" s="36">
        <f t="shared" si="45"/>
        <v>132741.26823247102</v>
      </c>
      <c r="AD96" s="36">
        <f t="shared" si="46"/>
        <v>132921.24442452987</v>
      </c>
      <c r="AE96" s="26">
        <f>SUMIFS('NTUA heat dem'!H$15:H$55,'NTUA heat dem'!$A$15:$A$55,overview_numbers!$B96)</f>
        <v>133101.22061658872</v>
      </c>
      <c r="AF96" s="36">
        <f t="shared" si="47"/>
        <v>131825.00530557203</v>
      </c>
      <c r="AG96" s="36">
        <f t="shared" si="48"/>
        <v>130548.78999455535</v>
      </c>
      <c r="AH96" s="36">
        <f t="shared" si="49"/>
        <v>129272.57468353867</v>
      </c>
      <c r="AI96" s="36">
        <f t="shared" si="50"/>
        <v>127996.35937252198</v>
      </c>
      <c r="AJ96" s="26">
        <f>SUMIFS('NTUA heat dem'!I$15:I$55,'NTUA heat dem'!$A$15:$A$55,overview_numbers!$B96)</f>
        <v>126720.14406150529</v>
      </c>
      <c r="AK96" s="36">
        <f t="shared" si="51"/>
        <v>127410.17017609747</v>
      </c>
      <c r="AL96" s="36">
        <f t="shared" si="52"/>
        <v>128100.19629068965</v>
      </c>
      <c r="AM96" s="36">
        <f t="shared" si="53"/>
        <v>128790.22240528183</v>
      </c>
      <c r="AN96" s="36">
        <f t="shared" si="54"/>
        <v>129480.24851987402</v>
      </c>
      <c r="AO96" s="26">
        <f>SUMIFS('NTUA heat dem'!J$15:J$55,'NTUA heat dem'!$A$15:$A$55,overview_numbers!$B96)</f>
        <v>130170.2746344662</v>
      </c>
      <c r="AP96" s="36">
        <f t="shared" si="55"/>
        <v>130128.76348652385</v>
      </c>
      <c r="AQ96" s="36">
        <f t="shared" si="56"/>
        <v>130087.2523385815</v>
      </c>
      <c r="AR96" s="36">
        <f t="shared" si="57"/>
        <v>130045.74119063915</v>
      </c>
      <c r="AS96" s="36">
        <f t="shared" si="58"/>
        <v>130004.2300426968</v>
      </c>
      <c r="AT96" s="26">
        <f>SUMIFS('NTUA heat dem'!K$15:K$55,'NTUA heat dem'!$A$15:$A$55,overview_numbers!$B96)</f>
        <v>129962.71889475448</v>
      </c>
      <c r="AU96" s="36">
        <f t="shared" si="59"/>
        <v>128998.16043336483</v>
      </c>
      <c r="AV96" s="36">
        <f t="shared" si="60"/>
        <v>128033.60197197518</v>
      </c>
      <c r="AW96" s="36">
        <f t="shared" si="61"/>
        <v>127069.04351058553</v>
      </c>
      <c r="AX96" s="36">
        <f t="shared" si="62"/>
        <v>126104.48504919588</v>
      </c>
      <c r="AY96" s="26">
        <f>SUMIFS('NTUA heat dem'!L$15:L$55,'NTUA heat dem'!$A$15:$A$55,overview_numbers!$B96)</f>
        <v>125139.9265878062</v>
      </c>
    </row>
    <row r="97" spans="1:51" hidden="1" x14ac:dyDescent="0.25">
      <c r="A97" s="31"/>
      <c r="B97" s="27" t="s">
        <v>53</v>
      </c>
      <c r="C97" s="27" t="s">
        <v>117</v>
      </c>
      <c r="D97" s="27" t="s">
        <v>131</v>
      </c>
      <c r="E97" s="27" t="s">
        <v>132</v>
      </c>
      <c r="F97" s="28">
        <f>SUMIFS('Estat heat dem'!G$15:G$55,'Estat heat dem'!$A$15:$A$55,overview_numbers!$B97)</f>
        <v>7438.0555555555557</v>
      </c>
      <c r="G97" s="28">
        <f>SUMIFS('Estat heat dem'!H$15:H$55,'Estat heat dem'!$A$15:$A$55,overview_numbers!$B97)</f>
        <v>7496.9444444444443</v>
      </c>
      <c r="H97" s="28">
        <f>SUMIFS('Estat heat dem'!I$15:I$55,'Estat heat dem'!$A$15:$A$55,overview_numbers!$B97)</f>
        <v>7233.8888888888887</v>
      </c>
      <c r="I97" s="28">
        <f>SUMIFS('Estat heat dem'!J$15:J$55,'Estat heat dem'!$A$15:$A$55,overview_numbers!$B97)</f>
        <v>6985</v>
      </c>
      <c r="J97" s="28">
        <f>SUMIFS('Estat heat dem'!K$15:K$55,'Estat heat dem'!$A$15:$A$55,overview_numbers!$B97)</f>
        <v>6868.333333333333</v>
      </c>
      <c r="K97" s="28">
        <f>SUMIFS('Estat heat dem'!L$15:L$55,'Estat heat dem'!$A$15:$A$55,overview_numbers!$B97)</f>
        <v>7096.6666666666661</v>
      </c>
      <c r="L97" s="28">
        <f>SUMIFS('Estat heat dem'!M$15:M$55,'Estat heat dem'!$A$15:$A$55,overview_numbers!$B97)</f>
        <v>6357.5</v>
      </c>
      <c r="M97" s="28">
        <f>SUMIFS('Estat heat dem'!N$15:N$55,'Estat heat dem'!$A$15:$A$55,overview_numbers!$B97)</f>
        <v>6798.0555555555557</v>
      </c>
      <c r="N97" s="28">
        <f>SUMIFS('Estat heat dem'!O$15:O$55,'Estat heat dem'!$A$15:$A$55,overview_numbers!$B97)</f>
        <v>6396.6666666666661</v>
      </c>
      <c r="O97" s="28">
        <f>SUMIFS('Estat heat dem'!P$15:P$55,'Estat heat dem'!$A$15:$A$55,overview_numbers!$B97)</f>
        <v>6058.8888888888887</v>
      </c>
      <c r="P97" s="28">
        <f>SUMIFS('Estat heat dem'!Q$15:Q$55,'Estat heat dem'!$A$15:$A$55,overview_numbers!$B97)</f>
        <v>5890</v>
      </c>
      <c r="Q97" s="28">
        <f>SUMIFS('Estat heat dem'!R$15:R$55,'Estat heat dem'!$A$15:$A$55,overview_numbers!$B97)</f>
        <v>6650</v>
      </c>
      <c r="R97" s="28">
        <f>SUMIFS('Estat heat dem'!S$15:S$55,'Estat heat dem'!$A$15:$A$55,overview_numbers!$B97)</f>
        <v>6739.2094444444438</v>
      </c>
      <c r="S97" s="28">
        <f>SUMIFS('Estat heat dem'!T$15:T$55,'Estat heat dem'!$A$15:$A$55,overview_numbers!$B97)</f>
        <v>6738.8888888888887</v>
      </c>
      <c r="T97" s="37">
        <f t="shared" si="42"/>
        <v>6740.1355461633957</v>
      </c>
      <c r="U97" s="37">
        <f t="shared" si="42"/>
        <v>6741.3822034379027</v>
      </c>
      <c r="V97" s="37">
        <f t="shared" si="42"/>
        <v>6742.6288607124097</v>
      </c>
      <c r="W97" s="37">
        <f t="shared" si="42"/>
        <v>6743.8755179869167</v>
      </c>
      <c r="X97" s="37">
        <f t="shared" si="42"/>
        <v>6745.1221752614238</v>
      </c>
      <c r="Y97" s="37">
        <f t="shared" si="42"/>
        <v>6746.3688325359308</v>
      </c>
      <c r="Z97" s="29">
        <f>SUMIFS('NTUA heat dem'!G$15:G$55,'NTUA heat dem'!$A$15:$A$55,overview_numbers!$B97)</f>
        <v>6747.6154898104405</v>
      </c>
      <c r="AA97" s="37">
        <f t="shared" si="43"/>
        <v>6757.7665334599669</v>
      </c>
      <c r="AB97" s="37">
        <f t="shared" si="44"/>
        <v>6767.9175771094933</v>
      </c>
      <c r="AC97" s="37">
        <f t="shared" si="45"/>
        <v>6778.0686207590197</v>
      </c>
      <c r="AD97" s="37">
        <f t="shared" si="46"/>
        <v>6788.2196644085461</v>
      </c>
      <c r="AE97" s="29">
        <f>SUMIFS('NTUA heat dem'!H$15:H$55,'NTUA heat dem'!$A$15:$A$55,overview_numbers!$B97)</f>
        <v>6798.3707080580734</v>
      </c>
      <c r="AF97" s="37">
        <f t="shared" si="47"/>
        <v>6795.1359367182167</v>
      </c>
      <c r="AG97" s="37">
        <f t="shared" si="48"/>
        <v>6791.90116537836</v>
      </c>
      <c r="AH97" s="37">
        <f t="shared" si="49"/>
        <v>6788.6663940385033</v>
      </c>
      <c r="AI97" s="37">
        <f t="shared" si="50"/>
        <v>6785.4316226986466</v>
      </c>
      <c r="AJ97" s="29">
        <f>SUMIFS('NTUA heat dem'!I$15:I$55,'NTUA heat dem'!$A$15:$A$55,overview_numbers!$B97)</f>
        <v>6782.1968513587908</v>
      </c>
      <c r="AK97" s="37">
        <f t="shared" si="51"/>
        <v>6764.5723239450826</v>
      </c>
      <c r="AL97" s="37">
        <f t="shared" si="52"/>
        <v>6746.9477965313745</v>
      </c>
      <c r="AM97" s="37">
        <f t="shared" si="53"/>
        <v>6729.3232691176663</v>
      </c>
      <c r="AN97" s="37">
        <f t="shared" si="54"/>
        <v>6711.6987417039581</v>
      </c>
      <c r="AO97" s="29">
        <f>SUMIFS('NTUA heat dem'!J$15:J$55,'NTUA heat dem'!$A$15:$A$55,overview_numbers!$B97)</f>
        <v>6694.0742142902482</v>
      </c>
      <c r="AP97" s="37">
        <f t="shared" si="55"/>
        <v>6682.4236317701434</v>
      </c>
      <c r="AQ97" s="37">
        <f t="shared" si="56"/>
        <v>6670.7730492500386</v>
      </c>
      <c r="AR97" s="37">
        <f t="shared" si="57"/>
        <v>6659.1224667299339</v>
      </c>
      <c r="AS97" s="37">
        <f t="shared" si="58"/>
        <v>6647.4718842098291</v>
      </c>
      <c r="AT97" s="29">
        <f>SUMIFS('NTUA heat dem'!K$15:K$55,'NTUA heat dem'!$A$15:$A$55,overview_numbers!$B97)</f>
        <v>6635.8213016897262</v>
      </c>
      <c r="AU97" s="37">
        <f t="shared" si="59"/>
        <v>6623.1998610860264</v>
      </c>
      <c r="AV97" s="37">
        <f t="shared" si="60"/>
        <v>6610.5784204823267</v>
      </c>
      <c r="AW97" s="37">
        <f t="shared" si="61"/>
        <v>6597.956979878627</v>
      </c>
      <c r="AX97" s="37">
        <f t="shared" si="62"/>
        <v>6585.3355392749272</v>
      </c>
      <c r="AY97" s="29">
        <f>SUMIFS('NTUA heat dem'!L$15:L$55,'NTUA heat dem'!$A$15:$A$55,overview_numbers!$B97)</f>
        <v>6572.7140986712266</v>
      </c>
    </row>
    <row r="98" spans="1:51" hidden="1" x14ac:dyDescent="0.25">
      <c r="A98" s="30"/>
      <c r="B98" s="24" t="s">
        <v>54</v>
      </c>
      <c r="C98" s="24" t="s">
        <v>102</v>
      </c>
      <c r="D98" s="24" t="s">
        <v>131</v>
      </c>
      <c r="E98" s="24" t="s">
        <v>132</v>
      </c>
      <c r="F98" s="25">
        <f>SUMIFS('Estat heat dem'!G$15:G$55,'Estat heat dem'!$A$15:$A$55,overview_numbers!$B98)</f>
        <v>0</v>
      </c>
      <c r="G98" s="25">
        <f>SUMIFS('Estat heat dem'!H$15:H$55,'Estat heat dem'!$A$15:$A$55,overview_numbers!$B98)</f>
        <v>0</v>
      </c>
      <c r="H98" s="25">
        <f>SUMIFS('Estat heat dem'!I$15:I$55,'Estat heat dem'!$A$15:$A$55,overview_numbers!$B98)</f>
        <v>0</v>
      </c>
      <c r="I98" s="25">
        <f>SUMIFS('Estat heat dem'!J$15:J$55,'Estat heat dem'!$A$15:$A$55,overview_numbers!$B98)</f>
        <v>0</v>
      </c>
      <c r="J98" s="25">
        <f>SUMIFS('Estat heat dem'!K$15:K$55,'Estat heat dem'!$A$15:$A$55,overview_numbers!$B98)</f>
        <v>0</v>
      </c>
      <c r="K98" s="25">
        <f>SUMIFS('Estat heat dem'!L$15:L$55,'Estat heat dem'!$A$15:$A$55,overview_numbers!$B98)</f>
        <v>0</v>
      </c>
      <c r="L98" s="25">
        <f>SUMIFS('Estat heat dem'!M$15:M$55,'Estat heat dem'!$A$15:$A$55,overview_numbers!$B98)</f>
        <v>0</v>
      </c>
      <c r="M98" s="25">
        <f>SUMIFS('Estat heat dem'!N$15:N$55,'Estat heat dem'!$A$15:$A$55,overview_numbers!$B98)</f>
        <v>0</v>
      </c>
      <c r="N98" s="25">
        <f>SUMIFS('Estat heat dem'!O$15:O$55,'Estat heat dem'!$A$15:$A$55,overview_numbers!$B98)</f>
        <v>0</v>
      </c>
      <c r="O98" s="25">
        <f>SUMIFS('Estat heat dem'!P$15:P$55,'Estat heat dem'!$A$15:$A$55,overview_numbers!$B98)</f>
        <v>0</v>
      </c>
      <c r="P98" s="25">
        <f>SUMIFS('Estat heat dem'!Q$15:Q$55,'Estat heat dem'!$A$15:$A$55,overview_numbers!$B98)</f>
        <v>0</v>
      </c>
      <c r="Q98" s="25">
        <f>SUMIFS('Estat heat dem'!R$15:R$55,'Estat heat dem'!$A$15:$A$55,overview_numbers!$B98)</f>
        <v>0</v>
      </c>
      <c r="R98" s="25">
        <f>SUMIFS('Estat heat dem'!S$15:S$55,'Estat heat dem'!$A$15:$A$55,overview_numbers!$B98)</f>
        <v>0</v>
      </c>
      <c r="S98" s="25">
        <f>SUMIFS('Estat heat dem'!T$15:T$55,'Estat heat dem'!$A$15:$A$55,overview_numbers!$B98)</f>
        <v>0</v>
      </c>
      <c r="T98" s="36">
        <f t="shared" si="42"/>
        <v>60.897750193464262</v>
      </c>
      <c r="U98" s="36">
        <f t="shared" si="42"/>
        <v>121.79550038692852</v>
      </c>
      <c r="V98" s="36">
        <f t="shared" si="42"/>
        <v>182.69325058039277</v>
      </c>
      <c r="W98" s="36">
        <f t="shared" si="42"/>
        <v>243.59100077385705</v>
      </c>
      <c r="X98" s="36">
        <f t="shared" si="42"/>
        <v>304.48875096732132</v>
      </c>
      <c r="Y98" s="36">
        <f t="shared" si="42"/>
        <v>365.3865011607856</v>
      </c>
      <c r="Z98" s="26">
        <f>SUMIFS('NTUA heat dem'!G$15:G$55,'NTUA heat dem'!$A$15:$A$55,overview_numbers!$B98)</f>
        <v>426.28425135424982</v>
      </c>
      <c r="AA98" s="36">
        <f t="shared" si="43"/>
        <v>490.98207687117184</v>
      </c>
      <c r="AB98" s="36">
        <f t="shared" si="44"/>
        <v>555.67990238809386</v>
      </c>
      <c r="AC98" s="36">
        <f t="shared" si="45"/>
        <v>620.37772790501594</v>
      </c>
      <c r="AD98" s="36">
        <f t="shared" si="46"/>
        <v>685.07555342193803</v>
      </c>
      <c r="AE98" s="26">
        <f>SUMIFS('NTUA heat dem'!H$15:H$55,'NTUA heat dem'!$A$15:$A$55,overview_numbers!$B98)</f>
        <v>749.77337893885999</v>
      </c>
      <c r="AF98" s="36">
        <f t="shared" si="47"/>
        <v>799.29064778578106</v>
      </c>
      <c r="AG98" s="36">
        <f t="shared" si="48"/>
        <v>848.80791663270213</v>
      </c>
      <c r="AH98" s="36">
        <f t="shared" si="49"/>
        <v>898.3251854796232</v>
      </c>
      <c r="AI98" s="36">
        <f t="shared" si="50"/>
        <v>947.84245432654427</v>
      </c>
      <c r="AJ98" s="26">
        <f>SUMIFS('NTUA heat dem'!I$15:I$55,'NTUA heat dem'!$A$15:$A$55,overview_numbers!$B98)</f>
        <v>997.35972317346511</v>
      </c>
      <c r="AK98" s="36">
        <f t="shared" si="51"/>
        <v>1052.1095880121143</v>
      </c>
      <c r="AL98" s="36">
        <f t="shared" si="52"/>
        <v>1106.8594528507633</v>
      </c>
      <c r="AM98" s="36">
        <f t="shared" si="53"/>
        <v>1161.6093176894124</v>
      </c>
      <c r="AN98" s="36">
        <f t="shared" si="54"/>
        <v>1216.3591825280614</v>
      </c>
      <c r="AO98" s="26">
        <f>SUMIFS('NTUA heat dem'!J$15:J$55,'NTUA heat dem'!$A$15:$A$55,overview_numbers!$B98)</f>
        <v>1271.1090473667105</v>
      </c>
      <c r="AP98" s="36">
        <f t="shared" si="55"/>
        <v>1268.4135264701511</v>
      </c>
      <c r="AQ98" s="36">
        <f t="shared" si="56"/>
        <v>1265.7180055735917</v>
      </c>
      <c r="AR98" s="36">
        <f t="shared" si="57"/>
        <v>1263.0224846770323</v>
      </c>
      <c r="AS98" s="36">
        <f t="shared" si="58"/>
        <v>1260.3269637804729</v>
      </c>
      <c r="AT98" s="26">
        <f>SUMIFS('NTUA heat dem'!K$15:K$55,'NTUA heat dem'!$A$15:$A$55,overview_numbers!$B98)</f>
        <v>1257.6314428839132</v>
      </c>
      <c r="AU98" s="36">
        <f t="shared" si="59"/>
        <v>1264.8399656891481</v>
      </c>
      <c r="AV98" s="36">
        <f t="shared" si="60"/>
        <v>1272.048488494383</v>
      </c>
      <c r="AW98" s="36">
        <f t="shared" si="61"/>
        <v>1279.2570112996179</v>
      </c>
      <c r="AX98" s="36">
        <f t="shared" si="62"/>
        <v>1286.4655341048528</v>
      </c>
      <c r="AY98" s="26">
        <f>SUMIFS('NTUA heat dem'!L$15:L$55,'NTUA heat dem'!$A$15:$A$55,overview_numbers!$B98)</f>
        <v>1293.6740569100878</v>
      </c>
    </row>
    <row r="99" spans="1:51" hidden="1" x14ac:dyDescent="0.25">
      <c r="A99" s="31"/>
      <c r="B99" s="27" t="s">
        <v>55</v>
      </c>
      <c r="C99" s="27" t="s">
        <v>103</v>
      </c>
      <c r="D99" s="27" t="s">
        <v>131</v>
      </c>
      <c r="E99" s="27" t="s">
        <v>132</v>
      </c>
      <c r="F99" s="28">
        <f>SUMIFS('Estat heat dem'!G$15:G$55,'Estat heat dem'!$A$15:$A$55,overview_numbers!$B99)</f>
        <v>569.16666666666663</v>
      </c>
      <c r="G99" s="28">
        <f>SUMIFS('Estat heat dem'!H$15:H$55,'Estat heat dem'!$A$15:$A$55,overview_numbers!$B99)</f>
        <v>652.5</v>
      </c>
      <c r="H99" s="28">
        <f>SUMIFS('Estat heat dem'!I$15:I$55,'Estat heat dem'!$A$15:$A$55,overview_numbers!$B99)</f>
        <v>482.5</v>
      </c>
      <c r="I99" s="28">
        <f>SUMIFS('Estat heat dem'!J$15:J$55,'Estat heat dem'!$A$15:$A$55,overview_numbers!$B99)</f>
        <v>510.27777777777777</v>
      </c>
      <c r="J99" s="28">
        <f>SUMIFS('Estat heat dem'!K$15:K$55,'Estat heat dem'!$A$15:$A$55,overview_numbers!$B99)</f>
        <v>569.44444444444446</v>
      </c>
      <c r="K99" s="28">
        <f>SUMIFS('Estat heat dem'!L$15:L$55,'Estat heat dem'!$A$15:$A$55,overview_numbers!$B99)</f>
        <v>539.16666666666663</v>
      </c>
      <c r="L99" s="28">
        <f>SUMIFS('Estat heat dem'!M$15:M$55,'Estat heat dem'!$A$15:$A$55,overview_numbers!$B99)</f>
        <v>626.66666666666663</v>
      </c>
      <c r="M99" s="28">
        <f>SUMIFS('Estat heat dem'!N$15:N$55,'Estat heat dem'!$A$15:$A$55,overview_numbers!$B99)</f>
        <v>524.72222222222217</v>
      </c>
      <c r="N99" s="28">
        <f>SUMIFS('Estat heat dem'!O$15:O$55,'Estat heat dem'!$A$15:$A$55,overview_numbers!$B99)</f>
        <v>482.77777777777777</v>
      </c>
      <c r="O99" s="28">
        <f>SUMIFS('Estat heat dem'!P$15:P$55,'Estat heat dem'!$A$15:$A$55,overview_numbers!$B99)</f>
        <v>575.83333333333337</v>
      </c>
      <c r="P99" s="28">
        <f>SUMIFS('Estat heat dem'!Q$15:Q$55,'Estat heat dem'!$A$15:$A$55,overview_numbers!$B99)</f>
        <v>581.38888888888891</v>
      </c>
      <c r="Q99" s="28">
        <f>SUMIFS('Estat heat dem'!R$15:R$55,'Estat heat dem'!$A$15:$A$55,overview_numbers!$B99)</f>
        <v>592.77777777777771</v>
      </c>
      <c r="R99" s="28">
        <f>SUMIFS('Estat heat dem'!S$15:S$55,'Estat heat dem'!$A$15:$A$55,overview_numbers!$B99)</f>
        <v>593.74444444444441</v>
      </c>
      <c r="S99" s="28">
        <f>SUMIFS('Estat heat dem'!T$15:T$55,'Estat heat dem'!$A$15:$A$55,overview_numbers!$B99)</f>
        <v>601.98750000000007</v>
      </c>
      <c r="T99" s="37">
        <f t="shared" si="42"/>
        <v>635.35611843064044</v>
      </c>
      <c r="U99" s="37">
        <f t="shared" si="42"/>
        <v>668.7247368612808</v>
      </c>
      <c r="V99" s="37">
        <f t="shared" si="42"/>
        <v>702.09335529192117</v>
      </c>
      <c r="W99" s="37">
        <f t="shared" si="42"/>
        <v>735.46197372256154</v>
      </c>
      <c r="X99" s="37">
        <f t="shared" si="42"/>
        <v>768.83059215320191</v>
      </c>
      <c r="Y99" s="37">
        <f t="shared" si="42"/>
        <v>802.19921058384227</v>
      </c>
      <c r="Z99" s="29">
        <f>SUMIFS('NTUA heat dem'!G$15:G$55,'NTUA heat dem'!$A$15:$A$55,overview_numbers!$B99)</f>
        <v>835.5678290144823</v>
      </c>
      <c r="AA99" s="37">
        <f t="shared" si="43"/>
        <v>889.85828314663513</v>
      </c>
      <c r="AB99" s="37">
        <f t="shared" si="44"/>
        <v>944.14873727878796</v>
      </c>
      <c r="AC99" s="37">
        <f t="shared" si="45"/>
        <v>998.43919141094079</v>
      </c>
      <c r="AD99" s="37">
        <f t="shared" si="46"/>
        <v>1052.7296455430937</v>
      </c>
      <c r="AE99" s="29">
        <f>SUMIFS('NTUA heat dem'!H$15:H$55,'NTUA heat dem'!$A$15:$A$55,overview_numbers!$B99)</f>
        <v>1107.0200996752465</v>
      </c>
      <c r="AF99" s="37">
        <f t="shared" si="47"/>
        <v>1177.174231687211</v>
      </c>
      <c r="AG99" s="37">
        <f t="shared" si="48"/>
        <v>1247.3283636991755</v>
      </c>
      <c r="AH99" s="37">
        <f t="shared" si="49"/>
        <v>1317.48249571114</v>
      </c>
      <c r="AI99" s="37">
        <f t="shared" si="50"/>
        <v>1387.6366277231045</v>
      </c>
      <c r="AJ99" s="29">
        <f>SUMIFS('NTUA heat dem'!I$15:I$55,'NTUA heat dem'!$A$15:$A$55,overview_numbers!$B99)</f>
        <v>1457.7907597350695</v>
      </c>
      <c r="AK99" s="37">
        <f t="shared" si="51"/>
        <v>1508.2856946932318</v>
      </c>
      <c r="AL99" s="37">
        <f t="shared" si="52"/>
        <v>1558.7806296513941</v>
      </c>
      <c r="AM99" s="37">
        <f t="shared" si="53"/>
        <v>1609.2755646095563</v>
      </c>
      <c r="AN99" s="37">
        <f t="shared" si="54"/>
        <v>1659.7704995677186</v>
      </c>
      <c r="AO99" s="29">
        <f>SUMIFS('NTUA heat dem'!J$15:J$55,'NTUA heat dem'!$A$15:$A$55,overview_numbers!$B99)</f>
        <v>1710.2654345258811</v>
      </c>
      <c r="AP99" s="37">
        <f t="shared" si="55"/>
        <v>1704.2836806709699</v>
      </c>
      <c r="AQ99" s="37">
        <f t="shared" si="56"/>
        <v>1698.3019268160588</v>
      </c>
      <c r="AR99" s="37">
        <f t="shared" si="57"/>
        <v>1692.3201729611476</v>
      </c>
      <c r="AS99" s="37">
        <f t="shared" si="58"/>
        <v>1686.3384191062364</v>
      </c>
      <c r="AT99" s="29">
        <f>SUMIFS('NTUA heat dem'!K$15:K$55,'NTUA heat dem'!$A$15:$A$55,overview_numbers!$B99)</f>
        <v>1680.3566652513257</v>
      </c>
      <c r="AU99" s="37">
        <f t="shared" si="59"/>
        <v>1683.802680934203</v>
      </c>
      <c r="AV99" s="37">
        <f t="shared" si="60"/>
        <v>1687.2486966170802</v>
      </c>
      <c r="AW99" s="37">
        <f t="shared" si="61"/>
        <v>1690.6947122999575</v>
      </c>
      <c r="AX99" s="37">
        <f t="shared" si="62"/>
        <v>1694.1407279828347</v>
      </c>
      <c r="AY99" s="29">
        <f>SUMIFS('NTUA heat dem'!L$15:L$55,'NTUA heat dem'!$A$15:$A$55,overview_numbers!$B99)</f>
        <v>1697.5867436657118</v>
      </c>
    </row>
    <row r="100" spans="1:51" hidden="1" x14ac:dyDescent="0.25">
      <c r="A100" s="30"/>
      <c r="B100" s="24" t="s">
        <v>56</v>
      </c>
      <c r="C100" s="24" t="s">
        <v>101</v>
      </c>
      <c r="D100" s="24" t="s">
        <v>131</v>
      </c>
      <c r="E100" s="24" t="s">
        <v>132</v>
      </c>
      <c r="F100" s="25">
        <f>SUMIFS('Estat heat dem'!G$15:G$55,'Estat heat dem'!$A$15:$A$55,overview_numbers!$B100)</f>
        <v>0</v>
      </c>
      <c r="G100" s="25">
        <f>SUMIFS('Estat heat dem'!H$15:H$55,'Estat heat dem'!$A$15:$A$55,overview_numbers!$B100)</f>
        <v>0</v>
      </c>
      <c r="H100" s="25">
        <f>SUMIFS('Estat heat dem'!I$15:I$55,'Estat heat dem'!$A$15:$A$55,overview_numbers!$B100)</f>
        <v>0</v>
      </c>
      <c r="I100" s="25">
        <f>SUMIFS('Estat heat dem'!J$15:J$55,'Estat heat dem'!$A$15:$A$55,overview_numbers!$B100)</f>
        <v>0</v>
      </c>
      <c r="J100" s="25">
        <f>SUMIFS('Estat heat dem'!K$15:K$55,'Estat heat dem'!$A$15:$A$55,overview_numbers!$B100)</f>
        <v>0</v>
      </c>
      <c r="K100" s="25">
        <f>SUMIFS('Estat heat dem'!L$15:L$55,'Estat heat dem'!$A$15:$A$55,overview_numbers!$B100)</f>
        <v>0</v>
      </c>
      <c r="L100" s="25">
        <f>SUMIFS('Estat heat dem'!M$15:M$55,'Estat heat dem'!$A$15:$A$55,overview_numbers!$B100)</f>
        <v>0</v>
      </c>
      <c r="M100" s="25">
        <f>SUMIFS('Estat heat dem'!N$15:N$55,'Estat heat dem'!$A$15:$A$55,overview_numbers!$B100)</f>
        <v>0</v>
      </c>
      <c r="N100" s="25">
        <f>SUMIFS('Estat heat dem'!O$15:O$55,'Estat heat dem'!$A$15:$A$55,overview_numbers!$B100)</f>
        <v>0</v>
      </c>
      <c r="O100" s="25">
        <f>SUMIFS('Estat heat dem'!P$15:P$55,'Estat heat dem'!$A$15:$A$55,overview_numbers!$B100)</f>
        <v>0</v>
      </c>
      <c r="P100" s="25">
        <f>SUMIFS('Estat heat dem'!Q$15:Q$55,'Estat heat dem'!$A$15:$A$55,overview_numbers!$B100)</f>
        <v>0</v>
      </c>
      <c r="Q100" s="25">
        <f>SUMIFS('Estat heat dem'!R$15:R$55,'Estat heat dem'!$A$15:$A$55,overview_numbers!$B100)</f>
        <v>0</v>
      </c>
      <c r="R100" s="25">
        <f>SUMIFS('Estat heat dem'!S$15:S$55,'Estat heat dem'!$A$15:$A$55,overview_numbers!$B100)</f>
        <v>0</v>
      </c>
      <c r="S100" s="25">
        <f>SUMIFS('Estat heat dem'!T$15:T$55,'Estat heat dem'!$A$15:$A$55,overview_numbers!$B100)</f>
        <v>0</v>
      </c>
      <c r="T100" s="36">
        <f t="shared" si="42"/>
        <v>593.19789606444624</v>
      </c>
      <c r="U100" s="36">
        <f t="shared" si="42"/>
        <v>1186.3957921288925</v>
      </c>
      <c r="V100" s="36">
        <f t="shared" si="42"/>
        <v>1779.5936881933387</v>
      </c>
      <c r="W100" s="36">
        <f t="shared" si="42"/>
        <v>2372.791584257785</v>
      </c>
      <c r="X100" s="36">
        <f t="shared" si="42"/>
        <v>2965.9894803222314</v>
      </c>
      <c r="Y100" s="36">
        <f t="shared" si="42"/>
        <v>3559.1873763866779</v>
      </c>
      <c r="Z100" s="26">
        <f>SUMIFS('NTUA heat dem'!G$15:G$55,'NTUA heat dem'!$A$15:$A$55,overview_numbers!$B100)</f>
        <v>4152.3852724511235</v>
      </c>
      <c r="AA100" s="36">
        <f t="shared" si="43"/>
        <v>4946.3120330984375</v>
      </c>
      <c r="AB100" s="36">
        <f t="shared" si="44"/>
        <v>5740.2387937457515</v>
      </c>
      <c r="AC100" s="36">
        <f t="shared" si="45"/>
        <v>6534.1655543930656</v>
      </c>
      <c r="AD100" s="36">
        <f t="shared" si="46"/>
        <v>7328.0923150403796</v>
      </c>
      <c r="AE100" s="26">
        <f>SUMIFS('NTUA heat dem'!H$15:H$55,'NTUA heat dem'!$A$15:$A$55,overview_numbers!$B100)</f>
        <v>8122.0190756876918</v>
      </c>
      <c r="AF100" s="36">
        <f t="shared" si="47"/>
        <v>8593.743010752285</v>
      </c>
      <c r="AG100" s="36">
        <f t="shared" si="48"/>
        <v>9065.4669458168773</v>
      </c>
      <c r="AH100" s="36">
        <f t="shared" si="49"/>
        <v>9537.1908808814696</v>
      </c>
      <c r="AI100" s="36">
        <f t="shared" si="50"/>
        <v>10008.914815946062</v>
      </c>
      <c r="AJ100" s="26">
        <f>SUMIFS('NTUA heat dem'!I$15:I$55,'NTUA heat dem'!$A$15:$A$55,overview_numbers!$B100)</f>
        <v>10480.638751010654</v>
      </c>
      <c r="AK100" s="36">
        <f t="shared" si="51"/>
        <v>10944.166269080239</v>
      </c>
      <c r="AL100" s="36">
        <f t="shared" si="52"/>
        <v>11407.693787149823</v>
      </c>
      <c r="AM100" s="36">
        <f t="shared" si="53"/>
        <v>11871.221305219407</v>
      </c>
      <c r="AN100" s="36">
        <f t="shared" si="54"/>
        <v>12334.748823288992</v>
      </c>
      <c r="AO100" s="26">
        <f>SUMIFS('NTUA heat dem'!J$15:J$55,'NTUA heat dem'!$A$15:$A$55,overview_numbers!$B100)</f>
        <v>12798.276341358574</v>
      </c>
      <c r="AP100" s="36">
        <f t="shared" si="55"/>
        <v>12520.747820265868</v>
      </c>
      <c r="AQ100" s="36">
        <f t="shared" si="56"/>
        <v>12243.219299173161</v>
      </c>
      <c r="AR100" s="36">
        <f t="shared" si="57"/>
        <v>11965.690778080454</v>
      </c>
      <c r="AS100" s="36">
        <f t="shared" si="58"/>
        <v>11688.162256987747</v>
      </c>
      <c r="AT100" s="26">
        <f>SUMIFS('NTUA heat dem'!K$15:K$55,'NTUA heat dem'!$A$15:$A$55,overview_numbers!$B100)</f>
        <v>11410.633735895039</v>
      </c>
      <c r="AU100" s="36">
        <f t="shared" si="59"/>
        <v>11340.24886631158</v>
      </c>
      <c r="AV100" s="36">
        <f t="shared" si="60"/>
        <v>11269.863996728121</v>
      </c>
      <c r="AW100" s="36">
        <f t="shared" si="61"/>
        <v>11199.479127144663</v>
      </c>
      <c r="AX100" s="36">
        <f t="shared" si="62"/>
        <v>11129.094257561204</v>
      </c>
      <c r="AY100" s="26">
        <f>SUMIFS('NTUA heat dem'!L$15:L$55,'NTUA heat dem'!$A$15:$A$55,overview_numbers!$B100)</f>
        <v>11058.709387977748</v>
      </c>
    </row>
    <row r="101" spans="1:51" hidden="1" x14ac:dyDescent="0.25">
      <c r="A101" s="31"/>
      <c r="B101" s="27" t="s">
        <v>57</v>
      </c>
      <c r="C101" s="27" t="s">
        <v>104</v>
      </c>
      <c r="D101" s="27" t="s">
        <v>131</v>
      </c>
      <c r="E101" s="27" t="s">
        <v>132</v>
      </c>
      <c r="F101" s="28">
        <f>SUMIFS('Estat heat dem'!G$15:G$55,'Estat heat dem'!$A$15:$A$55,overview_numbers!$B101)</f>
        <v>49522.222222222219</v>
      </c>
      <c r="G101" s="28">
        <f>SUMIFS('Estat heat dem'!H$15:H$55,'Estat heat dem'!$A$15:$A$55,overview_numbers!$B101)</f>
        <v>46011.388888888891</v>
      </c>
      <c r="H101" s="28">
        <f>SUMIFS('Estat heat dem'!I$15:I$55,'Estat heat dem'!$A$15:$A$55,overview_numbers!$B101)</f>
        <v>46162.471944444442</v>
      </c>
      <c r="I101" s="28">
        <f>SUMIFS('Estat heat dem'!J$15:J$55,'Estat heat dem'!$A$15:$A$55,overview_numbers!$B101)</f>
        <v>46355.472777777773</v>
      </c>
      <c r="J101" s="28">
        <f>SUMIFS('Estat heat dem'!K$15:K$55,'Estat heat dem'!$A$15:$A$55,overview_numbers!$B101)</f>
        <v>41997.004999999997</v>
      </c>
      <c r="K101" s="28">
        <f>SUMIFS('Estat heat dem'!L$15:L$55,'Estat heat dem'!$A$15:$A$55,overview_numbers!$B101)</f>
        <v>42573.757222222222</v>
      </c>
      <c r="L101" s="28">
        <f>SUMIFS('Estat heat dem'!M$15:M$55,'Estat heat dem'!$A$15:$A$55,overview_numbers!$B101)</f>
        <v>40057.271944444445</v>
      </c>
      <c r="M101" s="28">
        <f>SUMIFS('Estat heat dem'!N$15:N$55,'Estat heat dem'!$A$15:$A$55,overview_numbers!$B101)</f>
        <v>41263.211388888885</v>
      </c>
      <c r="N101" s="28">
        <f>SUMIFS('Estat heat dem'!O$15:O$55,'Estat heat dem'!$A$15:$A$55,overview_numbers!$B101)</f>
        <v>43497.754444444443</v>
      </c>
      <c r="O101" s="28">
        <f>SUMIFS('Estat heat dem'!P$15:P$55,'Estat heat dem'!$A$15:$A$55,overview_numbers!$B101)</f>
        <v>40034.848333333335</v>
      </c>
      <c r="P101" s="28">
        <f>SUMIFS('Estat heat dem'!Q$15:Q$55,'Estat heat dem'!$A$15:$A$55,overview_numbers!$B101)</f>
        <v>43035.94222222222</v>
      </c>
      <c r="Q101" s="28">
        <f>SUMIFS('Estat heat dem'!R$15:R$55,'Estat heat dem'!$A$15:$A$55,overview_numbers!$B101)</f>
        <v>48293.523888888885</v>
      </c>
      <c r="R101" s="28">
        <f>SUMIFS('Estat heat dem'!S$15:S$55,'Estat heat dem'!$A$15:$A$55,overview_numbers!$B101)</f>
        <v>48523.006666666661</v>
      </c>
      <c r="S101" s="28">
        <f>SUMIFS('Estat heat dem'!T$15:T$55,'Estat heat dem'!$A$15:$A$55,overview_numbers!$B101)</f>
        <v>48592.291944444441</v>
      </c>
      <c r="T101" s="37">
        <f t="shared" si="42"/>
        <v>47806.346239597238</v>
      </c>
      <c r="U101" s="37">
        <f t="shared" si="42"/>
        <v>47020.400534750035</v>
      </c>
      <c r="V101" s="37">
        <f t="shared" si="42"/>
        <v>46234.454829902832</v>
      </c>
      <c r="W101" s="37">
        <f t="shared" si="42"/>
        <v>45448.509125055629</v>
      </c>
      <c r="X101" s="37">
        <f t="shared" si="42"/>
        <v>44662.563420208426</v>
      </c>
      <c r="Y101" s="37">
        <f t="shared" si="42"/>
        <v>43876.617715361223</v>
      </c>
      <c r="Z101" s="29">
        <f>SUMIFS('NTUA heat dem'!G$15:G$55,'NTUA heat dem'!$A$15:$A$55,overview_numbers!$B101)</f>
        <v>43090.672010514005</v>
      </c>
      <c r="AA101" s="37">
        <f t="shared" si="43"/>
        <v>43232.436757255309</v>
      </c>
      <c r="AB101" s="37">
        <f t="shared" si="44"/>
        <v>43374.201503996614</v>
      </c>
      <c r="AC101" s="37">
        <f t="shared" si="45"/>
        <v>43515.966250737918</v>
      </c>
      <c r="AD101" s="37">
        <f t="shared" si="46"/>
        <v>43657.730997479222</v>
      </c>
      <c r="AE101" s="29">
        <f>SUMIFS('NTUA heat dem'!H$15:H$55,'NTUA heat dem'!$A$15:$A$55,overview_numbers!$B101)</f>
        <v>43799.495744220541</v>
      </c>
      <c r="AF101" s="37">
        <f t="shared" si="47"/>
        <v>44468.511384725665</v>
      </c>
      <c r="AG101" s="37">
        <f t="shared" si="48"/>
        <v>45137.527025230789</v>
      </c>
      <c r="AH101" s="37">
        <f t="shared" si="49"/>
        <v>45806.542665735913</v>
      </c>
      <c r="AI101" s="37">
        <f t="shared" si="50"/>
        <v>46475.558306241037</v>
      </c>
      <c r="AJ101" s="29">
        <f>SUMIFS('NTUA heat dem'!I$15:I$55,'NTUA heat dem'!$A$15:$A$55,overview_numbers!$B101)</f>
        <v>47144.573946746175</v>
      </c>
      <c r="AK101" s="37">
        <f t="shared" si="51"/>
        <v>47541.328269114027</v>
      </c>
      <c r="AL101" s="37">
        <f t="shared" si="52"/>
        <v>47938.082591481878</v>
      </c>
      <c r="AM101" s="37">
        <f t="shared" si="53"/>
        <v>48334.836913849729</v>
      </c>
      <c r="AN101" s="37">
        <f t="shared" si="54"/>
        <v>48731.59123621758</v>
      </c>
      <c r="AO101" s="29">
        <f>SUMIFS('NTUA heat dem'!J$15:J$55,'NTUA heat dem'!$A$15:$A$55,overview_numbers!$B101)</f>
        <v>49128.345558585446</v>
      </c>
      <c r="AP101" s="37">
        <f t="shared" si="55"/>
        <v>49233.421995687197</v>
      </c>
      <c r="AQ101" s="37">
        <f t="shared" si="56"/>
        <v>49338.498432788947</v>
      </c>
      <c r="AR101" s="37">
        <f t="shared" si="57"/>
        <v>49443.574869890697</v>
      </c>
      <c r="AS101" s="37">
        <f t="shared" si="58"/>
        <v>49548.651306992448</v>
      </c>
      <c r="AT101" s="29">
        <f>SUMIFS('NTUA heat dem'!K$15:K$55,'NTUA heat dem'!$A$15:$A$55,overview_numbers!$B101)</f>
        <v>49653.727744094205</v>
      </c>
      <c r="AU101" s="37">
        <f t="shared" si="59"/>
        <v>49750.688994896183</v>
      </c>
      <c r="AV101" s="37">
        <f t="shared" si="60"/>
        <v>49847.650245698162</v>
      </c>
      <c r="AW101" s="37">
        <f t="shared" si="61"/>
        <v>49944.61149650014</v>
      </c>
      <c r="AX101" s="37">
        <f t="shared" si="62"/>
        <v>50041.572747302118</v>
      </c>
      <c r="AY101" s="29">
        <f>SUMIFS('NTUA heat dem'!L$15:L$55,'NTUA heat dem'!$A$15:$A$55,overview_numbers!$B101)</f>
        <v>50138.533998104082</v>
      </c>
    </row>
    <row r="102" spans="1:51" hidden="1" x14ac:dyDescent="0.25">
      <c r="A102" s="30"/>
      <c r="B102" s="24" t="s">
        <v>58</v>
      </c>
      <c r="C102" s="24" t="s">
        <v>118</v>
      </c>
      <c r="D102" s="24" t="s">
        <v>131</v>
      </c>
      <c r="E102" s="24" t="s">
        <v>132</v>
      </c>
      <c r="F102" s="25">
        <f>SUMIFS('Estat heat dem'!G$15:G$55,'Estat heat dem'!$A$15:$A$55,overview_numbers!$B102)</f>
        <v>3459.4444444444443</v>
      </c>
      <c r="G102" s="25">
        <f>SUMIFS('Estat heat dem'!H$15:H$55,'Estat heat dem'!$A$15:$A$55,overview_numbers!$B102)</f>
        <v>3083.8888888888887</v>
      </c>
      <c r="H102" s="25">
        <f>SUMIFS('Estat heat dem'!I$15:I$55,'Estat heat dem'!$A$15:$A$55,overview_numbers!$B102)</f>
        <v>3018.3333333333335</v>
      </c>
      <c r="I102" s="25">
        <f>SUMIFS('Estat heat dem'!J$15:J$55,'Estat heat dem'!$A$15:$A$55,overview_numbers!$B102)</f>
        <v>3080.833333333333</v>
      </c>
      <c r="J102" s="25">
        <f>SUMIFS('Estat heat dem'!K$15:K$55,'Estat heat dem'!$A$15:$A$55,overview_numbers!$B102)</f>
        <v>3002.7777777777778</v>
      </c>
      <c r="K102" s="25">
        <f>SUMIFS('Estat heat dem'!L$15:L$55,'Estat heat dem'!$A$15:$A$55,overview_numbers!$B102)</f>
        <v>3284.4444444444443</v>
      </c>
      <c r="L102" s="25">
        <f>SUMIFS('Estat heat dem'!M$15:M$55,'Estat heat dem'!$A$15:$A$55,overview_numbers!$B102)</f>
        <v>3191.6666666666665</v>
      </c>
      <c r="M102" s="25">
        <f>SUMIFS('Estat heat dem'!N$15:N$55,'Estat heat dem'!$A$15:$A$55,overview_numbers!$B102)</f>
        <v>3052.7777777777778</v>
      </c>
      <c r="N102" s="25">
        <f>SUMIFS('Estat heat dem'!O$15:O$55,'Estat heat dem'!$A$15:$A$55,overview_numbers!$B102)</f>
        <v>3075.833333333333</v>
      </c>
      <c r="O102" s="25">
        <f>SUMIFS('Estat heat dem'!P$15:P$55,'Estat heat dem'!$A$15:$A$55,overview_numbers!$B102)</f>
        <v>2653.6111111111109</v>
      </c>
      <c r="P102" s="25">
        <f>SUMIFS('Estat heat dem'!Q$15:Q$55,'Estat heat dem'!$A$15:$A$55,overview_numbers!$B102)</f>
        <v>2934.1666666666665</v>
      </c>
      <c r="Q102" s="25">
        <f>SUMIFS('Estat heat dem'!R$15:R$55,'Estat heat dem'!$A$15:$A$55,overview_numbers!$B102)</f>
        <v>3038.3333333333335</v>
      </c>
      <c r="R102" s="25">
        <f>SUMIFS('Estat heat dem'!S$15:S$55,'Estat heat dem'!$A$15:$A$55,overview_numbers!$B102)</f>
        <v>3140.8888888888891</v>
      </c>
      <c r="S102" s="25">
        <f>SUMIFS('Estat heat dem'!T$15:T$55,'Estat heat dem'!$A$15:$A$55,overview_numbers!$B102)</f>
        <v>3095.25</v>
      </c>
      <c r="T102" s="36">
        <f t="shared" si="42"/>
        <v>3158.4684440001488</v>
      </c>
      <c r="U102" s="36">
        <f t="shared" si="42"/>
        <v>3221.6868880002976</v>
      </c>
      <c r="V102" s="36">
        <f t="shared" si="42"/>
        <v>3284.9053320004464</v>
      </c>
      <c r="W102" s="36">
        <f t="shared" si="42"/>
        <v>3348.1237760005952</v>
      </c>
      <c r="X102" s="36">
        <f t="shared" si="42"/>
        <v>3411.342220000744</v>
      </c>
      <c r="Y102" s="36">
        <f t="shared" si="42"/>
        <v>3474.5606640008928</v>
      </c>
      <c r="Z102" s="26">
        <f>SUMIFS('NTUA heat dem'!G$15:G$55,'NTUA heat dem'!$A$15:$A$55,overview_numbers!$B102)</f>
        <v>3537.779108001042</v>
      </c>
      <c r="AA102" s="36">
        <f t="shared" si="43"/>
        <v>3598.1071261333423</v>
      </c>
      <c r="AB102" s="36">
        <f t="shared" si="44"/>
        <v>3658.4351442656425</v>
      </c>
      <c r="AC102" s="36">
        <f t="shared" si="45"/>
        <v>3718.7631623979428</v>
      </c>
      <c r="AD102" s="36">
        <f t="shared" si="46"/>
        <v>3779.091180530243</v>
      </c>
      <c r="AE102" s="26">
        <f>SUMIFS('NTUA heat dem'!H$15:H$55,'NTUA heat dem'!$A$15:$A$55,overview_numbers!$B102)</f>
        <v>3839.4191986625424</v>
      </c>
      <c r="AF102" s="36">
        <f t="shared" si="47"/>
        <v>3891.6883399306257</v>
      </c>
      <c r="AG102" s="36">
        <f t="shared" si="48"/>
        <v>3943.957481198709</v>
      </c>
      <c r="AH102" s="36">
        <f t="shared" si="49"/>
        <v>3996.2266224667924</v>
      </c>
      <c r="AI102" s="36">
        <f t="shared" si="50"/>
        <v>4048.4957637348757</v>
      </c>
      <c r="AJ102" s="26">
        <f>SUMIFS('NTUA heat dem'!I$15:I$55,'NTUA heat dem'!$A$15:$A$55,overview_numbers!$B102)</f>
        <v>4100.7649050029595</v>
      </c>
      <c r="AK102" s="36">
        <f t="shared" si="51"/>
        <v>4173.2580350051931</v>
      </c>
      <c r="AL102" s="36">
        <f t="shared" si="52"/>
        <v>4245.7511650074266</v>
      </c>
      <c r="AM102" s="36">
        <f t="shared" si="53"/>
        <v>4318.2442950096602</v>
      </c>
      <c r="AN102" s="36">
        <f t="shared" si="54"/>
        <v>4390.7374250118937</v>
      </c>
      <c r="AO102" s="26">
        <f>SUMIFS('NTUA heat dem'!J$15:J$55,'NTUA heat dem'!$A$15:$A$55,overview_numbers!$B102)</f>
        <v>4463.2305550141264</v>
      </c>
      <c r="AP102" s="36">
        <f t="shared" si="55"/>
        <v>4467.8806860381528</v>
      </c>
      <c r="AQ102" s="36">
        <f t="shared" si="56"/>
        <v>4472.5308170621793</v>
      </c>
      <c r="AR102" s="36">
        <f t="shared" si="57"/>
        <v>4477.1809480862057</v>
      </c>
      <c r="AS102" s="36">
        <f t="shared" si="58"/>
        <v>4481.8310791102322</v>
      </c>
      <c r="AT102" s="26">
        <f>SUMIFS('NTUA heat dem'!K$15:K$55,'NTUA heat dem'!$A$15:$A$55,overview_numbers!$B102)</f>
        <v>4486.4812101342595</v>
      </c>
      <c r="AU102" s="36">
        <f t="shared" si="59"/>
        <v>4491.933143299987</v>
      </c>
      <c r="AV102" s="36">
        <f t="shared" si="60"/>
        <v>4497.3850764657145</v>
      </c>
      <c r="AW102" s="36">
        <f t="shared" si="61"/>
        <v>4502.837009631442</v>
      </c>
      <c r="AX102" s="36">
        <f t="shared" si="62"/>
        <v>4508.2889427971695</v>
      </c>
      <c r="AY102" s="26">
        <f>SUMIFS('NTUA heat dem'!L$15:L$55,'NTUA heat dem'!$A$15:$A$55,overview_numbers!$B102)</f>
        <v>4513.7408759628988</v>
      </c>
    </row>
    <row r="103" spans="1:51" hidden="1" x14ac:dyDescent="0.25">
      <c r="A103" s="31"/>
      <c r="B103" s="27" t="s">
        <v>59</v>
      </c>
      <c r="C103" s="27" t="s">
        <v>105</v>
      </c>
      <c r="D103" s="27" t="s">
        <v>131</v>
      </c>
      <c r="E103" s="27" t="s">
        <v>132</v>
      </c>
      <c r="F103" s="28">
        <f>SUMIFS('Estat heat dem'!G$15:G$55,'Estat heat dem'!$A$15:$A$55,overview_numbers!$B103)</f>
        <v>53628.888888888891</v>
      </c>
      <c r="G103" s="28">
        <f>SUMIFS('Estat heat dem'!H$15:H$55,'Estat heat dem'!$A$15:$A$55,overview_numbers!$B103)</f>
        <v>58027.5</v>
      </c>
      <c r="H103" s="28">
        <f>SUMIFS('Estat heat dem'!I$15:I$55,'Estat heat dem'!$A$15:$A$55,overview_numbers!$B103)</f>
        <v>56780.833333333328</v>
      </c>
      <c r="I103" s="28">
        <f>SUMIFS('Estat heat dem'!J$15:J$55,'Estat heat dem'!$A$15:$A$55,overview_numbers!$B103)</f>
        <v>55103.611111111109</v>
      </c>
      <c r="J103" s="28">
        <f>SUMIFS('Estat heat dem'!K$15:K$55,'Estat heat dem'!$A$15:$A$55,overview_numbers!$B103)</f>
        <v>50227.777777777774</v>
      </c>
      <c r="K103" s="28">
        <f>SUMIFS('Estat heat dem'!L$15:L$55,'Estat heat dem'!$A$15:$A$55,overview_numbers!$B103)</f>
        <v>57039.166666666664</v>
      </c>
      <c r="L103" s="28">
        <f>SUMIFS('Estat heat dem'!M$15:M$55,'Estat heat dem'!$A$15:$A$55,overview_numbers!$B103)</f>
        <v>60854.444444444445</v>
      </c>
      <c r="M103" s="28">
        <f>SUMIFS('Estat heat dem'!N$15:N$55,'Estat heat dem'!$A$15:$A$55,overview_numbers!$B103)</f>
        <v>57484.444444444445</v>
      </c>
      <c r="N103" s="28">
        <f>SUMIFS('Estat heat dem'!O$15:O$55,'Estat heat dem'!$A$15:$A$55,overview_numbers!$B103)</f>
        <v>60100.833333333328</v>
      </c>
      <c r="O103" s="28">
        <f>SUMIFS('Estat heat dem'!P$15:P$55,'Estat heat dem'!$A$15:$A$55,overview_numbers!$B103)</f>
        <v>57190.555555555555</v>
      </c>
      <c r="P103" s="28">
        <f>SUMIFS('Estat heat dem'!Q$15:Q$55,'Estat heat dem'!$A$15:$A$55,overview_numbers!$B103)</f>
        <v>60259.444444444445</v>
      </c>
      <c r="Q103" s="28">
        <f>SUMIFS('Estat heat dem'!R$15:R$55,'Estat heat dem'!$A$15:$A$55,overview_numbers!$B103)</f>
        <v>62177.222222222219</v>
      </c>
      <c r="R103" s="28">
        <f>SUMIFS('Estat heat dem'!S$15:S$55,'Estat heat dem'!$A$15:$A$55,overview_numbers!$B103)</f>
        <v>64837.246666666659</v>
      </c>
      <c r="S103" s="28">
        <f>SUMIFS('Estat heat dem'!T$15:T$55,'Estat heat dem'!$A$15:$A$55,overview_numbers!$B103)</f>
        <v>63744.84166666666</v>
      </c>
      <c r="T103" s="37">
        <f t="shared" si="42"/>
        <v>63661.578202948571</v>
      </c>
      <c r="U103" s="37">
        <f t="shared" si="42"/>
        <v>63578.314739230482</v>
      </c>
      <c r="V103" s="37">
        <f t="shared" si="42"/>
        <v>63495.051275512393</v>
      </c>
      <c r="W103" s="37">
        <f t="shared" si="42"/>
        <v>63411.787811794304</v>
      </c>
      <c r="X103" s="37">
        <f t="shared" si="42"/>
        <v>63328.524348076215</v>
      </c>
      <c r="Y103" s="37">
        <f t="shared" si="42"/>
        <v>63245.260884358126</v>
      </c>
      <c r="Z103" s="29">
        <f>SUMIFS('NTUA heat dem'!G$15:G$55,'NTUA heat dem'!$A$15:$A$55,overview_numbers!$B103)</f>
        <v>63161.997420640037</v>
      </c>
      <c r="AA103" s="37">
        <f t="shared" si="43"/>
        <v>63093.948917205009</v>
      </c>
      <c r="AB103" s="37">
        <f t="shared" si="44"/>
        <v>63025.900413769981</v>
      </c>
      <c r="AC103" s="37">
        <f t="shared" si="45"/>
        <v>62957.851910334954</v>
      </c>
      <c r="AD103" s="37">
        <f t="shared" si="46"/>
        <v>62889.803406899926</v>
      </c>
      <c r="AE103" s="29">
        <f>SUMIFS('NTUA heat dem'!H$15:H$55,'NTUA heat dem'!$A$15:$A$55,overview_numbers!$B103)</f>
        <v>62821.754903464891</v>
      </c>
      <c r="AF103" s="37">
        <f t="shared" si="47"/>
        <v>62407.371161170588</v>
      </c>
      <c r="AG103" s="37">
        <f t="shared" si="48"/>
        <v>61992.987418876284</v>
      </c>
      <c r="AH103" s="37">
        <f t="shared" si="49"/>
        <v>61578.603676581981</v>
      </c>
      <c r="AI103" s="37">
        <f t="shared" si="50"/>
        <v>61164.219934287677</v>
      </c>
      <c r="AJ103" s="29">
        <f>SUMIFS('NTUA heat dem'!I$15:I$55,'NTUA heat dem'!$A$15:$A$55,overview_numbers!$B103)</f>
        <v>60749.836191993389</v>
      </c>
      <c r="AK103" s="37">
        <f t="shared" si="51"/>
        <v>61009.156691672739</v>
      </c>
      <c r="AL103" s="37">
        <f t="shared" si="52"/>
        <v>61268.477191352089</v>
      </c>
      <c r="AM103" s="37">
        <f t="shared" si="53"/>
        <v>61527.797691031439</v>
      </c>
      <c r="AN103" s="37">
        <f t="shared" si="54"/>
        <v>61787.118190710789</v>
      </c>
      <c r="AO103" s="29">
        <f>SUMIFS('NTUA heat dem'!J$15:J$55,'NTUA heat dem'!$A$15:$A$55,overview_numbers!$B103)</f>
        <v>62046.43869039014</v>
      </c>
      <c r="AP103" s="37">
        <f t="shared" si="55"/>
        <v>61827.823643549767</v>
      </c>
      <c r="AQ103" s="37">
        <f t="shared" si="56"/>
        <v>61609.208596709395</v>
      </c>
      <c r="AR103" s="37">
        <f t="shared" si="57"/>
        <v>61390.593549869023</v>
      </c>
      <c r="AS103" s="37">
        <f t="shared" si="58"/>
        <v>61171.978503028651</v>
      </c>
      <c r="AT103" s="29">
        <f>SUMIFS('NTUA heat dem'!K$15:K$55,'NTUA heat dem'!$A$15:$A$55,overview_numbers!$B103)</f>
        <v>60953.363456188272</v>
      </c>
      <c r="AU103" s="37">
        <f t="shared" si="59"/>
        <v>60980.751839798635</v>
      </c>
      <c r="AV103" s="37">
        <f t="shared" si="60"/>
        <v>61008.140223408998</v>
      </c>
      <c r="AW103" s="37">
        <f t="shared" si="61"/>
        <v>61035.528607019362</v>
      </c>
      <c r="AX103" s="37">
        <f t="shared" si="62"/>
        <v>61062.916990629725</v>
      </c>
      <c r="AY103" s="29">
        <f>SUMIFS('NTUA heat dem'!L$15:L$55,'NTUA heat dem'!$A$15:$A$55,overview_numbers!$B103)</f>
        <v>61090.305374240081</v>
      </c>
    </row>
    <row r="104" spans="1:51" hidden="1" x14ac:dyDescent="0.25">
      <c r="A104" s="30"/>
      <c r="B104" s="24" t="s">
        <v>60</v>
      </c>
      <c r="C104" s="24" t="s">
        <v>106</v>
      </c>
      <c r="D104" s="24" t="s">
        <v>131</v>
      </c>
      <c r="E104" s="24" t="s">
        <v>132</v>
      </c>
      <c r="F104" s="25">
        <f>SUMIFS('Estat heat dem'!G$15:G$55,'Estat heat dem'!$A$15:$A$55,overview_numbers!$B104)</f>
        <v>0</v>
      </c>
      <c r="G104" s="25">
        <f>SUMIFS('Estat heat dem'!H$15:H$55,'Estat heat dem'!$A$15:$A$55,overview_numbers!$B104)</f>
        <v>0</v>
      </c>
      <c r="H104" s="25">
        <f>SUMIFS('Estat heat dem'!I$15:I$55,'Estat heat dem'!$A$15:$A$55,overview_numbers!$B104)</f>
        <v>0</v>
      </c>
      <c r="I104" s="25">
        <f>SUMIFS('Estat heat dem'!J$15:J$55,'Estat heat dem'!$A$15:$A$55,overview_numbers!$B104)</f>
        <v>0</v>
      </c>
      <c r="J104" s="25">
        <f>SUMIFS('Estat heat dem'!K$15:K$55,'Estat heat dem'!$A$15:$A$55,overview_numbers!$B104)</f>
        <v>1.1111111111111112</v>
      </c>
      <c r="K104" s="25">
        <f>SUMIFS('Estat heat dem'!L$15:L$55,'Estat heat dem'!$A$15:$A$55,overview_numbers!$B104)</f>
        <v>1.3888888888888888</v>
      </c>
      <c r="L104" s="25">
        <f>SUMIFS('Estat heat dem'!M$15:M$55,'Estat heat dem'!$A$15:$A$55,overview_numbers!$B104)</f>
        <v>8.6111111111111107</v>
      </c>
      <c r="M104" s="25">
        <f>SUMIFS('Estat heat dem'!N$15:N$55,'Estat heat dem'!$A$15:$A$55,overview_numbers!$B104)</f>
        <v>8.6111111111111107</v>
      </c>
      <c r="N104" s="25">
        <f>SUMIFS('Estat heat dem'!O$15:O$55,'Estat heat dem'!$A$15:$A$55,overview_numbers!$B104)</f>
        <v>11.666666666666666</v>
      </c>
      <c r="O104" s="25">
        <f>SUMIFS('Estat heat dem'!P$15:P$55,'Estat heat dem'!$A$15:$A$55,overview_numbers!$B104)</f>
        <v>12.5</v>
      </c>
      <c r="P104" s="25">
        <f>SUMIFS('Estat heat dem'!Q$15:Q$55,'Estat heat dem'!$A$15:$A$55,overview_numbers!$B104)</f>
        <v>14.166666666666666</v>
      </c>
      <c r="Q104" s="25">
        <f>SUMIFS('Estat heat dem'!R$15:R$55,'Estat heat dem'!$A$15:$A$55,overview_numbers!$B104)</f>
        <v>13.888888888888889</v>
      </c>
      <c r="R104" s="25">
        <f>SUMIFS('Estat heat dem'!S$15:S$55,'Estat heat dem'!$A$15:$A$55,overview_numbers!$B104)</f>
        <v>14.969444444444445</v>
      </c>
      <c r="S104" s="25">
        <f>SUMIFS('Estat heat dem'!T$15:T$55,'Estat heat dem'!$A$15:$A$55,overview_numbers!$B104)</f>
        <v>14.958333333333334</v>
      </c>
      <c r="T104" s="36">
        <f t="shared" si="42"/>
        <v>14.317032590246562</v>
      </c>
      <c r="U104" s="36">
        <f t="shared" si="42"/>
        <v>13.67573184715979</v>
      </c>
      <c r="V104" s="36">
        <f t="shared" si="42"/>
        <v>13.034431104073018</v>
      </c>
      <c r="W104" s="36">
        <f t="shared" si="42"/>
        <v>12.393130360986246</v>
      </c>
      <c r="X104" s="36">
        <f t="shared" si="42"/>
        <v>11.751829617899475</v>
      </c>
      <c r="Y104" s="36">
        <f t="shared" si="42"/>
        <v>11.110528874812703</v>
      </c>
      <c r="Z104" s="26">
        <f>SUMIFS('NTUA heat dem'!G$15:G$55,'NTUA heat dem'!$A$15:$A$55,overview_numbers!$B104)</f>
        <v>10.469228131725936</v>
      </c>
      <c r="AA104" s="36">
        <f t="shared" si="43"/>
        <v>10.45719193272625</v>
      </c>
      <c r="AB104" s="36">
        <f t="shared" si="44"/>
        <v>10.445155733726564</v>
      </c>
      <c r="AC104" s="36">
        <f t="shared" si="45"/>
        <v>10.433119534726877</v>
      </c>
      <c r="AD104" s="36">
        <f t="shared" si="46"/>
        <v>10.421083335727191</v>
      </c>
      <c r="AE104" s="26">
        <f>SUMIFS('NTUA heat dem'!H$15:H$55,'NTUA heat dem'!$A$15:$A$55,overview_numbers!$B104)</f>
        <v>10.409047136727505</v>
      </c>
      <c r="AF104" s="36">
        <f t="shared" si="47"/>
        <v>10.350382002211935</v>
      </c>
      <c r="AG104" s="36">
        <f t="shared" si="48"/>
        <v>10.291716867696366</v>
      </c>
      <c r="AH104" s="36">
        <f t="shared" si="49"/>
        <v>10.233051733180796</v>
      </c>
      <c r="AI104" s="36">
        <f t="shared" si="50"/>
        <v>10.174386598665226</v>
      </c>
      <c r="AJ104" s="26">
        <f>SUMIFS('NTUA heat dem'!I$15:I$55,'NTUA heat dem'!$A$15:$A$55,overview_numbers!$B104)</f>
        <v>10.115721464149656</v>
      </c>
      <c r="AK104" s="36">
        <f t="shared" si="51"/>
        <v>10.107248052400523</v>
      </c>
      <c r="AL104" s="36">
        <f t="shared" si="52"/>
        <v>10.09877464065139</v>
      </c>
      <c r="AM104" s="36">
        <f t="shared" si="53"/>
        <v>10.090301228902257</v>
      </c>
      <c r="AN104" s="36">
        <f t="shared" si="54"/>
        <v>10.081827817153124</v>
      </c>
      <c r="AO104" s="26">
        <f>SUMIFS('NTUA heat dem'!J$15:J$55,'NTUA heat dem'!$A$15:$A$55,overview_numbers!$B104)</f>
        <v>10.073354405403995</v>
      </c>
      <c r="AP104" s="36">
        <f t="shared" si="55"/>
        <v>10.067564109876264</v>
      </c>
      <c r="AQ104" s="36">
        <f t="shared" si="56"/>
        <v>10.061773814348532</v>
      </c>
      <c r="AR104" s="36">
        <f t="shared" si="57"/>
        <v>10.055983518820801</v>
      </c>
      <c r="AS104" s="36">
        <f t="shared" si="58"/>
        <v>10.05019322329307</v>
      </c>
      <c r="AT104" s="26">
        <f>SUMIFS('NTUA heat dem'!K$15:K$55,'NTUA heat dem'!$A$15:$A$55,overview_numbers!$B104)</f>
        <v>10.044402927765342</v>
      </c>
      <c r="AU104" s="36">
        <f t="shared" si="59"/>
        <v>10.093879959323148</v>
      </c>
      <c r="AV104" s="36">
        <f t="shared" si="60"/>
        <v>10.143356990880955</v>
      </c>
      <c r="AW104" s="36">
        <f t="shared" si="61"/>
        <v>10.192834022438761</v>
      </c>
      <c r="AX104" s="36">
        <f t="shared" si="62"/>
        <v>10.242311053996568</v>
      </c>
      <c r="AY104" s="26">
        <f>SUMIFS('NTUA heat dem'!L$15:L$55,'NTUA heat dem'!$A$15:$A$55,overview_numbers!$B104)</f>
        <v>10.291788085554373</v>
      </c>
    </row>
    <row r="105" spans="1:51" hidden="1" x14ac:dyDescent="0.25">
      <c r="A105" s="31"/>
      <c r="B105" s="27" t="s">
        <v>61</v>
      </c>
      <c r="C105" s="27" t="s">
        <v>107</v>
      </c>
      <c r="D105" s="27" t="s">
        <v>131</v>
      </c>
      <c r="E105" s="27" t="s">
        <v>132</v>
      </c>
      <c r="F105" s="28">
        <f>SUMIFS('Estat heat dem'!G$15:G$55,'Estat heat dem'!$A$15:$A$55,overview_numbers!$B105)</f>
        <v>8414.1666666666661</v>
      </c>
      <c r="G105" s="28">
        <f>SUMIFS('Estat heat dem'!H$15:H$55,'Estat heat dem'!$A$15:$A$55,overview_numbers!$B105)</f>
        <v>8136.9444444444443</v>
      </c>
      <c r="H105" s="28">
        <f>SUMIFS('Estat heat dem'!I$15:I$55,'Estat heat dem'!$A$15:$A$55,overview_numbers!$B105)</f>
        <v>7835</v>
      </c>
      <c r="I105" s="28">
        <f>SUMIFS('Estat heat dem'!J$15:J$55,'Estat heat dem'!$A$15:$A$55,overview_numbers!$B105)</f>
        <v>7243.8888888888887</v>
      </c>
      <c r="J105" s="28">
        <f>SUMIFS('Estat heat dem'!K$15:K$55,'Estat heat dem'!$A$15:$A$55,overview_numbers!$B105)</f>
        <v>7211.1111111111113</v>
      </c>
      <c r="K105" s="28">
        <f>SUMIFS('Estat heat dem'!L$15:L$55,'Estat heat dem'!$A$15:$A$55,overview_numbers!$B105)</f>
        <v>7810.5555555555557</v>
      </c>
      <c r="L105" s="28">
        <f>SUMIFS('Estat heat dem'!M$15:M$55,'Estat heat dem'!$A$15:$A$55,overview_numbers!$B105)</f>
        <v>6797.5</v>
      </c>
      <c r="M105" s="28">
        <f>SUMIFS('Estat heat dem'!N$15:N$55,'Estat heat dem'!$A$15:$A$55,overview_numbers!$B105)</f>
        <v>7271.3888888888887</v>
      </c>
      <c r="N105" s="28">
        <f>SUMIFS('Estat heat dem'!O$15:O$55,'Estat heat dem'!$A$15:$A$55,overview_numbers!$B105)</f>
        <v>7030.2777777777774</v>
      </c>
      <c r="O105" s="28">
        <f>SUMIFS('Estat heat dem'!P$15:P$55,'Estat heat dem'!$A$15:$A$55,overview_numbers!$B105)</f>
        <v>6808.0555555555557</v>
      </c>
      <c r="P105" s="28">
        <f>SUMIFS('Estat heat dem'!Q$15:Q$55,'Estat heat dem'!$A$15:$A$55,overview_numbers!$B105)</f>
        <v>6762.7777777777774</v>
      </c>
      <c r="Q105" s="28">
        <f>SUMIFS('Estat heat dem'!R$15:R$55,'Estat heat dem'!$A$15:$A$55,overview_numbers!$B105)</f>
        <v>7714.7222222222217</v>
      </c>
      <c r="R105" s="28">
        <f>SUMIFS('Estat heat dem'!S$15:S$55,'Estat heat dem'!$A$15:$A$55,overview_numbers!$B105)</f>
        <v>8026.9519444444441</v>
      </c>
      <c r="S105" s="28">
        <f>SUMIFS('Estat heat dem'!T$15:T$55,'Estat heat dem'!$A$15:$A$55,overview_numbers!$B105)</f>
        <v>7968.1374999999989</v>
      </c>
      <c r="T105" s="37">
        <f t="shared" si="42"/>
        <v>7896.3722950749761</v>
      </c>
      <c r="U105" s="37">
        <f t="shared" si="42"/>
        <v>7824.6070901499534</v>
      </c>
      <c r="V105" s="37">
        <f t="shared" si="42"/>
        <v>7752.8418852249306</v>
      </c>
      <c r="W105" s="37">
        <f t="shared" si="42"/>
        <v>7681.0766802999078</v>
      </c>
      <c r="X105" s="37">
        <f t="shared" si="42"/>
        <v>7609.311475374885</v>
      </c>
      <c r="Y105" s="37">
        <f t="shared" si="42"/>
        <v>7537.5462704498623</v>
      </c>
      <c r="Z105" s="29">
        <f>SUMIFS('NTUA heat dem'!G$15:G$55,'NTUA heat dem'!$A$15:$A$55,overview_numbers!$B105)</f>
        <v>7465.7810655248368</v>
      </c>
      <c r="AA105" s="37">
        <f t="shared" si="43"/>
        <v>7445.0521665963606</v>
      </c>
      <c r="AB105" s="37">
        <f t="shared" si="44"/>
        <v>7424.3232676678845</v>
      </c>
      <c r="AC105" s="37">
        <f t="shared" si="45"/>
        <v>7403.5943687394083</v>
      </c>
      <c r="AD105" s="37">
        <f t="shared" si="46"/>
        <v>7382.8654698109322</v>
      </c>
      <c r="AE105" s="29">
        <f>SUMIFS('NTUA heat dem'!H$15:H$55,'NTUA heat dem'!$A$15:$A$55,overview_numbers!$B105)</f>
        <v>7362.1365708824569</v>
      </c>
      <c r="AF105" s="37">
        <f t="shared" si="47"/>
        <v>7333.7527275513758</v>
      </c>
      <c r="AG105" s="37">
        <f t="shared" si="48"/>
        <v>7305.3688842202946</v>
      </c>
      <c r="AH105" s="37">
        <f t="shared" si="49"/>
        <v>7276.9850408892135</v>
      </c>
      <c r="AI105" s="37">
        <f t="shared" si="50"/>
        <v>7248.6011975581323</v>
      </c>
      <c r="AJ105" s="29">
        <f>SUMIFS('NTUA heat dem'!I$15:I$55,'NTUA heat dem'!$A$15:$A$55,overview_numbers!$B105)</f>
        <v>7220.2173542270511</v>
      </c>
      <c r="AK105" s="37">
        <f t="shared" si="51"/>
        <v>7201.9085812733401</v>
      </c>
      <c r="AL105" s="37">
        <f t="shared" si="52"/>
        <v>7183.5998083196291</v>
      </c>
      <c r="AM105" s="37">
        <f t="shared" si="53"/>
        <v>7165.2910353659181</v>
      </c>
      <c r="AN105" s="37">
        <f t="shared" si="54"/>
        <v>7146.9822624122071</v>
      </c>
      <c r="AO105" s="29">
        <f>SUMIFS('NTUA heat dem'!J$15:J$55,'NTUA heat dem'!$A$15:$A$55,overview_numbers!$B105)</f>
        <v>7128.673489458497</v>
      </c>
      <c r="AP105" s="37">
        <f t="shared" si="55"/>
        <v>7163.4046951880446</v>
      </c>
      <c r="AQ105" s="37">
        <f t="shared" si="56"/>
        <v>7198.1359009175922</v>
      </c>
      <c r="AR105" s="37">
        <f t="shared" si="57"/>
        <v>7232.8671066471397</v>
      </c>
      <c r="AS105" s="37">
        <f t="shared" si="58"/>
        <v>7267.5983123766873</v>
      </c>
      <c r="AT105" s="29">
        <f>SUMIFS('NTUA heat dem'!K$15:K$55,'NTUA heat dem'!$A$15:$A$55,overview_numbers!$B105)</f>
        <v>7302.329518106234</v>
      </c>
      <c r="AU105" s="37">
        <f t="shared" si="59"/>
        <v>7280.9209087935042</v>
      </c>
      <c r="AV105" s="37">
        <f t="shared" si="60"/>
        <v>7259.5122994807743</v>
      </c>
      <c r="AW105" s="37">
        <f t="shared" si="61"/>
        <v>7238.1036901680445</v>
      </c>
      <c r="AX105" s="37">
        <f t="shared" si="62"/>
        <v>7216.6950808553147</v>
      </c>
      <c r="AY105" s="29">
        <f>SUMIFS('NTUA heat dem'!L$15:L$55,'NTUA heat dem'!$A$15:$A$55,overview_numbers!$B105)</f>
        <v>7195.2864715425858</v>
      </c>
    </row>
    <row r="106" spans="1:51" hidden="1" x14ac:dyDescent="0.25">
      <c r="A106" s="30"/>
      <c r="B106" s="24" t="s">
        <v>62</v>
      </c>
      <c r="C106" s="24" t="s">
        <v>119</v>
      </c>
      <c r="D106" s="24" t="s">
        <v>131</v>
      </c>
      <c r="E106" s="24" t="s">
        <v>132</v>
      </c>
      <c r="F106" s="25">
        <f>SUMIFS('Estat heat dem'!G$15:G$55,'Estat heat dem'!$A$15:$A$55,overview_numbers!$B106)</f>
        <v>12991.666666666666</v>
      </c>
      <c r="G106" s="25">
        <f>SUMIFS('Estat heat dem'!H$15:H$55,'Estat heat dem'!$A$15:$A$55,overview_numbers!$B106)</f>
        <v>13626.944444444443</v>
      </c>
      <c r="H106" s="25">
        <f>SUMIFS('Estat heat dem'!I$15:I$55,'Estat heat dem'!$A$15:$A$55,overview_numbers!$B106)</f>
        <v>12551.388888888889</v>
      </c>
      <c r="I106" s="25">
        <f>SUMIFS('Estat heat dem'!J$15:J$55,'Estat heat dem'!$A$15:$A$55,overview_numbers!$B106)</f>
        <v>11719.444444444443</v>
      </c>
      <c r="J106" s="25">
        <f>SUMIFS('Estat heat dem'!K$15:K$55,'Estat heat dem'!$A$15:$A$55,overview_numbers!$B106)</f>
        <v>11904.722222222223</v>
      </c>
      <c r="K106" s="25">
        <f>SUMIFS('Estat heat dem'!L$15:L$55,'Estat heat dem'!$A$15:$A$55,overview_numbers!$B106)</f>
        <v>12679.444444444443</v>
      </c>
      <c r="L106" s="25">
        <f>SUMIFS('Estat heat dem'!M$15:M$55,'Estat heat dem'!$A$15:$A$55,overview_numbers!$B106)</f>
        <v>11859.444444444443</v>
      </c>
      <c r="M106" s="25">
        <f>SUMIFS('Estat heat dem'!N$15:N$55,'Estat heat dem'!$A$15:$A$55,overview_numbers!$B106)</f>
        <v>12110.555555555555</v>
      </c>
      <c r="N106" s="25">
        <f>SUMIFS('Estat heat dem'!O$15:O$55,'Estat heat dem'!$A$15:$A$55,overview_numbers!$B106)</f>
        <v>11339.166666666666</v>
      </c>
      <c r="O106" s="25">
        <f>SUMIFS('Estat heat dem'!P$15:P$55,'Estat heat dem'!$A$15:$A$55,overview_numbers!$B106)</f>
        <v>11214.166666666666</v>
      </c>
      <c r="P106" s="25">
        <f>SUMIFS('Estat heat dem'!Q$15:Q$55,'Estat heat dem'!$A$15:$A$55,overview_numbers!$B106)</f>
        <v>10663.888888888889</v>
      </c>
      <c r="Q106" s="25">
        <f>SUMIFS('Estat heat dem'!R$15:R$55,'Estat heat dem'!$A$15:$A$55,overview_numbers!$B106)</f>
        <v>11094.166666666666</v>
      </c>
      <c r="R106" s="25">
        <f>SUMIFS('Estat heat dem'!S$15:S$55,'Estat heat dem'!$A$15:$A$55,overview_numbers!$B106)</f>
        <v>12101.666666666666</v>
      </c>
      <c r="S106" s="25">
        <f>SUMIFS('Estat heat dem'!T$15:T$55,'Estat heat dem'!$A$15:$A$55,overview_numbers!$B106)</f>
        <v>11931.944444444443</v>
      </c>
      <c r="T106" s="36">
        <f t="shared" si="42"/>
        <v>11927.956326047975</v>
      </c>
      <c r="U106" s="36">
        <f t="shared" si="42"/>
        <v>11923.968207651507</v>
      </c>
      <c r="V106" s="36">
        <f t="shared" si="42"/>
        <v>11919.980089255039</v>
      </c>
      <c r="W106" s="36">
        <f t="shared" si="42"/>
        <v>11915.991970858571</v>
      </c>
      <c r="X106" s="36">
        <f t="shared" si="42"/>
        <v>11912.003852462103</v>
      </c>
      <c r="Y106" s="36">
        <f t="shared" si="42"/>
        <v>11908.015734065635</v>
      </c>
      <c r="Z106" s="26">
        <f>SUMIFS('NTUA heat dem'!G$15:G$55,'NTUA heat dem'!$A$15:$A$55,overview_numbers!$B106)</f>
        <v>11904.027615669165</v>
      </c>
      <c r="AA106" s="36">
        <f t="shared" si="43"/>
        <v>11669.347301187625</v>
      </c>
      <c r="AB106" s="36">
        <f t="shared" si="44"/>
        <v>11434.666986706085</v>
      </c>
      <c r="AC106" s="36">
        <f t="shared" si="45"/>
        <v>11199.986672224544</v>
      </c>
      <c r="AD106" s="36">
        <f t="shared" si="46"/>
        <v>10965.306357743004</v>
      </c>
      <c r="AE106" s="26">
        <f>SUMIFS('NTUA heat dem'!H$15:H$55,'NTUA heat dem'!$A$15:$A$55,overview_numbers!$B106)</f>
        <v>10730.626043261465</v>
      </c>
      <c r="AF106" s="36">
        <f t="shared" si="47"/>
        <v>10562.025748055923</v>
      </c>
      <c r="AG106" s="36">
        <f t="shared" si="48"/>
        <v>10393.425452850381</v>
      </c>
      <c r="AH106" s="36">
        <f t="shared" si="49"/>
        <v>10224.825157644838</v>
      </c>
      <c r="AI106" s="36">
        <f t="shared" si="50"/>
        <v>10056.224862439296</v>
      </c>
      <c r="AJ106" s="26">
        <f>SUMIFS('NTUA heat dem'!I$15:I$55,'NTUA heat dem'!$A$15:$A$55,overview_numbers!$B106)</f>
        <v>9887.6245672337554</v>
      </c>
      <c r="AK106" s="36">
        <f t="shared" si="51"/>
        <v>9871.3840860658747</v>
      </c>
      <c r="AL106" s="36">
        <f t="shared" si="52"/>
        <v>9855.143604897994</v>
      </c>
      <c r="AM106" s="36">
        <f t="shared" si="53"/>
        <v>9838.9031237301133</v>
      </c>
      <c r="AN106" s="36">
        <f t="shared" si="54"/>
        <v>9822.6626425622326</v>
      </c>
      <c r="AO106" s="26">
        <f>SUMIFS('NTUA heat dem'!J$15:J$55,'NTUA heat dem'!$A$15:$A$55,overview_numbers!$B106)</f>
        <v>9806.4221613943555</v>
      </c>
      <c r="AP106" s="36">
        <f t="shared" si="55"/>
        <v>9802.8949154243492</v>
      </c>
      <c r="AQ106" s="36">
        <f t="shared" si="56"/>
        <v>9799.3676694543428</v>
      </c>
      <c r="AR106" s="36">
        <f t="shared" si="57"/>
        <v>9795.8404234843365</v>
      </c>
      <c r="AS106" s="36">
        <f t="shared" si="58"/>
        <v>9792.3131775143302</v>
      </c>
      <c r="AT106" s="26">
        <f>SUMIFS('NTUA heat dem'!K$15:K$55,'NTUA heat dem'!$A$15:$A$55,overview_numbers!$B106)</f>
        <v>9788.7859315443202</v>
      </c>
      <c r="AU106" s="36">
        <f t="shared" si="59"/>
        <v>9740.3797142375515</v>
      </c>
      <c r="AV106" s="36">
        <f t="shared" si="60"/>
        <v>9691.9734969307829</v>
      </c>
      <c r="AW106" s="36">
        <f t="shared" si="61"/>
        <v>9643.5672796240142</v>
      </c>
      <c r="AX106" s="36">
        <f t="shared" si="62"/>
        <v>9595.1610623172455</v>
      </c>
      <c r="AY106" s="26">
        <f>SUMIFS('NTUA heat dem'!L$15:L$55,'NTUA heat dem'!$A$15:$A$55,overview_numbers!$B106)</f>
        <v>9546.7548450104769</v>
      </c>
    </row>
    <row r="107" spans="1:51" hidden="1" x14ac:dyDescent="0.25">
      <c r="A107" s="31"/>
      <c r="B107" s="27" t="s">
        <v>63</v>
      </c>
      <c r="C107" s="27" t="s">
        <v>120</v>
      </c>
      <c r="D107" s="27" t="s">
        <v>131</v>
      </c>
      <c r="E107" s="27" t="s">
        <v>132</v>
      </c>
      <c r="F107" s="28">
        <f>SUMIFS('Estat heat dem'!G$15:G$55,'Estat heat dem'!$A$15:$A$55,overview_numbers!$B107)</f>
        <v>876.48333333333335</v>
      </c>
      <c r="G107" s="28">
        <f>SUMIFS('Estat heat dem'!H$15:H$55,'Estat heat dem'!$A$15:$A$55,overview_numbers!$B107)</f>
        <v>919.71222222222218</v>
      </c>
      <c r="H107" s="28">
        <f>SUMIFS('Estat heat dem'!I$15:I$55,'Estat heat dem'!$A$15:$A$55,overview_numbers!$B107)</f>
        <v>740.21499999999992</v>
      </c>
      <c r="I107" s="28">
        <f>SUMIFS('Estat heat dem'!J$15:J$55,'Estat heat dem'!$A$15:$A$55,overview_numbers!$B107)</f>
        <v>836.27527777777777</v>
      </c>
      <c r="J107" s="28">
        <f>SUMIFS('Estat heat dem'!K$15:K$55,'Estat heat dem'!$A$15:$A$55,overview_numbers!$B107)</f>
        <v>709.83361111111105</v>
      </c>
      <c r="K107" s="28">
        <f>SUMIFS('Estat heat dem'!L$15:L$55,'Estat heat dem'!$A$15:$A$55,overview_numbers!$B107)</f>
        <v>863.61083333333329</v>
      </c>
      <c r="L107" s="28">
        <f>SUMIFS('Estat heat dem'!M$15:M$55,'Estat heat dem'!$A$15:$A$55,overview_numbers!$B107)</f>
        <v>877.85611111111109</v>
      </c>
      <c r="M107" s="28">
        <f>SUMIFS('Estat heat dem'!N$15:N$55,'Estat heat dem'!$A$15:$A$55,overview_numbers!$B107)</f>
        <v>859.04499999999996</v>
      </c>
      <c r="N107" s="28">
        <f>SUMIFS('Estat heat dem'!O$15:O$55,'Estat heat dem'!$A$15:$A$55,overview_numbers!$B107)</f>
        <v>904.52</v>
      </c>
      <c r="O107" s="28">
        <f>SUMIFS('Estat heat dem'!P$15:P$55,'Estat heat dem'!$A$15:$A$55,overview_numbers!$B107)</f>
        <v>701.29555555555555</v>
      </c>
      <c r="P107" s="28">
        <f>SUMIFS('Estat heat dem'!Q$15:Q$55,'Estat heat dem'!$A$15:$A$55,overview_numbers!$B107)</f>
        <v>656.29333333333329</v>
      </c>
      <c r="Q107" s="28">
        <f>SUMIFS('Estat heat dem'!R$15:R$55,'Estat heat dem'!$A$15:$A$55,overview_numbers!$B107)</f>
        <v>675.42000000000007</v>
      </c>
      <c r="R107" s="28">
        <f>SUMIFS('Estat heat dem'!S$15:S$55,'Estat heat dem'!$A$15:$A$55,overview_numbers!$B107)</f>
        <v>766.49055555555549</v>
      </c>
      <c r="S107" s="28">
        <f>SUMIFS('Estat heat dem'!T$15:T$55,'Estat heat dem'!$A$15:$A$55,overview_numbers!$B107)</f>
        <v>868.13194444444446</v>
      </c>
      <c r="T107" s="37">
        <f t="shared" si="42"/>
        <v>876.35442660740978</v>
      </c>
      <c r="U107" s="37">
        <f t="shared" si="42"/>
        <v>884.5769087703751</v>
      </c>
      <c r="V107" s="37">
        <f t="shared" si="42"/>
        <v>892.79939093334042</v>
      </c>
      <c r="W107" s="37">
        <f t="shared" si="42"/>
        <v>901.02187309630574</v>
      </c>
      <c r="X107" s="37">
        <f t="shared" si="42"/>
        <v>909.24435525927106</v>
      </c>
      <c r="Y107" s="37">
        <f t="shared" si="42"/>
        <v>917.46683742223638</v>
      </c>
      <c r="Z107" s="29">
        <f>SUMIFS('NTUA heat dem'!G$15:G$55,'NTUA heat dem'!$A$15:$A$55,overview_numbers!$B107)</f>
        <v>925.68931958520193</v>
      </c>
      <c r="AA107" s="37">
        <f t="shared" si="43"/>
        <v>925.53025988569561</v>
      </c>
      <c r="AB107" s="37">
        <f t="shared" si="44"/>
        <v>925.3712001861893</v>
      </c>
      <c r="AC107" s="37">
        <f t="shared" si="45"/>
        <v>925.21214048668298</v>
      </c>
      <c r="AD107" s="37">
        <f t="shared" si="46"/>
        <v>925.05308078717667</v>
      </c>
      <c r="AE107" s="29">
        <f>SUMIFS('NTUA heat dem'!H$15:H$55,'NTUA heat dem'!$A$15:$A$55,overview_numbers!$B107)</f>
        <v>924.89402108767024</v>
      </c>
      <c r="AF107" s="37">
        <f t="shared" si="47"/>
        <v>924.10255877175553</v>
      </c>
      <c r="AG107" s="37">
        <f t="shared" si="48"/>
        <v>923.31109645584081</v>
      </c>
      <c r="AH107" s="37">
        <f t="shared" si="49"/>
        <v>922.5196341399261</v>
      </c>
      <c r="AI107" s="37">
        <f t="shared" si="50"/>
        <v>921.72817182401138</v>
      </c>
      <c r="AJ107" s="29">
        <f>SUMIFS('NTUA heat dem'!I$15:I$55,'NTUA heat dem'!$A$15:$A$55,overview_numbers!$B107)</f>
        <v>920.93670950809678</v>
      </c>
      <c r="AK107" s="37">
        <f t="shared" si="51"/>
        <v>924.33850539519347</v>
      </c>
      <c r="AL107" s="37">
        <f t="shared" si="52"/>
        <v>927.74030128229015</v>
      </c>
      <c r="AM107" s="37">
        <f t="shared" si="53"/>
        <v>931.14209716938683</v>
      </c>
      <c r="AN107" s="37">
        <f t="shared" si="54"/>
        <v>934.54389305648351</v>
      </c>
      <c r="AO107" s="29">
        <f>SUMIFS('NTUA heat dem'!J$15:J$55,'NTUA heat dem'!$A$15:$A$55,overview_numbers!$B107)</f>
        <v>937.94568894357997</v>
      </c>
      <c r="AP107" s="37">
        <f t="shared" si="55"/>
        <v>941.87642391016595</v>
      </c>
      <c r="AQ107" s="37">
        <f t="shared" si="56"/>
        <v>945.80715887675194</v>
      </c>
      <c r="AR107" s="37">
        <f t="shared" si="57"/>
        <v>949.73789384333793</v>
      </c>
      <c r="AS107" s="37">
        <f t="shared" si="58"/>
        <v>953.66862880992392</v>
      </c>
      <c r="AT107" s="29">
        <f>SUMIFS('NTUA heat dem'!K$15:K$55,'NTUA heat dem'!$A$15:$A$55,overview_numbers!$B107)</f>
        <v>957.59936377651002</v>
      </c>
      <c r="AU107" s="37">
        <f t="shared" si="59"/>
        <v>959.54639552042966</v>
      </c>
      <c r="AV107" s="37">
        <f t="shared" si="60"/>
        <v>961.49342726434929</v>
      </c>
      <c r="AW107" s="37">
        <f t="shared" si="61"/>
        <v>963.44045900826893</v>
      </c>
      <c r="AX107" s="37">
        <f t="shared" si="62"/>
        <v>965.38749075218857</v>
      </c>
      <c r="AY107" s="29">
        <f>SUMIFS('NTUA heat dem'!L$15:L$55,'NTUA heat dem'!$A$15:$A$55,overview_numbers!$B107)</f>
        <v>967.33452249610809</v>
      </c>
    </row>
    <row r="108" spans="1:51" hidden="1" x14ac:dyDescent="0.25">
      <c r="A108" s="30"/>
      <c r="B108" s="24" t="s">
        <v>64</v>
      </c>
      <c r="C108" s="24" t="s">
        <v>108</v>
      </c>
      <c r="D108" s="24" t="s">
        <v>131</v>
      </c>
      <c r="E108" s="24" t="s">
        <v>132</v>
      </c>
      <c r="F108" s="25">
        <f>SUMIFS('Estat heat dem'!G$15:G$55,'Estat heat dem'!$A$15:$A$55,overview_numbers!$B108)</f>
        <v>17665.833333333332</v>
      </c>
      <c r="G108" s="25">
        <f>SUMIFS('Estat heat dem'!H$15:H$55,'Estat heat dem'!$A$15:$A$55,overview_numbers!$B108)</f>
        <v>17064.722222222223</v>
      </c>
      <c r="H108" s="25">
        <f>SUMIFS('Estat heat dem'!I$15:I$55,'Estat heat dem'!$A$15:$A$55,overview_numbers!$B108)</f>
        <v>15825.555555555555</v>
      </c>
      <c r="I108" s="25">
        <f>SUMIFS('Estat heat dem'!J$15:J$55,'Estat heat dem'!$A$15:$A$55,overview_numbers!$B108)</f>
        <v>15582.222222222223</v>
      </c>
      <c r="J108" s="25">
        <f>SUMIFS('Estat heat dem'!K$15:K$55,'Estat heat dem'!$A$15:$A$55,overview_numbers!$B108)</f>
        <v>14752.5</v>
      </c>
      <c r="K108" s="25">
        <f>SUMIFS('Estat heat dem'!L$15:L$55,'Estat heat dem'!$A$15:$A$55,overview_numbers!$B108)</f>
        <v>14717.777777777777</v>
      </c>
      <c r="L108" s="25">
        <f>SUMIFS('Estat heat dem'!M$15:M$55,'Estat heat dem'!$A$15:$A$55,overview_numbers!$B108)</f>
        <v>13671.111111111111</v>
      </c>
      <c r="M108" s="25">
        <f>SUMIFS('Estat heat dem'!N$15:N$55,'Estat heat dem'!$A$15:$A$55,overview_numbers!$B108)</f>
        <v>13750.555555555555</v>
      </c>
      <c r="N108" s="25">
        <f>SUMIFS('Estat heat dem'!O$15:O$55,'Estat heat dem'!$A$15:$A$55,overview_numbers!$B108)</f>
        <v>13654.722222222223</v>
      </c>
      <c r="O108" s="25">
        <f>SUMIFS('Estat heat dem'!P$15:P$55,'Estat heat dem'!$A$15:$A$55,overview_numbers!$B108)</f>
        <v>11989.722222222223</v>
      </c>
      <c r="P108" s="25">
        <f>SUMIFS('Estat heat dem'!Q$15:Q$55,'Estat heat dem'!$A$15:$A$55,overview_numbers!$B108)</f>
        <v>12932.222222222223</v>
      </c>
      <c r="Q108" s="25">
        <f>SUMIFS('Estat heat dem'!R$15:R$55,'Estat heat dem'!$A$15:$A$55,overview_numbers!$B108)</f>
        <v>13537.777777777777</v>
      </c>
      <c r="R108" s="25">
        <f>SUMIFS('Estat heat dem'!S$15:S$55,'Estat heat dem'!$A$15:$A$55,overview_numbers!$B108)</f>
        <v>13282.222222222223</v>
      </c>
      <c r="S108" s="25">
        <f>SUMIFS('Estat heat dem'!T$15:T$55,'Estat heat dem'!$A$15:$A$55,overview_numbers!$B108)</f>
        <v>12522.222222222223</v>
      </c>
      <c r="T108" s="36">
        <f t="shared" si="42"/>
        <v>12494.74242530612</v>
      </c>
      <c r="U108" s="36">
        <f t="shared" si="42"/>
        <v>12467.262628390017</v>
      </c>
      <c r="V108" s="36">
        <f t="shared" si="42"/>
        <v>12439.782831473914</v>
      </c>
      <c r="W108" s="36">
        <f t="shared" si="42"/>
        <v>12412.303034557812</v>
      </c>
      <c r="X108" s="36">
        <f t="shared" si="42"/>
        <v>12384.823237641709</v>
      </c>
      <c r="Y108" s="36">
        <f t="shared" si="42"/>
        <v>12357.343440725606</v>
      </c>
      <c r="Z108" s="26">
        <f>SUMIFS('NTUA heat dem'!G$15:G$55,'NTUA heat dem'!$A$15:$A$55,overview_numbers!$B108)</f>
        <v>12329.8636438095</v>
      </c>
      <c r="AA108" s="36">
        <f t="shared" si="43"/>
        <v>12553.823672647151</v>
      </c>
      <c r="AB108" s="36">
        <f t="shared" si="44"/>
        <v>12777.783701484803</v>
      </c>
      <c r="AC108" s="36">
        <f t="shared" si="45"/>
        <v>13001.743730322454</v>
      </c>
      <c r="AD108" s="36">
        <f t="shared" si="46"/>
        <v>13225.703759160106</v>
      </c>
      <c r="AE108" s="26">
        <f>SUMIFS('NTUA heat dem'!H$15:H$55,'NTUA heat dem'!$A$15:$A$55,overview_numbers!$B108)</f>
        <v>13449.663787997755</v>
      </c>
      <c r="AF108" s="36">
        <f t="shared" si="47"/>
        <v>13291.976972056791</v>
      </c>
      <c r="AG108" s="36">
        <f t="shared" si="48"/>
        <v>13134.290156115827</v>
      </c>
      <c r="AH108" s="36">
        <f t="shared" si="49"/>
        <v>12976.603340174863</v>
      </c>
      <c r="AI108" s="36">
        <f t="shared" si="50"/>
        <v>12818.916524233899</v>
      </c>
      <c r="AJ108" s="26">
        <f>SUMIFS('NTUA heat dem'!I$15:I$55,'NTUA heat dem'!$A$15:$A$55,overview_numbers!$B108)</f>
        <v>12661.229708292934</v>
      </c>
      <c r="AK108" s="36">
        <f t="shared" si="51"/>
        <v>12698.846387341733</v>
      </c>
      <c r="AL108" s="36">
        <f t="shared" si="52"/>
        <v>12736.463066390532</v>
      </c>
      <c r="AM108" s="36">
        <f t="shared" si="53"/>
        <v>12774.079745439331</v>
      </c>
      <c r="AN108" s="36">
        <f t="shared" si="54"/>
        <v>12811.696424488129</v>
      </c>
      <c r="AO108" s="26">
        <f>SUMIFS('NTUA heat dem'!J$15:J$55,'NTUA heat dem'!$A$15:$A$55,overview_numbers!$B108)</f>
        <v>12849.313103536926</v>
      </c>
      <c r="AP108" s="36">
        <f t="shared" si="55"/>
        <v>12976.91951686432</v>
      </c>
      <c r="AQ108" s="36">
        <f t="shared" si="56"/>
        <v>13104.525930191714</v>
      </c>
      <c r="AR108" s="36">
        <f t="shared" si="57"/>
        <v>13232.132343519108</v>
      </c>
      <c r="AS108" s="36">
        <f t="shared" si="58"/>
        <v>13359.738756846502</v>
      </c>
      <c r="AT108" s="26">
        <f>SUMIFS('NTUA heat dem'!K$15:K$55,'NTUA heat dem'!$A$15:$A$55,overview_numbers!$B108)</f>
        <v>13487.345170173894</v>
      </c>
      <c r="AU108" s="36">
        <f t="shared" si="59"/>
        <v>13528.835814637743</v>
      </c>
      <c r="AV108" s="36">
        <f t="shared" si="60"/>
        <v>13570.326459101592</v>
      </c>
      <c r="AW108" s="36">
        <f t="shared" si="61"/>
        <v>13611.817103565441</v>
      </c>
      <c r="AX108" s="36">
        <f t="shared" si="62"/>
        <v>13653.30774802929</v>
      </c>
      <c r="AY108" s="26">
        <f>SUMIFS('NTUA heat dem'!L$15:L$55,'NTUA heat dem'!$A$15:$A$55,overview_numbers!$B108)</f>
        <v>13694.798392493143</v>
      </c>
    </row>
    <row r="109" spans="1:51" hidden="1" x14ac:dyDescent="0.25">
      <c r="A109" s="31"/>
      <c r="B109" s="27" t="s">
        <v>65</v>
      </c>
      <c r="C109" s="27" t="s">
        <v>113</v>
      </c>
      <c r="D109" s="27" t="s">
        <v>131</v>
      </c>
      <c r="E109" s="27" t="s">
        <v>132</v>
      </c>
      <c r="F109" s="28">
        <f>SUMIFS('Estat heat dem'!G$15:G$55,'Estat heat dem'!$A$15:$A$55,overview_numbers!$B109)</f>
        <v>0</v>
      </c>
      <c r="G109" s="28">
        <f>SUMIFS('Estat heat dem'!H$15:H$55,'Estat heat dem'!$A$15:$A$55,overview_numbers!$B109)</f>
        <v>0</v>
      </c>
      <c r="H109" s="28">
        <f>SUMIFS('Estat heat dem'!I$15:I$55,'Estat heat dem'!$A$15:$A$55,overview_numbers!$B109)</f>
        <v>0</v>
      </c>
      <c r="I109" s="28">
        <f>SUMIFS('Estat heat dem'!J$15:J$55,'Estat heat dem'!$A$15:$A$55,overview_numbers!$B109)</f>
        <v>0</v>
      </c>
      <c r="J109" s="28">
        <f>SUMIFS('Estat heat dem'!K$15:K$55,'Estat heat dem'!$A$15:$A$55,overview_numbers!$B109)</f>
        <v>0</v>
      </c>
      <c r="K109" s="28">
        <f>SUMIFS('Estat heat dem'!L$15:L$55,'Estat heat dem'!$A$15:$A$55,overview_numbers!$B109)</f>
        <v>0</v>
      </c>
      <c r="L109" s="28">
        <f>SUMIFS('Estat heat dem'!M$15:M$55,'Estat heat dem'!$A$15:$A$55,overview_numbers!$B109)</f>
        <v>1.3888888888888888</v>
      </c>
      <c r="M109" s="28">
        <f>SUMIFS('Estat heat dem'!N$15:N$55,'Estat heat dem'!$A$15:$A$55,overview_numbers!$B109)</f>
        <v>2.2222222222222223</v>
      </c>
      <c r="N109" s="28">
        <f>SUMIFS('Estat heat dem'!O$15:O$55,'Estat heat dem'!$A$15:$A$55,overview_numbers!$B109)</f>
        <v>0.27777777777777779</v>
      </c>
      <c r="O109" s="28">
        <f>SUMIFS('Estat heat dem'!P$15:P$55,'Estat heat dem'!$A$15:$A$55,overview_numbers!$B109)</f>
        <v>0.27777777777777779</v>
      </c>
      <c r="P109" s="28">
        <f>SUMIFS('Estat heat dem'!Q$15:Q$55,'Estat heat dem'!$A$15:$A$55,overview_numbers!$B109)</f>
        <v>1.6666666666666665</v>
      </c>
      <c r="Q109" s="28">
        <f>SUMIFS('Estat heat dem'!R$15:R$55,'Estat heat dem'!$A$15:$A$55,overview_numbers!$B109)</f>
        <v>0.83333333333333326</v>
      </c>
      <c r="R109" s="28">
        <f>SUMIFS('Estat heat dem'!S$15:S$55,'Estat heat dem'!$A$15:$A$55,overview_numbers!$B109)</f>
        <v>0</v>
      </c>
      <c r="S109" s="28">
        <f>SUMIFS('Estat heat dem'!T$15:T$55,'Estat heat dem'!$A$15:$A$55,overview_numbers!$B109)</f>
        <v>0</v>
      </c>
      <c r="T109" s="37">
        <f t="shared" si="42"/>
        <v>0.79935553946076598</v>
      </c>
      <c r="U109" s="37">
        <f t="shared" si="42"/>
        <v>1.598711078921532</v>
      </c>
      <c r="V109" s="37">
        <f t="shared" si="42"/>
        <v>2.3980666183822978</v>
      </c>
      <c r="W109" s="37">
        <f t="shared" si="42"/>
        <v>3.1974221578430639</v>
      </c>
      <c r="X109" s="37">
        <f t="shared" si="42"/>
        <v>3.99677769730383</v>
      </c>
      <c r="Y109" s="37">
        <f t="shared" si="42"/>
        <v>4.7961332367645957</v>
      </c>
      <c r="Z109" s="29">
        <f>SUMIFS('NTUA heat dem'!G$15:G$55,'NTUA heat dem'!$A$15:$A$55,overview_numbers!$B109)</f>
        <v>5.5954887762253618</v>
      </c>
      <c r="AA109" s="37">
        <f t="shared" si="43"/>
        <v>5.5658018346468445</v>
      </c>
      <c r="AB109" s="37">
        <f t="shared" si="44"/>
        <v>5.5361148930683273</v>
      </c>
      <c r="AC109" s="37">
        <f t="shared" si="45"/>
        <v>5.50642795148981</v>
      </c>
      <c r="AD109" s="37">
        <f t="shared" si="46"/>
        <v>5.4767410099112928</v>
      </c>
      <c r="AE109" s="29">
        <f>SUMIFS('NTUA heat dem'!H$15:H$55,'NTUA heat dem'!$A$15:$A$55,overview_numbers!$B109)</f>
        <v>5.4470540683327755</v>
      </c>
      <c r="AF109" s="37">
        <f t="shared" si="47"/>
        <v>5.4486428176087198</v>
      </c>
      <c r="AG109" s="37">
        <f t="shared" si="48"/>
        <v>5.4502315668846641</v>
      </c>
      <c r="AH109" s="37">
        <f t="shared" si="49"/>
        <v>5.4518203161606085</v>
      </c>
      <c r="AI109" s="37">
        <f t="shared" si="50"/>
        <v>5.4534090654365528</v>
      </c>
      <c r="AJ109" s="29">
        <f>SUMIFS('NTUA heat dem'!I$15:I$55,'NTUA heat dem'!$A$15:$A$55,overview_numbers!$B109)</f>
        <v>5.4549978147124971</v>
      </c>
      <c r="AK109" s="37">
        <f t="shared" si="51"/>
        <v>5.4301762011055876</v>
      </c>
      <c r="AL109" s="37">
        <f t="shared" si="52"/>
        <v>5.4053545874986781</v>
      </c>
      <c r="AM109" s="37">
        <f t="shared" si="53"/>
        <v>5.3805329738917687</v>
      </c>
      <c r="AN109" s="37">
        <f t="shared" si="54"/>
        <v>5.3557113602848592</v>
      </c>
      <c r="AO109" s="29">
        <f>SUMIFS('NTUA heat dem'!J$15:J$55,'NTUA heat dem'!$A$15:$A$55,overview_numbers!$B109)</f>
        <v>5.3308897466779497</v>
      </c>
      <c r="AP109" s="37">
        <f t="shared" si="55"/>
        <v>5.2668260708881904</v>
      </c>
      <c r="AQ109" s="37">
        <f t="shared" si="56"/>
        <v>5.2027623950984312</v>
      </c>
      <c r="AR109" s="37">
        <f t="shared" si="57"/>
        <v>5.1386987193086719</v>
      </c>
      <c r="AS109" s="37">
        <f t="shared" si="58"/>
        <v>5.0746350435189127</v>
      </c>
      <c r="AT109" s="29">
        <f>SUMIFS('NTUA heat dem'!K$15:K$55,'NTUA heat dem'!$A$15:$A$55,overview_numbers!$B109)</f>
        <v>5.0105713677291552</v>
      </c>
      <c r="AU109" s="37">
        <f t="shared" si="59"/>
        <v>4.9423594763840795</v>
      </c>
      <c r="AV109" s="37">
        <f t="shared" si="60"/>
        <v>4.8741475850390037</v>
      </c>
      <c r="AW109" s="37">
        <f t="shared" si="61"/>
        <v>4.8059356936939279</v>
      </c>
      <c r="AX109" s="37">
        <f t="shared" si="62"/>
        <v>4.7377238023488522</v>
      </c>
      <c r="AY109" s="29">
        <f>SUMIFS('NTUA heat dem'!L$15:L$55,'NTUA heat dem'!$A$15:$A$55,overview_numbers!$B109)</f>
        <v>4.6695119110037782</v>
      </c>
    </row>
    <row r="110" spans="1:51" hidden="1" x14ac:dyDescent="0.25">
      <c r="A110" s="30"/>
      <c r="B110" s="24" t="s">
        <v>66</v>
      </c>
      <c r="C110" s="24" t="s">
        <v>121</v>
      </c>
      <c r="D110" s="24" t="s">
        <v>131</v>
      </c>
      <c r="E110" s="24" t="s">
        <v>132</v>
      </c>
      <c r="F110" s="25">
        <f>SUMIFS('Estat heat dem'!G$15:G$55,'Estat heat dem'!$A$15:$A$55,overview_numbers!$B110)</f>
        <v>47306.666666666664</v>
      </c>
      <c r="G110" s="25">
        <f>SUMIFS('Estat heat dem'!H$15:H$55,'Estat heat dem'!$A$15:$A$55,overview_numbers!$B110)</f>
        <v>39602.777777777774</v>
      </c>
      <c r="H110" s="25">
        <f>SUMIFS('Estat heat dem'!I$15:I$55,'Estat heat dem'!$A$15:$A$55,overview_numbers!$B110)</f>
        <v>39317.5</v>
      </c>
      <c r="I110" s="25">
        <f>SUMIFS('Estat heat dem'!J$15:J$55,'Estat heat dem'!$A$15:$A$55,overview_numbers!$B110)</f>
        <v>38790.555555555555</v>
      </c>
      <c r="J110" s="25">
        <f>SUMIFS('Estat heat dem'!K$15:K$55,'Estat heat dem'!$A$15:$A$55,overview_numbers!$B110)</f>
        <v>38574.722222222219</v>
      </c>
      <c r="K110" s="25">
        <f>SUMIFS('Estat heat dem'!L$15:L$55,'Estat heat dem'!$A$15:$A$55,overview_numbers!$B110)</f>
        <v>40525.277777777774</v>
      </c>
      <c r="L110" s="25">
        <f>SUMIFS('Estat heat dem'!M$15:M$55,'Estat heat dem'!$A$15:$A$55,overview_numbers!$B110)</f>
        <v>38575.833333333336</v>
      </c>
      <c r="M110" s="25">
        <f>SUMIFS('Estat heat dem'!N$15:N$55,'Estat heat dem'!$A$15:$A$55,overview_numbers!$B110)</f>
        <v>36524.166666666664</v>
      </c>
      <c r="N110" s="25">
        <f>SUMIFS('Estat heat dem'!O$15:O$55,'Estat heat dem'!$A$15:$A$55,overview_numbers!$B110)</f>
        <v>36743.611111111109</v>
      </c>
      <c r="O110" s="25">
        <f>SUMIFS('Estat heat dem'!P$15:P$55,'Estat heat dem'!$A$15:$A$55,overview_numbers!$B110)</f>
        <v>36140.555555555555</v>
      </c>
      <c r="P110" s="25">
        <f>SUMIFS('Estat heat dem'!Q$15:Q$55,'Estat heat dem'!$A$15:$A$55,overview_numbers!$B110)</f>
        <v>29433.766111111112</v>
      </c>
      <c r="Q110" s="25">
        <f>SUMIFS('Estat heat dem'!R$15:R$55,'Estat heat dem'!$A$15:$A$55,overview_numbers!$B110)</f>
        <v>28193.936666666668</v>
      </c>
      <c r="R110" s="25">
        <f>SUMIFS('Estat heat dem'!S$15:S$55,'Estat heat dem'!$A$15:$A$55,overview_numbers!$B110)</f>
        <v>28758.761111111107</v>
      </c>
      <c r="S110" s="25">
        <f>SUMIFS('Estat heat dem'!T$15:T$55,'Estat heat dem'!$A$15:$A$55,overview_numbers!$B110)</f>
        <v>27592.650555555556</v>
      </c>
      <c r="T110" s="36">
        <f t="shared" si="42"/>
        <v>28937.044458123732</v>
      </c>
      <c r="U110" s="36">
        <f t="shared" si="42"/>
        <v>30281.438360691907</v>
      </c>
      <c r="V110" s="36">
        <f t="shared" si="42"/>
        <v>31625.832263260083</v>
      </c>
      <c r="W110" s="36">
        <f t="shared" si="42"/>
        <v>32970.226165828259</v>
      </c>
      <c r="X110" s="36">
        <f t="shared" si="42"/>
        <v>34314.620068396434</v>
      </c>
      <c r="Y110" s="36">
        <f t="shared" si="42"/>
        <v>35659.01397096461</v>
      </c>
      <c r="Z110" s="26">
        <f>SUMIFS('NTUA heat dem'!G$15:G$55,'NTUA heat dem'!$A$15:$A$55,overview_numbers!$B110)</f>
        <v>37003.407873532793</v>
      </c>
      <c r="AA110" s="36">
        <f t="shared" si="43"/>
        <v>37461.352299641781</v>
      </c>
      <c r="AB110" s="36">
        <f t="shared" si="44"/>
        <v>37919.29672575077</v>
      </c>
      <c r="AC110" s="36">
        <f t="shared" si="45"/>
        <v>38377.241151859758</v>
      </c>
      <c r="AD110" s="36">
        <f t="shared" si="46"/>
        <v>38835.185577968747</v>
      </c>
      <c r="AE110" s="26">
        <f>SUMIFS('NTUA heat dem'!H$15:H$55,'NTUA heat dem'!$A$15:$A$55,overview_numbers!$B110)</f>
        <v>39293.130004077735</v>
      </c>
      <c r="AF110" s="36">
        <f t="shared" si="47"/>
        <v>39252.645056047644</v>
      </c>
      <c r="AG110" s="36">
        <f t="shared" si="48"/>
        <v>39212.160108017553</v>
      </c>
      <c r="AH110" s="36">
        <f t="shared" si="49"/>
        <v>39171.675159987462</v>
      </c>
      <c r="AI110" s="36">
        <f t="shared" si="50"/>
        <v>39131.190211957372</v>
      </c>
      <c r="AJ110" s="26">
        <f>SUMIFS('NTUA heat dem'!I$15:I$55,'NTUA heat dem'!$A$15:$A$55,overview_numbers!$B110)</f>
        <v>39090.705263927281</v>
      </c>
      <c r="AK110" s="36">
        <f t="shared" si="51"/>
        <v>39421.526122975745</v>
      </c>
      <c r="AL110" s="36">
        <f t="shared" si="52"/>
        <v>39752.34698202421</v>
      </c>
      <c r="AM110" s="36">
        <f t="shared" si="53"/>
        <v>40083.167841072674</v>
      </c>
      <c r="AN110" s="36">
        <f t="shared" si="54"/>
        <v>40413.988700121139</v>
      </c>
      <c r="AO110" s="26">
        <f>SUMIFS('NTUA heat dem'!J$15:J$55,'NTUA heat dem'!$A$15:$A$55,overview_numbers!$B110)</f>
        <v>40744.809559169596</v>
      </c>
      <c r="AP110" s="36">
        <f t="shared" si="55"/>
        <v>40747.766199165373</v>
      </c>
      <c r="AQ110" s="36">
        <f t="shared" si="56"/>
        <v>40750.72283916115</v>
      </c>
      <c r="AR110" s="36">
        <f t="shared" si="57"/>
        <v>40753.679479156926</v>
      </c>
      <c r="AS110" s="36">
        <f t="shared" si="58"/>
        <v>40756.636119152703</v>
      </c>
      <c r="AT110" s="26">
        <f>SUMIFS('NTUA heat dem'!K$15:K$55,'NTUA heat dem'!$A$15:$A$55,overview_numbers!$B110)</f>
        <v>40759.592759148494</v>
      </c>
      <c r="AU110" s="36">
        <f t="shared" si="59"/>
        <v>40667.301838895648</v>
      </c>
      <c r="AV110" s="36">
        <f t="shared" si="60"/>
        <v>40575.010918642802</v>
      </c>
      <c r="AW110" s="36">
        <f t="shared" si="61"/>
        <v>40482.719998389955</v>
      </c>
      <c r="AX110" s="36">
        <f t="shared" si="62"/>
        <v>40390.429078137109</v>
      </c>
      <c r="AY110" s="26">
        <f>SUMIFS('NTUA heat dem'!L$15:L$55,'NTUA heat dem'!$A$15:$A$55,overview_numbers!$B110)</f>
        <v>40298.138157884256</v>
      </c>
    </row>
    <row r="111" spans="1:51" hidden="1" x14ac:dyDescent="0.25">
      <c r="A111" s="31"/>
      <c r="B111" s="27" t="s">
        <v>67</v>
      </c>
      <c r="C111" s="27" t="s">
        <v>114</v>
      </c>
      <c r="D111" s="27" t="s">
        <v>131</v>
      </c>
      <c r="E111" s="27" t="s">
        <v>132</v>
      </c>
      <c r="F111" s="28">
        <f>SUMIFS('Estat heat dem'!G$15:G$55,'Estat heat dem'!$A$15:$A$55,overview_numbers!$B111)</f>
        <v>16412.200833333332</v>
      </c>
      <c r="G111" s="28">
        <f>SUMIFS('Estat heat dem'!H$15:H$55,'Estat heat dem'!$A$15:$A$55,overview_numbers!$B111)</f>
        <v>16756.317777777778</v>
      </c>
      <c r="H111" s="28">
        <f>SUMIFS('Estat heat dem'!I$15:I$55,'Estat heat dem'!$A$15:$A$55,overview_numbers!$B111)</f>
        <v>16815.312777777777</v>
      </c>
      <c r="I111" s="28">
        <f>SUMIFS('Estat heat dem'!J$15:J$55,'Estat heat dem'!$A$15:$A$55,overview_numbers!$B111)</f>
        <v>18496.869722222222</v>
      </c>
      <c r="J111" s="28">
        <f>SUMIFS('Estat heat dem'!K$15:K$55,'Estat heat dem'!$A$15:$A$55,overview_numbers!$B111)</f>
        <v>19470.160277777777</v>
      </c>
      <c r="K111" s="28">
        <f>SUMIFS('Estat heat dem'!L$15:L$55,'Estat heat dem'!$A$15:$A$55,overview_numbers!$B111)</f>
        <v>21834.733055555556</v>
      </c>
      <c r="L111" s="28">
        <f>SUMIFS('Estat heat dem'!M$15:M$55,'Estat heat dem'!$A$15:$A$55,overview_numbers!$B111)</f>
        <v>21893.273611111112</v>
      </c>
      <c r="M111" s="28">
        <f>SUMIFS('Estat heat dem'!N$15:N$55,'Estat heat dem'!$A$15:$A$55,overview_numbers!$B111)</f>
        <v>23322.971388888887</v>
      </c>
      <c r="N111" s="28">
        <f>SUMIFS('Estat heat dem'!O$15:O$55,'Estat heat dem'!$A$15:$A$55,overview_numbers!$B111)</f>
        <v>23784.113611111108</v>
      </c>
      <c r="O111" s="28">
        <f>SUMIFS('Estat heat dem'!P$15:P$55,'Estat heat dem'!$A$15:$A$55,overview_numbers!$B111)</f>
        <v>22159.37361111111</v>
      </c>
      <c r="P111" s="28">
        <f>SUMIFS('Estat heat dem'!Q$15:Q$55,'Estat heat dem'!$A$15:$A$55,overview_numbers!$B111)</f>
        <v>22963.904166666664</v>
      </c>
      <c r="Q111" s="28">
        <f>SUMIFS('Estat heat dem'!R$15:R$55,'Estat heat dem'!$A$15:$A$55,overview_numbers!$B111)</f>
        <v>23667.636666666665</v>
      </c>
      <c r="R111" s="28">
        <f>SUMIFS('Estat heat dem'!S$15:S$55,'Estat heat dem'!$A$15:$A$55,overview_numbers!$B111)</f>
        <v>24602.807777777776</v>
      </c>
      <c r="S111" s="28">
        <f>SUMIFS('Estat heat dem'!T$15:T$55,'Estat heat dem'!$A$15:$A$55,overview_numbers!$B111)</f>
        <v>23058.475555555557</v>
      </c>
      <c r="T111" s="37">
        <f t="shared" si="42"/>
        <v>23403.720342932222</v>
      </c>
      <c r="U111" s="37">
        <f t="shared" si="42"/>
        <v>23748.965130308887</v>
      </c>
      <c r="V111" s="37">
        <f t="shared" si="42"/>
        <v>24094.209917685552</v>
      </c>
      <c r="W111" s="37">
        <f t="shared" si="42"/>
        <v>24439.454705062217</v>
      </c>
      <c r="X111" s="37">
        <f t="shared" si="42"/>
        <v>24784.699492438882</v>
      </c>
      <c r="Y111" s="37">
        <f t="shared" si="42"/>
        <v>25129.944279815547</v>
      </c>
      <c r="Z111" s="29">
        <f>SUMIFS('NTUA heat dem'!G$15:G$55,'NTUA heat dem'!$A$15:$A$55,overview_numbers!$B111)</f>
        <v>25475.189067192201</v>
      </c>
      <c r="AA111" s="37">
        <f t="shared" si="43"/>
        <v>25693.048446039924</v>
      </c>
      <c r="AB111" s="37">
        <f t="shared" si="44"/>
        <v>25910.907824887647</v>
      </c>
      <c r="AC111" s="37">
        <f t="shared" si="45"/>
        <v>26128.76720373537</v>
      </c>
      <c r="AD111" s="37">
        <f t="shared" si="46"/>
        <v>26346.626582583092</v>
      </c>
      <c r="AE111" s="29">
        <f>SUMIFS('NTUA heat dem'!H$15:H$55,'NTUA heat dem'!$A$15:$A$55,overview_numbers!$B111)</f>
        <v>26564.485961430819</v>
      </c>
      <c r="AF111" s="37">
        <f t="shared" si="47"/>
        <v>26642.116312923976</v>
      </c>
      <c r="AG111" s="37">
        <f t="shared" si="48"/>
        <v>26719.746664417133</v>
      </c>
      <c r="AH111" s="37">
        <f t="shared" si="49"/>
        <v>26797.37701591029</v>
      </c>
      <c r="AI111" s="37">
        <f t="shared" si="50"/>
        <v>26875.007367403447</v>
      </c>
      <c r="AJ111" s="29">
        <f>SUMIFS('NTUA heat dem'!I$15:I$55,'NTUA heat dem'!$A$15:$A$55,overview_numbers!$B111)</f>
        <v>26952.637718896611</v>
      </c>
      <c r="AK111" s="37">
        <f t="shared" si="51"/>
        <v>27053.345201621843</v>
      </c>
      <c r="AL111" s="37">
        <f t="shared" si="52"/>
        <v>27154.052684347076</v>
      </c>
      <c r="AM111" s="37">
        <f t="shared" si="53"/>
        <v>27254.760167072309</v>
      </c>
      <c r="AN111" s="37">
        <f t="shared" si="54"/>
        <v>27355.467649797542</v>
      </c>
      <c r="AO111" s="29">
        <f>SUMIFS('NTUA heat dem'!J$15:J$55,'NTUA heat dem'!$A$15:$A$55,overview_numbers!$B111)</f>
        <v>27456.175132522778</v>
      </c>
      <c r="AP111" s="37">
        <f t="shared" si="55"/>
        <v>27434.037571551315</v>
      </c>
      <c r="AQ111" s="37">
        <f t="shared" si="56"/>
        <v>27411.900010579851</v>
      </c>
      <c r="AR111" s="37">
        <f t="shared" si="57"/>
        <v>27389.762449608388</v>
      </c>
      <c r="AS111" s="37">
        <f t="shared" si="58"/>
        <v>27367.624888636925</v>
      </c>
      <c r="AT111" s="29">
        <f>SUMIFS('NTUA heat dem'!K$15:K$55,'NTUA heat dem'!$A$15:$A$55,overview_numbers!$B111)</f>
        <v>27345.487327665458</v>
      </c>
      <c r="AU111" s="37">
        <f t="shared" si="59"/>
        <v>27202.821766808571</v>
      </c>
      <c r="AV111" s="37">
        <f t="shared" si="60"/>
        <v>27060.156205951684</v>
      </c>
      <c r="AW111" s="37">
        <f t="shared" si="61"/>
        <v>26917.490645094796</v>
      </c>
      <c r="AX111" s="37">
        <f t="shared" si="62"/>
        <v>26774.825084237909</v>
      </c>
      <c r="AY111" s="29">
        <f>SUMIFS('NTUA heat dem'!L$15:L$55,'NTUA heat dem'!$A$15:$A$55,overview_numbers!$B111)</f>
        <v>26632.159523381022</v>
      </c>
    </row>
    <row r="112" spans="1:51" hidden="1" x14ac:dyDescent="0.25">
      <c r="A112" s="30"/>
      <c r="B112" s="24" t="s">
        <v>68</v>
      </c>
      <c r="C112" s="24" t="s">
        <v>122</v>
      </c>
      <c r="D112" s="24" t="s">
        <v>131</v>
      </c>
      <c r="E112" s="24" t="s">
        <v>132</v>
      </c>
      <c r="F112" s="25">
        <f>SUMIFS('Estat heat dem'!G$15:G$55,'Estat heat dem'!$A$15:$A$55,overview_numbers!$B112)</f>
        <v>91119.166666666672</v>
      </c>
      <c r="G112" s="25">
        <f>SUMIFS('Estat heat dem'!H$15:H$55,'Estat heat dem'!$A$15:$A$55,overview_numbers!$B112)</f>
        <v>91253.611111111109</v>
      </c>
      <c r="H112" s="25">
        <f>SUMIFS('Estat heat dem'!I$15:I$55,'Estat heat dem'!$A$15:$A$55,overview_numbers!$B112)</f>
        <v>86023.611111111109</v>
      </c>
      <c r="I112" s="25">
        <f>SUMIFS('Estat heat dem'!J$15:J$55,'Estat heat dem'!$A$15:$A$55,overview_numbers!$B112)</f>
        <v>84353.888888888891</v>
      </c>
      <c r="J112" s="25">
        <f>SUMIFS('Estat heat dem'!K$15:K$55,'Estat heat dem'!$A$15:$A$55,overview_numbers!$B112)</f>
        <v>83737.5</v>
      </c>
      <c r="K112" s="25">
        <f>SUMIFS('Estat heat dem'!L$15:L$55,'Estat heat dem'!$A$15:$A$55,overview_numbers!$B112)</f>
        <v>91270</v>
      </c>
      <c r="L112" s="25">
        <f>SUMIFS('Estat heat dem'!M$15:M$55,'Estat heat dem'!$A$15:$A$55,overview_numbers!$B112)</f>
        <v>80610.277777777781</v>
      </c>
      <c r="M112" s="25">
        <f>SUMIFS('Estat heat dem'!N$15:N$55,'Estat heat dem'!$A$15:$A$55,overview_numbers!$B112)</f>
        <v>83355</v>
      </c>
      <c r="N112" s="25">
        <f>SUMIFS('Estat heat dem'!O$15:O$55,'Estat heat dem'!$A$15:$A$55,overview_numbers!$B112)</f>
        <v>81283.888888888891</v>
      </c>
      <c r="O112" s="25">
        <f>SUMIFS('Estat heat dem'!P$15:P$55,'Estat heat dem'!$A$15:$A$55,overview_numbers!$B112)</f>
        <v>74142.777777777781</v>
      </c>
      <c r="P112" s="25">
        <f>SUMIFS('Estat heat dem'!Q$15:Q$55,'Estat heat dem'!$A$15:$A$55,overview_numbers!$B112)</f>
        <v>75412.5</v>
      </c>
      <c r="Q112" s="25">
        <f>SUMIFS('Estat heat dem'!R$15:R$55,'Estat heat dem'!$A$15:$A$55,overview_numbers!$B112)</f>
        <v>78799.722222222219</v>
      </c>
      <c r="R112" s="25">
        <f>SUMIFS('Estat heat dem'!S$15:S$55,'Estat heat dem'!$A$15:$A$55,overview_numbers!$B112)</f>
        <v>80791.516111111108</v>
      </c>
      <c r="S112" s="25">
        <f>SUMIFS('Estat heat dem'!T$15:T$55,'Estat heat dem'!$A$15:$A$55,overview_numbers!$B112)</f>
        <v>77912.654999999999</v>
      </c>
      <c r="T112" s="36">
        <f t="shared" si="42"/>
        <v>79501.114479993383</v>
      </c>
      <c r="U112" s="36">
        <f t="shared" si="42"/>
        <v>81089.573959986767</v>
      </c>
      <c r="V112" s="36">
        <f t="shared" si="42"/>
        <v>82678.03343998015</v>
      </c>
      <c r="W112" s="36">
        <f t="shared" si="42"/>
        <v>84266.492919973534</v>
      </c>
      <c r="X112" s="36">
        <f t="shared" si="42"/>
        <v>85854.952399966918</v>
      </c>
      <c r="Y112" s="36">
        <f t="shared" si="42"/>
        <v>87443.411879960302</v>
      </c>
      <c r="Z112" s="26">
        <f>SUMIFS('NTUA heat dem'!G$15:G$55,'NTUA heat dem'!$A$15:$A$55,overview_numbers!$B112)</f>
        <v>89031.87135995373</v>
      </c>
      <c r="AA112" s="36">
        <f t="shared" si="43"/>
        <v>91646.755710490179</v>
      </c>
      <c r="AB112" s="36">
        <f t="shared" si="44"/>
        <v>94261.640061026628</v>
      </c>
      <c r="AC112" s="36">
        <f t="shared" si="45"/>
        <v>96876.524411563078</v>
      </c>
      <c r="AD112" s="36">
        <f t="shared" si="46"/>
        <v>99491.408762099527</v>
      </c>
      <c r="AE112" s="26">
        <f>SUMIFS('NTUA heat dem'!H$15:H$55,'NTUA heat dem'!$A$15:$A$55,overview_numbers!$B112)</f>
        <v>102106.29311263596</v>
      </c>
      <c r="AF112" s="36">
        <f t="shared" si="47"/>
        <v>103420.41097640028</v>
      </c>
      <c r="AG112" s="36">
        <f t="shared" si="48"/>
        <v>104734.5288401646</v>
      </c>
      <c r="AH112" s="36">
        <f t="shared" si="49"/>
        <v>106048.64670392891</v>
      </c>
      <c r="AI112" s="36">
        <f t="shared" si="50"/>
        <v>107362.76456769323</v>
      </c>
      <c r="AJ112" s="26">
        <f>SUMIFS('NTUA heat dem'!I$15:I$55,'NTUA heat dem'!$A$15:$A$55,overview_numbers!$B112)</f>
        <v>108676.88243145752</v>
      </c>
      <c r="AK112" s="36">
        <f t="shared" si="51"/>
        <v>110534.89522618662</v>
      </c>
      <c r="AL112" s="36">
        <f t="shared" si="52"/>
        <v>112392.90802091573</v>
      </c>
      <c r="AM112" s="36">
        <f t="shared" si="53"/>
        <v>114250.92081564483</v>
      </c>
      <c r="AN112" s="36">
        <f t="shared" si="54"/>
        <v>116108.93361037393</v>
      </c>
      <c r="AO112" s="26">
        <f>SUMIFS('NTUA heat dem'!J$15:J$55,'NTUA heat dem'!$A$15:$A$55,overview_numbers!$B112)</f>
        <v>117966.94640510301</v>
      </c>
      <c r="AP112" s="36">
        <f t="shared" si="55"/>
        <v>117594.77563084038</v>
      </c>
      <c r="AQ112" s="36">
        <f t="shared" si="56"/>
        <v>117222.60485657775</v>
      </c>
      <c r="AR112" s="36">
        <f t="shared" si="57"/>
        <v>116850.43408231511</v>
      </c>
      <c r="AS112" s="36">
        <f t="shared" si="58"/>
        <v>116478.26330805248</v>
      </c>
      <c r="AT112" s="26">
        <f>SUMIFS('NTUA heat dem'!K$15:K$55,'NTUA heat dem'!$A$15:$A$55,overview_numbers!$B112)</f>
        <v>116106.09253378988</v>
      </c>
      <c r="AU112" s="36">
        <f t="shared" si="59"/>
        <v>116356.8622773119</v>
      </c>
      <c r="AV112" s="36">
        <f t="shared" si="60"/>
        <v>116607.63202083392</v>
      </c>
      <c r="AW112" s="36">
        <f t="shared" si="61"/>
        <v>116858.40176435593</v>
      </c>
      <c r="AX112" s="36">
        <f t="shared" si="62"/>
        <v>117109.17150787795</v>
      </c>
      <c r="AY112" s="26">
        <f>SUMIFS('NTUA heat dem'!L$15:L$55,'NTUA heat dem'!$A$15:$A$55,overview_numbers!$B112)</f>
        <v>117359.94125139996</v>
      </c>
    </row>
    <row r="113" spans="1:51" hidden="1" x14ac:dyDescent="0.25">
      <c r="A113" s="31"/>
      <c r="B113" s="27" t="s">
        <v>69</v>
      </c>
      <c r="C113" s="27" t="s">
        <v>115</v>
      </c>
      <c r="D113" s="27" t="s">
        <v>131</v>
      </c>
      <c r="E113" s="27" t="s">
        <v>132</v>
      </c>
      <c r="F113" s="28">
        <f>SUMIFS('Estat heat dem'!G$15:G$55,'Estat heat dem'!$A$15:$A$55,overview_numbers!$B113)</f>
        <v>3808.8888888888887</v>
      </c>
      <c r="G113" s="28">
        <f>SUMIFS('Estat heat dem'!H$15:H$55,'Estat heat dem'!$A$15:$A$55,overview_numbers!$B113)</f>
        <v>3844.4444444444443</v>
      </c>
      <c r="H113" s="28">
        <f>SUMIFS('Estat heat dem'!I$15:I$55,'Estat heat dem'!$A$15:$A$55,overview_numbers!$B113)</f>
        <v>3925.5555555555557</v>
      </c>
      <c r="I113" s="28">
        <f>SUMIFS('Estat heat dem'!J$15:J$55,'Estat heat dem'!$A$15:$A$55,overview_numbers!$B113)</f>
        <v>3680.833333333333</v>
      </c>
      <c r="J113" s="28">
        <f>SUMIFS('Estat heat dem'!K$15:K$55,'Estat heat dem'!$A$15:$A$55,overview_numbers!$B113)</f>
        <v>4459.7222222222217</v>
      </c>
      <c r="K113" s="28">
        <f>SUMIFS('Estat heat dem'!L$15:L$55,'Estat heat dem'!$A$15:$A$55,overview_numbers!$B113)</f>
        <v>5855</v>
      </c>
      <c r="L113" s="28">
        <f>SUMIFS('Estat heat dem'!M$15:M$55,'Estat heat dem'!$A$15:$A$55,overview_numbers!$B113)</f>
        <v>5722.2222222222217</v>
      </c>
      <c r="M113" s="28">
        <f>SUMIFS('Estat heat dem'!N$15:N$55,'Estat heat dem'!$A$15:$A$55,overview_numbers!$B113)</f>
        <v>5949.7222222222217</v>
      </c>
      <c r="N113" s="28">
        <f>SUMIFS('Estat heat dem'!O$15:O$55,'Estat heat dem'!$A$15:$A$55,overview_numbers!$B113)</f>
        <v>7089.7222222222217</v>
      </c>
      <c r="O113" s="28">
        <f>SUMIFS('Estat heat dem'!P$15:P$55,'Estat heat dem'!$A$15:$A$55,overview_numbers!$B113)</f>
        <v>5935.2777777777774</v>
      </c>
      <c r="P113" s="28">
        <f>SUMIFS('Estat heat dem'!Q$15:Q$55,'Estat heat dem'!$A$15:$A$55,overview_numbers!$B113)</f>
        <v>5424.166666666667</v>
      </c>
      <c r="Q113" s="28">
        <f>SUMIFS('Estat heat dem'!R$15:R$55,'Estat heat dem'!$A$15:$A$55,overview_numbers!$B113)</f>
        <v>5235</v>
      </c>
      <c r="R113" s="28">
        <f>SUMIFS('Estat heat dem'!S$15:S$55,'Estat heat dem'!$A$15:$A$55,overview_numbers!$B113)</f>
        <v>5305.7088888888884</v>
      </c>
      <c r="S113" s="28">
        <f>SUMIFS('Estat heat dem'!T$15:T$55,'Estat heat dem'!$A$15:$A$55,overview_numbers!$B113)</f>
        <v>5605.5116666666663</v>
      </c>
      <c r="T113" s="37">
        <f t="shared" si="42"/>
        <v>5645.051007156676</v>
      </c>
      <c r="U113" s="37">
        <f t="shared" si="42"/>
        <v>5684.5903476466856</v>
      </c>
      <c r="V113" s="37">
        <f t="shared" si="42"/>
        <v>5724.1296881366952</v>
      </c>
      <c r="W113" s="37">
        <f t="shared" si="42"/>
        <v>5763.6690286267049</v>
      </c>
      <c r="X113" s="37">
        <f t="shared" si="42"/>
        <v>5803.2083691167145</v>
      </c>
      <c r="Y113" s="37">
        <f t="shared" si="42"/>
        <v>5842.7477096067241</v>
      </c>
      <c r="Z113" s="29">
        <f>SUMIFS('NTUA heat dem'!G$15:G$55,'NTUA heat dem'!$A$15:$A$55,overview_numbers!$B113)</f>
        <v>5882.2870500967356</v>
      </c>
      <c r="AA113" s="37">
        <f t="shared" si="43"/>
        <v>6178.342077211546</v>
      </c>
      <c r="AB113" s="37">
        <f t="shared" si="44"/>
        <v>6474.3971043263564</v>
      </c>
      <c r="AC113" s="37">
        <f t="shared" si="45"/>
        <v>6770.4521314411668</v>
      </c>
      <c r="AD113" s="37">
        <f t="shared" si="46"/>
        <v>7066.5071585559772</v>
      </c>
      <c r="AE113" s="29">
        <f>SUMIFS('NTUA heat dem'!H$15:H$55,'NTUA heat dem'!$A$15:$A$55,overview_numbers!$B113)</f>
        <v>7362.5621856707876</v>
      </c>
      <c r="AF113" s="37">
        <f t="shared" si="47"/>
        <v>7197.7657747101848</v>
      </c>
      <c r="AG113" s="37">
        <f t="shared" si="48"/>
        <v>7032.969363749582</v>
      </c>
      <c r="AH113" s="37">
        <f t="shared" si="49"/>
        <v>6868.1729527889793</v>
      </c>
      <c r="AI113" s="37">
        <f t="shared" si="50"/>
        <v>6703.3765418283765</v>
      </c>
      <c r="AJ113" s="29">
        <f>SUMIFS('NTUA heat dem'!I$15:I$55,'NTUA heat dem'!$A$15:$A$55,overview_numbers!$B113)</f>
        <v>6538.5801308677746</v>
      </c>
      <c r="AK113" s="37">
        <f t="shared" si="51"/>
        <v>6596.8289630939462</v>
      </c>
      <c r="AL113" s="37">
        <f t="shared" si="52"/>
        <v>6655.0777953201177</v>
      </c>
      <c r="AM113" s="37">
        <f t="shared" si="53"/>
        <v>6713.3266275462893</v>
      </c>
      <c r="AN113" s="37">
        <f t="shared" si="54"/>
        <v>6771.5754597724608</v>
      </c>
      <c r="AO113" s="29">
        <f>SUMIFS('NTUA heat dem'!J$15:J$55,'NTUA heat dem'!$A$15:$A$55,overview_numbers!$B113)</f>
        <v>6829.8242919986315</v>
      </c>
      <c r="AP113" s="37">
        <f t="shared" si="55"/>
        <v>6802.4468041994933</v>
      </c>
      <c r="AQ113" s="37">
        <f t="shared" si="56"/>
        <v>6775.0693164003551</v>
      </c>
      <c r="AR113" s="37">
        <f t="shared" si="57"/>
        <v>6747.6918286012169</v>
      </c>
      <c r="AS113" s="37">
        <f t="shared" si="58"/>
        <v>6720.3143408020787</v>
      </c>
      <c r="AT113" s="29">
        <f>SUMIFS('NTUA heat dem'!K$15:K$55,'NTUA heat dem'!$A$15:$A$55,overview_numbers!$B113)</f>
        <v>6692.9368530029406</v>
      </c>
      <c r="AU113" s="37">
        <f t="shared" si="59"/>
        <v>6656.9689572626703</v>
      </c>
      <c r="AV113" s="37">
        <f t="shared" si="60"/>
        <v>6621.0010615224001</v>
      </c>
      <c r="AW113" s="37">
        <f t="shared" si="61"/>
        <v>6585.0331657821298</v>
      </c>
      <c r="AX113" s="37">
        <f t="shared" si="62"/>
        <v>6549.0652700418595</v>
      </c>
      <c r="AY113" s="29">
        <f>SUMIFS('NTUA heat dem'!L$15:L$55,'NTUA heat dem'!$A$15:$A$55,overview_numbers!$B113)</f>
        <v>6513.0973743015911</v>
      </c>
    </row>
    <row r="114" spans="1:51" hidden="1" x14ac:dyDescent="0.25">
      <c r="A114" s="30"/>
      <c r="B114" s="24" t="s">
        <v>70</v>
      </c>
      <c r="C114" s="24" t="s">
        <v>109</v>
      </c>
      <c r="D114" s="24" t="s">
        <v>131</v>
      </c>
      <c r="E114" s="24" t="s">
        <v>132</v>
      </c>
      <c r="F114" s="25">
        <f>SUMIFS('Estat heat dem'!G$15:G$55,'Estat heat dem'!$A$15:$A$55,overview_numbers!$B114)</f>
        <v>33828.055555555555</v>
      </c>
      <c r="G114" s="25">
        <f>SUMIFS('Estat heat dem'!H$15:H$55,'Estat heat dem'!$A$15:$A$55,overview_numbers!$B114)</f>
        <v>31641.111111111109</v>
      </c>
      <c r="H114" s="25">
        <f>SUMIFS('Estat heat dem'!I$15:I$55,'Estat heat dem'!$A$15:$A$55,overview_numbers!$B114)</f>
        <v>28255.555555555555</v>
      </c>
      <c r="I114" s="25">
        <f>SUMIFS('Estat heat dem'!J$15:J$55,'Estat heat dem'!$A$15:$A$55,overview_numbers!$B114)</f>
        <v>26952.222222222223</v>
      </c>
      <c r="J114" s="25">
        <f>SUMIFS('Estat heat dem'!K$15:K$55,'Estat heat dem'!$A$15:$A$55,overview_numbers!$B114)</f>
        <v>25192.777777777777</v>
      </c>
      <c r="K114" s="25">
        <f>SUMIFS('Estat heat dem'!L$15:L$55,'Estat heat dem'!$A$15:$A$55,overview_numbers!$B114)</f>
        <v>25733.333333333332</v>
      </c>
      <c r="L114" s="25">
        <f>SUMIFS('Estat heat dem'!M$15:M$55,'Estat heat dem'!$A$15:$A$55,overview_numbers!$B114)</f>
        <v>25263.333333333332</v>
      </c>
      <c r="M114" s="25">
        <f>SUMIFS('Estat heat dem'!N$15:N$55,'Estat heat dem'!$A$15:$A$55,overview_numbers!$B114)</f>
        <v>22891.111111111109</v>
      </c>
      <c r="N114" s="25">
        <f>SUMIFS('Estat heat dem'!O$15:O$55,'Estat heat dem'!$A$15:$A$55,overview_numbers!$B114)</f>
        <v>21846.111111111109</v>
      </c>
      <c r="O114" s="25">
        <f>SUMIFS('Estat heat dem'!P$15:P$55,'Estat heat dem'!$A$15:$A$55,overview_numbers!$B114)</f>
        <v>20062.777777777777</v>
      </c>
      <c r="P114" s="25">
        <f>SUMIFS('Estat heat dem'!Q$15:Q$55,'Estat heat dem'!$A$15:$A$55,overview_numbers!$B114)</f>
        <v>19698.055555555555</v>
      </c>
      <c r="Q114" s="25">
        <f>SUMIFS('Estat heat dem'!R$15:R$55,'Estat heat dem'!$A$15:$A$55,overview_numbers!$B114)</f>
        <v>19755.833333333332</v>
      </c>
      <c r="R114" s="25">
        <f>SUMIFS('Estat heat dem'!S$15:S$55,'Estat heat dem'!$A$15:$A$55,overview_numbers!$B114)</f>
        <v>19175.372777777779</v>
      </c>
      <c r="S114" s="25">
        <f>SUMIFS('Estat heat dem'!T$15:T$55,'Estat heat dem'!$A$15:$A$55,overview_numbers!$B114)</f>
        <v>18583.621111111108</v>
      </c>
      <c r="T114" s="36">
        <f t="shared" si="42"/>
        <v>19446.211729302358</v>
      </c>
      <c r="U114" s="36">
        <f t="shared" si="42"/>
        <v>20308.802347493609</v>
      </c>
      <c r="V114" s="36">
        <f t="shared" si="42"/>
        <v>21171.39296568486</v>
      </c>
      <c r="W114" s="36">
        <f t="shared" si="42"/>
        <v>22033.98358387611</v>
      </c>
      <c r="X114" s="36">
        <f t="shared" si="42"/>
        <v>22896.574202067361</v>
      </c>
      <c r="Y114" s="36">
        <f t="shared" si="42"/>
        <v>23759.164820258611</v>
      </c>
      <c r="Z114" s="26">
        <f>SUMIFS('NTUA heat dem'!G$15:G$55,'NTUA heat dem'!$A$15:$A$55,overview_numbers!$B114)</f>
        <v>24621.755438449851</v>
      </c>
      <c r="AA114" s="36">
        <f t="shared" si="43"/>
        <v>24831.57438645358</v>
      </c>
      <c r="AB114" s="36">
        <f t="shared" si="44"/>
        <v>25041.393334457309</v>
      </c>
      <c r="AC114" s="36">
        <f t="shared" si="45"/>
        <v>25251.212282461038</v>
      </c>
      <c r="AD114" s="36">
        <f t="shared" si="46"/>
        <v>25461.031230464767</v>
      </c>
      <c r="AE114" s="26">
        <f>SUMIFS('NTUA heat dem'!H$15:H$55,'NTUA heat dem'!$A$15:$A$55,overview_numbers!$B114)</f>
        <v>25670.8501784685</v>
      </c>
      <c r="AF114" s="36">
        <f t="shared" si="47"/>
        <v>25858.306878766707</v>
      </c>
      <c r="AG114" s="36">
        <f t="shared" si="48"/>
        <v>26045.763579064915</v>
      </c>
      <c r="AH114" s="36">
        <f t="shared" si="49"/>
        <v>26233.220279363122</v>
      </c>
      <c r="AI114" s="36">
        <f t="shared" si="50"/>
        <v>26420.67697966133</v>
      </c>
      <c r="AJ114" s="26">
        <f>SUMIFS('NTUA heat dem'!I$15:I$55,'NTUA heat dem'!$A$15:$A$55,overview_numbers!$B114)</f>
        <v>26608.133679959545</v>
      </c>
      <c r="AK114" s="36">
        <f t="shared" si="51"/>
        <v>26765.404981780193</v>
      </c>
      <c r="AL114" s="36">
        <f t="shared" si="52"/>
        <v>26922.676283600842</v>
      </c>
      <c r="AM114" s="36">
        <f t="shared" si="53"/>
        <v>27079.947585421491</v>
      </c>
      <c r="AN114" s="36">
        <f t="shared" si="54"/>
        <v>27237.218887242139</v>
      </c>
      <c r="AO114" s="26">
        <f>SUMIFS('NTUA heat dem'!J$15:J$55,'NTUA heat dem'!$A$15:$A$55,overview_numbers!$B114)</f>
        <v>27394.490189062784</v>
      </c>
      <c r="AP114" s="36">
        <f t="shared" si="55"/>
        <v>27575.917386490004</v>
      </c>
      <c r="AQ114" s="36">
        <f t="shared" si="56"/>
        <v>27757.344583917224</v>
      </c>
      <c r="AR114" s="36">
        <f t="shared" si="57"/>
        <v>27938.771781344443</v>
      </c>
      <c r="AS114" s="36">
        <f t="shared" si="58"/>
        <v>28120.198978771663</v>
      </c>
      <c r="AT114" s="26">
        <f>SUMIFS('NTUA heat dem'!K$15:K$55,'NTUA heat dem'!$A$15:$A$55,overview_numbers!$B114)</f>
        <v>28301.62617619889</v>
      </c>
      <c r="AU114" s="36">
        <f t="shared" si="59"/>
        <v>28472.168275931839</v>
      </c>
      <c r="AV114" s="36">
        <f t="shared" si="60"/>
        <v>28642.710375664788</v>
      </c>
      <c r="AW114" s="36">
        <f t="shared" si="61"/>
        <v>28813.252475397738</v>
      </c>
      <c r="AX114" s="36">
        <f t="shared" si="62"/>
        <v>28983.794575130687</v>
      </c>
      <c r="AY114" s="26">
        <f>SUMIFS('NTUA heat dem'!L$15:L$55,'NTUA heat dem'!$A$15:$A$55,overview_numbers!$B114)</f>
        <v>29154.33667486364</v>
      </c>
    </row>
    <row r="115" spans="1:51" hidden="1" x14ac:dyDescent="0.25">
      <c r="A115" s="31"/>
      <c r="B115" s="27" t="s">
        <v>71</v>
      </c>
      <c r="C115" s="27" t="s">
        <v>123</v>
      </c>
      <c r="D115" s="27" t="s">
        <v>131</v>
      </c>
      <c r="E115" s="27" t="s">
        <v>132</v>
      </c>
      <c r="F115" s="28">
        <f>SUMIFS('Estat heat dem'!G$15:G$55,'Estat heat dem'!$A$15:$A$55,overview_numbers!$B115)</f>
        <v>2758.6111111111109</v>
      </c>
      <c r="G115" s="28">
        <f>SUMIFS('Estat heat dem'!H$15:H$55,'Estat heat dem'!$A$15:$A$55,overview_numbers!$B115)</f>
        <v>2625.2777777777778</v>
      </c>
      <c r="H115" s="28">
        <f>SUMIFS('Estat heat dem'!I$15:I$55,'Estat heat dem'!$A$15:$A$55,overview_numbers!$B115)</f>
        <v>2408.3333333333335</v>
      </c>
      <c r="I115" s="28">
        <f>SUMIFS('Estat heat dem'!J$15:J$55,'Estat heat dem'!$A$15:$A$55,overview_numbers!$B115)</f>
        <v>2533.3333333333335</v>
      </c>
      <c r="J115" s="28">
        <f>SUMIFS('Estat heat dem'!K$15:K$55,'Estat heat dem'!$A$15:$A$55,overview_numbers!$B115)</f>
        <v>2464.1666666666665</v>
      </c>
      <c r="K115" s="28">
        <f>SUMIFS('Estat heat dem'!L$15:L$55,'Estat heat dem'!$A$15:$A$55,overview_numbers!$B115)</f>
        <v>2659.4444444444443</v>
      </c>
      <c r="L115" s="28">
        <f>SUMIFS('Estat heat dem'!M$15:M$55,'Estat heat dem'!$A$15:$A$55,overview_numbers!$B115)</f>
        <v>2638.3333333333335</v>
      </c>
      <c r="M115" s="28">
        <f>SUMIFS('Estat heat dem'!N$15:N$55,'Estat heat dem'!$A$15:$A$55,overview_numbers!$B115)</f>
        <v>2538.6111111111109</v>
      </c>
      <c r="N115" s="28">
        <f>SUMIFS('Estat heat dem'!O$15:O$55,'Estat heat dem'!$A$15:$A$55,overview_numbers!$B115)</f>
        <v>2520.5555555555557</v>
      </c>
      <c r="O115" s="28">
        <f>SUMIFS('Estat heat dem'!P$15:P$55,'Estat heat dem'!$A$15:$A$55,overview_numbers!$B115)</f>
        <v>2163.3333333333335</v>
      </c>
      <c r="P115" s="28">
        <f>SUMIFS('Estat heat dem'!Q$15:Q$55,'Estat heat dem'!$A$15:$A$55,overview_numbers!$B115)</f>
        <v>2321.6666666666665</v>
      </c>
      <c r="Q115" s="28">
        <f>SUMIFS('Estat heat dem'!R$15:R$55,'Estat heat dem'!$A$15:$A$55,overview_numbers!$B115)</f>
        <v>2398.8888888888887</v>
      </c>
      <c r="R115" s="28">
        <f>SUMIFS('Estat heat dem'!S$15:S$55,'Estat heat dem'!$A$15:$A$55,overview_numbers!$B115)</f>
        <v>2501.4830555555554</v>
      </c>
      <c r="S115" s="28">
        <f>SUMIFS('Estat heat dem'!T$15:T$55,'Estat heat dem'!$A$15:$A$55,overview_numbers!$B115)</f>
        <v>2404.1652777777781</v>
      </c>
      <c r="T115" s="37">
        <f t="shared" si="42"/>
        <v>2454.5670060956068</v>
      </c>
      <c r="U115" s="37">
        <f t="shared" si="42"/>
        <v>2504.9687344134354</v>
      </c>
      <c r="V115" s="37">
        <f t="shared" si="42"/>
        <v>2555.3704627312641</v>
      </c>
      <c r="W115" s="37">
        <f t="shared" si="42"/>
        <v>2605.7721910490927</v>
      </c>
      <c r="X115" s="37">
        <f t="shared" si="42"/>
        <v>2656.1739193669214</v>
      </c>
      <c r="Y115" s="37">
        <f t="shared" si="42"/>
        <v>2706.57564768475</v>
      </c>
      <c r="Z115" s="29">
        <f>SUMIFS('NTUA heat dem'!G$15:G$55,'NTUA heat dem'!$A$15:$A$55,overview_numbers!$B115)</f>
        <v>2756.9773760025778</v>
      </c>
      <c r="AA115" s="37">
        <f t="shared" si="43"/>
        <v>2748.3239325887766</v>
      </c>
      <c r="AB115" s="37">
        <f t="shared" si="44"/>
        <v>2739.6704891749755</v>
      </c>
      <c r="AC115" s="37">
        <f t="shared" si="45"/>
        <v>2731.0170457611744</v>
      </c>
      <c r="AD115" s="37">
        <f t="shared" si="46"/>
        <v>2722.3636023473732</v>
      </c>
      <c r="AE115" s="29">
        <f>SUMIFS('NTUA heat dem'!H$15:H$55,'NTUA heat dem'!$A$15:$A$55,overview_numbers!$B115)</f>
        <v>2713.7101589335725</v>
      </c>
      <c r="AF115" s="37">
        <f t="shared" si="47"/>
        <v>2710.031665496283</v>
      </c>
      <c r="AG115" s="37">
        <f t="shared" si="48"/>
        <v>2706.3531720589936</v>
      </c>
      <c r="AH115" s="37">
        <f t="shared" si="49"/>
        <v>2702.6746786217041</v>
      </c>
      <c r="AI115" s="37">
        <f t="shared" si="50"/>
        <v>2698.9961851844146</v>
      </c>
      <c r="AJ115" s="29">
        <f>SUMIFS('NTUA heat dem'!I$15:I$55,'NTUA heat dem'!$A$15:$A$55,overview_numbers!$B115)</f>
        <v>2695.317691747126</v>
      </c>
      <c r="AK115" s="37">
        <f t="shared" si="51"/>
        <v>2706.8292578247988</v>
      </c>
      <c r="AL115" s="37">
        <f t="shared" si="52"/>
        <v>2718.3408239024716</v>
      </c>
      <c r="AM115" s="37">
        <f t="shared" si="53"/>
        <v>2729.8523899801444</v>
      </c>
      <c r="AN115" s="37">
        <f t="shared" si="54"/>
        <v>2741.3639560578172</v>
      </c>
      <c r="AO115" s="29">
        <f>SUMIFS('NTUA heat dem'!J$15:J$55,'NTUA heat dem'!$A$15:$A$55,overview_numbers!$B115)</f>
        <v>2752.8755221354904</v>
      </c>
      <c r="AP115" s="37">
        <f t="shared" si="55"/>
        <v>2744.4424704225198</v>
      </c>
      <c r="AQ115" s="37">
        <f t="shared" si="56"/>
        <v>2736.0094187095492</v>
      </c>
      <c r="AR115" s="37">
        <f t="shared" si="57"/>
        <v>2727.5763669965786</v>
      </c>
      <c r="AS115" s="37">
        <f t="shared" si="58"/>
        <v>2719.143315283608</v>
      </c>
      <c r="AT115" s="29">
        <f>SUMIFS('NTUA heat dem'!K$15:K$55,'NTUA heat dem'!$A$15:$A$55,overview_numbers!$B115)</f>
        <v>2710.7102635706383</v>
      </c>
      <c r="AU115" s="37">
        <f t="shared" si="59"/>
        <v>2697.8914953770873</v>
      </c>
      <c r="AV115" s="37">
        <f t="shared" si="60"/>
        <v>2685.0727271835362</v>
      </c>
      <c r="AW115" s="37">
        <f t="shared" si="61"/>
        <v>2672.2539589899852</v>
      </c>
      <c r="AX115" s="37">
        <f t="shared" si="62"/>
        <v>2659.4351907964342</v>
      </c>
      <c r="AY115" s="29">
        <f>SUMIFS('NTUA heat dem'!L$15:L$55,'NTUA heat dem'!$A$15:$A$55,overview_numbers!$B115)</f>
        <v>2646.6164226028836</v>
      </c>
    </row>
    <row r="116" spans="1:51" hidden="1" x14ac:dyDescent="0.25">
      <c r="A116" s="30"/>
      <c r="B116" s="24" t="s">
        <v>72</v>
      </c>
      <c r="C116" s="24" t="s">
        <v>124</v>
      </c>
      <c r="D116" s="24" t="s">
        <v>131</v>
      </c>
      <c r="E116" s="24" t="s">
        <v>132</v>
      </c>
      <c r="F116" s="25">
        <f>SUMIFS('Estat heat dem'!G$15:G$55,'Estat heat dem'!$A$15:$A$55,overview_numbers!$B116)</f>
        <v>13567.222222222223</v>
      </c>
      <c r="G116" s="25">
        <f>SUMIFS('Estat heat dem'!H$15:H$55,'Estat heat dem'!$A$15:$A$55,overview_numbers!$B116)</f>
        <v>12020</v>
      </c>
      <c r="H116" s="25">
        <f>SUMIFS('Estat heat dem'!I$15:I$55,'Estat heat dem'!$A$15:$A$55,overview_numbers!$B116)</f>
        <v>10844.444444444443</v>
      </c>
      <c r="I116" s="25">
        <f>SUMIFS('Estat heat dem'!J$15:J$55,'Estat heat dem'!$A$15:$A$55,overview_numbers!$B116)</f>
        <v>10475</v>
      </c>
      <c r="J116" s="25">
        <f>SUMIFS('Estat heat dem'!K$15:K$55,'Estat heat dem'!$A$15:$A$55,overview_numbers!$B116)</f>
        <v>11001.388888888889</v>
      </c>
      <c r="K116" s="25">
        <f>SUMIFS('Estat heat dem'!L$15:L$55,'Estat heat dem'!$A$15:$A$55,overview_numbers!$B116)</f>
        <v>12155.833333333334</v>
      </c>
      <c r="L116" s="25">
        <f>SUMIFS('Estat heat dem'!M$15:M$55,'Estat heat dem'!$A$15:$A$55,overview_numbers!$B116)</f>
        <v>11222.777777777777</v>
      </c>
      <c r="M116" s="25">
        <f>SUMIFS('Estat heat dem'!N$15:N$55,'Estat heat dem'!$A$15:$A$55,overview_numbers!$B116)</f>
        <v>11198.611111111111</v>
      </c>
      <c r="N116" s="25">
        <f>SUMIFS('Estat heat dem'!O$15:O$55,'Estat heat dem'!$A$15:$A$55,overview_numbers!$B116)</f>
        <v>10850</v>
      </c>
      <c r="O116" s="25">
        <f>SUMIFS('Estat heat dem'!P$15:P$55,'Estat heat dem'!$A$15:$A$55,overview_numbers!$B116)</f>
        <v>9203.0555555555547</v>
      </c>
      <c r="P116" s="25">
        <f>SUMIFS('Estat heat dem'!Q$15:Q$55,'Estat heat dem'!$A$15:$A$55,overview_numbers!$B116)</f>
        <v>9625</v>
      </c>
      <c r="Q116" s="25">
        <f>SUMIFS('Estat heat dem'!R$15:R$55,'Estat heat dem'!$A$15:$A$55,overview_numbers!$B116)</f>
        <v>9854.7222222222226</v>
      </c>
      <c r="R116" s="25">
        <f>SUMIFS('Estat heat dem'!S$15:S$55,'Estat heat dem'!$A$15:$A$55,overview_numbers!$B116)</f>
        <v>9731.3888888888887</v>
      </c>
      <c r="S116" s="25">
        <f>SUMIFS('Estat heat dem'!T$15:T$55,'Estat heat dem'!$A$15:$A$55,overview_numbers!$B116)</f>
        <v>7939.1666666666661</v>
      </c>
      <c r="T116" s="36">
        <f t="shared" si="42"/>
        <v>8473.8097592770537</v>
      </c>
      <c r="U116" s="36">
        <f t="shared" si="42"/>
        <v>9008.4528518874413</v>
      </c>
      <c r="V116" s="36">
        <f t="shared" si="42"/>
        <v>9543.0959444978289</v>
      </c>
      <c r="W116" s="36">
        <f t="shared" si="42"/>
        <v>10077.739037108217</v>
      </c>
      <c r="X116" s="36">
        <f t="shared" si="42"/>
        <v>10612.382129718604</v>
      </c>
      <c r="Y116" s="36">
        <f t="shared" si="42"/>
        <v>11147.025222328992</v>
      </c>
      <c r="Z116" s="26">
        <f>SUMIFS('NTUA heat dem'!G$15:G$55,'NTUA heat dem'!$A$15:$A$55,overview_numbers!$B116)</f>
        <v>11681.668314939376</v>
      </c>
      <c r="AA116" s="36">
        <f t="shared" si="43"/>
        <v>11629.336038704523</v>
      </c>
      <c r="AB116" s="36">
        <f t="shared" si="44"/>
        <v>11577.003762469671</v>
      </c>
      <c r="AC116" s="36">
        <f t="shared" si="45"/>
        <v>11524.671486234818</v>
      </c>
      <c r="AD116" s="36">
        <f t="shared" si="46"/>
        <v>11472.339209999966</v>
      </c>
      <c r="AE116" s="26">
        <f>SUMIFS('NTUA heat dem'!H$15:H$55,'NTUA heat dem'!$A$15:$A$55,overview_numbers!$B116)</f>
        <v>11420.006933765113</v>
      </c>
      <c r="AF116" s="36">
        <f t="shared" si="47"/>
        <v>11382.078270754968</v>
      </c>
      <c r="AG116" s="36">
        <f t="shared" si="48"/>
        <v>11344.149607744823</v>
      </c>
      <c r="AH116" s="36">
        <f t="shared" si="49"/>
        <v>11306.220944734678</v>
      </c>
      <c r="AI116" s="36">
        <f t="shared" si="50"/>
        <v>11268.292281724533</v>
      </c>
      <c r="AJ116" s="26">
        <f>SUMIFS('NTUA heat dem'!I$15:I$55,'NTUA heat dem'!$A$15:$A$55,overview_numbers!$B116)</f>
        <v>11230.363618714389</v>
      </c>
      <c r="AK116" s="36">
        <f t="shared" si="51"/>
        <v>11181.714582999193</v>
      </c>
      <c r="AL116" s="36">
        <f t="shared" si="52"/>
        <v>11133.065547283997</v>
      </c>
      <c r="AM116" s="36">
        <f t="shared" si="53"/>
        <v>11084.416511568801</v>
      </c>
      <c r="AN116" s="36">
        <f t="shared" si="54"/>
        <v>11035.767475853605</v>
      </c>
      <c r="AO116" s="26">
        <f>SUMIFS('NTUA heat dem'!J$15:J$55,'NTUA heat dem'!$A$15:$A$55,overview_numbers!$B116)</f>
        <v>10987.118440138411</v>
      </c>
      <c r="AP116" s="36">
        <f t="shared" si="55"/>
        <v>10913.009109217917</v>
      </c>
      <c r="AQ116" s="36">
        <f t="shared" si="56"/>
        <v>10838.899778297424</v>
      </c>
      <c r="AR116" s="36">
        <f t="shared" si="57"/>
        <v>10764.79044737693</v>
      </c>
      <c r="AS116" s="36">
        <f t="shared" si="58"/>
        <v>10690.681116456437</v>
      </c>
      <c r="AT116" s="26">
        <f>SUMIFS('NTUA heat dem'!K$15:K$55,'NTUA heat dem'!$A$15:$A$55,overview_numbers!$B116)</f>
        <v>10616.57178553594</v>
      </c>
      <c r="AU116" s="36">
        <f t="shared" si="59"/>
        <v>10567.881426825092</v>
      </c>
      <c r="AV116" s="36">
        <f t="shared" si="60"/>
        <v>10519.191068114244</v>
      </c>
      <c r="AW116" s="36">
        <f t="shared" si="61"/>
        <v>10470.500709403395</v>
      </c>
      <c r="AX116" s="36">
        <f t="shared" si="62"/>
        <v>10421.810350692547</v>
      </c>
      <c r="AY116" s="26">
        <f>SUMIFS('NTUA heat dem'!L$15:L$55,'NTUA heat dem'!$A$15:$A$55,overview_numbers!$B116)</f>
        <v>10373.119991981699</v>
      </c>
    </row>
    <row r="117" spans="1:51" hidden="1" x14ac:dyDescent="0.25">
      <c r="A117" s="31"/>
      <c r="B117" s="27" t="s">
        <v>73</v>
      </c>
      <c r="C117" s="27" t="s">
        <v>110</v>
      </c>
      <c r="D117" s="27" t="s">
        <v>131</v>
      </c>
      <c r="E117" s="27" t="s">
        <v>132</v>
      </c>
      <c r="F117" s="28">
        <f>SUMIFS('Estat heat dem'!G$15:G$55,'Estat heat dem'!$A$15:$A$55,overview_numbers!$B117)</f>
        <v>49303.333333333328</v>
      </c>
      <c r="G117" s="28">
        <f>SUMIFS('Estat heat dem'!H$15:H$55,'Estat heat dem'!$A$15:$A$55,overview_numbers!$B117)</f>
        <v>52713.611111111109</v>
      </c>
      <c r="H117" s="28">
        <f>SUMIFS('Estat heat dem'!I$15:I$55,'Estat heat dem'!$A$15:$A$55,overview_numbers!$B117)</f>
        <v>51635.833333333328</v>
      </c>
      <c r="I117" s="28">
        <f>SUMIFS('Estat heat dem'!J$15:J$55,'Estat heat dem'!$A$15:$A$55,overview_numbers!$B117)</f>
        <v>51826.666666666664</v>
      </c>
      <c r="J117" s="28">
        <f>SUMIFS('Estat heat dem'!K$15:K$55,'Estat heat dem'!$A$15:$A$55,overview_numbers!$B117)</f>
        <v>51908.888888888891</v>
      </c>
      <c r="K117" s="28">
        <f>SUMIFS('Estat heat dem'!L$15:L$55,'Estat heat dem'!$A$15:$A$55,overview_numbers!$B117)</f>
        <v>58095</v>
      </c>
      <c r="L117" s="28">
        <f>SUMIFS('Estat heat dem'!M$15:M$55,'Estat heat dem'!$A$15:$A$55,overview_numbers!$B117)</f>
        <v>51753.333333333328</v>
      </c>
      <c r="M117" s="28">
        <f>SUMIFS('Estat heat dem'!N$15:N$55,'Estat heat dem'!$A$15:$A$55,overview_numbers!$B117)</f>
        <v>54889.444444444445</v>
      </c>
      <c r="N117" s="28">
        <f>SUMIFS('Estat heat dem'!O$15:O$55,'Estat heat dem'!$A$15:$A$55,overview_numbers!$B117)</f>
        <v>51776.388888888891</v>
      </c>
      <c r="O117" s="28">
        <f>SUMIFS('Estat heat dem'!P$15:P$55,'Estat heat dem'!$A$15:$A$55,overview_numbers!$B117)</f>
        <v>50713.055555555555</v>
      </c>
      <c r="P117" s="28">
        <f>SUMIFS('Estat heat dem'!Q$15:Q$55,'Estat heat dem'!$A$15:$A$55,overview_numbers!$B117)</f>
        <v>48790.833333333336</v>
      </c>
      <c r="Q117" s="28">
        <f>SUMIFS('Estat heat dem'!R$15:R$55,'Estat heat dem'!$A$15:$A$55,overview_numbers!$B117)</f>
        <v>53869.444444444445</v>
      </c>
      <c r="R117" s="28">
        <f>SUMIFS('Estat heat dem'!S$15:S$55,'Estat heat dem'!$A$15:$A$55,overview_numbers!$B117)</f>
        <v>53066.111111111109</v>
      </c>
      <c r="S117" s="28">
        <f>SUMIFS('Estat heat dem'!T$15:T$55,'Estat heat dem'!$A$15:$A$55,overview_numbers!$B117)</f>
        <v>52147.777777777774</v>
      </c>
      <c r="T117" s="37">
        <f t="shared" si="42"/>
        <v>52271.228346314805</v>
      </c>
      <c r="U117" s="37">
        <f t="shared" si="42"/>
        <v>52394.678914851836</v>
      </c>
      <c r="V117" s="37">
        <f t="shared" si="42"/>
        <v>52518.129483388868</v>
      </c>
      <c r="W117" s="37">
        <f t="shared" si="42"/>
        <v>52641.580051925899</v>
      </c>
      <c r="X117" s="37">
        <f t="shared" si="42"/>
        <v>52765.030620462931</v>
      </c>
      <c r="Y117" s="37">
        <f t="shared" si="42"/>
        <v>52888.481188999962</v>
      </c>
      <c r="Z117" s="29">
        <f>SUMIFS('NTUA heat dem'!G$15:G$55,'NTUA heat dem'!$A$15:$A$55,overview_numbers!$B117)</f>
        <v>53011.931757537001</v>
      </c>
      <c r="AA117" s="37">
        <f t="shared" si="43"/>
        <v>52406.038075664299</v>
      </c>
      <c r="AB117" s="37">
        <f t="shared" si="44"/>
        <v>51800.144393791597</v>
      </c>
      <c r="AC117" s="37">
        <f t="shared" si="45"/>
        <v>51194.250711918896</v>
      </c>
      <c r="AD117" s="37">
        <f t="shared" si="46"/>
        <v>50588.357030046194</v>
      </c>
      <c r="AE117" s="29">
        <f>SUMIFS('NTUA heat dem'!H$15:H$55,'NTUA heat dem'!$A$15:$A$55,overview_numbers!$B117)</f>
        <v>49982.463348173507</v>
      </c>
      <c r="AF117" s="37">
        <f t="shared" si="47"/>
        <v>49742.279408100396</v>
      </c>
      <c r="AG117" s="37">
        <f t="shared" si="48"/>
        <v>49502.095468027284</v>
      </c>
      <c r="AH117" s="37">
        <f t="shared" si="49"/>
        <v>49261.911527954173</v>
      </c>
      <c r="AI117" s="37">
        <f t="shared" si="50"/>
        <v>49021.727587881061</v>
      </c>
      <c r="AJ117" s="29">
        <f>SUMIFS('NTUA heat dem'!I$15:I$55,'NTUA heat dem'!$A$15:$A$55,overview_numbers!$B117)</f>
        <v>48781.543647807957</v>
      </c>
      <c r="AK117" s="37">
        <f t="shared" si="51"/>
        <v>48803.993938710817</v>
      </c>
      <c r="AL117" s="37">
        <f t="shared" si="52"/>
        <v>48826.444229613677</v>
      </c>
      <c r="AM117" s="37">
        <f t="shared" si="53"/>
        <v>48848.894520516536</v>
      </c>
      <c r="AN117" s="37">
        <f t="shared" si="54"/>
        <v>48871.344811419396</v>
      </c>
      <c r="AO117" s="29">
        <f>SUMIFS('NTUA heat dem'!J$15:J$55,'NTUA heat dem'!$A$15:$A$55,overview_numbers!$B117)</f>
        <v>48893.79510232227</v>
      </c>
      <c r="AP117" s="37">
        <f t="shared" si="55"/>
        <v>48944.556983214723</v>
      </c>
      <c r="AQ117" s="37">
        <f t="shared" si="56"/>
        <v>48995.318864107176</v>
      </c>
      <c r="AR117" s="37">
        <f t="shared" si="57"/>
        <v>49046.080744999628</v>
      </c>
      <c r="AS117" s="37">
        <f t="shared" si="58"/>
        <v>49096.842625892081</v>
      </c>
      <c r="AT117" s="29">
        <f>SUMIFS('NTUA heat dem'!K$15:K$55,'NTUA heat dem'!$A$15:$A$55,overview_numbers!$B117)</f>
        <v>49147.604506784533</v>
      </c>
      <c r="AU117" s="37">
        <f t="shared" si="59"/>
        <v>49317.308039438896</v>
      </c>
      <c r="AV117" s="37">
        <f t="shared" si="60"/>
        <v>49487.011572093259</v>
      </c>
      <c r="AW117" s="37">
        <f t="shared" si="61"/>
        <v>49656.715104747622</v>
      </c>
      <c r="AX117" s="37">
        <f t="shared" si="62"/>
        <v>49826.418637401985</v>
      </c>
      <c r="AY117" s="29">
        <f>SUMIFS('NTUA heat dem'!L$15:L$55,'NTUA heat dem'!$A$15:$A$55,overview_numbers!$B117)</f>
        <v>49996.122170056333</v>
      </c>
    </row>
    <row r="118" spans="1:51" hidden="1" x14ac:dyDescent="0.25">
      <c r="A118" s="30"/>
      <c r="B118" s="24" t="s">
        <v>74</v>
      </c>
      <c r="C118" s="24" t="s">
        <v>125</v>
      </c>
      <c r="D118" s="24" t="s">
        <v>131</v>
      </c>
      <c r="E118" s="24" t="s">
        <v>132</v>
      </c>
      <c r="F118" s="25">
        <f>SUMIFS('Estat heat dem'!G$15:G$55,'Estat heat dem'!$A$15:$A$55,overview_numbers!$B118)</f>
        <v>50296.111111111109</v>
      </c>
      <c r="G118" s="25">
        <f>SUMIFS('Estat heat dem'!H$15:H$55,'Estat heat dem'!$A$15:$A$55,overview_numbers!$B118)</f>
        <v>50394.722222222219</v>
      </c>
      <c r="H118" s="25">
        <f>SUMIFS('Estat heat dem'!I$15:I$55,'Estat heat dem'!$A$15:$A$55,overview_numbers!$B118)</f>
        <v>49296.111111111109</v>
      </c>
      <c r="I118" s="25">
        <f>SUMIFS('Estat heat dem'!J$15:J$55,'Estat heat dem'!$A$15:$A$55,overview_numbers!$B118)</f>
        <v>49342.222222222219</v>
      </c>
      <c r="J118" s="25">
        <f>SUMIFS('Estat heat dem'!K$15:K$55,'Estat heat dem'!$A$15:$A$55,overview_numbers!$B118)</f>
        <v>51987.222222222219</v>
      </c>
      <c r="K118" s="25">
        <f>SUMIFS('Estat heat dem'!L$15:L$55,'Estat heat dem'!$A$15:$A$55,overview_numbers!$B118)</f>
        <v>62286.111111111109</v>
      </c>
      <c r="L118" s="25">
        <f>SUMIFS('Estat heat dem'!M$15:M$55,'Estat heat dem'!$A$15:$A$55,overview_numbers!$B118)</f>
        <v>49572.222222222219</v>
      </c>
      <c r="M118" s="25">
        <f>SUMIFS('Estat heat dem'!N$15:N$55,'Estat heat dem'!$A$15:$A$55,overview_numbers!$B118)</f>
        <v>54567.777777777774</v>
      </c>
      <c r="N118" s="25">
        <f>SUMIFS('Estat heat dem'!O$15:O$55,'Estat heat dem'!$A$15:$A$55,overview_numbers!$B118)</f>
        <v>52818.888888888891</v>
      </c>
      <c r="O118" s="25">
        <f>SUMIFS('Estat heat dem'!P$15:P$55,'Estat heat dem'!$A$15:$A$55,overview_numbers!$B118)</f>
        <v>49971.111111111109</v>
      </c>
      <c r="P118" s="25">
        <f>SUMIFS('Estat heat dem'!Q$15:Q$55,'Estat heat dem'!$A$15:$A$55,overview_numbers!$B118)</f>
        <v>50959.722222222219</v>
      </c>
      <c r="Q118" s="25">
        <f>SUMIFS('Estat heat dem'!R$15:R$55,'Estat heat dem'!$A$15:$A$55,overview_numbers!$B118)</f>
        <v>53730.277777777774</v>
      </c>
      <c r="R118" s="25">
        <f>SUMIFS('Estat heat dem'!S$15:S$55,'Estat heat dem'!$A$15:$A$55,overview_numbers!$B118)</f>
        <v>52751.944444444445</v>
      </c>
      <c r="S118" s="25">
        <f>SUMIFS('Estat heat dem'!T$15:T$55,'Estat heat dem'!$A$15:$A$55,overview_numbers!$B118)</f>
        <v>52696.944444444445</v>
      </c>
      <c r="T118" s="36">
        <f t="shared" si="42"/>
        <v>53015.876544820087</v>
      </c>
      <c r="U118" s="36">
        <f t="shared" si="42"/>
        <v>53334.808645195728</v>
      </c>
      <c r="V118" s="36">
        <f t="shared" si="42"/>
        <v>53653.740745571369</v>
      </c>
      <c r="W118" s="36">
        <f t="shared" si="42"/>
        <v>53972.672845947011</v>
      </c>
      <c r="X118" s="36">
        <f t="shared" si="42"/>
        <v>54291.604946322652</v>
      </c>
      <c r="Y118" s="36">
        <f t="shared" si="42"/>
        <v>54610.537046698293</v>
      </c>
      <c r="Z118" s="26">
        <f>SUMIFS('NTUA heat dem'!G$15:G$55,'NTUA heat dem'!$A$15:$A$55,overview_numbers!$B118)</f>
        <v>54929.469147073934</v>
      </c>
      <c r="AA118" s="36">
        <f t="shared" si="43"/>
        <v>54641.980851337205</v>
      </c>
      <c r="AB118" s="36">
        <f t="shared" si="44"/>
        <v>54354.492555600475</v>
      </c>
      <c r="AC118" s="36">
        <f t="shared" si="45"/>
        <v>54067.004259863745</v>
      </c>
      <c r="AD118" s="36">
        <f t="shared" si="46"/>
        <v>53779.515964127015</v>
      </c>
      <c r="AE118" s="26">
        <f>SUMIFS('NTUA heat dem'!H$15:H$55,'NTUA heat dem'!$A$15:$A$55,overview_numbers!$B118)</f>
        <v>53492.027668390278</v>
      </c>
      <c r="AF118" s="36">
        <f t="shared" si="47"/>
        <v>53894.071618014321</v>
      </c>
      <c r="AG118" s="36">
        <f t="shared" si="48"/>
        <v>54296.115567638364</v>
      </c>
      <c r="AH118" s="36">
        <f t="shared" si="49"/>
        <v>54698.159517262407</v>
      </c>
      <c r="AI118" s="36">
        <f t="shared" si="50"/>
        <v>55100.203466886451</v>
      </c>
      <c r="AJ118" s="26">
        <f>SUMIFS('NTUA heat dem'!I$15:I$55,'NTUA heat dem'!$A$15:$A$55,overview_numbers!$B118)</f>
        <v>55502.247416510494</v>
      </c>
      <c r="AK118" s="36">
        <f t="shared" si="51"/>
        <v>55877.820897695805</v>
      </c>
      <c r="AL118" s="36">
        <f t="shared" si="52"/>
        <v>56253.394378881116</v>
      </c>
      <c r="AM118" s="36">
        <f t="shared" si="53"/>
        <v>56628.967860066427</v>
      </c>
      <c r="AN118" s="36">
        <f t="shared" si="54"/>
        <v>57004.541341251737</v>
      </c>
      <c r="AO118" s="26">
        <f>SUMIFS('NTUA heat dem'!J$15:J$55,'NTUA heat dem'!$A$15:$A$55,overview_numbers!$B118)</f>
        <v>57380.114822437041</v>
      </c>
      <c r="AP118" s="36">
        <f t="shared" si="55"/>
        <v>57972.978163765969</v>
      </c>
      <c r="AQ118" s="36">
        <f t="shared" si="56"/>
        <v>58565.841505094897</v>
      </c>
      <c r="AR118" s="36">
        <f t="shared" si="57"/>
        <v>59158.704846423825</v>
      </c>
      <c r="AS118" s="36">
        <f t="shared" si="58"/>
        <v>59751.568187752753</v>
      </c>
      <c r="AT118" s="26">
        <f>SUMIFS('NTUA heat dem'!K$15:K$55,'NTUA heat dem'!$A$15:$A$55,overview_numbers!$B118)</f>
        <v>60344.431529081696</v>
      </c>
      <c r="AU118" s="36">
        <f t="shared" si="59"/>
        <v>60874.663024232017</v>
      </c>
      <c r="AV118" s="36">
        <f t="shared" si="60"/>
        <v>61404.894519382338</v>
      </c>
      <c r="AW118" s="36">
        <f t="shared" si="61"/>
        <v>61935.12601453266</v>
      </c>
      <c r="AX118" s="36">
        <f t="shared" si="62"/>
        <v>62465.357509682981</v>
      </c>
      <c r="AY118" s="26">
        <f>SUMIFS('NTUA heat dem'!L$15:L$55,'NTUA heat dem'!$A$15:$A$55,overview_numbers!$B118)</f>
        <v>62995.589004833309</v>
      </c>
    </row>
    <row r="119" spans="1:51" hidden="1" x14ac:dyDescent="0.25">
      <c r="A119" s="31"/>
      <c r="B119" s="27" t="s">
        <v>75</v>
      </c>
      <c r="C119" s="27" t="s">
        <v>126</v>
      </c>
      <c r="D119" s="27" t="s">
        <v>131</v>
      </c>
      <c r="E119" s="27" t="s">
        <v>132</v>
      </c>
      <c r="F119" s="28">
        <f>SUMIFS('Estat heat dem'!G$15:G$55,'Estat heat dem'!$A$15:$A$55,overview_numbers!$B119)</f>
        <v>15884.444444444443</v>
      </c>
      <c r="G119" s="28">
        <f>SUMIFS('Estat heat dem'!H$15:H$55,'Estat heat dem'!$A$15:$A$55,overview_numbers!$B119)</f>
        <v>15173.888888888889</v>
      </c>
      <c r="H119" s="28">
        <f>SUMIFS('Estat heat dem'!I$15:I$55,'Estat heat dem'!$A$15:$A$55,overview_numbers!$B119)</f>
        <v>16346.666666666666</v>
      </c>
      <c r="I119" s="28">
        <f>SUMIFS('Estat heat dem'!J$15:J$55,'Estat heat dem'!$A$15:$A$55,overview_numbers!$B119)</f>
        <v>17876.111111111109</v>
      </c>
      <c r="J119" s="28">
        <f>SUMIFS('Estat heat dem'!K$15:K$55,'Estat heat dem'!$A$15:$A$55,overview_numbers!$B119)</f>
        <v>15128.055555555555</v>
      </c>
      <c r="K119" s="28">
        <f>SUMIFS('Estat heat dem'!L$15:L$55,'Estat heat dem'!$A$15:$A$55,overview_numbers!$B119)</f>
        <v>15822.777777777777</v>
      </c>
      <c r="L119" s="28">
        <f>SUMIFS('Estat heat dem'!M$15:M$55,'Estat heat dem'!$A$15:$A$55,overview_numbers!$B119)</f>
        <v>16141.388888888889</v>
      </c>
      <c r="M119" s="28">
        <f>SUMIFS('Estat heat dem'!N$15:N$55,'Estat heat dem'!$A$15:$A$55,overview_numbers!$B119)</f>
        <v>16201.388888888889</v>
      </c>
      <c r="N119" s="28">
        <f>SUMIFS('Estat heat dem'!O$15:O$55,'Estat heat dem'!$A$15:$A$55,overview_numbers!$B119)</f>
        <v>15723.333333333332</v>
      </c>
      <c r="O119" s="28">
        <f>SUMIFS('Estat heat dem'!P$15:P$55,'Estat heat dem'!$A$15:$A$55,overview_numbers!$B119)</f>
        <v>16748.333333333332</v>
      </c>
      <c r="P119" s="28">
        <f>SUMIFS('Estat heat dem'!Q$15:Q$55,'Estat heat dem'!$A$15:$A$55,overview_numbers!$B119)</f>
        <v>18474.868055555555</v>
      </c>
      <c r="Q119" s="28">
        <f>SUMIFS('Estat heat dem'!R$15:R$55,'Estat heat dem'!$A$15:$A$55,overview_numbers!$B119)</f>
        <v>18091.288888888888</v>
      </c>
      <c r="R119" s="28">
        <f>SUMIFS('Estat heat dem'!S$15:S$55,'Estat heat dem'!$A$15:$A$55,overview_numbers!$B119)</f>
        <v>18490.0825</v>
      </c>
      <c r="S119" s="28">
        <f>SUMIFS('Estat heat dem'!T$15:T$55,'Estat heat dem'!$A$15:$A$55,overview_numbers!$B119)</f>
        <v>18428.398611111112</v>
      </c>
      <c r="T119" s="37">
        <f t="shared" si="42"/>
        <v>18708.082332164242</v>
      </c>
      <c r="U119" s="37">
        <f t="shared" si="42"/>
        <v>18987.766053217372</v>
      </c>
      <c r="V119" s="37">
        <f t="shared" si="42"/>
        <v>19267.449774270503</v>
      </c>
      <c r="W119" s="37">
        <f t="shared" si="42"/>
        <v>19547.133495323633</v>
      </c>
      <c r="X119" s="37">
        <f t="shared" si="42"/>
        <v>19826.817216376763</v>
      </c>
      <c r="Y119" s="37">
        <f t="shared" si="42"/>
        <v>20106.500937429893</v>
      </c>
      <c r="Z119" s="29">
        <f>SUMIFS('NTUA heat dem'!G$15:G$55,'NTUA heat dem'!$A$15:$A$55,overview_numbers!$B119)</f>
        <v>20386.184658483027</v>
      </c>
      <c r="AA119" s="37">
        <f t="shared" si="43"/>
        <v>20798.710694951325</v>
      </c>
      <c r="AB119" s="37">
        <f t="shared" si="44"/>
        <v>21211.236731419624</v>
      </c>
      <c r="AC119" s="37">
        <f t="shared" si="45"/>
        <v>21623.762767887922</v>
      </c>
      <c r="AD119" s="37">
        <f t="shared" si="46"/>
        <v>22036.28880435622</v>
      </c>
      <c r="AE119" s="29">
        <f>SUMIFS('NTUA heat dem'!H$15:H$55,'NTUA heat dem'!$A$15:$A$55,overview_numbers!$B119)</f>
        <v>22448.814840824511</v>
      </c>
      <c r="AF119" s="37">
        <f t="shared" si="47"/>
        <v>22763.099468928285</v>
      </c>
      <c r="AG119" s="37">
        <f t="shared" si="48"/>
        <v>23077.38409703206</v>
      </c>
      <c r="AH119" s="37">
        <f t="shared" si="49"/>
        <v>23391.668725135834</v>
      </c>
      <c r="AI119" s="37">
        <f t="shared" si="50"/>
        <v>23705.953353239609</v>
      </c>
      <c r="AJ119" s="29">
        <f>SUMIFS('NTUA heat dem'!I$15:I$55,'NTUA heat dem'!$A$15:$A$55,overview_numbers!$B119)</f>
        <v>24020.237981343384</v>
      </c>
      <c r="AK119" s="37">
        <f t="shared" si="51"/>
        <v>23464.045619501881</v>
      </c>
      <c r="AL119" s="37">
        <f t="shared" si="52"/>
        <v>22907.853257660379</v>
      </c>
      <c r="AM119" s="37">
        <f t="shared" si="53"/>
        <v>22351.660895818877</v>
      </c>
      <c r="AN119" s="37">
        <f t="shared" si="54"/>
        <v>21795.468533977375</v>
      </c>
      <c r="AO119" s="29">
        <f>SUMIFS('NTUA heat dem'!J$15:J$55,'NTUA heat dem'!$A$15:$A$55,overview_numbers!$B119)</f>
        <v>21239.276172135877</v>
      </c>
      <c r="AP119" s="37">
        <f t="shared" si="55"/>
        <v>21028.964574209596</v>
      </c>
      <c r="AQ119" s="37">
        <f t="shared" si="56"/>
        <v>20818.652976283316</v>
      </c>
      <c r="AR119" s="37">
        <f t="shared" si="57"/>
        <v>20608.341378357036</v>
      </c>
      <c r="AS119" s="37">
        <f t="shared" si="58"/>
        <v>20398.029780430756</v>
      </c>
      <c r="AT119" s="29">
        <f>SUMIFS('NTUA heat dem'!K$15:K$55,'NTUA heat dem'!$A$15:$A$55,overview_numbers!$B119)</f>
        <v>20187.718182504479</v>
      </c>
      <c r="AU119" s="37">
        <f t="shared" si="59"/>
        <v>20382.301223605504</v>
      </c>
      <c r="AV119" s="37">
        <f t="shared" si="60"/>
        <v>20576.884264706528</v>
      </c>
      <c r="AW119" s="37">
        <f t="shared" si="61"/>
        <v>20771.467305807553</v>
      </c>
      <c r="AX119" s="37">
        <f t="shared" si="62"/>
        <v>20966.050346908578</v>
      </c>
      <c r="AY119" s="29">
        <f>SUMIFS('NTUA heat dem'!L$15:L$55,'NTUA heat dem'!$A$15:$A$55,overview_numbers!$B119)</f>
        <v>21160.633388009599</v>
      </c>
    </row>
    <row r="120" spans="1:51" hidden="1" x14ac:dyDescent="0.25">
      <c r="A120" s="30"/>
      <c r="B120" s="24" t="s">
        <v>79</v>
      </c>
      <c r="C120" s="24" t="s">
        <v>111</v>
      </c>
      <c r="D120" s="24" t="s">
        <v>131</v>
      </c>
      <c r="E120" s="24" t="s">
        <v>132</v>
      </c>
      <c r="F120" s="25">
        <f>SUMIFS('Estat heat dem'!G$15:G$55,'Estat heat dem'!$A$15:$A$55,overview_numbers!$B120)</f>
        <v>2855.5555555555557</v>
      </c>
      <c r="G120" s="25">
        <f>SUMIFS('Estat heat dem'!H$15:H$55,'Estat heat dem'!$A$15:$A$55,overview_numbers!$B120)</f>
        <v>3029.1666666666665</v>
      </c>
      <c r="H120" s="25">
        <f>SUMIFS('Estat heat dem'!I$15:I$55,'Estat heat dem'!$A$15:$A$55,overview_numbers!$B120)</f>
        <v>3226.9444444444443</v>
      </c>
      <c r="I120" s="25">
        <f>SUMIFS('Estat heat dem'!J$15:J$55,'Estat heat dem'!$A$15:$A$55,overview_numbers!$B120)</f>
        <v>3355</v>
      </c>
      <c r="J120" s="25">
        <f>SUMIFS('Estat heat dem'!K$15:K$55,'Estat heat dem'!$A$15:$A$55,overview_numbers!$B120)</f>
        <v>4003.6111111111109</v>
      </c>
      <c r="K120" s="25">
        <f>SUMIFS('Estat heat dem'!L$15:L$55,'Estat heat dem'!$A$15:$A$55,overview_numbers!$B120)</f>
        <v>5021.1111111111113</v>
      </c>
      <c r="L120" s="25">
        <f>SUMIFS('Estat heat dem'!M$15:M$55,'Estat heat dem'!$A$15:$A$55,overview_numbers!$B120)</f>
        <v>4453.8888888888887</v>
      </c>
      <c r="M120" s="25">
        <f>SUMIFS('Estat heat dem'!N$15:N$55,'Estat heat dem'!$A$15:$A$55,overview_numbers!$B120)</f>
        <v>4925</v>
      </c>
      <c r="N120" s="25">
        <f>SUMIFS('Estat heat dem'!O$15:O$55,'Estat heat dem'!$A$15:$A$55,overview_numbers!$B120)</f>
        <v>5519.4444444444443</v>
      </c>
      <c r="O120" s="25">
        <f>SUMIFS('Estat heat dem'!P$15:P$55,'Estat heat dem'!$A$15:$A$55,overview_numbers!$B120)</f>
        <v>5287.5</v>
      </c>
      <c r="P120" s="25">
        <f>SUMIFS('Estat heat dem'!Q$15:Q$55,'Estat heat dem'!$A$15:$A$55,overview_numbers!$B120)</f>
        <v>5697.5</v>
      </c>
      <c r="Q120" s="25">
        <f>SUMIFS('Estat heat dem'!R$15:R$55,'Estat heat dem'!$A$15:$A$55,overview_numbers!$B120)</f>
        <v>6166.1111111111113</v>
      </c>
      <c r="R120" s="25">
        <f>SUMIFS('Estat heat dem'!S$15:S$55,'Estat heat dem'!$A$15:$A$55,overview_numbers!$B120)</f>
        <v>6401.1111111111113</v>
      </c>
      <c r="S120" s="25"/>
      <c r="T120" s="24"/>
      <c r="U120" s="26"/>
      <c r="V120" s="24"/>
      <c r="W120" s="24"/>
      <c r="X120" s="24"/>
      <c r="Y120" s="24"/>
      <c r="Z120" s="26"/>
      <c r="AA120" s="24"/>
      <c r="AB120" s="24"/>
      <c r="AC120" s="24"/>
      <c r="AD120" s="24"/>
      <c r="AE120" s="26"/>
      <c r="AF120" s="24"/>
      <c r="AG120" s="24"/>
      <c r="AH120" s="24"/>
      <c r="AI120" s="24"/>
      <c r="AJ120" s="26"/>
      <c r="AK120" s="24"/>
      <c r="AL120" s="24"/>
      <c r="AM120" s="24"/>
      <c r="AN120" s="24"/>
      <c r="AO120" s="26"/>
      <c r="AP120" s="24"/>
      <c r="AQ120" s="24"/>
      <c r="AR120" s="24"/>
      <c r="AS120" s="24"/>
      <c r="AT120" s="26"/>
      <c r="AU120" s="24"/>
      <c r="AV120" s="24"/>
      <c r="AW120" s="24"/>
      <c r="AX120" s="24"/>
      <c r="AY120" s="26"/>
    </row>
    <row r="121" spans="1:51" hidden="1" x14ac:dyDescent="0.25">
      <c r="A121" s="31"/>
      <c r="B121" s="27" t="s">
        <v>127</v>
      </c>
      <c r="C121" s="27" t="s">
        <v>128</v>
      </c>
      <c r="D121" s="27" t="s">
        <v>131</v>
      </c>
      <c r="E121" s="27" t="s">
        <v>132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7"/>
      <c r="U121" s="29"/>
      <c r="V121" s="27"/>
      <c r="W121" s="27"/>
      <c r="X121" s="27"/>
      <c r="Y121" s="27"/>
      <c r="Z121" s="29"/>
      <c r="AA121" s="27"/>
      <c r="AB121" s="27"/>
      <c r="AC121" s="27"/>
      <c r="AD121" s="27"/>
      <c r="AE121" s="29"/>
      <c r="AF121" s="27"/>
      <c r="AG121" s="27"/>
      <c r="AH121" s="27"/>
      <c r="AI121" s="27"/>
      <c r="AJ121" s="29"/>
      <c r="AK121" s="27"/>
      <c r="AL121" s="27"/>
      <c r="AM121" s="27"/>
      <c r="AN121" s="27"/>
      <c r="AO121" s="29"/>
      <c r="AP121" s="27"/>
      <c r="AQ121" s="27"/>
      <c r="AR121" s="27"/>
      <c r="AS121" s="27"/>
      <c r="AT121" s="29"/>
      <c r="AU121" s="27"/>
      <c r="AV121" s="27"/>
      <c r="AW121" s="27"/>
      <c r="AX121" s="27"/>
      <c r="AY121" s="29"/>
    </row>
  </sheetData>
  <autoFilter ref="A1:AY121">
    <filterColumn colId="3">
      <filters>
        <filter val="Share"/>
      </filters>
    </filterColumn>
    <sortState ref="A62:AY91">
      <sortCondition ref="C1:C121"/>
    </sortState>
  </autoFilter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Normal="100" workbookViewId="0"/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20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2">
        <v>185923.54</v>
      </c>
      <c r="C12" s="12">
        <v>187338.54</v>
      </c>
      <c r="D12" s="12">
        <v>180398.54</v>
      </c>
      <c r="E12" s="12">
        <v>185284.54</v>
      </c>
      <c r="F12" s="12">
        <v>187696.18</v>
      </c>
      <c r="G12" s="12">
        <v>192244.06700000001</v>
      </c>
      <c r="H12" s="12">
        <v>186716.321</v>
      </c>
      <c r="I12" s="12">
        <v>189283.15599999999</v>
      </c>
      <c r="J12" s="12">
        <v>191021.88800000001</v>
      </c>
      <c r="K12" s="12">
        <v>180828.432</v>
      </c>
      <c r="L12" s="12">
        <v>185531.43100000001</v>
      </c>
      <c r="M12" s="12">
        <v>182331.481</v>
      </c>
      <c r="N12" s="12">
        <v>183204.81</v>
      </c>
      <c r="O12" s="12">
        <v>185059.611</v>
      </c>
      <c r="P12" s="12">
        <v>174789.98800000001</v>
      </c>
      <c r="Q12" s="12">
        <v>179343.03200000001</v>
      </c>
      <c r="R12" s="12">
        <v>179983.54</v>
      </c>
      <c r="S12" s="12">
        <v>178070.16</v>
      </c>
      <c r="T12" s="12">
        <v>182763.05</v>
      </c>
    </row>
    <row r="13" spans="1:20" x14ac:dyDescent="0.2">
      <c r="A13" s="9" t="s">
        <v>46</v>
      </c>
      <c r="B13" s="12">
        <v>217066.54</v>
      </c>
      <c r="C13" s="12">
        <v>219415.54</v>
      </c>
      <c r="D13" s="12">
        <v>211361.54</v>
      </c>
      <c r="E13" s="12">
        <v>217354.54</v>
      </c>
      <c r="F13" s="12">
        <v>220871.18</v>
      </c>
      <c r="G13" s="12">
        <v>220145.06700000001</v>
      </c>
      <c r="H13" s="12">
        <v>214231.321</v>
      </c>
      <c r="I13" s="12">
        <v>217113.15599999999</v>
      </c>
      <c r="J13" s="12">
        <v>219124.88800000001</v>
      </c>
      <c r="K13" s="12">
        <v>208976.432</v>
      </c>
      <c r="L13" s="12">
        <v>212415.43100000001</v>
      </c>
      <c r="M13" s="12">
        <v>210321.481</v>
      </c>
      <c r="N13" s="12">
        <v>211498.81</v>
      </c>
      <c r="O13" s="12">
        <v>211609.611</v>
      </c>
      <c r="P13" s="12">
        <v>202237.98800000001</v>
      </c>
      <c r="Q13" s="12">
        <v>207981.91800000001</v>
      </c>
      <c r="R13" s="12">
        <v>206339.198</v>
      </c>
      <c r="S13" s="12">
        <v>204878.34400000001</v>
      </c>
      <c r="T13" s="12">
        <v>209362.48800000001</v>
      </c>
    </row>
    <row r="14" spans="1:20" x14ac:dyDescent="0.2">
      <c r="A14" s="9" t="s">
        <v>47</v>
      </c>
      <c r="B14" s="12">
        <v>133993.54</v>
      </c>
      <c r="C14" s="12">
        <v>133965.54</v>
      </c>
      <c r="D14" s="12">
        <v>127821.54</v>
      </c>
      <c r="E14" s="12">
        <v>135438.54</v>
      </c>
      <c r="F14" s="12">
        <v>138057.18</v>
      </c>
      <c r="G14" s="12">
        <v>142384.06700000001</v>
      </c>
      <c r="H14" s="12">
        <v>138020.321</v>
      </c>
      <c r="I14" s="12">
        <v>139920.15599999999</v>
      </c>
      <c r="J14" s="12">
        <v>143155.88800000001</v>
      </c>
      <c r="K14" s="12">
        <v>134368.432</v>
      </c>
      <c r="L14" s="12">
        <v>138668.43100000001</v>
      </c>
      <c r="M14" s="12">
        <v>137338.481</v>
      </c>
      <c r="N14" s="12">
        <v>138159.81</v>
      </c>
      <c r="O14" s="12">
        <v>142274.611</v>
      </c>
      <c r="P14" s="12">
        <v>134878.98800000001</v>
      </c>
      <c r="Q14" s="12">
        <v>139545.625</v>
      </c>
      <c r="R14" s="12">
        <v>139892.85999999999</v>
      </c>
      <c r="S14" s="12">
        <v>136835.35999999999</v>
      </c>
      <c r="T14" s="12">
        <v>141520.28</v>
      </c>
    </row>
    <row r="15" spans="1:20" x14ac:dyDescent="0.2">
      <c r="A15" s="9" t="s">
        <v>48</v>
      </c>
      <c r="B15" s="12">
        <v>3789</v>
      </c>
      <c r="C15" s="12">
        <v>3886</v>
      </c>
      <c r="D15" s="12">
        <v>3772</v>
      </c>
      <c r="E15" s="12">
        <v>3757</v>
      </c>
      <c r="F15" s="12">
        <v>4046</v>
      </c>
      <c r="G15" s="12">
        <v>4156</v>
      </c>
      <c r="H15" s="12">
        <v>4179</v>
      </c>
      <c r="I15" s="12">
        <v>4064</v>
      </c>
      <c r="J15" s="12">
        <v>4262</v>
      </c>
      <c r="K15" s="12">
        <v>4065</v>
      </c>
      <c r="L15" s="12">
        <v>4283</v>
      </c>
      <c r="M15" s="12">
        <v>4154</v>
      </c>
      <c r="N15" s="12">
        <v>4131</v>
      </c>
      <c r="O15" s="12">
        <v>4007</v>
      </c>
      <c r="P15" s="12">
        <v>3784.9</v>
      </c>
      <c r="Q15" s="12">
        <v>3815.6</v>
      </c>
      <c r="R15" s="12">
        <v>3880.7</v>
      </c>
      <c r="S15" s="12">
        <v>3849.2</v>
      </c>
      <c r="T15" s="12">
        <v>3798.1</v>
      </c>
    </row>
    <row r="16" spans="1:20" x14ac:dyDescent="0.2">
      <c r="A16" s="9" t="s">
        <v>49</v>
      </c>
      <c r="B16" s="12">
        <v>6290</v>
      </c>
      <c r="C16" s="12">
        <v>6135</v>
      </c>
      <c r="D16" s="12">
        <v>6181</v>
      </c>
      <c r="E16" s="12">
        <v>6026</v>
      </c>
      <c r="F16" s="12">
        <v>5092</v>
      </c>
      <c r="G16" s="12">
        <v>4883</v>
      </c>
      <c r="H16" s="12">
        <v>4907</v>
      </c>
      <c r="I16" s="12">
        <v>4692</v>
      </c>
      <c r="J16" s="12">
        <v>4669</v>
      </c>
      <c r="K16" s="12">
        <v>4512</v>
      </c>
      <c r="L16" s="12">
        <v>4480</v>
      </c>
      <c r="M16" s="12">
        <v>4396</v>
      </c>
      <c r="N16" s="12">
        <v>4231</v>
      </c>
      <c r="O16" s="12">
        <v>3895</v>
      </c>
      <c r="P16" s="12">
        <v>4013</v>
      </c>
      <c r="Q16" s="12">
        <v>3785</v>
      </c>
      <c r="R16" s="12">
        <v>3577</v>
      </c>
      <c r="S16" s="12">
        <v>3475.9389999999999</v>
      </c>
      <c r="T16" s="12">
        <v>3101.884</v>
      </c>
    </row>
    <row r="17" spans="1:20" x14ac:dyDescent="0.2">
      <c r="A17" s="9" t="s">
        <v>50</v>
      </c>
      <c r="B17" s="12">
        <v>4956</v>
      </c>
      <c r="C17" s="12">
        <v>4910</v>
      </c>
      <c r="D17" s="12">
        <v>4858</v>
      </c>
      <c r="E17" s="12">
        <v>5087</v>
      </c>
      <c r="F17" s="12">
        <v>5084</v>
      </c>
      <c r="G17" s="12">
        <v>5027</v>
      </c>
      <c r="H17" s="12">
        <v>4885</v>
      </c>
      <c r="I17" s="12">
        <v>4915</v>
      </c>
      <c r="J17" s="12">
        <v>4662</v>
      </c>
      <c r="K17" s="12">
        <v>4487</v>
      </c>
      <c r="L17" s="12">
        <v>4466</v>
      </c>
      <c r="M17" s="12">
        <v>4405</v>
      </c>
      <c r="N17" s="12">
        <v>4187</v>
      </c>
      <c r="O17" s="12">
        <v>4098</v>
      </c>
      <c r="P17" s="12">
        <v>3847</v>
      </c>
      <c r="Q17" s="12">
        <v>4067</v>
      </c>
      <c r="R17" s="12">
        <v>4080</v>
      </c>
      <c r="S17" s="12">
        <v>4374.7449999999999</v>
      </c>
      <c r="T17" s="12">
        <v>4269.3829999999998</v>
      </c>
    </row>
    <row r="18" spans="1:20" x14ac:dyDescent="0.2">
      <c r="A18" s="9" t="s">
        <v>51</v>
      </c>
      <c r="B18" s="12">
        <v>2104</v>
      </c>
      <c r="C18" s="12">
        <v>2375</v>
      </c>
      <c r="D18" s="12">
        <v>2091</v>
      </c>
      <c r="E18" s="12">
        <v>2049</v>
      </c>
      <c r="F18" s="12">
        <v>1810</v>
      </c>
      <c r="G18" s="12">
        <v>1527</v>
      </c>
      <c r="H18" s="12">
        <v>1568</v>
      </c>
      <c r="I18" s="12">
        <v>1947</v>
      </c>
      <c r="J18" s="12">
        <v>2175</v>
      </c>
      <c r="K18" s="12">
        <v>2365</v>
      </c>
      <c r="L18" s="12">
        <v>2624</v>
      </c>
      <c r="M18" s="12">
        <v>2201</v>
      </c>
      <c r="N18" s="12">
        <v>2150</v>
      </c>
      <c r="O18" s="12">
        <v>1914</v>
      </c>
      <c r="P18" s="12">
        <v>1974</v>
      </c>
      <c r="Q18" s="12">
        <v>1765.4069999999999</v>
      </c>
      <c r="R18" s="12">
        <v>1872.68</v>
      </c>
      <c r="S18" s="12">
        <v>1677.8869999999999</v>
      </c>
      <c r="T18" s="12">
        <v>2203.029</v>
      </c>
    </row>
    <row r="19" spans="1:20" x14ac:dyDescent="0.2">
      <c r="A19" s="9" t="s">
        <v>129</v>
      </c>
      <c r="B19" s="12">
        <v>34092</v>
      </c>
      <c r="C19" s="12">
        <v>33159</v>
      </c>
      <c r="D19" s="12">
        <v>27457</v>
      </c>
      <c r="E19" s="12">
        <v>26968</v>
      </c>
      <c r="F19" s="12">
        <v>28243</v>
      </c>
      <c r="G19" s="12">
        <v>29328</v>
      </c>
      <c r="H19" s="12">
        <v>28380</v>
      </c>
      <c r="I19" s="12">
        <v>29312</v>
      </c>
      <c r="J19" s="12">
        <v>30118</v>
      </c>
      <c r="K19" s="12">
        <v>25003</v>
      </c>
      <c r="L19" s="12">
        <v>23974</v>
      </c>
      <c r="M19" s="12">
        <v>24799</v>
      </c>
      <c r="N19" s="12">
        <v>24562</v>
      </c>
      <c r="O19" s="12">
        <v>24474</v>
      </c>
      <c r="P19" s="12">
        <v>24159</v>
      </c>
      <c r="Q19" s="12">
        <v>25605</v>
      </c>
      <c r="R19" s="12">
        <v>25759</v>
      </c>
      <c r="S19" s="12">
        <v>27024</v>
      </c>
      <c r="T19" s="12">
        <v>26661</v>
      </c>
    </row>
    <row r="20" spans="1:20" x14ac:dyDescent="0.2">
      <c r="A20" s="9" t="s">
        <v>53</v>
      </c>
      <c r="B20" s="12">
        <v>1241</v>
      </c>
      <c r="C20" s="12">
        <v>1364</v>
      </c>
      <c r="D20" s="12">
        <v>1261</v>
      </c>
      <c r="E20" s="12">
        <v>1192</v>
      </c>
      <c r="F20" s="12">
        <v>1112</v>
      </c>
      <c r="G20" s="12">
        <v>1103</v>
      </c>
      <c r="H20" s="12">
        <v>1077</v>
      </c>
      <c r="I20" s="12">
        <v>1354</v>
      </c>
      <c r="J20" s="12">
        <v>1130</v>
      </c>
      <c r="K20" s="12">
        <v>886</v>
      </c>
      <c r="L20" s="12">
        <v>1047</v>
      </c>
      <c r="M20" s="12">
        <v>949</v>
      </c>
      <c r="N20" s="12">
        <v>879</v>
      </c>
      <c r="O20" s="12">
        <v>903</v>
      </c>
      <c r="P20" s="12">
        <v>842</v>
      </c>
      <c r="Q20" s="12">
        <v>697</v>
      </c>
      <c r="R20" s="12">
        <v>723</v>
      </c>
      <c r="S20" s="12">
        <v>779</v>
      </c>
      <c r="T20" s="12">
        <v>744</v>
      </c>
    </row>
    <row r="21" spans="1:20" x14ac:dyDescent="0.2">
      <c r="A21" s="9" t="s">
        <v>54</v>
      </c>
      <c r="B21" s="12">
        <v>2020</v>
      </c>
      <c r="C21" s="12">
        <v>1907</v>
      </c>
      <c r="D21" s="12">
        <v>1966</v>
      </c>
      <c r="E21" s="12">
        <v>2036</v>
      </c>
      <c r="F21" s="12">
        <v>2036</v>
      </c>
      <c r="G21" s="12">
        <v>2048.6779999999999</v>
      </c>
      <c r="H21" s="12">
        <v>2115.7359999999999</v>
      </c>
      <c r="I21" s="12">
        <v>2171.5459999999998</v>
      </c>
      <c r="J21" s="12">
        <v>2222.0390000000002</v>
      </c>
      <c r="K21" s="12">
        <v>2100.8470000000002</v>
      </c>
      <c r="L21" s="12">
        <v>2098.232</v>
      </c>
      <c r="M21" s="12">
        <v>2028.184</v>
      </c>
      <c r="N21" s="12">
        <v>2002.8489999999999</v>
      </c>
      <c r="O21" s="12">
        <v>2017.2380000000001</v>
      </c>
      <c r="P21" s="12">
        <v>2028.3920000000001</v>
      </c>
      <c r="Q21" s="12">
        <v>2083.989</v>
      </c>
      <c r="R21" s="12">
        <v>2134.7809999999999</v>
      </c>
      <c r="S21" s="12">
        <v>2176.1840000000002</v>
      </c>
      <c r="T21" s="12">
        <v>2235.5630000000001</v>
      </c>
    </row>
    <row r="22" spans="1:20" x14ac:dyDescent="0.2">
      <c r="A22" s="9" t="s">
        <v>55</v>
      </c>
      <c r="B22" s="12">
        <v>4273</v>
      </c>
      <c r="C22" s="12">
        <v>4944</v>
      </c>
      <c r="D22" s="12">
        <v>3979</v>
      </c>
      <c r="E22" s="12">
        <v>4926</v>
      </c>
      <c r="F22" s="12">
        <v>5199</v>
      </c>
      <c r="G22" s="12">
        <v>5598</v>
      </c>
      <c r="H22" s="12">
        <v>5100</v>
      </c>
      <c r="I22" s="12">
        <v>4860</v>
      </c>
      <c r="J22" s="12">
        <v>5053</v>
      </c>
      <c r="K22" s="12">
        <v>3223</v>
      </c>
      <c r="L22" s="12">
        <v>3783</v>
      </c>
      <c r="M22" s="12">
        <v>2820</v>
      </c>
      <c r="N22" s="12">
        <v>1611</v>
      </c>
      <c r="O22" s="12">
        <v>3895</v>
      </c>
      <c r="P22" s="12">
        <v>4149</v>
      </c>
      <c r="Q22" s="12">
        <v>4895</v>
      </c>
      <c r="R22" s="12">
        <v>3957</v>
      </c>
      <c r="S22" s="12">
        <v>1101.788</v>
      </c>
      <c r="T22" s="12">
        <v>5242</v>
      </c>
    </row>
    <row r="23" spans="1:20" x14ac:dyDescent="0.2">
      <c r="A23" s="9" t="s">
        <v>56</v>
      </c>
      <c r="B23" s="12">
        <v>19266</v>
      </c>
      <c r="C23" s="12">
        <v>17981</v>
      </c>
      <c r="D23" s="12">
        <v>19247</v>
      </c>
      <c r="E23" s="12">
        <v>22527</v>
      </c>
      <c r="F23" s="12">
        <v>24070</v>
      </c>
      <c r="G23" s="12">
        <v>25960</v>
      </c>
      <c r="H23" s="12">
        <v>25125</v>
      </c>
      <c r="I23" s="12">
        <v>25481</v>
      </c>
      <c r="J23" s="12">
        <v>25810</v>
      </c>
      <c r="K23" s="12">
        <v>24445</v>
      </c>
      <c r="L23" s="12">
        <v>27400</v>
      </c>
      <c r="M23" s="12">
        <v>26027</v>
      </c>
      <c r="N23" s="12">
        <v>25675</v>
      </c>
      <c r="O23" s="12">
        <v>26694</v>
      </c>
      <c r="P23" s="12">
        <v>26393</v>
      </c>
      <c r="Q23" s="12">
        <v>26509</v>
      </c>
      <c r="R23" s="12">
        <v>26720</v>
      </c>
      <c r="S23" s="12">
        <v>23823</v>
      </c>
      <c r="T23" s="12">
        <v>25417</v>
      </c>
    </row>
    <row r="24" spans="1:20" x14ac:dyDescent="0.2">
      <c r="A24" s="9" t="s">
        <v>57</v>
      </c>
      <c r="B24" s="12">
        <v>30411</v>
      </c>
      <c r="C24" s="12">
        <v>30638</v>
      </c>
      <c r="D24" s="12">
        <v>30898</v>
      </c>
      <c r="E24" s="12">
        <v>31749</v>
      </c>
      <c r="F24" s="12">
        <v>31735</v>
      </c>
      <c r="G24" s="12">
        <v>32231</v>
      </c>
      <c r="H24" s="12">
        <v>31805</v>
      </c>
      <c r="I24" s="12">
        <v>31613</v>
      </c>
      <c r="J24" s="12">
        <v>33481</v>
      </c>
      <c r="K24" s="12">
        <v>34878</v>
      </c>
      <c r="L24" s="12">
        <v>35414</v>
      </c>
      <c r="M24" s="12">
        <v>36922.671999999999</v>
      </c>
      <c r="N24" s="12">
        <v>37855.368000000002</v>
      </c>
      <c r="O24" s="12">
        <v>38785.214</v>
      </c>
      <c r="P24" s="12">
        <v>34526.921000000002</v>
      </c>
      <c r="Q24" s="12">
        <v>36140.43</v>
      </c>
      <c r="R24" s="12">
        <v>37478.04</v>
      </c>
      <c r="S24" s="12">
        <v>38599.300999999999</v>
      </c>
      <c r="T24" s="12">
        <v>38603.879999999997</v>
      </c>
    </row>
    <row r="25" spans="1:20" x14ac:dyDescent="0.2">
      <c r="A25" s="9" t="s">
        <v>58</v>
      </c>
      <c r="B25" s="12">
        <v>2062</v>
      </c>
      <c r="C25" s="12">
        <v>2461</v>
      </c>
      <c r="D25" s="12">
        <v>2077</v>
      </c>
      <c r="E25" s="12">
        <v>2543</v>
      </c>
      <c r="F25" s="12">
        <v>2224</v>
      </c>
      <c r="G25" s="12">
        <v>2131</v>
      </c>
      <c r="H25" s="12">
        <v>1909</v>
      </c>
      <c r="I25" s="12">
        <v>2026</v>
      </c>
      <c r="J25" s="12">
        <v>1706</v>
      </c>
      <c r="K25" s="12">
        <v>2019</v>
      </c>
      <c r="L25" s="12">
        <v>2022</v>
      </c>
      <c r="M25" s="12">
        <v>1831</v>
      </c>
      <c r="N25" s="12">
        <v>1887</v>
      </c>
      <c r="O25" s="12">
        <v>1944</v>
      </c>
      <c r="P25" s="12">
        <v>1764</v>
      </c>
      <c r="Q25" s="12">
        <v>1802</v>
      </c>
      <c r="R25" s="12">
        <v>1806</v>
      </c>
      <c r="S25" s="12">
        <v>1765.3</v>
      </c>
      <c r="T25" s="12">
        <v>1824</v>
      </c>
    </row>
    <row r="26" spans="1:20" x14ac:dyDescent="0.2">
      <c r="A26" s="9" t="s">
        <v>59</v>
      </c>
      <c r="B26" s="12">
        <v>19203</v>
      </c>
      <c r="C26" s="12">
        <v>19356</v>
      </c>
      <c r="D26" s="12">
        <v>19782</v>
      </c>
      <c r="E26" s="12">
        <v>20889</v>
      </c>
      <c r="F26" s="12">
        <v>20868</v>
      </c>
      <c r="G26" s="12">
        <v>20626</v>
      </c>
      <c r="H26" s="12">
        <v>19926</v>
      </c>
      <c r="I26" s="12">
        <v>20976</v>
      </c>
      <c r="J26" s="12">
        <v>20444</v>
      </c>
      <c r="K26" s="12">
        <v>20352</v>
      </c>
      <c r="L26" s="12">
        <v>20570</v>
      </c>
      <c r="M26" s="12">
        <v>20848</v>
      </c>
      <c r="N26" s="12">
        <v>21000</v>
      </c>
      <c r="O26" s="12">
        <v>21187</v>
      </c>
      <c r="P26" s="12">
        <v>19451</v>
      </c>
      <c r="Q26" s="12">
        <v>19717</v>
      </c>
      <c r="R26" s="12">
        <v>18753</v>
      </c>
      <c r="S26" s="12">
        <v>18667.621999999999</v>
      </c>
      <c r="T26" s="12">
        <v>17988.159</v>
      </c>
    </row>
    <row r="27" spans="1:20" x14ac:dyDescent="0.2">
      <c r="A27" s="9" t="s">
        <v>60</v>
      </c>
      <c r="B27" s="12">
        <v>188</v>
      </c>
      <c r="C27" s="12">
        <v>233</v>
      </c>
      <c r="D27" s="12">
        <v>167</v>
      </c>
      <c r="E27" s="12">
        <v>159</v>
      </c>
      <c r="F27" s="12">
        <v>213</v>
      </c>
      <c r="G27" s="12">
        <v>164</v>
      </c>
      <c r="H27" s="12">
        <v>221</v>
      </c>
      <c r="I27" s="12">
        <v>215</v>
      </c>
      <c r="J27" s="12">
        <v>153</v>
      </c>
      <c r="K27" s="12">
        <v>189</v>
      </c>
      <c r="L27" s="12">
        <v>220</v>
      </c>
      <c r="M27" s="12">
        <v>160</v>
      </c>
      <c r="N27" s="12">
        <v>137</v>
      </c>
      <c r="O27" s="12">
        <v>186</v>
      </c>
      <c r="P27" s="12">
        <v>173</v>
      </c>
      <c r="Q27" s="12">
        <v>215</v>
      </c>
      <c r="R27" s="12">
        <v>263</v>
      </c>
      <c r="S27" s="12">
        <v>228.33199999999999</v>
      </c>
      <c r="T27" s="12">
        <v>158.18700000000001</v>
      </c>
    </row>
    <row r="28" spans="1:20" x14ac:dyDescent="0.2">
      <c r="A28" s="9" t="s">
        <v>61</v>
      </c>
      <c r="B28" s="12">
        <v>992</v>
      </c>
      <c r="C28" s="12">
        <v>990</v>
      </c>
      <c r="D28" s="12">
        <v>993</v>
      </c>
      <c r="E28" s="12">
        <v>902</v>
      </c>
      <c r="F28" s="12">
        <v>885</v>
      </c>
      <c r="G28" s="12">
        <v>836</v>
      </c>
      <c r="H28" s="12">
        <v>818</v>
      </c>
      <c r="I28" s="12">
        <v>798</v>
      </c>
      <c r="J28" s="12">
        <v>798</v>
      </c>
      <c r="K28" s="12">
        <v>741</v>
      </c>
      <c r="L28" s="12">
        <v>724.7</v>
      </c>
      <c r="M28" s="12">
        <v>615.87</v>
      </c>
      <c r="N28" s="12">
        <v>559.09500000000003</v>
      </c>
      <c r="O28" s="12">
        <v>574.89</v>
      </c>
      <c r="P28" s="12">
        <v>465</v>
      </c>
      <c r="Q28" s="12">
        <v>450.57</v>
      </c>
      <c r="R28" s="12">
        <v>475.58199999999999</v>
      </c>
      <c r="S28" s="12">
        <v>474.33600000000001</v>
      </c>
      <c r="T28" s="12">
        <v>448.24400000000003</v>
      </c>
    </row>
    <row r="29" spans="1:20" x14ac:dyDescent="0.2">
      <c r="A29" s="9" t="s">
        <v>62</v>
      </c>
      <c r="B29" s="12">
        <v>1281</v>
      </c>
      <c r="C29" s="12">
        <v>1416</v>
      </c>
      <c r="D29" s="12">
        <v>1426</v>
      </c>
      <c r="E29" s="12">
        <v>1413</v>
      </c>
      <c r="F29" s="12">
        <v>1283</v>
      </c>
      <c r="G29" s="12">
        <v>1229</v>
      </c>
      <c r="H29" s="12">
        <v>1089</v>
      </c>
      <c r="I29" s="12">
        <v>1118</v>
      </c>
      <c r="J29" s="12">
        <v>1015</v>
      </c>
      <c r="K29" s="12">
        <v>969</v>
      </c>
      <c r="L29" s="12">
        <v>989</v>
      </c>
      <c r="M29" s="12">
        <v>872</v>
      </c>
      <c r="N29" s="12">
        <v>883</v>
      </c>
      <c r="O29" s="12">
        <v>872</v>
      </c>
      <c r="P29" s="12">
        <v>815</v>
      </c>
      <c r="Q29" s="12">
        <v>793</v>
      </c>
      <c r="R29" s="12">
        <v>907</v>
      </c>
      <c r="S29" s="12">
        <v>914</v>
      </c>
      <c r="T29" s="12">
        <v>934.5</v>
      </c>
    </row>
    <row r="30" spans="1:20" x14ac:dyDescent="0.2">
      <c r="A30" s="9" t="s">
        <v>63</v>
      </c>
      <c r="B30" s="12">
        <v>40.54</v>
      </c>
      <c r="C30" s="12">
        <v>40.54</v>
      </c>
      <c r="D30" s="12">
        <v>40.54</v>
      </c>
      <c r="E30" s="12">
        <v>40.54</v>
      </c>
      <c r="F30" s="12">
        <v>39.18</v>
      </c>
      <c r="G30" s="12">
        <v>116.8</v>
      </c>
      <c r="H30" s="12">
        <v>114.182</v>
      </c>
      <c r="I30" s="12">
        <v>114.047</v>
      </c>
      <c r="J30" s="12">
        <v>117.28</v>
      </c>
      <c r="K30" s="12">
        <v>116.018</v>
      </c>
      <c r="L30" s="12">
        <v>133.6</v>
      </c>
      <c r="M30" s="12">
        <v>165.7</v>
      </c>
      <c r="N30" s="12">
        <v>154.19999999999999</v>
      </c>
      <c r="O30" s="12">
        <v>153.1</v>
      </c>
      <c r="P30" s="12">
        <v>152.9</v>
      </c>
      <c r="Q30" s="12">
        <v>157.6</v>
      </c>
      <c r="R30" s="12">
        <v>157.80000000000001</v>
      </c>
      <c r="S30" s="12">
        <v>155.9</v>
      </c>
      <c r="T30" s="12">
        <v>155.30000000000001</v>
      </c>
    </row>
    <row r="31" spans="1:20" x14ac:dyDescent="0.2">
      <c r="A31" s="9" t="s">
        <v>64</v>
      </c>
      <c r="B31" s="12">
        <v>4840</v>
      </c>
      <c r="C31" s="12">
        <v>4676</v>
      </c>
      <c r="D31" s="12">
        <v>4399</v>
      </c>
      <c r="E31" s="12">
        <v>4240</v>
      </c>
      <c r="F31" s="12">
        <v>3980</v>
      </c>
      <c r="G31" s="12">
        <v>3941</v>
      </c>
      <c r="H31" s="12">
        <v>3964</v>
      </c>
      <c r="I31" s="12">
        <v>3959</v>
      </c>
      <c r="J31" s="12">
        <v>3888</v>
      </c>
      <c r="K31" s="12">
        <v>3604</v>
      </c>
      <c r="L31" s="12">
        <v>3801</v>
      </c>
      <c r="M31" s="12">
        <v>3784</v>
      </c>
      <c r="N31" s="12">
        <v>3684</v>
      </c>
      <c r="O31" s="12">
        <v>3663</v>
      </c>
      <c r="P31" s="12">
        <v>3631</v>
      </c>
      <c r="Q31" s="12">
        <v>3695</v>
      </c>
      <c r="R31" s="12">
        <v>3566</v>
      </c>
      <c r="S31" s="12">
        <v>3456</v>
      </c>
      <c r="T31" s="12">
        <v>3357</v>
      </c>
    </row>
    <row r="32" spans="1:20" x14ac:dyDescent="0.2">
      <c r="A32" s="9" t="s">
        <v>65</v>
      </c>
      <c r="B32" s="12">
        <v>235</v>
      </c>
      <c r="C32" s="12">
        <v>256</v>
      </c>
      <c r="D32" s="12">
        <v>270</v>
      </c>
      <c r="E32" s="12">
        <v>294</v>
      </c>
      <c r="F32" s="12">
        <v>291</v>
      </c>
      <c r="G32" s="12">
        <v>256</v>
      </c>
      <c r="H32" s="12">
        <v>276</v>
      </c>
      <c r="I32" s="12">
        <v>314</v>
      </c>
      <c r="J32" s="12">
        <v>332</v>
      </c>
      <c r="K32" s="12">
        <v>339</v>
      </c>
      <c r="L32" s="12">
        <v>169</v>
      </c>
      <c r="M32" s="12">
        <v>187</v>
      </c>
      <c r="N32" s="12">
        <v>226</v>
      </c>
      <c r="O32" s="12">
        <v>187</v>
      </c>
      <c r="P32" s="12">
        <v>132</v>
      </c>
      <c r="Q32" s="12">
        <v>179</v>
      </c>
      <c r="R32" s="12">
        <v>216</v>
      </c>
      <c r="S32" s="12">
        <v>144.29300000000001</v>
      </c>
      <c r="T32" s="12">
        <v>142.797</v>
      </c>
    </row>
    <row r="33" spans="1:20" x14ac:dyDescent="0.2">
      <c r="A33" s="9" t="s">
        <v>66</v>
      </c>
      <c r="B33" s="12">
        <v>4917</v>
      </c>
      <c r="C33" s="12">
        <v>5053</v>
      </c>
      <c r="D33" s="12">
        <v>5106</v>
      </c>
      <c r="E33" s="12">
        <v>5170</v>
      </c>
      <c r="F33" s="12">
        <v>5364</v>
      </c>
      <c r="G33" s="12">
        <v>5405</v>
      </c>
      <c r="H33" s="12">
        <v>5447</v>
      </c>
      <c r="I33" s="12">
        <v>5524</v>
      </c>
      <c r="J33" s="12">
        <v>5438</v>
      </c>
      <c r="K33" s="12">
        <v>5245</v>
      </c>
      <c r="L33" s="12">
        <v>5633</v>
      </c>
      <c r="M33" s="12">
        <v>5198</v>
      </c>
      <c r="N33" s="12">
        <v>5191.0640000000003</v>
      </c>
      <c r="O33" s="12">
        <v>5133</v>
      </c>
      <c r="P33" s="12">
        <v>4934</v>
      </c>
      <c r="Q33" s="12">
        <v>5264.4430000000002</v>
      </c>
      <c r="R33" s="12">
        <v>5433.8339999999998</v>
      </c>
      <c r="S33" s="12">
        <v>5414.2790000000005</v>
      </c>
      <c r="T33" s="12">
        <v>5333.8220000000001</v>
      </c>
    </row>
    <row r="34" spans="1:20" x14ac:dyDescent="0.2">
      <c r="A34" s="9" t="s">
        <v>67</v>
      </c>
      <c r="B34" s="12">
        <v>3197</v>
      </c>
      <c r="C34" s="12">
        <v>3688</v>
      </c>
      <c r="D34" s="12">
        <v>3168</v>
      </c>
      <c r="E34" s="12">
        <v>3293</v>
      </c>
      <c r="F34" s="12">
        <v>3425</v>
      </c>
      <c r="G34" s="12">
        <v>3433.5889999999999</v>
      </c>
      <c r="H34" s="12">
        <v>3348.4029999999998</v>
      </c>
      <c r="I34" s="12">
        <v>3475.5630000000001</v>
      </c>
      <c r="J34" s="12">
        <v>3448.569</v>
      </c>
      <c r="K34" s="12">
        <v>3581.567</v>
      </c>
      <c r="L34" s="12">
        <v>3350.8989999999999</v>
      </c>
      <c r="M34" s="12">
        <v>3470.0549999999998</v>
      </c>
      <c r="N34" s="12">
        <v>3528.2339999999999</v>
      </c>
      <c r="O34" s="12">
        <v>3541.1689999999999</v>
      </c>
      <c r="P34" s="12">
        <v>3409.875</v>
      </c>
      <c r="Q34" s="12">
        <v>3466.9929999999999</v>
      </c>
      <c r="R34" s="12">
        <v>3339.0010000000002</v>
      </c>
      <c r="S34" s="12">
        <v>3459.0340000000001</v>
      </c>
      <c r="T34" s="12">
        <v>3459.0340000000001</v>
      </c>
    </row>
    <row r="35" spans="1:20" x14ac:dyDescent="0.2">
      <c r="A35" s="9" t="s">
        <v>68</v>
      </c>
      <c r="B35" s="12">
        <v>14234</v>
      </c>
      <c r="C35" s="12">
        <v>14197</v>
      </c>
      <c r="D35" s="12">
        <v>14400</v>
      </c>
      <c r="E35" s="12">
        <v>14460</v>
      </c>
      <c r="F35" s="12">
        <v>14431</v>
      </c>
      <c r="G35" s="12">
        <v>14563</v>
      </c>
      <c r="H35" s="12">
        <v>14021</v>
      </c>
      <c r="I35" s="12">
        <v>14416</v>
      </c>
      <c r="J35" s="12">
        <v>12589</v>
      </c>
      <c r="K35" s="12">
        <v>12533</v>
      </c>
      <c r="L35" s="12">
        <v>11851</v>
      </c>
      <c r="M35" s="12">
        <v>10638</v>
      </c>
      <c r="N35" s="12">
        <v>10884</v>
      </c>
      <c r="O35" s="12">
        <v>10247</v>
      </c>
      <c r="P35" s="12">
        <v>10250</v>
      </c>
      <c r="Q35" s="12">
        <v>10534</v>
      </c>
      <c r="R35" s="12">
        <v>9495</v>
      </c>
      <c r="S35" s="12">
        <v>9996</v>
      </c>
      <c r="T35" s="12">
        <v>8894</v>
      </c>
    </row>
    <row r="36" spans="1:20" x14ac:dyDescent="0.2">
      <c r="A36" s="9" t="s">
        <v>69</v>
      </c>
      <c r="B36" s="12">
        <v>3649</v>
      </c>
      <c r="C36" s="12">
        <v>4057</v>
      </c>
      <c r="D36" s="12">
        <v>3502</v>
      </c>
      <c r="E36" s="12">
        <v>3881</v>
      </c>
      <c r="F36" s="12">
        <v>4057</v>
      </c>
      <c r="G36" s="12">
        <v>4212</v>
      </c>
      <c r="H36" s="12">
        <v>3686</v>
      </c>
      <c r="I36" s="12">
        <v>3180</v>
      </c>
      <c r="J36" s="12">
        <v>4189</v>
      </c>
      <c r="K36" s="12">
        <v>3792</v>
      </c>
      <c r="L36" s="12">
        <v>4280</v>
      </c>
      <c r="M36" s="12">
        <v>4090</v>
      </c>
      <c r="N36" s="12">
        <v>4707</v>
      </c>
      <c r="O36" s="12">
        <v>5455</v>
      </c>
      <c r="P36" s="12">
        <v>5209</v>
      </c>
      <c r="Q36" s="12">
        <v>4894</v>
      </c>
      <c r="R36" s="12">
        <v>4901.1220000000003</v>
      </c>
      <c r="S36" s="12">
        <v>5100.8010000000004</v>
      </c>
      <c r="T36" s="12">
        <v>5060</v>
      </c>
    </row>
    <row r="37" spans="1:20" x14ac:dyDescent="0.2">
      <c r="A37" s="9" t="s">
        <v>70</v>
      </c>
      <c r="B37" s="12">
        <v>6629</v>
      </c>
      <c r="C37" s="12">
        <v>6814</v>
      </c>
      <c r="D37" s="12">
        <v>6686</v>
      </c>
      <c r="E37" s="12">
        <v>4774</v>
      </c>
      <c r="F37" s="12">
        <v>6073</v>
      </c>
      <c r="G37" s="12">
        <v>6080</v>
      </c>
      <c r="H37" s="12">
        <v>6578</v>
      </c>
      <c r="I37" s="12">
        <v>6751</v>
      </c>
      <c r="J37" s="12">
        <v>7190</v>
      </c>
      <c r="K37" s="12">
        <v>7029</v>
      </c>
      <c r="L37" s="12">
        <v>7058</v>
      </c>
      <c r="M37" s="12">
        <v>7141</v>
      </c>
      <c r="N37" s="12">
        <v>7062</v>
      </c>
      <c r="O37" s="12">
        <v>7021</v>
      </c>
      <c r="P37" s="12">
        <v>7097</v>
      </c>
      <c r="Q37" s="12">
        <v>7161</v>
      </c>
      <c r="R37" s="12">
        <v>7125</v>
      </c>
      <c r="S37" s="12">
        <v>6993.9290000000001</v>
      </c>
      <c r="T37" s="12">
        <v>7056.4740000000002</v>
      </c>
    </row>
    <row r="38" spans="1:20" x14ac:dyDescent="0.2">
      <c r="A38" s="9" t="s">
        <v>71</v>
      </c>
      <c r="B38" s="12">
        <v>811</v>
      </c>
      <c r="C38" s="12">
        <v>729</v>
      </c>
      <c r="D38" s="12">
        <v>737</v>
      </c>
      <c r="E38" s="12">
        <v>856</v>
      </c>
      <c r="F38" s="12">
        <v>874</v>
      </c>
      <c r="G38" s="12">
        <v>953</v>
      </c>
      <c r="H38" s="12">
        <v>863</v>
      </c>
      <c r="I38" s="12">
        <v>867</v>
      </c>
      <c r="J38" s="12">
        <v>812</v>
      </c>
      <c r="K38" s="12">
        <v>893</v>
      </c>
      <c r="L38" s="12">
        <v>982</v>
      </c>
      <c r="M38" s="12">
        <v>824</v>
      </c>
      <c r="N38" s="12">
        <v>875</v>
      </c>
      <c r="O38" s="12">
        <v>848</v>
      </c>
      <c r="P38" s="12">
        <v>821</v>
      </c>
      <c r="Q38" s="12">
        <v>864</v>
      </c>
      <c r="R38" s="12">
        <v>876</v>
      </c>
      <c r="S38" s="12">
        <v>893.29</v>
      </c>
      <c r="T38" s="12">
        <v>879.69399999999996</v>
      </c>
    </row>
    <row r="39" spans="1:20" x14ac:dyDescent="0.2">
      <c r="A39" s="9" t="s">
        <v>72</v>
      </c>
      <c r="B39" s="12">
        <v>1756</v>
      </c>
      <c r="C39" s="12">
        <v>1326</v>
      </c>
      <c r="D39" s="12">
        <v>1108</v>
      </c>
      <c r="E39" s="12">
        <v>1939</v>
      </c>
      <c r="F39" s="12">
        <v>1318</v>
      </c>
      <c r="G39" s="12">
        <v>1687</v>
      </c>
      <c r="H39" s="12">
        <v>1399</v>
      </c>
      <c r="I39" s="12">
        <v>1444</v>
      </c>
      <c r="J39" s="12">
        <v>1003</v>
      </c>
      <c r="K39" s="12">
        <v>782</v>
      </c>
      <c r="L39" s="12">
        <v>856</v>
      </c>
      <c r="M39" s="12">
        <v>515</v>
      </c>
      <c r="N39" s="12">
        <v>1274</v>
      </c>
      <c r="O39" s="12">
        <v>760</v>
      </c>
      <c r="P39" s="12">
        <v>667</v>
      </c>
      <c r="Q39" s="12">
        <v>1363</v>
      </c>
      <c r="R39" s="12">
        <v>1332</v>
      </c>
      <c r="S39" s="12">
        <v>1263</v>
      </c>
      <c r="T39" s="12">
        <v>1235</v>
      </c>
    </row>
    <row r="40" spans="1:20" x14ac:dyDescent="0.2">
      <c r="A40" s="9" t="s">
        <v>73</v>
      </c>
      <c r="B40" s="12">
        <v>2632</v>
      </c>
      <c r="C40" s="12">
        <v>2942</v>
      </c>
      <c r="D40" s="12">
        <v>2942</v>
      </c>
      <c r="E40" s="12">
        <v>3447</v>
      </c>
      <c r="F40" s="12">
        <v>2999</v>
      </c>
      <c r="G40" s="12">
        <v>3041</v>
      </c>
      <c r="H40" s="12">
        <v>3051</v>
      </c>
      <c r="I40" s="12">
        <v>3039</v>
      </c>
      <c r="J40" s="12">
        <v>3330</v>
      </c>
      <c r="K40" s="12">
        <v>2768</v>
      </c>
      <c r="L40" s="12">
        <v>2761</v>
      </c>
      <c r="M40" s="12">
        <v>2693</v>
      </c>
      <c r="N40" s="12">
        <v>2909</v>
      </c>
      <c r="O40" s="12">
        <v>2602</v>
      </c>
      <c r="P40" s="12">
        <v>2766</v>
      </c>
      <c r="Q40" s="12">
        <v>2435</v>
      </c>
      <c r="R40" s="12">
        <v>2586</v>
      </c>
      <c r="S40" s="12">
        <v>2768</v>
      </c>
      <c r="T40" s="12">
        <v>3024</v>
      </c>
    </row>
    <row r="41" spans="1:20" x14ac:dyDescent="0.2">
      <c r="A41" s="9" t="s">
        <v>74</v>
      </c>
      <c r="B41" s="12">
        <v>10815</v>
      </c>
      <c r="C41" s="12">
        <v>11805</v>
      </c>
      <c r="D41" s="12">
        <v>11885</v>
      </c>
      <c r="E41" s="12">
        <v>10667</v>
      </c>
      <c r="F41" s="12">
        <v>10945</v>
      </c>
      <c r="G41" s="12">
        <v>11708</v>
      </c>
      <c r="H41" s="12">
        <v>10864</v>
      </c>
      <c r="I41" s="12">
        <v>10657</v>
      </c>
      <c r="J41" s="12">
        <v>10987</v>
      </c>
      <c r="K41" s="12">
        <v>9911</v>
      </c>
      <c r="L41" s="12">
        <v>10561</v>
      </c>
      <c r="M41" s="12">
        <v>10597</v>
      </c>
      <c r="N41" s="12">
        <v>10960</v>
      </c>
      <c r="O41" s="12">
        <v>10003</v>
      </c>
      <c r="P41" s="12">
        <v>7335</v>
      </c>
      <c r="Q41" s="12">
        <v>6988</v>
      </c>
      <c r="R41" s="12">
        <v>8569</v>
      </c>
      <c r="S41" s="12">
        <v>9495</v>
      </c>
      <c r="T41" s="12">
        <v>10537</v>
      </c>
    </row>
    <row r="42" spans="1:20" x14ac:dyDescent="0.2">
      <c r="A42" s="9" t="s">
        <v>75</v>
      </c>
      <c r="B42" s="12">
        <v>31143</v>
      </c>
      <c r="C42" s="12">
        <v>32077</v>
      </c>
      <c r="D42" s="12">
        <v>30963</v>
      </c>
      <c r="E42" s="12">
        <v>32070</v>
      </c>
      <c r="F42" s="12">
        <v>33175</v>
      </c>
      <c r="G42" s="12">
        <v>27901</v>
      </c>
      <c r="H42" s="12">
        <v>27515</v>
      </c>
      <c r="I42" s="12">
        <v>27830</v>
      </c>
      <c r="J42" s="12">
        <v>28103</v>
      </c>
      <c r="K42" s="12">
        <v>28148</v>
      </c>
      <c r="L42" s="12">
        <v>26884</v>
      </c>
      <c r="M42" s="12">
        <v>27990</v>
      </c>
      <c r="N42" s="12">
        <v>28294</v>
      </c>
      <c r="O42" s="12">
        <v>26550</v>
      </c>
      <c r="P42" s="12">
        <v>27448</v>
      </c>
      <c r="Q42" s="12">
        <v>28638.885999999999</v>
      </c>
      <c r="R42" s="12">
        <v>26355.657999999999</v>
      </c>
      <c r="S42" s="12">
        <v>26808.184000000001</v>
      </c>
      <c r="T42" s="12">
        <v>26599.437999999998</v>
      </c>
    </row>
    <row r="43" spans="1:20" x14ac:dyDescent="0.2">
      <c r="A43" s="9" t="s">
        <v>76</v>
      </c>
      <c r="B43" s="12">
        <v>316</v>
      </c>
      <c r="C43" s="12">
        <v>353</v>
      </c>
      <c r="D43" s="12">
        <v>395</v>
      </c>
      <c r="E43" s="12">
        <v>490</v>
      </c>
      <c r="F43" s="12">
        <v>382</v>
      </c>
      <c r="G43" s="12">
        <v>381</v>
      </c>
      <c r="H43" s="12">
        <v>413</v>
      </c>
      <c r="I43" s="12">
        <v>495</v>
      </c>
      <c r="J43" s="12">
        <v>576</v>
      </c>
      <c r="K43" s="12">
        <v>508</v>
      </c>
      <c r="L43" s="12">
        <v>699</v>
      </c>
      <c r="M43" s="12">
        <v>503</v>
      </c>
      <c r="N43" s="12">
        <v>486</v>
      </c>
      <c r="O43" s="12">
        <v>374</v>
      </c>
      <c r="P43" s="12">
        <v>498</v>
      </c>
      <c r="Q43" s="12">
        <v>576</v>
      </c>
      <c r="R43" s="12">
        <v>489</v>
      </c>
      <c r="S43" s="12">
        <v>591</v>
      </c>
      <c r="T43" s="13" t="s">
        <v>77</v>
      </c>
    </row>
    <row r="44" spans="1:20" x14ac:dyDescent="0.2">
      <c r="A44" s="9" t="s">
        <v>78</v>
      </c>
      <c r="B44" s="13" t="s">
        <v>77</v>
      </c>
      <c r="C44" s="13" t="s">
        <v>77</v>
      </c>
      <c r="D44" s="13" t="s">
        <v>77</v>
      </c>
      <c r="E44" s="13" t="s">
        <v>77</v>
      </c>
      <c r="F44" s="13" t="s">
        <v>77</v>
      </c>
      <c r="G44" s="13" t="s">
        <v>77</v>
      </c>
      <c r="H44" s="13" t="s">
        <v>77</v>
      </c>
      <c r="I44" s="13" t="s">
        <v>77</v>
      </c>
      <c r="J44" s="13" t="s">
        <v>77</v>
      </c>
      <c r="K44" s="13" t="s">
        <v>77</v>
      </c>
      <c r="L44" s="13" t="s">
        <v>77</v>
      </c>
      <c r="M44" s="13" t="s">
        <v>77</v>
      </c>
      <c r="N44" s="13" t="s">
        <v>77</v>
      </c>
      <c r="O44" s="13" t="s">
        <v>77</v>
      </c>
      <c r="P44" s="13" t="s">
        <v>77</v>
      </c>
      <c r="Q44" s="13" t="s">
        <v>77</v>
      </c>
      <c r="R44" s="13" t="s">
        <v>77</v>
      </c>
      <c r="S44" s="13" t="s">
        <v>77</v>
      </c>
      <c r="T44" s="13" t="s">
        <v>77</v>
      </c>
    </row>
    <row r="45" spans="1:20" x14ac:dyDescent="0.2">
      <c r="A45" s="9" t="s">
        <v>79</v>
      </c>
      <c r="B45" s="12">
        <v>11681</v>
      </c>
      <c r="C45" s="12">
        <v>9951</v>
      </c>
      <c r="D45" s="12">
        <v>9263</v>
      </c>
      <c r="E45" s="12">
        <v>9236</v>
      </c>
      <c r="F45" s="12">
        <v>10883</v>
      </c>
      <c r="G45" s="12">
        <v>10000</v>
      </c>
      <c r="H45" s="12">
        <v>10114</v>
      </c>
      <c r="I45" s="12">
        <v>10111</v>
      </c>
      <c r="J45" s="12">
        <v>9704</v>
      </c>
      <c r="K45" s="12">
        <v>7578</v>
      </c>
      <c r="L45" s="12">
        <v>9554</v>
      </c>
      <c r="M45" s="12">
        <v>7298</v>
      </c>
      <c r="N45" s="12">
        <v>9158</v>
      </c>
      <c r="O45" s="12">
        <v>8060</v>
      </c>
      <c r="P45" s="12">
        <v>7605</v>
      </c>
      <c r="Q45" s="12">
        <v>7469</v>
      </c>
      <c r="R45" s="12">
        <v>9170</v>
      </c>
      <c r="S45" s="12">
        <v>9153</v>
      </c>
      <c r="T45" s="13" t="s">
        <v>77</v>
      </c>
    </row>
    <row r="46" spans="1:20" x14ac:dyDescent="0.2">
      <c r="A46" s="9" t="s">
        <v>80</v>
      </c>
      <c r="B46" s="13" t="s">
        <v>77</v>
      </c>
      <c r="C46" s="13" t="s">
        <v>77</v>
      </c>
      <c r="D46" s="13" t="s">
        <v>77</v>
      </c>
      <c r="E46" s="13" t="s">
        <v>77</v>
      </c>
      <c r="F46" s="13" t="s">
        <v>77</v>
      </c>
      <c r="G46" s="12">
        <v>775</v>
      </c>
      <c r="H46" s="12">
        <v>850</v>
      </c>
      <c r="I46" s="12">
        <v>688</v>
      </c>
      <c r="J46" s="12">
        <v>725</v>
      </c>
      <c r="K46" s="12">
        <v>717</v>
      </c>
      <c r="L46" s="12">
        <v>667</v>
      </c>
      <c r="M46" s="12">
        <v>651</v>
      </c>
      <c r="N46" s="12">
        <v>695</v>
      </c>
      <c r="O46" s="12">
        <v>758</v>
      </c>
      <c r="P46" s="12">
        <v>689</v>
      </c>
      <c r="Q46" s="12">
        <v>586</v>
      </c>
      <c r="R46" s="12">
        <v>541</v>
      </c>
      <c r="S46" s="12">
        <v>512.20000000000005</v>
      </c>
      <c r="T46" s="13" t="s">
        <v>77</v>
      </c>
    </row>
    <row r="47" spans="1:20" x14ac:dyDescent="0.2">
      <c r="A47" s="9" t="s">
        <v>81</v>
      </c>
      <c r="B47" s="12">
        <v>1031</v>
      </c>
      <c r="C47" s="12">
        <v>1071</v>
      </c>
      <c r="D47" s="12">
        <v>1236</v>
      </c>
      <c r="E47" s="12">
        <v>1307</v>
      </c>
      <c r="F47" s="12">
        <v>1377</v>
      </c>
      <c r="G47" s="12">
        <v>1592</v>
      </c>
      <c r="H47" s="12">
        <v>1683</v>
      </c>
      <c r="I47" s="12">
        <v>1509</v>
      </c>
      <c r="J47" s="12">
        <v>1444</v>
      </c>
      <c r="K47" s="12">
        <v>1187</v>
      </c>
      <c r="L47" s="12">
        <v>1279</v>
      </c>
      <c r="M47" s="12">
        <v>1388</v>
      </c>
      <c r="N47" s="12">
        <v>1296</v>
      </c>
      <c r="O47" s="12">
        <v>1152</v>
      </c>
      <c r="P47" s="12">
        <v>1069</v>
      </c>
      <c r="Q47" s="12">
        <v>1036</v>
      </c>
      <c r="R47" s="12">
        <v>1006.9829999999999</v>
      </c>
      <c r="S47" s="12">
        <v>1004.157</v>
      </c>
      <c r="T47" s="13" t="s">
        <v>77</v>
      </c>
    </row>
    <row r="48" spans="1:20" x14ac:dyDescent="0.2">
      <c r="A48" s="9" t="s">
        <v>82</v>
      </c>
      <c r="B48" s="12">
        <v>1302</v>
      </c>
      <c r="C48" s="12">
        <v>1346</v>
      </c>
      <c r="D48" s="12">
        <v>1028</v>
      </c>
      <c r="E48" s="12">
        <v>1442</v>
      </c>
      <c r="F48" s="12">
        <v>642</v>
      </c>
      <c r="G48" s="12">
        <v>628</v>
      </c>
      <c r="H48" s="12">
        <v>2489</v>
      </c>
      <c r="I48" s="12">
        <v>2085</v>
      </c>
      <c r="J48" s="12">
        <v>1463</v>
      </c>
      <c r="K48" s="12">
        <v>1227</v>
      </c>
      <c r="L48" s="12">
        <v>958</v>
      </c>
      <c r="M48" s="12">
        <v>1045</v>
      </c>
      <c r="N48" s="12">
        <v>1119</v>
      </c>
      <c r="O48" s="12">
        <v>1948</v>
      </c>
      <c r="P48" s="12">
        <v>1119</v>
      </c>
      <c r="Q48" s="12">
        <v>1250</v>
      </c>
      <c r="R48" s="12">
        <v>1420</v>
      </c>
      <c r="S48" s="12">
        <v>1276.047</v>
      </c>
      <c r="T48" s="13" t="s">
        <v>77</v>
      </c>
    </row>
    <row r="49" spans="1:20" x14ac:dyDescent="0.2">
      <c r="A49" s="9" t="s">
        <v>83</v>
      </c>
      <c r="B49" s="12">
        <v>5591</v>
      </c>
      <c r="C49" s="12">
        <v>5897</v>
      </c>
      <c r="D49" s="12">
        <v>5953</v>
      </c>
      <c r="E49" s="12">
        <v>5745</v>
      </c>
      <c r="F49" s="12">
        <v>5633</v>
      </c>
      <c r="G49" s="12">
        <v>5349</v>
      </c>
      <c r="H49" s="12">
        <v>5725</v>
      </c>
      <c r="I49" s="12">
        <v>5763</v>
      </c>
      <c r="J49" s="12">
        <v>5903</v>
      </c>
      <c r="K49" s="12">
        <v>5971</v>
      </c>
      <c r="L49" s="12">
        <v>6024</v>
      </c>
      <c r="M49" s="12">
        <v>5844</v>
      </c>
      <c r="N49" s="12">
        <v>5609</v>
      </c>
      <c r="O49" s="12">
        <v>5501</v>
      </c>
      <c r="P49" s="12">
        <v>5163</v>
      </c>
      <c r="Q49" s="12">
        <v>5169</v>
      </c>
      <c r="R49" s="12">
        <v>4808</v>
      </c>
      <c r="S49" s="12">
        <v>4806.13</v>
      </c>
      <c r="T49" s="13" t="s">
        <v>77</v>
      </c>
    </row>
    <row r="50" spans="1:20" x14ac:dyDescent="0.2">
      <c r="A50" s="9" t="s">
        <v>84</v>
      </c>
      <c r="B50" s="12">
        <v>23756</v>
      </c>
      <c r="C50" s="12">
        <v>23329</v>
      </c>
      <c r="D50" s="12">
        <v>23932</v>
      </c>
      <c r="E50" s="12">
        <v>24052</v>
      </c>
      <c r="F50" s="12">
        <v>23243</v>
      </c>
      <c r="G50" s="12">
        <v>24044</v>
      </c>
      <c r="H50" s="12">
        <v>24810</v>
      </c>
      <c r="I50" s="12">
        <v>26647</v>
      </c>
      <c r="J50" s="12">
        <v>27481</v>
      </c>
      <c r="K50" s="12">
        <v>28991</v>
      </c>
      <c r="L50" s="12">
        <v>30222</v>
      </c>
      <c r="M50" s="12">
        <v>32369</v>
      </c>
      <c r="N50" s="12">
        <v>35657</v>
      </c>
      <c r="O50" s="12">
        <v>37134</v>
      </c>
      <c r="P50" s="12">
        <v>37331</v>
      </c>
      <c r="Q50" s="12">
        <v>36528</v>
      </c>
      <c r="R50" s="12">
        <v>35611</v>
      </c>
      <c r="S50" s="12">
        <v>34659.468000000001</v>
      </c>
      <c r="T50" s="13" t="s">
        <v>77</v>
      </c>
    </row>
    <row r="51" spans="1:20" x14ac:dyDescent="0.2">
      <c r="A51" s="9" t="s">
        <v>85</v>
      </c>
      <c r="B51" s="13" t="s">
        <v>77</v>
      </c>
      <c r="C51" s="13" t="s">
        <v>77</v>
      </c>
      <c r="D51" s="13" t="s">
        <v>77</v>
      </c>
      <c r="E51" s="13" t="s">
        <v>77</v>
      </c>
      <c r="F51" s="13" t="s">
        <v>77</v>
      </c>
      <c r="G51" s="13" t="s">
        <v>77</v>
      </c>
      <c r="H51" s="13" t="s">
        <v>77</v>
      </c>
      <c r="I51" s="13" t="s">
        <v>77</v>
      </c>
      <c r="J51" s="13" t="s">
        <v>77</v>
      </c>
      <c r="K51" s="13" t="s">
        <v>77</v>
      </c>
      <c r="L51" s="13" t="s">
        <v>77</v>
      </c>
      <c r="M51" s="13" t="s">
        <v>77</v>
      </c>
      <c r="N51" s="13" t="s">
        <v>77</v>
      </c>
      <c r="O51" s="13" t="s">
        <v>77</v>
      </c>
      <c r="P51" s="12">
        <v>1322</v>
      </c>
      <c r="Q51" s="12">
        <v>1394</v>
      </c>
      <c r="R51" s="12">
        <v>1358</v>
      </c>
      <c r="S51" s="12">
        <v>1347</v>
      </c>
      <c r="T51" s="13" t="s">
        <v>77</v>
      </c>
    </row>
    <row r="52" spans="1:20" x14ac:dyDescent="0.2">
      <c r="A52" s="9" t="s">
        <v>86</v>
      </c>
      <c r="B52" s="12">
        <v>681</v>
      </c>
      <c r="C52" s="12">
        <v>861</v>
      </c>
      <c r="D52" s="12">
        <v>855</v>
      </c>
      <c r="E52" s="12">
        <v>835</v>
      </c>
      <c r="F52" s="12">
        <v>939</v>
      </c>
      <c r="G52" s="12">
        <v>1023</v>
      </c>
      <c r="H52" s="12">
        <v>893</v>
      </c>
      <c r="I52" s="12">
        <v>903</v>
      </c>
      <c r="J52" s="12">
        <v>953</v>
      </c>
      <c r="K52" s="12">
        <v>964</v>
      </c>
      <c r="L52" s="12">
        <v>929</v>
      </c>
      <c r="M52" s="12">
        <v>941</v>
      </c>
      <c r="N52" s="12">
        <v>929</v>
      </c>
      <c r="O52" s="12">
        <v>879</v>
      </c>
      <c r="P52" s="12">
        <v>818</v>
      </c>
      <c r="Q52" s="12">
        <v>999</v>
      </c>
      <c r="R52" s="12">
        <v>1174</v>
      </c>
      <c r="S52" s="12">
        <v>1317.2429999999999</v>
      </c>
      <c r="T52" s="13" t="s">
        <v>77</v>
      </c>
    </row>
    <row r="53" spans="1:20" x14ac:dyDescent="0.2">
      <c r="A53" s="9" t="s">
        <v>87</v>
      </c>
      <c r="B53" s="13" t="s">
        <v>77</v>
      </c>
      <c r="C53" s="13" t="s">
        <v>77</v>
      </c>
      <c r="D53" s="13" t="s">
        <v>77</v>
      </c>
      <c r="E53" s="13" t="s">
        <v>77</v>
      </c>
      <c r="F53" s="13" t="s">
        <v>77</v>
      </c>
      <c r="G53" s="13" t="s">
        <v>77</v>
      </c>
      <c r="H53" s="13" t="s">
        <v>77</v>
      </c>
      <c r="I53" s="13" t="s">
        <v>77</v>
      </c>
      <c r="J53" s="13" t="s">
        <v>77</v>
      </c>
      <c r="K53" s="13" t="s">
        <v>77</v>
      </c>
      <c r="L53" s="12">
        <v>468</v>
      </c>
      <c r="M53" s="12">
        <v>453</v>
      </c>
      <c r="N53" s="12">
        <v>446</v>
      </c>
      <c r="O53" s="12">
        <v>431</v>
      </c>
      <c r="P53" s="12">
        <v>481</v>
      </c>
      <c r="Q53" s="12">
        <v>393</v>
      </c>
      <c r="R53" s="12">
        <v>428</v>
      </c>
      <c r="S53" s="12">
        <v>429</v>
      </c>
      <c r="T53" s="13" t="s">
        <v>77</v>
      </c>
    </row>
    <row r="54" spans="1:20" x14ac:dyDescent="0.2">
      <c r="A54" s="9" t="s">
        <v>88</v>
      </c>
      <c r="B54" s="12">
        <v>30964</v>
      </c>
      <c r="C54" s="12">
        <v>34059</v>
      </c>
      <c r="D54" s="12">
        <v>33492</v>
      </c>
      <c r="E54" s="12">
        <v>32079</v>
      </c>
      <c r="F54" s="12">
        <v>27312</v>
      </c>
      <c r="G54" s="12">
        <v>24797</v>
      </c>
      <c r="H54" s="12">
        <v>23888</v>
      </c>
      <c r="I54" s="12">
        <v>22952</v>
      </c>
      <c r="J54" s="12">
        <v>22363</v>
      </c>
      <c r="K54" s="12">
        <v>20692</v>
      </c>
      <c r="L54" s="12">
        <v>21695</v>
      </c>
      <c r="M54" s="12">
        <v>21261</v>
      </c>
      <c r="N54" s="12">
        <v>21421</v>
      </c>
      <c r="O54" s="12">
        <v>20714</v>
      </c>
      <c r="P54" s="12">
        <v>19615</v>
      </c>
      <c r="Q54" s="12">
        <v>17442</v>
      </c>
      <c r="R54" s="12">
        <v>16626</v>
      </c>
      <c r="S54" s="12">
        <v>16787</v>
      </c>
      <c r="T54" s="13" t="s">
        <v>77</v>
      </c>
    </row>
    <row r="55" spans="1:20" x14ac:dyDescent="0.2">
      <c r="A55" s="9" t="s">
        <v>89</v>
      </c>
      <c r="B55" s="13" t="s">
        <v>77</v>
      </c>
      <c r="C55" s="13" t="s">
        <v>77</v>
      </c>
      <c r="D55" s="13" t="s">
        <v>77</v>
      </c>
      <c r="E55" s="13" t="s">
        <v>77</v>
      </c>
      <c r="F55" s="13" t="s">
        <v>77</v>
      </c>
      <c r="G55" s="13" t="s">
        <v>77</v>
      </c>
      <c r="H55" s="13" t="s">
        <v>77</v>
      </c>
      <c r="I55" s="13" t="s">
        <v>77</v>
      </c>
      <c r="J55" s="13" t="s">
        <v>77</v>
      </c>
      <c r="K55" s="13" t="s">
        <v>77</v>
      </c>
      <c r="L55" s="13" t="s">
        <v>77</v>
      </c>
      <c r="M55" s="13" t="s">
        <v>77</v>
      </c>
      <c r="N55" s="13" t="s">
        <v>77</v>
      </c>
      <c r="O55" s="12">
        <v>805</v>
      </c>
      <c r="P55" s="12">
        <v>600</v>
      </c>
      <c r="Q55" s="12">
        <v>711</v>
      </c>
      <c r="R55" s="12">
        <v>784</v>
      </c>
      <c r="S55" s="12">
        <v>903.6</v>
      </c>
      <c r="T55" s="13" t="s">
        <v>77</v>
      </c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A11" sqref="A11:L55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20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185055.81395348837</v>
      </c>
      <c r="C12" s="12">
        <f t="shared" ref="C12:L12" si="0">SUM(C15:C41)</f>
        <v>191279.06976744192</v>
      </c>
      <c r="D12" s="12">
        <f t="shared" si="0"/>
        <v>184375.58139534888</v>
      </c>
      <c r="E12" s="12">
        <f t="shared" si="0"/>
        <v>179948.42428062536</v>
      </c>
      <c r="F12" s="12">
        <f t="shared" si="0"/>
        <v>181940.0100257126</v>
      </c>
      <c r="G12" s="12">
        <f t="shared" si="0"/>
        <v>181324.14436060566</v>
      </c>
      <c r="H12" s="12">
        <f t="shared" si="0"/>
        <v>183004.8263702073</v>
      </c>
      <c r="I12" s="12">
        <f t="shared" si="0"/>
        <v>185271.45615031003</v>
      </c>
      <c r="J12" s="12">
        <f t="shared" si="0"/>
        <v>187560.62790379446</v>
      </c>
      <c r="K12" s="12">
        <f t="shared" si="0"/>
        <v>189557.75342161211</v>
      </c>
      <c r="L12" s="12">
        <f t="shared" si="0"/>
        <v>190929.25492544091</v>
      </c>
    </row>
    <row r="13" spans="1:12" x14ac:dyDescent="0.2">
      <c r="A13" s="9" t="s">
        <v>46</v>
      </c>
      <c r="B13" s="12">
        <f>SUM(B15:B42)</f>
        <v>216193.02325581395</v>
      </c>
      <c r="C13" s="12">
        <f t="shared" ref="C13:L13" si="1">SUM(C15:C42)</f>
        <v>219175.58139534888</v>
      </c>
      <c r="D13" s="12">
        <f t="shared" si="1"/>
        <v>210920.9302325582</v>
      </c>
      <c r="E13" s="12">
        <f t="shared" si="1"/>
        <v>206678.85937838999</v>
      </c>
      <c r="F13" s="12">
        <f t="shared" si="1"/>
        <v>209689.57374363323</v>
      </c>
      <c r="G13" s="12">
        <f t="shared" si="1"/>
        <v>209862.67365138978</v>
      </c>
      <c r="H13" s="12">
        <f t="shared" si="1"/>
        <v>213119.70393841926</v>
      </c>
      <c r="I13" s="12">
        <f t="shared" si="1"/>
        <v>216563.85443581824</v>
      </c>
      <c r="J13" s="12">
        <f t="shared" si="1"/>
        <v>220731.93136476591</v>
      </c>
      <c r="K13" s="12">
        <f t="shared" si="1"/>
        <v>224854.58889222116</v>
      </c>
      <c r="L13" s="12">
        <f t="shared" si="1"/>
        <v>227452.85248361132</v>
      </c>
    </row>
    <row r="14" spans="1:12" x14ac:dyDescent="0.2">
      <c r="A14" s="9" t="s">
        <v>47</v>
      </c>
      <c r="B14" s="12">
        <f>SUM(B15,B19:B24,B26:B30,B32:B34,B36,B38:B40)</f>
        <v>133136.04651162791</v>
      </c>
      <c r="C14" s="12">
        <f t="shared" ref="C14:L14" si="2">SUM(C15,C19:C24,C26:C30,C32:C34,C36,C38:C40)</f>
        <v>141426.74418604653</v>
      </c>
      <c r="D14" s="12">
        <f t="shared" si="2"/>
        <v>137497.67441860464</v>
      </c>
      <c r="E14" s="12">
        <f t="shared" si="2"/>
        <v>137415.18439205972</v>
      </c>
      <c r="F14" s="12">
        <f t="shared" si="2"/>
        <v>138399.54360755678</v>
      </c>
      <c r="G14" s="12">
        <f t="shared" si="2"/>
        <v>137194.72039248142</v>
      </c>
      <c r="H14" s="12">
        <f t="shared" si="2"/>
        <v>138270.70511317809</v>
      </c>
      <c r="I14" s="12">
        <f t="shared" si="2"/>
        <v>140223.42760893682</v>
      </c>
      <c r="J14" s="12">
        <f t="shared" si="2"/>
        <v>142020.21198301826</v>
      </c>
      <c r="K14" s="12">
        <f t="shared" si="2"/>
        <v>143367.81701415716</v>
      </c>
      <c r="L14" s="12">
        <f t="shared" si="2"/>
        <v>144197.44748452882</v>
      </c>
    </row>
    <row r="15" spans="1:12" x14ac:dyDescent="0.2">
      <c r="A15" s="9" t="s">
        <v>48</v>
      </c>
      <c r="B15" s="12">
        <f>[1]BE!E$174</f>
        <v>3788.3720930232562</v>
      </c>
      <c r="C15" s="12">
        <f>[1]BE!F$174</f>
        <v>4155.8139534883721</v>
      </c>
      <c r="D15" s="12">
        <f>[1]BE!G$174</f>
        <v>4282.5581395348845</v>
      </c>
      <c r="E15" s="12">
        <f>[1]BE!H$174</f>
        <v>3938.728217259496</v>
      </c>
      <c r="F15" s="12">
        <f>[1]BE!I$174</f>
        <v>3986.303899278148</v>
      </c>
      <c r="G15" s="12">
        <f>[1]BE!J$174</f>
        <v>4057.0250665985577</v>
      </c>
      <c r="H15" s="12">
        <f>[1]BE!K$174</f>
        <v>4283.7888816687364</v>
      </c>
      <c r="I15" s="12">
        <f>[1]BE!L$174</f>
        <v>4474.0192182327164</v>
      </c>
      <c r="J15" s="12">
        <f>[1]BE!M$174</f>
        <v>4757.6076731745152</v>
      </c>
      <c r="K15" s="12">
        <f>[1]BE!N$174</f>
        <v>5036.0000254689103</v>
      </c>
      <c r="L15" s="12">
        <f>[1]BE!O$174</f>
        <v>5286.5881664165945</v>
      </c>
    </row>
    <row r="16" spans="1:12" x14ac:dyDescent="0.2">
      <c r="A16" s="9" t="s">
        <v>49</v>
      </c>
      <c r="B16" s="12">
        <f>[1]BG!E$174</f>
        <v>6288.3720930232557</v>
      </c>
      <c r="C16" s="12">
        <f>[1]BG!F$174</f>
        <v>4882.5581395348836</v>
      </c>
      <c r="D16" s="12">
        <f>[1]BG!G$174</f>
        <v>4479.0697674418607</v>
      </c>
      <c r="E16" s="12">
        <f>[1]BG!H$174</f>
        <v>3706.3863624928395</v>
      </c>
      <c r="F16" s="12">
        <f>[1]BG!I$174</f>
        <v>3726.0513418251144</v>
      </c>
      <c r="G16" s="12">
        <f>[1]BG!J$174</f>
        <v>3647.296318120274</v>
      </c>
      <c r="H16" s="12">
        <f>[1]BG!K$174</f>
        <v>3508.4044889758893</v>
      </c>
      <c r="I16" s="12">
        <f>[1]BG!L$174</f>
        <v>3359.0446822122644</v>
      </c>
      <c r="J16" s="12">
        <f>[1]BG!M$174</f>
        <v>3237.2461061063646</v>
      </c>
      <c r="K16" s="12">
        <f>[1]BG!N$174</f>
        <v>3134.1193184129606</v>
      </c>
      <c r="L16" s="12">
        <f>[1]BG!O$174</f>
        <v>3094.2813957452668</v>
      </c>
    </row>
    <row r="17" spans="1:12" x14ac:dyDescent="0.2">
      <c r="A17" s="9" t="s">
        <v>50</v>
      </c>
      <c r="B17" s="12">
        <f>[1]CZ!E$174</f>
        <v>4954.6511627906984</v>
      </c>
      <c r="C17" s="12">
        <f>[1]CZ!F$174</f>
        <v>5025.5813953488378</v>
      </c>
      <c r="D17" s="12">
        <f>[1]CZ!G$174</f>
        <v>4465.1162790697681</v>
      </c>
      <c r="E17" s="12">
        <f>[1]CZ!H$174</f>
        <v>4092.7484998421187</v>
      </c>
      <c r="F17" s="12">
        <f>[1]CZ!I$174</f>
        <v>4078.7065759970469</v>
      </c>
      <c r="G17" s="12">
        <f>[1]CZ!J$174</f>
        <v>4144.7303660821181</v>
      </c>
      <c r="H17" s="12">
        <f>[1]CZ!K$174</f>
        <v>4089.6407999877147</v>
      </c>
      <c r="I17" s="12">
        <f>[1]CZ!L$174</f>
        <v>4117.2246111043878</v>
      </c>
      <c r="J17" s="12">
        <f>[1]CZ!M$174</f>
        <v>4113.9646357329311</v>
      </c>
      <c r="K17" s="12">
        <f>[1]CZ!N$174</f>
        <v>4157.4420489224567</v>
      </c>
      <c r="L17" s="12">
        <f>[1]CZ!O$174</f>
        <v>4170.1928034229704</v>
      </c>
    </row>
    <row r="18" spans="1:12" x14ac:dyDescent="0.2">
      <c r="A18" s="9" t="s">
        <v>51</v>
      </c>
      <c r="B18" s="12">
        <f>[1]DK!E$174</f>
        <v>2103.4883720930234</v>
      </c>
      <c r="C18" s="12">
        <f>[1]DK!F$174</f>
        <v>1526.7441860465119</v>
      </c>
      <c r="D18" s="12">
        <f>[1]DK!G$174</f>
        <v>2623.2558139534885</v>
      </c>
      <c r="E18" s="12">
        <f>[1]DK!H$174</f>
        <v>1884.2442575915231</v>
      </c>
      <c r="F18" s="12">
        <f>[1]DK!I$174</f>
        <v>1916.9107708668384</v>
      </c>
      <c r="G18" s="12">
        <f>[1]DK!J$174</f>
        <v>1974.0887454781832</v>
      </c>
      <c r="H18" s="12">
        <f>[1]DK!K$174</f>
        <v>2013.9061492347821</v>
      </c>
      <c r="I18" s="12">
        <f>[1]DK!L$174</f>
        <v>2100.9800925270756</v>
      </c>
      <c r="J18" s="12">
        <f>[1]DK!M$174</f>
        <v>2177.3317891617648</v>
      </c>
      <c r="K18" s="12">
        <f>[1]DK!N$174</f>
        <v>2276.0315390470214</v>
      </c>
      <c r="L18" s="12">
        <f>[1]DK!O$174</f>
        <v>2369.371615795576</v>
      </c>
    </row>
    <row r="19" spans="1:12" x14ac:dyDescent="0.2">
      <c r="A19" s="9" t="s">
        <v>129</v>
      </c>
      <c r="B19" s="12">
        <f>[1]DE!E$174</f>
        <v>34086.046511627908</v>
      </c>
      <c r="C19" s="12">
        <f>[1]DE!F$174</f>
        <v>29323.255813953492</v>
      </c>
      <c r="D19" s="12">
        <f>[1]DE!G$174</f>
        <v>23969.767441860469</v>
      </c>
      <c r="E19" s="12">
        <f>[1]DE!H$174</f>
        <v>24192.657847159338</v>
      </c>
      <c r="F19" s="12">
        <f>[1]DE!I$174</f>
        <v>24269.232735144178</v>
      </c>
      <c r="G19" s="12">
        <f>[1]DE!J$174</f>
        <v>25029.254467545987</v>
      </c>
      <c r="H19" s="12">
        <f>[1]DE!K$174</f>
        <v>26079.005072783293</v>
      </c>
      <c r="I19" s="12">
        <f>[1]DE!L$174</f>
        <v>26574.289250518297</v>
      </c>
      <c r="J19" s="12">
        <f>[1]DE!M$174</f>
        <v>27043.196835542862</v>
      </c>
      <c r="K19" s="12">
        <f>[1]DE!N$174</f>
        <v>27522.181298941323</v>
      </c>
      <c r="L19" s="12">
        <f>[1]DE!O$174</f>
        <v>27706.63370006749</v>
      </c>
    </row>
    <row r="20" spans="1:12" x14ac:dyDescent="0.2">
      <c r="A20" s="9" t="s">
        <v>53</v>
      </c>
      <c r="B20" s="12">
        <f>[1]EE!E$174</f>
        <v>1240.6976744186047</v>
      </c>
      <c r="C20" s="12">
        <f>[1]EE!F$174</f>
        <v>1102.325581395349</v>
      </c>
      <c r="D20" s="12">
        <f>[1]EE!G$174</f>
        <v>1046.5116279069769</v>
      </c>
      <c r="E20" s="12">
        <f>[1]EE!H$174</f>
        <v>970.5957224658722</v>
      </c>
      <c r="F20" s="12">
        <f>[1]EE!I$174</f>
        <v>931.41997659069887</v>
      </c>
      <c r="G20" s="12">
        <f>[1]EE!J$174</f>
        <v>870.2130710221295</v>
      </c>
      <c r="H20" s="12">
        <f>[1]EE!K$174</f>
        <v>838.87095659887029</v>
      </c>
      <c r="I20" s="12">
        <f>[1]EE!L$174</f>
        <v>776.70700356426403</v>
      </c>
      <c r="J20" s="12">
        <f>[1]EE!M$174</f>
        <v>742.53807707668</v>
      </c>
      <c r="K20" s="12">
        <f>[1]EE!N$174</f>
        <v>711.51442856943174</v>
      </c>
      <c r="L20" s="12">
        <f>[1]EE!O$174</f>
        <v>672.29868752085065</v>
      </c>
    </row>
    <row r="21" spans="1:12" x14ac:dyDescent="0.2">
      <c r="A21" s="9" t="s">
        <v>54</v>
      </c>
      <c r="B21" s="12">
        <f>[1]IE!E$174</f>
        <v>2019.7674418604652</v>
      </c>
      <c r="C21" s="12">
        <f>[1]IE!F$174</f>
        <v>2048.8372093023258</v>
      </c>
      <c r="D21" s="12">
        <f>[1]IE!G$174</f>
        <v>2116.2790697674423</v>
      </c>
      <c r="E21" s="12">
        <f>[1]IE!H$174</f>
        <v>1995.0292706662653</v>
      </c>
      <c r="F21" s="12">
        <f>[1]IE!I$174</f>
        <v>2097.4748046749683</v>
      </c>
      <c r="G21" s="12">
        <f>[1]IE!J$174</f>
        <v>2152.9330882570812</v>
      </c>
      <c r="H21" s="12">
        <f>[1]IE!K$174</f>
        <v>2173.781678365694</v>
      </c>
      <c r="I21" s="12">
        <f>[1]IE!L$174</f>
        <v>2218.7524528384715</v>
      </c>
      <c r="J21" s="12">
        <f>[1]IE!M$174</f>
        <v>2269.8005311770735</v>
      </c>
      <c r="K21" s="12">
        <f>[1]IE!N$174</f>
        <v>2345.1937093312736</v>
      </c>
      <c r="L21" s="12">
        <f>[1]IE!O$174</f>
        <v>2428.9175086128666</v>
      </c>
    </row>
    <row r="22" spans="1:12" x14ac:dyDescent="0.2">
      <c r="A22" s="9" t="s">
        <v>55</v>
      </c>
      <c r="B22" s="12">
        <f>[1]GR!E$174</f>
        <v>4272.0930232558139</v>
      </c>
      <c r="C22" s="12">
        <f>[1]GR!F$174</f>
        <v>5596.5116279069771</v>
      </c>
      <c r="D22" s="12">
        <f>[1]GR!G$174</f>
        <v>3782.558139534884</v>
      </c>
      <c r="E22" s="12">
        <f>[1]GR!H$174</f>
        <v>3940.8779419596981</v>
      </c>
      <c r="F22" s="12">
        <f>[1]GR!I$174</f>
        <v>4040.7517916140378</v>
      </c>
      <c r="G22" s="12">
        <f>[1]GR!J$174</f>
        <v>3870.3602652933182</v>
      </c>
      <c r="H22" s="12">
        <f>[1]GR!K$174</f>
        <v>3767.3937342969884</v>
      </c>
      <c r="I22" s="12">
        <f>[1]GR!L$174</f>
        <v>3820.5131755094171</v>
      </c>
      <c r="J22" s="12">
        <f>[1]GR!M$174</f>
        <v>3862.8957401457283</v>
      </c>
      <c r="K22" s="12">
        <f>[1]GR!N$174</f>
        <v>3860.4702821994715</v>
      </c>
      <c r="L22" s="12">
        <f>[1]GR!O$174</f>
        <v>3916.0785315641842</v>
      </c>
    </row>
    <row r="23" spans="1:12" x14ac:dyDescent="0.2">
      <c r="A23" s="9" t="s">
        <v>56</v>
      </c>
      <c r="B23" s="12">
        <f>[1]ES!E$174</f>
        <v>19262.79069767442</v>
      </c>
      <c r="C23" s="12">
        <f>[1]ES!F$174</f>
        <v>25955.813953488374</v>
      </c>
      <c r="D23" s="12">
        <f>[1]ES!G$174</f>
        <v>27395.348837209305</v>
      </c>
      <c r="E23" s="12">
        <f>[1]ES!H$174</f>
        <v>25231.584114194306</v>
      </c>
      <c r="F23" s="12">
        <f>[1]ES!I$174</f>
        <v>25467.095986887656</v>
      </c>
      <c r="G23" s="12">
        <f>[1]ES!J$174</f>
        <v>24352.957374272726</v>
      </c>
      <c r="H23" s="12">
        <f>[1]ES!K$174</f>
        <v>23841.183561105339</v>
      </c>
      <c r="I23" s="12">
        <f>[1]ES!L$174</f>
        <v>23176.626195623787</v>
      </c>
      <c r="J23" s="12">
        <f>[1]ES!M$174</f>
        <v>22523.669196343268</v>
      </c>
      <c r="K23" s="12">
        <f>[1]ES!N$174</f>
        <v>22002.360368062466</v>
      </c>
      <c r="L23" s="12">
        <f>[1]ES!O$174</f>
        <v>21627.713362642538</v>
      </c>
    </row>
    <row r="24" spans="1:12" x14ac:dyDescent="0.2">
      <c r="A24" s="9" t="s">
        <v>57</v>
      </c>
      <c r="B24" s="12">
        <f>[1]FR!E$174</f>
        <v>30405.813953488378</v>
      </c>
      <c r="C24" s="12">
        <f>[1]FR!F$174</f>
        <v>32225.58139534884</v>
      </c>
      <c r="D24" s="12">
        <f>[1]FR!G$174</f>
        <v>35408.139534883725</v>
      </c>
      <c r="E24" s="12">
        <f>[1]FR!H$174</f>
        <v>36470.337536398445</v>
      </c>
      <c r="F24" s="12">
        <f>[1]FR!I$174</f>
        <v>36298.924929551817</v>
      </c>
      <c r="G24" s="12">
        <f>[1]FR!J$174</f>
        <v>35610.893721205721</v>
      </c>
      <c r="H24" s="12">
        <f>[1]FR!K$174</f>
        <v>35577.358998004587</v>
      </c>
      <c r="I24" s="12">
        <f>[1]FR!L$174</f>
        <v>36086.694893244574</v>
      </c>
      <c r="J24" s="12">
        <f>[1]FR!M$174</f>
        <v>36189.637136339596</v>
      </c>
      <c r="K24" s="12">
        <f>[1]FR!N$174</f>
        <v>36226.367448894584</v>
      </c>
      <c r="L24" s="12">
        <f>[1]FR!O$174</f>
        <v>36235.652722025967</v>
      </c>
    </row>
    <row r="25" spans="1:12" x14ac:dyDescent="0.2">
      <c r="A25" s="9" t="s">
        <v>58</v>
      </c>
      <c r="B25" s="12">
        <f>[1]HR!E$174</f>
        <v>2061.6279069767447</v>
      </c>
      <c r="C25" s="12">
        <f>[1]HR!F$174</f>
        <v>2130.2325581395348</v>
      </c>
      <c r="D25" s="12">
        <f>[1]HR!G$174</f>
        <v>2022.0930232558142</v>
      </c>
      <c r="E25" s="12">
        <f>[1]HR!H$174</f>
        <v>1908.2960812795352</v>
      </c>
      <c r="F25" s="12">
        <f>[1]HR!I$174</f>
        <v>1903.9888399672072</v>
      </c>
      <c r="G25" s="12">
        <f>[1]HR!J$174</f>
        <v>1794.5526859050142</v>
      </c>
      <c r="H25" s="12">
        <f>[1]HR!K$174</f>
        <v>1717.0352738899692</v>
      </c>
      <c r="I25" s="12">
        <f>[1]HR!L$174</f>
        <v>1675.2632083095509</v>
      </c>
      <c r="J25" s="12">
        <f>[1]HR!M$174</f>
        <v>1636.6918284143383</v>
      </c>
      <c r="K25" s="12">
        <f>[1]HR!N$174</f>
        <v>1626.9719955724474</v>
      </c>
      <c r="L25" s="12">
        <f>[1]HR!O$174</f>
        <v>1626.822285746777</v>
      </c>
    </row>
    <row r="26" spans="1:12" x14ac:dyDescent="0.2">
      <c r="A26" s="9" t="s">
        <v>59</v>
      </c>
      <c r="B26" s="12">
        <f>[1]IT!E$174</f>
        <v>19200.000000000004</v>
      </c>
      <c r="C26" s="12">
        <f>[1]IT!F$174</f>
        <v>20622.093023255817</v>
      </c>
      <c r="D26" s="12">
        <f>[1]IT!G$174</f>
        <v>20566.279069767443</v>
      </c>
      <c r="E26" s="12">
        <f>[1]IT!H$174</f>
        <v>21315.693035455621</v>
      </c>
      <c r="F26" s="12">
        <f>[1]IT!I$174</f>
        <v>21537.391423877463</v>
      </c>
      <c r="G26" s="12">
        <f>[1]IT!J$174</f>
        <v>21261.441116317179</v>
      </c>
      <c r="H26" s="12">
        <f>[1]IT!K$174</f>
        <v>21653.166381140963</v>
      </c>
      <c r="I26" s="12">
        <f>[1]IT!L$174</f>
        <v>22931.282131156215</v>
      </c>
      <c r="J26" s="12">
        <f>[1]IT!M$174</f>
        <v>24169.113329033949</v>
      </c>
      <c r="K26" s="12">
        <f>[1]IT!N$174</f>
        <v>24873.116543897788</v>
      </c>
      <c r="L26" s="12">
        <f>[1]IT!O$174</f>
        <v>25349.45992816475</v>
      </c>
    </row>
    <row r="27" spans="1:12" x14ac:dyDescent="0.2">
      <c r="A27" s="9" t="s">
        <v>60</v>
      </c>
      <c r="B27" s="12">
        <f>[1]CY!E$174</f>
        <v>188.37209302325581</v>
      </c>
      <c r="C27" s="12">
        <f>[1]CY!F$174</f>
        <v>163.95348837209303</v>
      </c>
      <c r="D27" s="12">
        <f>[1]CY!G$174</f>
        <v>219.76744186046511</v>
      </c>
      <c r="E27" s="12">
        <f>[1]CY!H$174</f>
        <v>197.60903556222738</v>
      </c>
      <c r="F27" s="12">
        <f>[1]CY!I$174</f>
        <v>213.7010978155169</v>
      </c>
      <c r="G27" s="12">
        <f>[1]CY!J$174</f>
        <v>233.36294337602283</v>
      </c>
      <c r="H27" s="12">
        <f>[1]CY!K$174</f>
        <v>242.55041167185459</v>
      </c>
      <c r="I27" s="12">
        <f>[1]CY!L$174</f>
        <v>257.25865170893184</v>
      </c>
      <c r="J27" s="12">
        <f>[1]CY!M$174</f>
        <v>272.25048536915529</v>
      </c>
      <c r="K27" s="12">
        <f>[1]CY!N$174</f>
        <v>296.8330770601234</v>
      </c>
      <c r="L27" s="12">
        <f>[1]CY!O$174</f>
        <v>316.03800193033231</v>
      </c>
    </row>
    <row r="28" spans="1:12" x14ac:dyDescent="0.2">
      <c r="A28" s="9" t="s">
        <v>61</v>
      </c>
      <c r="B28" s="12">
        <f>[1]LA!E$174</f>
        <v>991.8604651162791</v>
      </c>
      <c r="C28" s="12">
        <f>[1]LA!F$174</f>
        <v>836.04651162790708</v>
      </c>
      <c r="D28" s="12">
        <f>[1]LA!G$174</f>
        <v>724.41860465116281</v>
      </c>
      <c r="E28" s="12">
        <f>[1]LA!H$174</f>
        <v>552.31073746776065</v>
      </c>
      <c r="F28" s="12">
        <f>[1]LA!I$174</f>
        <v>578.07784491027508</v>
      </c>
      <c r="G28" s="12">
        <f>[1]LA!J$174</f>
        <v>591.78180501238876</v>
      </c>
      <c r="H28" s="12">
        <f>[1]LA!K$174</f>
        <v>613.05438989163019</v>
      </c>
      <c r="I28" s="12">
        <f>[1]LA!L$174</f>
        <v>616.83356648983624</v>
      </c>
      <c r="J28" s="12">
        <f>[1]LA!M$174</f>
        <v>641.37580444037189</v>
      </c>
      <c r="K28" s="12">
        <f>[1]LA!N$174</f>
        <v>653.10316228784382</v>
      </c>
      <c r="L28" s="12">
        <f>[1]LA!O$174</f>
        <v>659.20268337764458</v>
      </c>
    </row>
    <row r="29" spans="1:12" x14ac:dyDescent="0.2">
      <c r="A29" s="9" t="s">
        <v>62</v>
      </c>
      <c r="B29" s="12">
        <f>[1]LT!E$174</f>
        <v>1280.2325581395348</v>
      </c>
      <c r="C29" s="12">
        <f>[1]LT!F$174</f>
        <v>1229.0697674418607</v>
      </c>
      <c r="D29" s="12">
        <f>[1]LT!G$174</f>
        <v>988.37209302325596</v>
      </c>
      <c r="E29" s="12">
        <f>[1]LT!H$174</f>
        <v>859.46810282639569</v>
      </c>
      <c r="F29" s="12">
        <f>[1]LT!I$174</f>
        <v>884.52118981136346</v>
      </c>
      <c r="G29" s="12">
        <f>[1]LT!J$174</f>
        <v>853.05990290405612</v>
      </c>
      <c r="H29" s="12">
        <f>[1]LT!K$174</f>
        <v>811.31056777438846</v>
      </c>
      <c r="I29" s="12">
        <f>[1]LT!L$174</f>
        <v>790.95309967121091</v>
      </c>
      <c r="J29" s="12">
        <f>[1]LT!M$174</f>
        <v>755.56280942761236</v>
      </c>
      <c r="K29" s="12">
        <f>[1]LT!N$174</f>
        <v>764.62015801568543</v>
      </c>
      <c r="L29" s="12">
        <f>[1]LT!O$174</f>
        <v>746.18209727012106</v>
      </c>
    </row>
    <row r="30" spans="1:12" x14ac:dyDescent="0.2">
      <c r="A30" s="9" t="s">
        <v>63</v>
      </c>
      <c r="B30" s="12">
        <f>[1]LU!E$174</f>
        <v>40.697674418604656</v>
      </c>
      <c r="C30" s="12">
        <f>[1]LU!F$174</f>
        <v>116.27906976744187</v>
      </c>
      <c r="D30" s="12">
        <f>[1]LU!G$174</f>
        <v>122.09302325581396</v>
      </c>
      <c r="E30" s="12">
        <f>[1]LU!H$174</f>
        <v>122.4663200628396</v>
      </c>
      <c r="F30" s="12">
        <f>[1]LU!I$174</f>
        <v>131.41441645888821</v>
      </c>
      <c r="G30" s="12">
        <f>[1]LU!J$174</f>
        <v>147.60090627645749</v>
      </c>
      <c r="H30" s="12">
        <f>[1]LU!K$174</f>
        <v>171.14864462533711</v>
      </c>
      <c r="I30" s="12">
        <f>[1]LU!L$174</f>
        <v>196.05224461900053</v>
      </c>
      <c r="J30" s="12">
        <f>[1]LU!M$174</f>
        <v>221.20677547238802</v>
      </c>
      <c r="K30" s="12">
        <f>[1]LU!N$174</f>
        <v>242.74443019012301</v>
      </c>
      <c r="L30" s="12">
        <f>[1]LU!O$174</f>
        <v>261.60623357394235</v>
      </c>
    </row>
    <row r="31" spans="1:12" x14ac:dyDescent="0.2">
      <c r="A31" s="9" t="s">
        <v>64</v>
      </c>
      <c r="B31" s="12">
        <f>[1]HU!E$174</f>
        <v>4839.5348837209303</v>
      </c>
      <c r="C31" s="12">
        <f>[1]HU!F$174</f>
        <v>3940.6976744186049</v>
      </c>
      <c r="D31" s="12">
        <f>[1]HU!G$174</f>
        <v>3800.0000000000005</v>
      </c>
      <c r="E31" s="12">
        <f>[1]HU!H$174</f>
        <v>3584.0497913325812</v>
      </c>
      <c r="F31" s="12">
        <f>[1]HU!I$174</f>
        <v>3527.7651637253362</v>
      </c>
      <c r="G31" s="12">
        <f>[1]HU!J$174</f>
        <v>3560.5866565109873</v>
      </c>
      <c r="H31" s="12">
        <f>[1]HU!K$174</f>
        <v>3462.5373681496294</v>
      </c>
      <c r="I31" s="12">
        <f>[1]HU!L$174</f>
        <v>3424.3492081367399</v>
      </c>
      <c r="J31" s="12">
        <f>[1]HU!M$174</f>
        <v>3446.239218298052</v>
      </c>
      <c r="K31" s="12">
        <f>[1]HU!N$174</f>
        <v>3462.9151837058926</v>
      </c>
      <c r="L31" s="12">
        <f>[1]HU!O$174</f>
        <v>3367.8924043141951</v>
      </c>
    </row>
    <row r="32" spans="1:12" x14ac:dyDescent="0.2">
      <c r="A32" s="9" t="s">
        <v>65</v>
      </c>
      <c r="B32" s="12">
        <f>[1]MT!E$174</f>
        <v>234.88372093023258</v>
      </c>
      <c r="C32" s="12">
        <f>[1]MT!F$174</f>
        <v>255.81395348837211</v>
      </c>
      <c r="D32" s="12">
        <f>[1]MT!G$174</f>
        <v>191.8604651162791</v>
      </c>
      <c r="E32" s="12">
        <f>[1]MT!H$174</f>
        <v>274.27529177198471</v>
      </c>
      <c r="F32" s="12">
        <f>[1]MT!I$174</f>
        <v>321.38557943963235</v>
      </c>
      <c r="G32" s="12">
        <f>[1]MT!J$174</f>
        <v>346.59845569171199</v>
      </c>
      <c r="H32" s="12">
        <f>[1]MT!K$174</f>
        <v>360.0346863171406</v>
      </c>
      <c r="I32" s="12">
        <f>[1]MT!L$174</f>
        <v>362.32043766382736</v>
      </c>
      <c r="J32" s="12">
        <f>[1]MT!M$174</f>
        <v>380.43091106260482</v>
      </c>
      <c r="K32" s="12">
        <f>[1]MT!N$174</f>
        <v>395.70875639079077</v>
      </c>
      <c r="L32" s="12">
        <f>[1]MT!O$174</f>
        <v>411.3400468622346</v>
      </c>
    </row>
    <row r="33" spans="1:12" x14ac:dyDescent="0.2">
      <c r="A33" s="9" t="s">
        <v>66</v>
      </c>
      <c r="B33" s="12">
        <f>[1]NL!E$174</f>
        <v>4081.3953488372099</v>
      </c>
      <c r="C33" s="12">
        <f>[1]NL!F$174</f>
        <v>4472.0930232558148</v>
      </c>
      <c r="D33" s="12">
        <f>[1]NL!G$174</f>
        <v>4448.8372093023263</v>
      </c>
      <c r="E33" s="12">
        <f>[1]NL!H$174</f>
        <v>4454.5178219474892</v>
      </c>
      <c r="F33" s="12">
        <f>[1]NL!I$174</f>
        <v>4664.0199177394325</v>
      </c>
      <c r="G33" s="12">
        <f>[1]NL!J$174</f>
        <v>4851.7330689872133</v>
      </c>
      <c r="H33" s="12">
        <f>[1]NL!K$174</f>
        <v>4963.6469186548284</v>
      </c>
      <c r="I33" s="12">
        <f>[1]NL!L$174</f>
        <v>5071.4169182709966</v>
      </c>
      <c r="J33" s="12">
        <f>[1]NL!M$174</f>
        <v>5276.8227456885943</v>
      </c>
      <c r="K33" s="12">
        <f>[1]NL!N$174</f>
        <v>5488.6164038163142</v>
      </c>
      <c r="L33" s="12">
        <f>[1]NL!O$174</f>
        <v>5748.4707229337628</v>
      </c>
    </row>
    <row r="34" spans="1:12" x14ac:dyDescent="0.2">
      <c r="A34" s="9" t="s">
        <v>67</v>
      </c>
      <c r="B34" s="12">
        <f>[1]AT!E$174</f>
        <v>3196.5116279069766</v>
      </c>
      <c r="C34" s="12">
        <f>[1]AT!F$174</f>
        <v>3431.3953488372099</v>
      </c>
      <c r="D34" s="12">
        <f>[1]AT!G$174</f>
        <v>3353.4883720930234</v>
      </c>
      <c r="E34" s="12">
        <f>[1]AT!H$174</f>
        <v>3373.5351082055672</v>
      </c>
      <c r="F34" s="12">
        <f>[1]AT!I$174</f>
        <v>3543.4382450120729</v>
      </c>
      <c r="G34" s="12">
        <f>[1]AT!J$174</f>
        <v>3635.6215924034691</v>
      </c>
      <c r="H34" s="12">
        <f>[1]AT!K$174</f>
        <v>3753.8210338610065</v>
      </c>
      <c r="I34" s="12">
        <f>[1]AT!L$174</f>
        <v>3831.8319344242241</v>
      </c>
      <c r="J34" s="12">
        <f>[1]AT!M$174</f>
        <v>3948.3364716417996</v>
      </c>
      <c r="K34" s="12">
        <f>[1]AT!N$174</f>
        <v>4078.3544812484947</v>
      </c>
      <c r="L34" s="12">
        <f>[1]AT!O$174</f>
        <v>4108.9321734462492</v>
      </c>
    </row>
    <row r="35" spans="1:12" x14ac:dyDescent="0.2">
      <c r="A35" s="9" t="s">
        <v>68</v>
      </c>
      <c r="B35" s="12">
        <f>[1]PL!E$174</f>
        <v>14231.395348837212</v>
      </c>
      <c r="C35" s="12">
        <f>[1]PL!F$174</f>
        <v>14560.465116279072</v>
      </c>
      <c r="D35" s="12">
        <f>[1]PL!G$174</f>
        <v>11848.837209302326</v>
      </c>
      <c r="E35" s="12">
        <f>[1]PL!H$174</f>
        <v>10371.144633903732</v>
      </c>
      <c r="F35" s="12">
        <f>[1]PL!I$174</f>
        <v>11181.632908680422</v>
      </c>
      <c r="G35" s="12">
        <f>[1]PL!J$174</f>
        <v>12043.598764936925</v>
      </c>
      <c r="H35" s="12">
        <f>[1]PL!K$174</f>
        <v>12911.714433822563</v>
      </c>
      <c r="I35" s="12">
        <f>[1]PL!L$174</f>
        <v>13289.172239597132</v>
      </c>
      <c r="J35" s="12">
        <f>[1]PL!M$174</f>
        <v>13663.890248624613</v>
      </c>
      <c r="K35" s="12">
        <f>[1]PL!N$174</f>
        <v>14021.2445339566</v>
      </c>
      <c r="L35" s="12">
        <f>[1]PL!O$174</f>
        <v>14496.288829259796</v>
      </c>
    </row>
    <row r="36" spans="1:12" x14ac:dyDescent="0.2">
      <c r="A36" s="9" t="s">
        <v>69</v>
      </c>
      <c r="B36" s="12">
        <f>[1]PT!E$174</f>
        <v>3648.8372093023258</v>
      </c>
      <c r="C36" s="12">
        <f>[1]PT!F$174</f>
        <v>4211.6279069767443</v>
      </c>
      <c r="D36" s="12">
        <f>[1]PT!G$174</f>
        <v>4279.0697674418607</v>
      </c>
      <c r="E36" s="12">
        <f>[1]PT!H$174</f>
        <v>5182.6955236286576</v>
      </c>
      <c r="F36" s="12">
        <f>[1]PT!I$174</f>
        <v>5042.0054669062993</v>
      </c>
      <c r="G36" s="12">
        <f>[1]PT!J$174</f>
        <v>4693.8469030844262</v>
      </c>
      <c r="H36" s="12">
        <f>[1]PT!K$174</f>
        <v>4358.1592890579477</v>
      </c>
      <c r="I36" s="12">
        <f>[1]PT!L$174</f>
        <v>4096.5041994463863</v>
      </c>
      <c r="J36" s="12">
        <f>[1]PT!M$174</f>
        <v>3853.162192558219</v>
      </c>
      <c r="K36" s="12">
        <f>[1]PT!N$174</f>
        <v>3565.6208824657056</v>
      </c>
      <c r="L36" s="12">
        <f>[1]PT!O$174</f>
        <v>3227.6539001931505</v>
      </c>
    </row>
    <row r="37" spans="1:12" x14ac:dyDescent="0.2">
      <c r="A37" s="9" t="s">
        <v>70</v>
      </c>
      <c r="B37" s="12">
        <f>[1]RO!E$174</f>
        <v>6627.906976744187</v>
      </c>
      <c r="C37" s="12">
        <f>[1]RO!F$174</f>
        <v>6079.0697674418607</v>
      </c>
      <c r="D37" s="12">
        <f>[1]RO!G$174</f>
        <v>7056.9767441860467</v>
      </c>
      <c r="E37" s="12">
        <f>[1]RO!H$174</f>
        <v>6734.3338504055482</v>
      </c>
      <c r="F37" s="12">
        <f>[1]RO!I$174</f>
        <v>6626.3694950855852</v>
      </c>
      <c r="G37" s="12">
        <f>[1]RO!J$174</f>
        <v>6144.9284159855133</v>
      </c>
      <c r="H37" s="12">
        <f>[1]RO!K$174</f>
        <v>5828.8378000362363</v>
      </c>
      <c r="I37" s="12">
        <f>[1]RO!L$174</f>
        <v>5521.3034841340141</v>
      </c>
      <c r="J37" s="12">
        <f>[1]RO!M$174</f>
        <v>5233.7917283094239</v>
      </c>
      <c r="K37" s="12">
        <f>[1]RO!N$174</f>
        <v>4867.7537285100743</v>
      </c>
      <c r="L37" s="12">
        <f>[1]RO!O$174</f>
        <v>4420.1186522716998</v>
      </c>
    </row>
    <row r="38" spans="1:12" x14ac:dyDescent="0.2">
      <c r="A38" s="9" t="s">
        <v>71</v>
      </c>
      <c r="B38" s="12">
        <f>[1]SI!E$174</f>
        <v>810.46511627906989</v>
      </c>
      <c r="C38" s="12">
        <f>[1]SI!F$174</f>
        <v>952.32558139534899</v>
      </c>
      <c r="D38" s="12">
        <f>[1]SI!G$174</f>
        <v>981.39534883720944</v>
      </c>
      <c r="E38" s="12">
        <f>[1]SI!H$174</f>
        <v>846.8698420774549</v>
      </c>
      <c r="F38" s="12">
        <f>[1]SI!I$174</f>
        <v>853.07448565463108</v>
      </c>
      <c r="G38" s="12">
        <f>[1]SI!J$174</f>
        <v>883.6879795451149</v>
      </c>
      <c r="H38" s="12">
        <f>[1]SI!K$174</f>
        <v>890.62926568841408</v>
      </c>
      <c r="I38" s="12">
        <f>[1]SI!L$174</f>
        <v>882.55145684227307</v>
      </c>
      <c r="J38" s="12">
        <f>[1]SI!M$174</f>
        <v>890.09834988697185</v>
      </c>
      <c r="K38" s="12">
        <f>[1]SI!N$174</f>
        <v>894.98661317235644</v>
      </c>
      <c r="L38" s="12">
        <f>[1]SI!O$174</f>
        <v>906.45500177845122</v>
      </c>
    </row>
    <row r="39" spans="1:12" x14ac:dyDescent="0.2">
      <c r="A39" s="9" t="s">
        <v>72</v>
      </c>
      <c r="B39" s="12">
        <f>[1]SK!E$174</f>
        <v>1755.8139534883724</v>
      </c>
      <c r="C39" s="12">
        <f>[1]SK!F$174</f>
        <v>1687.2093023255816</v>
      </c>
      <c r="D39" s="12">
        <f>[1]SK!G$174</f>
        <v>855.81395348837214</v>
      </c>
      <c r="E39" s="12">
        <f>[1]SK!H$174</f>
        <v>893.90151431572644</v>
      </c>
      <c r="F39" s="12">
        <f>[1]SK!I$174</f>
        <v>945.63261366237521</v>
      </c>
      <c r="G39" s="12">
        <f>[1]SK!J$174</f>
        <v>1036.1155380522066</v>
      </c>
      <c r="H39" s="12">
        <f>[1]SK!K$174</f>
        <v>1115.1745223176345</v>
      </c>
      <c r="I39" s="12">
        <f>[1]SK!L$174</f>
        <v>1183.3770179210881</v>
      </c>
      <c r="J39" s="12">
        <f>[1]SK!M$174</f>
        <v>1226.7817139047193</v>
      </c>
      <c r="K39" s="12">
        <f>[1]SK!N$174</f>
        <v>1255.5817038592199</v>
      </c>
      <c r="L39" s="12">
        <f>[1]SK!O$174</f>
        <v>1292.4214768677684</v>
      </c>
    </row>
    <row r="40" spans="1:12" x14ac:dyDescent="0.2">
      <c r="A40" s="9" t="s">
        <v>73</v>
      </c>
      <c r="B40" s="12">
        <f>[1]FI!E$174</f>
        <v>2631.3953488372099</v>
      </c>
      <c r="C40" s="12">
        <f>[1]FI!F$174</f>
        <v>3040.6976744186049</v>
      </c>
      <c r="D40" s="12">
        <f>[1]FI!G$174</f>
        <v>2765.1162790697676</v>
      </c>
      <c r="E40" s="12">
        <f>[1]FI!H$174</f>
        <v>2602.0314086345215</v>
      </c>
      <c r="F40" s="12">
        <f>[1]FI!I$174</f>
        <v>2593.6772025273322</v>
      </c>
      <c r="G40" s="12">
        <f>[1]FI!J$174</f>
        <v>2716.2331266356659</v>
      </c>
      <c r="H40" s="12">
        <f>[1]FI!K$174</f>
        <v>2776.6261193534388</v>
      </c>
      <c r="I40" s="12">
        <f>[1]FI!L$174</f>
        <v>2875.443761191269</v>
      </c>
      <c r="J40" s="12">
        <f>[1]FI!M$174</f>
        <v>2995.7252047321454</v>
      </c>
      <c r="K40" s="12">
        <f>[1]FI!N$174</f>
        <v>3154.4432402852303</v>
      </c>
      <c r="L40" s="12">
        <f>[1]FI!O$174</f>
        <v>3295.8025392799082</v>
      </c>
    </row>
    <row r="41" spans="1:12" x14ac:dyDescent="0.2">
      <c r="A41" s="9" t="s">
        <v>74</v>
      </c>
      <c r="B41" s="12">
        <f>[1]SE!E$174</f>
        <v>10812.79069767442</v>
      </c>
      <c r="C41" s="12">
        <f>[1]SE!F$174</f>
        <v>11706.976744186048</v>
      </c>
      <c r="D41" s="12">
        <f>[1]SE!G$174</f>
        <v>10582.558139534885</v>
      </c>
      <c r="E41" s="12">
        <f>[1]SE!H$174</f>
        <v>10252.036411717841</v>
      </c>
      <c r="F41" s="12">
        <f>[1]SE!I$174</f>
        <v>10579.04132200831</v>
      </c>
      <c r="G41" s="12">
        <f>[1]SE!J$174</f>
        <v>10819.642015105208</v>
      </c>
      <c r="H41" s="12">
        <f>[1]SE!K$174</f>
        <v>11202.044942932451</v>
      </c>
      <c r="I41" s="12">
        <f>[1]SE!L$174</f>
        <v>11560.691015352097</v>
      </c>
      <c r="J41" s="12">
        <f>[1]SE!M$174</f>
        <v>12031.26036612869</v>
      </c>
      <c r="K41" s="12">
        <f>[1]SE!N$174</f>
        <v>12643.458059327468</v>
      </c>
      <c r="L41" s="12">
        <f>[1]SE!O$174</f>
        <v>13186.839454355808</v>
      </c>
    </row>
    <row r="42" spans="1:12" x14ac:dyDescent="0.2">
      <c r="A42" s="9" t="s">
        <v>75</v>
      </c>
      <c r="B42" s="12">
        <f>[1]UK!E$174</f>
        <v>31137.209302325587</v>
      </c>
      <c r="C42" s="12">
        <f>[1]UK!F$174</f>
        <v>27896.511627906977</v>
      </c>
      <c r="D42" s="12">
        <f>[1]UK!G$174</f>
        <v>26545.348837209305</v>
      </c>
      <c r="E42" s="12">
        <f>[1]UK!H$174</f>
        <v>26730.435097764635</v>
      </c>
      <c r="F42" s="12">
        <f>[1]UK!I$174</f>
        <v>27749.563717920613</v>
      </c>
      <c r="G42" s="12">
        <f>[1]UK!J$174</f>
        <v>28538.529290784114</v>
      </c>
      <c r="H42" s="12">
        <f>[1]UK!K$174</f>
        <v>30114.877568211967</v>
      </c>
      <c r="I42" s="12">
        <f>[1]UK!L$174</f>
        <v>31292.39828550821</v>
      </c>
      <c r="J42" s="12">
        <f>[1]UK!M$174</f>
        <v>33171.303460971467</v>
      </c>
      <c r="K42" s="12">
        <f>[1]UK!N$174</f>
        <v>35296.835470609032</v>
      </c>
      <c r="L42" s="12">
        <f>[1]UK!O$174</f>
        <v>36523.597558170426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Normal="100" workbookViewId="0"/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134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2">
        <f>'Estat gross gen ele'!B12-'Estat nett gen ele'!B12</f>
        <v>146051.81900000013</v>
      </c>
      <c r="C12" s="12">
        <f>'Estat gross gen ele'!C12-'Estat nett gen ele'!C12</f>
        <v>146842.27000000002</v>
      </c>
      <c r="D12" s="12">
        <f>'Estat gross gen ele'!D12-'Estat nett gen ele'!D12</f>
        <v>150897.80700000003</v>
      </c>
      <c r="E12" s="12">
        <f>'Estat gross gen ele'!E12-'Estat nett gen ele'!E12</f>
        <v>153091.14399999985</v>
      </c>
      <c r="F12" s="12">
        <f>'Estat gross gen ele'!F12-'Estat nett gen ele'!F12</f>
        <v>153467.90500000026</v>
      </c>
      <c r="G12" s="12">
        <f>'Estat gross gen ele'!G12-'Estat nett gen ele'!G12</f>
        <v>154849.64299999969</v>
      </c>
      <c r="H12" s="12">
        <f>'Estat gross gen ele'!H12-'Estat nett gen ele'!H12</f>
        <v>157411.929</v>
      </c>
      <c r="I12" s="12">
        <f>'Estat gross gen ele'!I12-'Estat nett gen ele'!I12</f>
        <v>158303.82300000032</v>
      </c>
      <c r="J12" s="12">
        <f>'Estat gross gen ele'!J12-'Estat nett gen ele'!J12</f>
        <v>155376.76300000027</v>
      </c>
      <c r="K12" s="12">
        <f>'Estat gross gen ele'!K12-'Estat nett gen ele'!K12</f>
        <v>150336.47499999963</v>
      </c>
      <c r="L12" s="12">
        <f>'Estat gross gen ele'!L12-'Estat nett gen ele'!L12</f>
        <v>152750.46299999999</v>
      </c>
      <c r="M12" s="12">
        <f>'Estat gross gen ele'!M12-'Estat nett gen ele'!M12</f>
        <v>153347.42499999981</v>
      </c>
      <c r="N12" s="12">
        <f>'Estat gross gen ele'!N12-'Estat nett gen ele'!N12</f>
        <v>152139.97599999979</v>
      </c>
      <c r="O12" s="12">
        <f>'Estat gross gen ele'!O12-'Estat nett gen ele'!O12</f>
        <v>146760.32800000021</v>
      </c>
      <c r="P12" s="12">
        <f>'Estat gross gen ele'!P12-'Estat nett gen ele'!P12</f>
        <v>144743.67499999981</v>
      </c>
      <c r="Q12" s="12">
        <f>'Estat gross gen ele'!Q12-'Estat nett gen ele'!Q12</f>
        <v>146073.64700000035</v>
      </c>
      <c r="R12" s="12">
        <f>'Estat gross gen ele'!R12-'Estat nett gen ele'!R12</f>
        <v>144550.08900000015</v>
      </c>
      <c r="S12" s="12">
        <f>'Estat gross gen ele'!S12-'Estat nett gen ele'!S12</f>
        <v>145809.73100000015</v>
      </c>
      <c r="T12" s="12">
        <f>'Estat gross gen ele'!T12-'Estat nett gen ele'!T12</f>
        <v>140074.37900000019</v>
      </c>
    </row>
    <row r="13" spans="1:20" x14ac:dyDescent="0.2">
      <c r="A13" s="9" t="s">
        <v>46</v>
      </c>
      <c r="B13" s="12">
        <f>'Estat gross gen ele'!B13-'Estat nett gen ele'!B13</f>
        <v>162355.81900000013</v>
      </c>
      <c r="C13" s="12">
        <f>'Estat gross gen ele'!C13-'Estat nett gen ele'!C13</f>
        <v>164240.27000000002</v>
      </c>
      <c r="D13" s="12">
        <f>'Estat gross gen ele'!D13-'Estat nett gen ele'!D13</f>
        <v>168023.80700000003</v>
      </c>
      <c r="E13" s="12">
        <f>'Estat gross gen ele'!E13-'Estat nett gen ele'!E13</f>
        <v>171217.14399999985</v>
      </c>
      <c r="F13" s="12">
        <f>'Estat gross gen ele'!F13-'Estat nett gen ele'!F13</f>
        <v>170490.90500000026</v>
      </c>
      <c r="G13" s="12">
        <f>'Estat gross gen ele'!G13-'Estat nett gen ele'!G13</f>
        <v>172722.64299999969</v>
      </c>
      <c r="H13" s="12">
        <f>'Estat gross gen ele'!H13-'Estat nett gen ele'!H13</f>
        <v>175915.929</v>
      </c>
      <c r="I13" s="12">
        <f>'Estat gross gen ele'!I13-'Estat nett gen ele'!I13</f>
        <v>175997.82300000032</v>
      </c>
      <c r="J13" s="12">
        <f>'Estat gross gen ele'!J13-'Estat nett gen ele'!J13</f>
        <v>171744.76300000027</v>
      </c>
      <c r="K13" s="12">
        <f>'Estat gross gen ele'!K13-'Estat nett gen ele'!K13</f>
        <v>166945.47499999963</v>
      </c>
      <c r="L13" s="12">
        <f>'Estat gross gen ele'!L13-'Estat nett gen ele'!L13</f>
        <v>168875.46299999999</v>
      </c>
      <c r="M13" s="12">
        <f>'Estat gross gen ele'!M13-'Estat nett gen ele'!M13</f>
        <v>169801.42499999981</v>
      </c>
      <c r="N13" s="12">
        <f>'Estat gross gen ele'!N13-'Estat nett gen ele'!N13</f>
        <v>170129.97599999979</v>
      </c>
      <c r="O13" s="12">
        <f>'Estat gross gen ele'!O13-'Estat nett gen ele'!O13</f>
        <v>164616.32800000021</v>
      </c>
      <c r="P13" s="12">
        <f>'Estat gross gen ele'!P13-'Estat nett gen ele'!P13</f>
        <v>161226.67499999981</v>
      </c>
      <c r="Q13" s="12">
        <f>'Estat gross gen ele'!Q13-'Estat nett gen ele'!Q13</f>
        <v>163332.4709999999</v>
      </c>
      <c r="R13" s="12">
        <f>'Estat gross gen ele'!R13-'Estat nett gen ele'!R13</f>
        <v>165393.48600000003</v>
      </c>
      <c r="S13" s="12">
        <f>'Estat gross gen ele'!S13-'Estat nett gen ele'!S13</f>
        <v>168502.56300000008</v>
      </c>
      <c r="T13" s="12">
        <f>'Estat gross gen ele'!T13-'Estat nett gen ele'!T13</f>
        <v>163855.19799999986</v>
      </c>
    </row>
    <row r="14" spans="1:20" x14ac:dyDescent="0.2">
      <c r="A14" s="9" t="s">
        <v>47</v>
      </c>
      <c r="B14" s="12">
        <f>'Estat gross gen ele'!B14-'Estat nett gen ele'!B14</f>
        <v>111669.81900000013</v>
      </c>
      <c r="C14" s="12">
        <f>'Estat gross gen ele'!C14-'Estat nett gen ele'!C14</f>
        <v>111540.27000000002</v>
      </c>
      <c r="D14" s="12">
        <f>'Estat gross gen ele'!D14-'Estat nett gen ele'!D14</f>
        <v>115763.80700000003</v>
      </c>
      <c r="E14" s="12">
        <f>'Estat gross gen ele'!E14-'Estat nett gen ele'!E14</f>
        <v>116661.14399999985</v>
      </c>
      <c r="F14" s="12">
        <f>'Estat gross gen ele'!F14-'Estat nett gen ele'!F14</f>
        <v>117635.90500000026</v>
      </c>
      <c r="G14" s="12">
        <f>'Estat gross gen ele'!G14-'Estat nett gen ele'!G14</f>
        <v>118491.64299999969</v>
      </c>
      <c r="H14" s="12">
        <f>'Estat gross gen ele'!H14-'Estat nett gen ele'!H14</f>
        <v>119826.929</v>
      </c>
      <c r="I14" s="12">
        <f>'Estat gross gen ele'!I14-'Estat nett gen ele'!I14</f>
        <v>118789.82300000032</v>
      </c>
      <c r="J14" s="12">
        <f>'Estat gross gen ele'!J14-'Estat nett gen ele'!J14</f>
        <v>117261.76300000027</v>
      </c>
      <c r="K14" s="12">
        <f>'Estat gross gen ele'!K14-'Estat nett gen ele'!K14</f>
        <v>112560.47499999963</v>
      </c>
      <c r="L14" s="12">
        <f>'Estat gross gen ele'!L14-'Estat nett gen ele'!L14</f>
        <v>112956.43099999987</v>
      </c>
      <c r="M14" s="12">
        <f>'Estat gross gen ele'!M14-'Estat nett gen ele'!M14</f>
        <v>112435.09900000039</v>
      </c>
      <c r="N14" s="12">
        <f>'Estat gross gen ele'!N14-'Estat nett gen ele'!N14</f>
        <v>112844.66299999971</v>
      </c>
      <c r="O14" s="12">
        <f>'Estat gross gen ele'!O14-'Estat nett gen ele'!O14</f>
        <v>108517.36400000006</v>
      </c>
      <c r="P14" s="12">
        <f>'Estat gross gen ele'!P14-'Estat nett gen ele'!P14</f>
        <v>106903.91200000001</v>
      </c>
      <c r="Q14" s="12">
        <f>'Estat gross gen ele'!Q14-'Estat nett gen ele'!Q14</f>
        <v>108612.15700000012</v>
      </c>
      <c r="R14" s="12">
        <f>'Estat gross gen ele'!R14-'Estat nett gen ele'!R14</f>
        <v>106277.75400000019</v>
      </c>
      <c r="S14" s="12">
        <f>'Estat gross gen ele'!S14-'Estat nett gen ele'!S14</f>
        <v>106090.929</v>
      </c>
      <c r="T14" s="12">
        <f>'Estat gross gen ele'!T14-'Estat nett gen ele'!T14</f>
        <v>101900.13100000005</v>
      </c>
    </row>
    <row r="15" spans="1:20" x14ac:dyDescent="0.2">
      <c r="A15" s="9" t="s">
        <v>48</v>
      </c>
      <c r="B15" s="12">
        <f>'Estat gross gen ele'!B15-'Estat nett gen ele'!B15</f>
        <v>3746</v>
      </c>
      <c r="C15" s="12">
        <f>'Estat gross gen ele'!C15-'Estat nett gen ele'!C15</f>
        <v>3605</v>
      </c>
      <c r="D15" s="12">
        <f>'Estat gross gen ele'!D15-'Estat nett gen ele'!D15</f>
        <v>3922</v>
      </c>
      <c r="E15" s="12">
        <f>'Estat gross gen ele'!E15-'Estat nett gen ele'!E15</f>
        <v>3772</v>
      </c>
      <c r="F15" s="12">
        <f>'Estat gross gen ele'!F15-'Estat nett gen ele'!F15</f>
        <v>3913</v>
      </c>
      <c r="G15" s="12">
        <f>'Estat gross gen ele'!G15-'Estat nett gen ele'!G15</f>
        <v>3629</v>
      </c>
      <c r="H15" s="12">
        <f>'Estat gross gen ele'!H15-'Estat nett gen ele'!H15</f>
        <v>3640</v>
      </c>
      <c r="I15" s="12">
        <f>'Estat gross gen ele'!I15-'Estat nett gen ele'!I15</f>
        <v>3724</v>
      </c>
      <c r="J15" s="12">
        <f>'Estat gross gen ele'!J15-'Estat nett gen ele'!J15</f>
        <v>3546</v>
      </c>
      <c r="K15" s="12">
        <f>'Estat gross gen ele'!K15-'Estat nett gen ele'!K15</f>
        <v>3712</v>
      </c>
      <c r="L15" s="12">
        <f>'Estat gross gen ele'!L15-'Estat nett gen ele'!L15</f>
        <v>3703</v>
      </c>
      <c r="M15" s="12">
        <f>'Estat gross gen ele'!M15-'Estat nett gen ele'!M15</f>
        <v>3582</v>
      </c>
      <c r="N15" s="12">
        <f>'Estat gross gen ele'!N15-'Estat nett gen ele'!N15</f>
        <v>3140</v>
      </c>
      <c r="O15" s="12">
        <f>'Estat gross gen ele'!O15-'Estat nett gen ele'!O15</f>
        <v>3208</v>
      </c>
      <c r="P15" s="12">
        <f>'Estat gross gen ele'!P15-'Estat nett gen ele'!P15</f>
        <v>2828.3999999999942</v>
      </c>
      <c r="Q15" s="12">
        <f>'Estat gross gen ele'!Q15-'Estat nett gen ele'!Q15</f>
        <v>2445.1999999999971</v>
      </c>
      <c r="R15" s="12">
        <f>'Estat gross gen ele'!R15-'Estat nett gen ele'!R15</f>
        <v>3355.8999999999942</v>
      </c>
      <c r="S15" s="12">
        <f>'Estat gross gen ele'!S15-'Estat nett gen ele'!S15</f>
        <v>3658.6999999999971</v>
      </c>
      <c r="T15" s="12">
        <f>'Estat gross gen ele'!T15-'Estat nett gen ele'!T15</f>
        <v>3113.9000000000087</v>
      </c>
    </row>
    <row r="16" spans="1:20" x14ac:dyDescent="0.2">
      <c r="A16" s="9" t="s">
        <v>49</v>
      </c>
      <c r="B16" s="12">
        <f>'Estat gross gen ele'!B16-'Estat nett gen ele'!B16</f>
        <v>4040</v>
      </c>
      <c r="C16" s="12">
        <f>'Estat gross gen ele'!C16-'Estat nett gen ele'!C16</f>
        <v>4351</v>
      </c>
      <c r="D16" s="12">
        <f>'Estat gross gen ele'!D16-'Estat nett gen ele'!D16</f>
        <v>4081</v>
      </c>
      <c r="E16" s="12">
        <f>'Estat gross gen ele'!E16-'Estat nett gen ele'!E16</f>
        <v>4126</v>
      </c>
      <c r="F16" s="12">
        <f>'Estat gross gen ele'!F16-'Estat nett gen ele'!F16</f>
        <v>4077</v>
      </c>
      <c r="G16" s="12">
        <f>'Estat gross gen ele'!G16-'Estat nett gen ele'!G16</f>
        <v>4084</v>
      </c>
      <c r="H16" s="12">
        <f>'Estat gross gen ele'!H16-'Estat nett gen ele'!H16</f>
        <v>4242</v>
      </c>
      <c r="I16" s="12">
        <f>'Estat gross gen ele'!I16-'Estat nett gen ele'!I16</f>
        <v>4230</v>
      </c>
      <c r="J16" s="12">
        <f>'Estat gross gen ele'!J16-'Estat nett gen ele'!J16</f>
        <v>4342</v>
      </c>
      <c r="K16" s="12">
        <f>'Estat gross gen ele'!K16-'Estat nett gen ele'!K16</f>
        <v>4221</v>
      </c>
      <c r="L16" s="12">
        <f>'Estat gross gen ele'!L16-'Estat nett gen ele'!L16</f>
        <v>4435</v>
      </c>
      <c r="M16" s="12">
        <f>'Estat gross gen ele'!M16-'Estat nett gen ele'!M16</f>
        <v>4953</v>
      </c>
      <c r="N16" s="12">
        <f>'Estat gross gen ele'!N16-'Estat nett gen ele'!N16</f>
        <v>4470</v>
      </c>
      <c r="O16" s="12">
        <f>'Estat gross gen ele'!O16-'Estat nett gen ele'!O16</f>
        <v>3966</v>
      </c>
      <c r="P16" s="12">
        <f>'Estat gross gen ele'!P16-'Estat nett gen ele'!P16</f>
        <v>4254</v>
      </c>
      <c r="Q16" s="12">
        <f>'Estat gross gen ele'!Q16-'Estat nett gen ele'!Q16</f>
        <v>4501</v>
      </c>
      <c r="R16" s="12">
        <f>'Estat gross gen ele'!R16-'Estat nett gen ele'!R16</f>
        <v>4056</v>
      </c>
      <c r="S16" s="12">
        <f>'Estat gross gen ele'!S16-'Estat nett gen ele'!S16</f>
        <v>4261.4830000000002</v>
      </c>
      <c r="T16" s="12">
        <f>'Estat gross gen ele'!T16-'Estat nett gen ele'!T16</f>
        <v>4123.2549999999974</v>
      </c>
    </row>
    <row r="17" spans="1:20" x14ac:dyDescent="0.2">
      <c r="A17" s="9" t="s">
        <v>50</v>
      </c>
      <c r="B17" s="12">
        <f>'Estat gross gen ele'!B17-'Estat nett gen ele'!B17</f>
        <v>5452</v>
      </c>
      <c r="C17" s="12">
        <f>'Estat gross gen ele'!C17-'Estat nett gen ele'!C17</f>
        <v>5867</v>
      </c>
      <c r="D17" s="12">
        <f>'Estat gross gen ele'!D17-'Estat nett gen ele'!D17</f>
        <v>5955</v>
      </c>
      <c r="E17" s="12">
        <f>'Estat gross gen ele'!E17-'Estat nett gen ele'!E17</f>
        <v>6568</v>
      </c>
      <c r="F17" s="12">
        <f>'Estat gross gen ele'!F17-'Estat nett gen ele'!F17</f>
        <v>6414</v>
      </c>
      <c r="G17" s="12">
        <f>'Estat gross gen ele'!G17-'Estat nett gen ele'!G17</f>
        <v>6386</v>
      </c>
      <c r="H17" s="12">
        <f>'Estat gross gen ele'!H17-'Estat nett gen ele'!H17</f>
        <v>6477</v>
      </c>
      <c r="I17" s="12">
        <f>'Estat gross gen ele'!I17-'Estat nett gen ele'!I17</f>
        <v>6786</v>
      </c>
      <c r="J17" s="12">
        <f>'Estat gross gen ele'!J17-'Estat nett gen ele'!J17</f>
        <v>6562</v>
      </c>
      <c r="K17" s="12">
        <f>'Estat gross gen ele'!K17-'Estat nett gen ele'!K17</f>
        <v>6195</v>
      </c>
      <c r="L17" s="12">
        <f>'Estat gross gen ele'!L17-'Estat nett gen ele'!L17</f>
        <v>7601</v>
      </c>
      <c r="M17" s="12">
        <f>'Estat gross gen ele'!M17-'Estat nett gen ele'!M17</f>
        <v>7569</v>
      </c>
      <c r="N17" s="12">
        <f>'Estat gross gen ele'!N17-'Estat nett gen ele'!N17</f>
        <v>7109</v>
      </c>
      <c r="O17" s="12">
        <f>'Estat gross gen ele'!O17-'Estat nett gen ele'!O17</f>
        <v>7136</v>
      </c>
      <c r="P17" s="12">
        <f>'Estat gross gen ele'!P17-'Estat nett gen ele'!P17</f>
        <v>7032</v>
      </c>
      <c r="Q17" s="12">
        <f>'Estat gross gen ele'!Q17-'Estat nett gen ele'!Q17</f>
        <v>6976</v>
      </c>
      <c r="R17" s="12">
        <f>'Estat gross gen ele'!R17-'Estat nett gen ele'!R17</f>
        <v>6911</v>
      </c>
      <c r="S17" s="12">
        <f>'Estat gross gen ele'!S17-'Estat nett gen ele'!S17</f>
        <v>7164.4979999999923</v>
      </c>
      <c r="T17" s="12">
        <f>'Estat gross gen ele'!T17-'Estat nett gen ele'!T17</f>
        <v>7170.8809999999939</v>
      </c>
    </row>
    <row r="18" spans="1:20" x14ac:dyDescent="0.2">
      <c r="A18" s="9" t="s">
        <v>51</v>
      </c>
      <c r="B18" s="12">
        <f>'Estat gross gen ele'!B18-'Estat nett gen ele'!B18</f>
        <v>1605</v>
      </c>
      <c r="C18" s="12">
        <f>'Estat gross gen ele'!C18-'Estat nett gen ele'!C18</f>
        <v>1564</v>
      </c>
      <c r="D18" s="12">
        <f>'Estat gross gen ele'!D18-'Estat nett gen ele'!D18</f>
        <v>1951</v>
      </c>
      <c r="E18" s="12">
        <f>'Estat gross gen ele'!E18-'Estat nett gen ele'!E18</f>
        <v>2432</v>
      </c>
      <c r="F18" s="12">
        <f>'Estat gross gen ele'!F18-'Estat nett gen ele'!F18</f>
        <v>2028</v>
      </c>
      <c r="G18" s="12">
        <f>'Estat gross gen ele'!G18-'Estat nett gen ele'!G18</f>
        <v>1833</v>
      </c>
      <c r="H18" s="12">
        <f>'Estat gross gen ele'!H18-'Estat nett gen ele'!H18</f>
        <v>2426</v>
      </c>
      <c r="I18" s="12">
        <f>'Estat gross gen ele'!I18-'Estat nett gen ele'!I18</f>
        <v>1960</v>
      </c>
      <c r="J18" s="12">
        <f>'Estat gross gen ele'!J18-'Estat nett gen ele'!J18</f>
        <v>1764</v>
      </c>
      <c r="K18" s="12">
        <f>'Estat gross gen ele'!K18-'Estat nett gen ele'!K18</f>
        <v>1921</v>
      </c>
      <c r="L18" s="12">
        <f>'Estat gross gen ele'!L18-'Estat nett gen ele'!L18</f>
        <v>1990.0319999999992</v>
      </c>
      <c r="M18" s="12">
        <f>'Estat gross gen ele'!M18-'Estat nett gen ele'!M18</f>
        <v>1680.3260000000009</v>
      </c>
      <c r="N18" s="12">
        <f>'Estat gross gen ele'!N18-'Estat nett gen ele'!N18</f>
        <v>1500.3130000000019</v>
      </c>
      <c r="O18" s="12">
        <f>'Estat gross gen ele'!O18-'Estat nett gen ele'!O18</f>
        <v>1603.9639999999999</v>
      </c>
      <c r="P18" s="12">
        <f>'Estat gross gen ele'!P18-'Estat nett gen ele'!P18</f>
        <v>1368.762999999999</v>
      </c>
      <c r="Q18" s="12">
        <f>'Estat gross gen ele'!Q18-'Estat nett gen ele'!Q18</f>
        <v>1019.4900000000016</v>
      </c>
      <c r="R18" s="12">
        <f>'Estat gross gen ele'!R18-'Estat nett gen ele'!R18</f>
        <v>1457.3349999999991</v>
      </c>
      <c r="S18" s="12">
        <f>'Estat gross gen ele'!S18-'Estat nett gen ele'!S18</f>
        <v>1385.6239999999998</v>
      </c>
      <c r="T18" s="12">
        <f>'Estat gross gen ele'!T18-'Estat nett gen ele'!T18</f>
        <v>1054.2779999999984</v>
      </c>
    </row>
    <row r="19" spans="1:20" x14ac:dyDescent="0.2">
      <c r="A19" s="9" t="s">
        <v>129</v>
      </c>
      <c r="B19" s="12">
        <f>'Estat gross gen ele'!B19-'Estat nett gen ele'!B19</f>
        <v>38054</v>
      </c>
      <c r="C19" s="12">
        <f>'Estat gross gen ele'!C19-'Estat nett gen ele'!C19</f>
        <v>38240</v>
      </c>
      <c r="D19" s="12">
        <f>'Estat gross gen ele'!D19-'Estat nett gen ele'!D19</f>
        <v>37406</v>
      </c>
      <c r="E19" s="12">
        <f>'Estat gross gen ele'!E19-'Estat nett gen ele'!E19</f>
        <v>39688</v>
      </c>
      <c r="F19" s="12">
        <f>'Estat gross gen ele'!F19-'Estat nett gen ele'!F19</f>
        <v>39695</v>
      </c>
      <c r="G19" s="12">
        <f>'Estat gross gen ele'!G19-'Estat nett gen ele'!G19</f>
        <v>40244</v>
      </c>
      <c r="H19" s="12">
        <f>'Estat gross gen ele'!H19-'Estat nett gen ele'!H19</f>
        <v>41120</v>
      </c>
      <c r="I19" s="12">
        <f>'Estat gross gen ele'!I19-'Estat nett gen ele'!I19</f>
        <v>40670</v>
      </c>
      <c r="J19" s="12">
        <f>'Estat gross gen ele'!J19-'Estat nett gen ele'!J19</f>
        <v>40073</v>
      </c>
      <c r="K19" s="12">
        <f>'Estat gross gen ele'!K19-'Estat nett gen ele'!K19</f>
        <v>37711</v>
      </c>
      <c r="L19" s="12">
        <f>'Estat gross gen ele'!L19-'Estat nett gen ele'!L19</f>
        <v>38710</v>
      </c>
      <c r="M19" s="12">
        <f>'Estat gross gen ele'!M19-'Estat nett gen ele'!M19</f>
        <v>36876</v>
      </c>
      <c r="N19" s="12">
        <f>'Estat gross gen ele'!N19-'Estat nett gen ele'!N19</f>
        <v>36883</v>
      </c>
      <c r="O19" s="12">
        <f>'Estat gross gen ele'!O19-'Estat nett gen ele'!O19</f>
        <v>37776</v>
      </c>
      <c r="P19" s="12">
        <f>'Estat gross gen ele'!P19-'Estat nett gen ele'!P19</f>
        <v>36932</v>
      </c>
      <c r="Q19" s="12">
        <f>'Estat gross gen ele'!Q19-'Estat nett gen ele'!Q19</f>
        <v>38017</v>
      </c>
      <c r="R19" s="12">
        <f>'Estat gross gen ele'!R19-'Estat nett gen ele'!R19</f>
        <v>36117</v>
      </c>
      <c r="S19" s="12">
        <f>'Estat gross gen ele'!S19-'Estat nett gen ele'!S19</f>
        <v>34671</v>
      </c>
      <c r="T19" s="12">
        <f>'Estat gross gen ele'!T19-'Estat nett gen ele'!T19</f>
        <v>33963</v>
      </c>
    </row>
    <row r="20" spans="1:20" x14ac:dyDescent="0.2">
      <c r="A20" s="9" t="s">
        <v>53</v>
      </c>
      <c r="B20" s="12">
        <f>'Estat gross gen ele'!B20-'Estat nett gen ele'!B20</f>
        <v>922</v>
      </c>
      <c r="C20" s="12">
        <f>'Estat gross gen ele'!C20-'Estat nett gen ele'!C20</f>
        <v>893</v>
      </c>
      <c r="D20" s="12">
        <f>'Estat gross gen ele'!D20-'Estat nett gen ele'!D20</f>
        <v>893</v>
      </c>
      <c r="E20" s="12">
        <f>'Estat gross gen ele'!E20-'Estat nett gen ele'!E20</f>
        <v>1058</v>
      </c>
      <c r="F20" s="12">
        <f>'Estat gross gen ele'!F20-'Estat nett gen ele'!F20</f>
        <v>1072</v>
      </c>
      <c r="G20" s="12">
        <f>'Estat gross gen ele'!G20-'Estat nett gen ele'!G20</f>
        <v>1091</v>
      </c>
      <c r="H20" s="12">
        <f>'Estat gross gen ele'!H20-'Estat nett gen ele'!H20</f>
        <v>1003</v>
      </c>
      <c r="I20" s="12">
        <f>'Estat gross gen ele'!I20-'Estat nett gen ele'!I20</f>
        <v>1236</v>
      </c>
      <c r="J20" s="12">
        <f>'Estat gross gen ele'!J20-'Estat nett gen ele'!J20</f>
        <v>1083</v>
      </c>
      <c r="K20" s="12">
        <f>'Estat gross gen ele'!K20-'Estat nett gen ele'!K20</f>
        <v>895</v>
      </c>
      <c r="L20" s="12">
        <f>'Estat gross gen ele'!L20-'Estat nett gen ele'!L20</f>
        <v>1232</v>
      </c>
      <c r="M20" s="12">
        <f>'Estat gross gen ele'!M20-'Estat nett gen ele'!M20</f>
        <v>1226</v>
      </c>
      <c r="N20" s="12">
        <f>'Estat gross gen ele'!N20-'Estat nett gen ele'!N20</f>
        <v>1440</v>
      </c>
      <c r="O20" s="12">
        <f>'Estat gross gen ele'!O20-'Estat nett gen ele'!O20</f>
        <v>1452</v>
      </c>
      <c r="P20" s="12">
        <f>'Estat gross gen ele'!P20-'Estat nett gen ele'!P20</f>
        <v>1433</v>
      </c>
      <c r="Q20" s="12">
        <f>'Estat gross gen ele'!Q20-'Estat nett gen ele'!Q20</f>
        <v>1355</v>
      </c>
      <c r="R20" s="12">
        <f>'Estat gross gen ele'!R20-'Estat nett gen ele'!R20</f>
        <v>1752</v>
      </c>
      <c r="S20" s="12">
        <f>'Estat gross gen ele'!S20-'Estat nett gen ele'!S20</f>
        <v>1669</v>
      </c>
      <c r="T20" s="12">
        <f>'Estat gross gen ele'!T20-'Estat nett gen ele'!T20</f>
        <v>1426</v>
      </c>
    </row>
    <row r="21" spans="1:20" x14ac:dyDescent="0.2">
      <c r="A21" s="9" t="s">
        <v>54</v>
      </c>
      <c r="B21" s="12">
        <f>'Estat gross gen ele'!B21-'Estat nett gen ele'!B21</f>
        <v>1293</v>
      </c>
      <c r="C21" s="12">
        <f>'Estat gross gen ele'!C21-'Estat nett gen ele'!C21</f>
        <v>1277</v>
      </c>
      <c r="D21" s="12">
        <f>'Estat gross gen ele'!D21-'Estat nett gen ele'!D21</f>
        <v>1269</v>
      </c>
      <c r="E21" s="12">
        <f>'Estat gross gen ele'!E21-'Estat nett gen ele'!E21</f>
        <v>1154</v>
      </c>
      <c r="F21" s="12">
        <f>'Estat gross gen ele'!F21-'Estat nett gen ele'!F21</f>
        <v>1156.2160000000003</v>
      </c>
      <c r="G21" s="12">
        <f>'Estat gross gen ele'!G21-'Estat nett gen ele'!G21</f>
        <v>1179.3040000000001</v>
      </c>
      <c r="H21" s="12">
        <f>'Estat gross gen ele'!H21-'Estat nett gen ele'!H21</f>
        <v>1357.9700000000012</v>
      </c>
      <c r="I21" s="12">
        <f>'Estat gross gen ele'!I21-'Estat nett gen ele'!I21</f>
        <v>1261.8859999999986</v>
      </c>
      <c r="J21" s="12">
        <f>'Estat gross gen ele'!J21-'Estat nett gen ele'!J21</f>
        <v>1320.0730000000003</v>
      </c>
      <c r="K21" s="12">
        <f>'Estat gross gen ele'!K21-'Estat nett gen ele'!K21</f>
        <v>1188.0920000000006</v>
      </c>
      <c r="L21" s="12">
        <f>'Estat gross gen ele'!L21-'Estat nett gen ele'!L21</f>
        <v>911.70200000000114</v>
      </c>
      <c r="M21" s="12">
        <f>'Estat gross gen ele'!M21-'Estat nett gen ele'!M21</f>
        <v>798.78700000000026</v>
      </c>
      <c r="N21" s="12">
        <f>'Estat gross gen ele'!N21-'Estat nett gen ele'!N21</f>
        <v>875.97100000000137</v>
      </c>
      <c r="O21" s="12">
        <f>'Estat gross gen ele'!O21-'Estat nett gen ele'!O21</f>
        <v>804.20599999999831</v>
      </c>
      <c r="P21" s="12">
        <f>'Estat gross gen ele'!P21-'Estat nett gen ele'!P21</f>
        <v>774.44800000000032</v>
      </c>
      <c r="Q21" s="12">
        <f>'Estat gross gen ele'!Q21-'Estat nett gen ele'!Q21</f>
        <v>768.0679999999993</v>
      </c>
      <c r="R21" s="12">
        <f>'Estat gross gen ele'!R21-'Estat nett gen ele'!R21</f>
        <v>821.36099999999715</v>
      </c>
      <c r="S21" s="12">
        <f>'Estat gross gen ele'!S21-'Estat nett gen ele'!S21</f>
        <v>782.51000000000204</v>
      </c>
      <c r="T21" s="12">
        <f>'Estat gross gen ele'!T21-'Estat nett gen ele'!T21</f>
        <v>781.49499999999898</v>
      </c>
    </row>
    <row r="22" spans="1:20" x14ac:dyDescent="0.2">
      <c r="A22" s="9" t="s">
        <v>55</v>
      </c>
      <c r="B22" s="12">
        <f>'Estat gross gen ele'!B22-'Estat nett gen ele'!B22</f>
        <v>3980</v>
      </c>
      <c r="C22" s="12">
        <f>'Estat gross gen ele'!C22-'Estat nett gen ele'!C22</f>
        <v>3974</v>
      </c>
      <c r="D22" s="12">
        <f>'Estat gross gen ele'!D22-'Estat nett gen ele'!D22</f>
        <v>4000</v>
      </c>
      <c r="E22" s="12">
        <f>'Estat gross gen ele'!E22-'Estat nett gen ele'!E22</f>
        <v>4134</v>
      </c>
      <c r="F22" s="12">
        <f>'Estat gross gen ele'!F22-'Estat nett gen ele'!F22</f>
        <v>4457</v>
      </c>
      <c r="G22" s="12">
        <f>'Estat gross gen ele'!G22-'Estat nett gen ele'!G22</f>
        <v>4280</v>
      </c>
      <c r="H22" s="12">
        <f>'Estat gross gen ele'!H22-'Estat nett gen ele'!H22</f>
        <v>4242</v>
      </c>
      <c r="I22" s="12">
        <f>'Estat gross gen ele'!I22-'Estat nett gen ele'!I22</f>
        <v>4408</v>
      </c>
      <c r="J22" s="12">
        <f>'Estat gross gen ele'!J22-'Estat nett gen ele'!J22</f>
        <v>4342</v>
      </c>
      <c r="K22" s="12">
        <f>'Estat gross gen ele'!K22-'Estat nett gen ele'!K22</f>
        <v>5292</v>
      </c>
      <c r="L22" s="12">
        <f>'Estat gross gen ele'!L22-'Estat nett gen ele'!L22</f>
        <v>4003</v>
      </c>
      <c r="M22" s="12">
        <f>'Estat gross gen ele'!M22-'Estat nett gen ele'!M22</f>
        <v>5523</v>
      </c>
      <c r="N22" s="12">
        <f>'Estat gross gen ele'!N22-'Estat nett gen ele'!N22</f>
        <v>7305</v>
      </c>
      <c r="O22" s="12">
        <f>'Estat gross gen ele'!O22-'Estat nett gen ele'!O22</f>
        <v>4592</v>
      </c>
      <c r="P22" s="12">
        <f>'Estat gross gen ele'!P22-'Estat nett gen ele'!P22</f>
        <v>3772</v>
      </c>
      <c r="Q22" s="12">
        <f>'Estat gross gen ele'!Q22-'Estat nett gen ele'!Q22</f>
        <v>4068</v>
      </c>
      <c r="R22" s="12">
        <f>'Estat gross gen ele'!R22-'Estat nett gen ele'!R22</f>
        <v>4211.5840000000026</v>
      </c>
      <c r="S22" s="12">
        <f>'Estat gross gen ele'!S22-'Estat nett gen ele'!S22</f>
        <v>4676.8740000000034</v>
      </c>
      <c r="T22" s="12">
        <f>'Estat gross gen ele'!T22-'Estat nett gen ele'!T22</f>
        <v>3179.1310000000012</v>
      </c>
    </row>
    <row r="23" spans="1:20" x14ac:dyDescent="0.2">
      <c r="A23" s="9" t="s">
        <v>56</v>
      </c>
      <c r="B23" s="12">
        <f>'Estat gross gen ele'!B23-'Estat nett gen ele'!B23</f>
        <v>10031</v>
      </c>
      <c r="C23" s="12">
        <f>'Estat gross gen ele'!C23-'Estat nett gen ele'!C23</f>
        <v>10084</v>
      </c>
      <c r="D23" s="12">
        <f>'Estat gross gen ele'!D23-'Estat nett gen ele'!D23</f>
        <v>12223</v>
      </c>
      <c r="E23" s="12">
        <f>'Estat gross gen ele'!E23-'Estat nett gen ele'!E23</f>
        <v>10519</v>
      </c>
      <c r="F23" s="12">
        <f>'Estat gross gen ele'!F23-'Estat nett gen ele'!F23</f>
        <v>11266</v>
      </c>
      <c r="G23" s="12">
        <f>'Estat gross gen ele'!G23-'Estat nett gen ele'!G23</f>
        <v>11945</v>
      </c>
      <c r="H23" s="12">
        <f>'Estat gross gen ele'!H23-'Estat nett gen ele'!H23</f>
        <v>11747</v>
      </c>
      <c r="I23" s="12">
        <f>'Estat gross gen ele'!I23-'Estat nett gen ele'!I23</f>
        <v>11829</v>
      </c>
      <c r="J23" s="12">
        <f>'Estat gross gen ele'!J23-'Estat nett gen ele'!J23</f>
        <v>12213</v>
      </c>
      <c r="K23" s="12">
        <f>'Estat gross gen ele'!K23-'Estat nett gen ele'!K23</f>
        <v>11173</v>
      </c>
      <c r="L23" s="12">
        <f>'Estat gross gen ele'!L23-'Estat nett gen ele'!L23</f>
        <v>10576</v>
      </c>
      <c r="M23" s="12">
        <f>'Estat gross gen ele'!M23-'Estat nett gen ele'!M23</f>
        <v>10569</v>
      </c>
      <c r="N23" s="12">
        <f>'Estat gross gen ele'!N23-'Estat nett gen ele'!N23</f>
        <v>10985</v>
      </c>
      <c r="O23" s="12">
        <f>'Estat gross gen ele'!O23-'Estat nett gen ele'!O23</f>
        <v>10232</v>
      </c>
      <c r="P23" s="12">
        <f>'Estat gross gen ele'!P23-'Estat nett gen ele'!P23</f>
        <v>10370</v>
      </c>
      <c r="Q23" s="12">
        <f>'Estat gross gen ele'!Q23-'Estat nett gen ele'!Q23</f>
        <v>11160</v>
      </c>
      <c r="R23" s="12">
        <f>'Estat gross gen ele'!R23-'Estat nett gen ele'!R23</f>
        <v>10428</v>
      </c>
      <c r="S23" s="12">
        <f>'Estat gross gen ele'!S23-'Estat nett gen ele'!S23</f>
        <v>10808</v>
      </c>
      <c r="T23" s="12">
        <f>'Estat gross gen ele'!T23-'Estat nett gen ele'!T23</f>
        <v>10625</v>
      </c>
    </row>
    <row r="24" spans="1:20" x14ac:dyDescent="0.2">
      <c r="A24" s="9" t="s">
        <v>57</v>
      </c>
      <c r="B24" s="12">
        <f>'Estat gross gen ele'!B24-'Estat nett gen ele'!B24</f>
        <v>23845.248999999953</v>
      </c>
      <c r="C24" s="12">
        <f>'Estat gross gen ele'!C24-'Estat nett gen ele'!C24</f>
        <v>23579.618000000017</v>
      </c>
      <c r="D24" s="12">
        <f>'Estat gross gen ele'!D24-'Estat nett gen ele'!D24</f>
        <v>24226.300999999978</v>
      </c>
      <c r="E24" s="12">
        <f>'Estat gross gen ele'!E24-'Estat nett gen ele'!E24</f>
        <v>24625.293000000063</v>
      </c>
      <c r="F24" s="12">
        <f>'Estat gross gen ele'!F24-'Estat nett gen ele'!F24</f>
        <v>24731.890000000014</v>
      </c>
      <c r="G24" s="12">
        <f>'Estat gross gen ele'!G24-'Estat nett gen ele'!G24</f>
        <v>26026.959999999963</v>
      </c>
      <c r="H24" s="12">
        <f>'Estat gross gen ele'!H24-'Estat nett gen ele'!H24</f>
        <v>25690.219000000041</v>
      </c>
      <c r="I24" s="12">
        <f>'Estat gross gen ele'!I24-'Estat nett gen ele'!I24</f>
        <v>25406.809000000008</v>
      </c>
      <c r="J24" s="12">
        <f>'Estat gross gen ele'!J24-'Estat nett gen ele'!J24</f>
        <v>25363.249000000069</v>
      </c>
      <c r="K24" s="12">
        <f>'Estat gross gen ele'!K24-'Estat nett gen ele'!K24</f>
        <v>23640.658999999985</v>
      </c>
      <c r="L24" s="12">
        <f>'Estat gross gen ele'!L24-'Estat nett gen ele'!L24</f>
        <v>24988.880000000005</v>
      </c>
      <c r="M24" s="12">
        <f>'Estat gross gen ele'!M24-'Estat nett gen ele'!M24</f>
        <v>25248.109000000055</v>
      </c>
      <c r="N24" s="12">
        <f>'Estat gross gen ele'!N24-'Estat nett gen ele'!N24</f>
        <v>24643.02899999998</v>
      </c>
      <c r="O24" s="12">
        <f>'Estat gross gen ele'!O24-'Estat nett gen ele'!O24</f>
        <v>24397.388999999966</v>
      </c>
      <c r="P24" s="12">
        <f>'Estat gross gen ele'!P24-'Estat nett gen ele'!P24</f>
        <v>24012.347000000067</v>
      </c>
      <c r="Q24" s="12">
        <f>'Estat gross gen ele'!Q24-'Estat nett gen ele'!Q24</f>
        <v>24412.292000000016</v>
      </c>
      <c r="R24" s="12">
        <f>'Estat gross gen ele'!R24-'Estat nett gen ele'!R24</f>
        <v>23843.291999999899</v>
      </c>
      <c r="S24" s="12">
        <f>'Estat gross gen ele'!S24-'Estat nett gen ele'!S24</f>
        <v>23837.081000000006</v>
      </c>
      <c r="T24" s="12">
        <f>'Estat gross gen ele'!T24-'Estat nett gen ele'!T24</f>
        <v>23855.523000000045</v>
      </c>
    </row>
    <row r="25" spans="1:20" x14ac:dyDescent="0.2">
      <c r="A25" s="9" t="s">
        <v>58</v>
      </c>
      <c r="B25" s="12">
        <f>'Estat gross gen ele'!B25-'Estat nett gen ele'!B25</f>
        <v>402</v>
      </c>
      <c r="C25" s="12">
        <f>'Estat gross gen ele'!C25-'Estat nett gen ele'!C25</f>
        <v>436</v>
      </c>
      <c r="D25" s="12">
        <f>'Estat gross gen ele'!D25-'Estat nett gen ele'!D25</f>
        <v>531</v>
      </c>
      <c r="E25" s="12">
        <f>'Estat gross gen ele'!E25-'Estat nett gen ele'!E25</f>
        <v>550</v>
      </c>
      <c r="F25" s="12">
        <f>'Estat gross gen ele'!F25-'Estat nett gen ele'!F25</f>
        <v>494</v>
      </c>
      <c r="G25" s="12">
        <f>'Estat gross gen ele'!G25-'Estat nett gen ele'!G25</f>
        <v>464</v>
      </c>
      <c r="H25" s="12">
        <f>'Estat gross gen ele'!H25-'Estat nett gen ele'!H25</f>
        <v>477</v>
      </c>
      <c r="I25" s="12">
        <f>'Estat gross gen ele'!I25-'Estat nett gen ele'!I25</f>
        <v>542</v>
      </c>
      <c r="J25" s="12">
        <f>'Estat gross gen ele'!J25-'Estat nett gen ele'!J25</f>
        <v>516</v>
      </c>
      <c r="K25" s="12">
        <f>'Estat gross gen ele'!K25-'Estat nett gen ele'!K25</f>
        <v>422</v>
      </c>
      <c r="L25" s="12">
        <f>'Estat gross gen ele'!L25-'Estat nett gen ele'!L25</f>
        <v>470</v>
      </c>
      <c r="M25" s="12">
        <f>'Estat gross gen ele'!M25-'Estat nett gen ele'!M25</f>
        <v>422</v>
      </c>
      <c r="N25" s="12">
        <f>'Estat gross gen ele'!N25-'Estat nett gen ele'!N25</f>
        <v>359</v>
      </c>
      <c r="O25" s="12">
        <f>'Estat gross gen ele'!O25-'Estat nett gen ele'!O25</f>
        <v>392</v>
      </c>
      <c r="P25" s="12">
        <f>'Estat gross gen ele'!P25-'Estat nett gen ele'!P25</f>
        <v>395</v>
      </c>
      <c r="Q25" s="12">
        <f>'Estat gross gen ele'!Q25-'Estat nett gen ele'!Q25</f>
        <v>420</v>
      </c>
      <c r="R25" s="12">
        <f>'Estat gross gen ele'!R25-'Estat nett gen ele'!R25</f>
        <v>536</v>
      </c>
      <c r="S25" s="12">
        <f>'Estat gross gen ele'!S25-'Estat nett gen ele'!S25</f>
        <v>460.60000000000036</v>
      </c>
      <c r="T25" s="12">
        <f>'Estat gross gen ele'!T25-'Estat nett gen ele'!T25</f>
        <v>450.10000000000036</v>
      </c>
    </row>
    <row r="26" spans="1:20" x14ac:dyDescent="0.2">
      <c r="A26" s="9" t="s">
        <v>59</v>
      </c>
      <c r="B26" s="12">
        <f>'Estat gross gen ele'!B26-'Estat nett gen ele'!B26</f>
        <v>13336.416000000027</v>
      </c>
      <c r="C26" s="12">
        <f>'Estat gross gen ele'!C26-'Estat nett gen ele'!C26</f>
        <v>13027.398000000045</v>
      </c>
      <c r="D26" s="12">
        <f>'Estat gross gen ele'!D26-'Estat nett gen ele'!D26</f>
        <v>14477.496999999974</v>
      </c>
      <c r="E26" s="12">
        <f>'Estat gross gen ele'!E26-'Estat nett gen ele'!E26</f>
        <v>13682.059999999998</v>
      </c>
      <c r="F26" s="12">
        <f>'Estat gross gen ele'!F26-'Estat nett gen ele'!F26</f>
        <v>13300.268999999971</v>
      </c>
      <c r="G26" s="12">
        <f>'Estat gross gen ele'!G26-'Estat nett gen ele'!G26</f>
        <v>13064.966000000015</v>
      </c>
      <c r="H26" s="12">
        <f>'Estat gross gen ele'!H26-'Estat nett gen ele'!H26</f>
        <v>12863.271000000008</v>
      </c>
      <c r="I26" s="12">
        <f>'Estat gross gen ele'!I26-'Estat nett gen ele'!I26</f>
        <v>12588.071999999986</v>
      </c>
      <c r="J26" s="12">
        <f>'Estat gross gen ele'!J26-'Estat nett gen ele'!J26</f>
        <v>12065.985999999975</v>
      </c>
      <c r="K26" s="12">
        <f>'Estat gross gen ele'!K26-'Estat nett gen ele'!K26</f>
        <v>11533.415000000037</v>
      </c>
      <c r="L26" s="12">
        <f>'Estat gross gen ele'!L26-'Estat nett gen ele'!L26</f>
        <v>11317.42200000002</v>
      </c>
      <c r="M26" s="12">
        <f>'Estat gross gen ele'!M26-'Estat nett gen ele'!M26</f>
        <v>11139.831999999995</v>
      </c>
      <c r="N26" s="12">
        <f>'Estat gross gen ele'!N26-'Estat nett gen ele'!N26</f>
        <v>11473.618000000017</v>
      </c>
      <c r="O26" s="12">
        <f>'Estat gross gen ele'!O26-'Estat nett gen ele'!O26</f>
        <v>10973.20299999998</v>
      </c>
      <c r="P26" s="12">
        <f>'Estat gross gen ele'!P26-'Estat nett gen ele'!P26</f>
        <v>10679.407999999996</v>
      </c>
      <c r="Q26" s="12">
        <f>'Estat gross gen ele'!Q26-'Estat nett gen ele'!Q26</f>
        <v>10565.04700000002</v>
      </c>
      <c r="R26" s="12">
        <f>'Estat gross gen ele'!R26-'Estat nett gen ele'!R26</f>
        <v>10065.338000000047</v>
      </c>
      <c r="S26" s="12">
        <f>'Estat gross gen ele'!S26-'Estat nett gen ele'!S26</f>
        <v>10564.362000000023</v>
      </c>
      <c r="T26" s="12">
        <f>'Estat gross gen ele'!T26-'Estat nett gen ele'!T26</f>
        <v>9863.814000000013</v>
      </c>
    </row>
    <row r="27" spans="1:20" x14ac:dyDescent="0.2">
      <c r="A27" s="9" t="s">
        <v>60</v>
      </c>
      <c r="B27" s="12">
        <f>'Estat gross gen ele'!B27-'Estat nett gen ele'!B27</f>
        <v>165</v>
      </c>
      <c r="C27" s="12">
        <f>'Estat gross gen ele'!C27-'Estat nett gen ele'!C27</f>
        <v>187</v>
      </c>
      <c r="D27" s="12">
        <f>'Estat gross gen ele'!D27-'Estat nett gen ele'!D27</f>
        <v>211</v>
      </c>
      <c r="E27" s="12">
        <f>'Estat gross gen ele'!E27-'Estat nett gen ele'!E27</f>
        <v>222</v>
      </c>
      <c r="F27" s="12">
        <f>'Estat gross gen ele'!F27-'Estat nett gen ele'!F27</f>
        <v>226</v>
      </c>
      <c r="G27" s="12">
        <f>'Estat gross gen ele'!G27-'Estat nett gen ele'!G27</f>
        <v>246</v>
      </c>
      <c r="H27" s="12">
        <f>'Estat gross gen ele'!H27-'Estat nett gen ele'!H27</f>
        <v>255</v>
      </c>
      <c r="I27" s="12">
        <f>'Estat gross gen ele'!I27-'Estat nett gen ele'!I27</f>
        <v>265</v>
      </c>
      <c r="J27" s="12">
        <f>'Estat gross gen ele'!J27-'Estat nett gen ele'!J27</f>
        <v>273</v>
      </c>
      <c r="K27" s="12">
        <f>'Estat gross gen ele'!K27-'Estat nett gen ele'!K27</f>
        <v>266</v>
      </c>
      <c r="L27" s="12">
        <f>'Estat gross gen ele'!L27-'Estat nett gen ele'!L27</f>
        <v>221</v>
      </c>
      <c r="M27" s="12">
        <f>'Estat gross gen ele'!M27-'Estat nett gen ele'!M27</f>
        <v>231</v>
      </c>
      <c r="N27" s="12">
        <f>'Estat gross gen ele'!N27-'Estat nett gen ele'!N27</f>
        <v>174</v>
      </c>
      <c r="O27" s="12">
        <f>'Estat gross gen ele'!O27-'Estat nett gen ele'!O27</f>
        <v>171</v>
      </c>
      <c r="P27" s="12">
        <f>'Estat gross gen ele'!P27-'Estat nett gen ele'!P27</f>
        <v>205</v>
      </c>
      <c r="Q27" s="12">
        <f>'Estat gross gen ele'!Q27-'Estat nett gen ele'!Q27</f>
        <v>221</v>
      </c>
      <c r="R27" s="12">
        <f>'Estat gross gen ele'!R27-'Estat nett gen ele'!R27</f>
        <v>220</v>
      </c>
      <c r="S27" s="12">
        <f>'Estat gross gen ele'!S27-'Estat nett gen ele'!S27</f>
        <v>226.08500000000004</v>
      </c>
      <c r="T27" s="12">
        <f>'Estat gross gen ele'!T27-'Estat nett gen ele'!T27</f>
        <v>233.28600000000006</v>
      </c>
    </row>
    <row r="28" spans="1:20" x14ac:dyDescent="0.2">
      <c r="A28" s="9" t="s">
        <v>61</v>
      </c>
      <c r="B28" s="12">
        <f>'Estat gross gen ele'!B28-'Estat nett gen ele'!B28</f>
        <v>446</v>
      </c>
      <c r="C28" s="12">
        <f>'Estat gross gen ele'!C28-'Estat nett gen ele'!C28</f>
        <v>590</v>
      </c>
      <c r="D28" s="12">
        <f>'Estat gross gen ele'!D28-'Estat nett gen ele'!D28</f>
        <v>448</v>
      </c>
      <c r="E28" s="12">
        <f>'Estat gross gen ele'!E28-'Estat nett gen ele'!E28</f>
        <v>505</v>
      </c>
      <c r="F28" s="12">
        <f>'Estat gross gen ele'!F28-'Estat nett gen ele'!F28</f>
        <v>497</v>
      </c>
      <c r="G28" s="12">
        <f>'Estat gross gen ele'!G28-'Estat nett gen ele'!G28</f>
        <v>489</v>
      </c>
      <c r="H28" s="12">
        <f>'Estat gross gen ele'!H28-'Estat nett gen ele'!H28</f>
        <v>438</v>
      </c>
      <c r="I28" s="12">
        <f>'Estat gross gen ele'!I28-'Estat nett gen ele'!I28</f>
        <v>367</v>
      </c>
      <c r="J28" s="12">
        <f>'Estat gross gen ele'!J28-'Estat nett gen ele'!J28</f>
        <v>368</v>
      </c>
      <c r="K28" s="12">
        <f>'Estat gross gen ele'!K28-'Estat nett gen ele'!K28</f>
        <v>378</v>
      </c>
      <c r="L28" s="12">
        <f>'Estat gross gen ele'!L28-'Estat nett gen ele'!L28</f>
        <v>558.86300000000028</v>
      </c>
      <c r="M28" s="12">
        <f>'Estat gross gen ele'!M28-'Estat nett gen ele'!M28</f>
        <v>529.99200000000019</v>
      </c>
      <c r="N28" s="12">
        <f>'Estat gross gen ele'!N28-'Estat nett gen ele'!N28</f>
        <v>448.1279999999997</v>
      </c>
      <c r="O28" s="12">
        <f>'Estat gross gen ele'!O28-'Estat nett gen ele'!O28</f>
        <v>409.17299999999977</v>
      </c>
      <c r="P28" s="12">
        <f>'Estat gross gen ele'!P28-'Estat nett gen ele'!P28</f>
        <v>407.35099999999966</v>
      </c>
      <c r="Q28" s="12">
        <f>'Estat gross gen ele'!Q28-'Estat nett gen ele'!Q28</f>
        <v>440.92000000000007</v>
      </c>
      <c r="R28" s="12">
        <f>'Estat gross gen ele'!R28-'Estat nett gen ele'!R28</f>
        <v>497.82799999999952</v>
      </c>
      <c r="S28" s="12">
        <f>'Estat gross gen ele'!S28-'Estat nett gen ele'!S28</f>
        <v>506.32999999999993</v>
      </c>
      <c r="T28" s="12">
        <f>'Estat gross gen ele'!T28-'Estat nett gen ele'!T28</f>
        <v>521.64400000000023</v>
      </c>
    </row>
    <row r="29" spans="1:20" x14ac:dyDescent="0.2">
      <c r="A29" s="9" t="s">
        <v>62</v>
      </c>
      <c r="B29" s="12">
        <f>'Estat gross gen ele'!B29-'Estat nett gen ele'!B29</f>
        <v>1386</v>
      </c>
      <c r="C29" s="12">
        <f>'Estat gross gen ele'!C29-'Estat nett gen ele'!C29</f>
        <v>1519</v>
      </c>
      <c r="D29" s="12">
        <f>'Estat gross gen ele'!D29-'Estat nett gen ele'!D29</f>
        <v>1643</v>
      </c>
      <c r="E29" s="12">
        <f>'Estat gross gen ele'!E29-'Estat nett gen ele'!E29</f>
        <v>1610</v>
      </c>
      <c r="F29" s="12">
        <f>'Estat gross gen ele'!F29-'Estat nett gen ele'!F29</f>
        <v>1568</v>
      </c>
      <c r="G29" s="12">
        <f>'Estat gross gen ele'!G29-'Estat nett gen ele'!G29</f>
        <v>1200</v>
      </c>
      <c r="H29" s="12">
        <f>'Estat gross gen ele'!H29-'Estat nett gen ele'!H29</f>
        <v>1089</v>
      </c>
      <c r="I29" s="12">
        <f>'Estat gross gen ele'!I29-'Estat nett gen ele'!I29</f>
        <v>1129</v>
      </c>
      <c r="J29" s="12">
        <f>'Estat gross gen ele'!J29-'Estat nett gen ele'!J29</f>
        <v>1132</v>
      </c>
      <c r="K29" s="12">
        <f>'Estat gross gen ele'!K29-'Estat nett gen ele'!K29</f>
        <v>1211</v>
      </c>
      <c r="L29" s="12">
        <f>'Estat gross gen ele'!L29-'Estat nett gen ele'!L29</f>
        <v>402</v>
      </c>
      <c r="M29" s="12">
        <f>'Estat gross gen ele'!M29-'Estat nett gen ele'!M29</f>
        <v>377</v>
      </c>
      <c r="N29" s="12">
        <f>'Estat gross gen ele'!N29-'Estat nett gen ele'!N29</f>
        <v>354</v>
      </c>
      <c r="O29" s="12">
        <f>'Estat gross gen ele'!O29-'Estat nett gen ele'!O29</f>
        <v>311</v>
      </c>
      <c r="P29" s="12">
        <f>'Estat gross gen ele'!P29-'Estat nett gen ele'!P29</f>
        <v>253</v>
      </c>
      <c r="Q29" s="12">
        <f>'Estat gross gen ele'!Q29-'Estat nett gen ele'!Q29</f>
        <v>257</v>
      </c>
      <c r="R29" s="12">
        <f>'Estat gross gen ele'!R29-'Estat nett gen ele'!R29</f>
        <v>215</v>
      </c>
      <c r="S29" s="12">
        <f>'Estat gross gen ele'!S29-'Estat nett gen ele'!S29</f>
        <v>191.09999999999991</v>
      </c>
      <c r="T29" s="12">
        <f>'Estat gross gen ele'!T29-'Estat nett gen ele'!T29</f>
        <v>196.79999999999973</v>
      </c>
    </row>
    <row r="30" spans="1:20" x14ac:dyDescent="0.2">
      <c r="A30" s="9" t="s">
        <v>63</v>
      </c>
      <c r="B30" s="12">
        <f>'Estat gross gen ele'!B30-'Estat nett gen ele'!B30</f>
        <v>34.153999999999996</v>
      </c>
      <c r="C30" s="12">
        <f>'Estat gross gen ele'!C30-'Estat nett gen ele'!C30</f>
        <v>35.253999999999905</v>
      </c>
      <c r="D30" s="12">
        <f>'Estat gross gen ele'!D30-'Estat nett gen ele'!D30</f>
        <v>26.009000000000015</v>
      </c>
      <c r="E30" s="12">
        <f>'Estat gross gen ele'!E30-'Estat nett gen ele'!E30</f>
        <v>23.790999999999713</v>
      </c>
      <c r="F30" s="12">
        <f>'Estat gross gen ele'!F30-'Estat nett gen ele'!F30</f>
        <v>29.578999999999724</v>
      </c>
      <c r="G30" s="12">
        <f>'Estat gross gen ele'!G30-'Estat nett gen ele'!G30</f>
        <v>24.225000000000364</v>
      </c>
      <c r="H30" s="12">
        <f>'Estat gross gen ele'!H30-'Estat nett gen ele'!H30</f>
        <v>31.580000000000837</v>
      </c>
      <c r="I30" s="12">
        <f>'Estat gross gen ele'!I30-'Estat nett gen ele'!I30</f>
        <v>41.136000000000422</v>
      </c>
      <c r="J30" s="12">
        <f>'Estat gross gen ele'!J30-'Estat nett gen ele'!J30</f>
        <v>40.125</v>
      </c>
      <c r="K30" s="12">
        <f>'Estat gross gen ele'!K30-'Estat nett gen ele'!K30</f>
        <v>41.856000000000222</v>
      </c>
      <c r="L30" s="12">
        <f>'Estat gross gen ele'!L30-'Estat nett gen ele'!L30</f>
        <v>30.425000000000182</v>
      </c>
      <c r="M30" s="12">
        <f>'Estat gross gen ele'!M30-'Estat nett gen ele'!M30</f>
        <v>22.325000000000273</v>
      </c>
      <c r="N30" s="12">
        <f>'Estat gross gen ele'!N30-'Estat nett gen ele'!N30</f>
        <v>30.088999999999942</v>
      </c>
      <c r="O30" s="12">
        <f>'Estat gross gen ele'!O30-'Estat nett gen ele'!O30</f>
        <v>28.759000000000015</v>
      </c>
      <c r="P30" s="12">
        <f>'Estat gross gen ele'!P30-'Estat nett gen ele'!P30</f>
        <v>27.16800000000012</v>
      </c>
      <c r="Q30" s="12">
        <f>'Estat gross gen ele'!Q30-'Estat nett gen ele'!Q30</f>
        <v>28.28899999999976</v>
      </c>
      <c r="R30" s="12">
        <f>'Estat gross gen ele'!R30-'Estat nett gen ele'!R30</f>
        <v>29.889999999999873</v>
      </c>
      <c r="S30" s="12">
        <f>'Estat gross gen ele'!S30-'Estat nett gen ele'!S30</f>
        <v>30.328999999999724</v>
      </c>
      <c r="T30" s="12">
        <f>'Estat gross gen ele'!T30-'Estat nett gen ele'!T30</f>
        <v>29.516000000000076</v>
      </c>
    </row>
    <row r="31" spans="1:20" x14ac:dyDescent="0.2">
      <c r="A31" s="9" t="s">
        <v>64</v>
      </c>
      <c r="B31" s="12">
        <f>'Estat gross gen ele'!B31-'Estat nett gen ele'!B31</f>
        <v>2932</v>
      </c>
      <c r="C31" s="12">
        <f>'Estat gross gen ele'!C31-'Estat nett gen ele'!C31</f>
        <v>2711</v>
      </c>
      <c r="D31" s="12">
        <f>'Estat gross gen ele'!D31-'Estat nett gen ele'!D31</f>
        <v>2682</v>
      </c>
      <c r="E31" s="12">
        <f>'Estat gross gen ele'!E31-'Estat nett gen ele'!E31</f>
        <v>2767</v>
      </c>
      <c r="F31" s="12">
        <f>'Estat gross gen ele'!F31-'Estat nett gen ele'!F31</f>
        <v>2446</v>
      </c>
      <c r="G31" s="12">
        <f>'Estat gross gen ele'!G31-'Estat nett gen ele'!G31</f>
        <v>2537</v>
      </c>
      <c r="H31" s="12">
        <f>'Estat gross gen ele'!H31-'Estat nett gen ele'!H31</f>
        <v>2514</v>
      </c>
      <c r="I31" s="12">
        <f>'Estat gross gen ele'!I31-'Estat nett gen ele'!I31</f>
        <v>2740</v>
      </c>
      <c r="J31" s="12">
        <f>'Estat gross gen ele'!J31-'Estat nett gen ele'!J31</f>
        <v>2642</v>
      </c>
      <c r="K31" s="12">
        <f>'Estat gross gen ele'!K31-'Estat nett gen ele'!K31</f>
        <v>2564</v>
      </c>
      <c r="L31" s="12">
        <f>'Estat gross gen ele'!L31-'Estat nett gen ele'!L31</f>
        <v>2758</v>
      </c>
      <c r="M31" s="12">
        <f>'Estat gross gen ele'!M31-'Estat nett gen ele'!M31</f>
        <v>2486</v>
      </c>
      <c r="N31" s="12">
        <f>'Estat gross gen ele'!N31-'Estat nett gen ele'!N31</f>
        <v>2284</v>
      </c>
      <c r="O31" s="12">
        <f>'Estat gross gen ele'!O31-'Estat nett gen ele'!O31</f>
        <v>2263</v>
      </c>
      <c r="P31" s="12">
        <f>'Estat gross gen ele'!P31-'Estat nett gen ele'!P31</f>
        <v>2262</v>
      </c>
      <c r="Q31" s="12">
        <f>'Estat gross gen ele'!Q31-'Estat nett gen ele'!Q31</f>
        <v>2210</v>
      </c>
      <c r="R31" s="12">
        <f>'Estat gross gen ele'!R31-'Estat nett gen ele'!R31</f>
        <v>2354</v>
      </c>
      <c r="S31" s="12">
        <f>'Estat gross gen ele'!S31-'Estat nett gen ele'!S31</f>
        <v>2186</v>
      </c>
      <c r="T31" s="12">
        <f>'Estat gross gen ele'!T31-'Estat nett gen ele'!T31</f>
        <v>2172</v>
      </c>
    </row>
    <row r="32" spans="1:20" x14ac:dyDescent="0.2">
      <c r="A32" s="9" t="s">
        <v>65</v>
      </c>
      <c r="B32" s="12">
        <f>'Estat gross gen ele'!B32-'Estat nett gen ele'!B32</f>
        <v>115</v>
      </c>
      <c r="C32" s="12">
        <f>'Estat gross gen ele'!C32-'Estat nett gen ele'!C32</f>
        <v>118</v>
      </c>
      <c r="D32" s="12">
        <f>'Estat gross gen ele'!D32-'Estat nett gen ele'!D32</f>
        <v>125</v>
      </c>
      <c r="E32" s="12">
        <f>'Estat gross gen ele'!E32-'Estat nett gen ele'!E32</f>
        <v>136</v>
      </c>
      <c r="F32" s="12">
        <f>'Estat gross gen ele'!F32-'Estat nett gen ele'!F32</f>
        <v>135</v>
      </c>
      <c r="G32" s="12">
        <f>'Estat gross gen ele'!G32-'Estat nett gen ele'!G32</f>
        <v>126</v>
      </c>
      <c r="H32" s="12">
        <f>'Estat gross gen ele'!H32-'Estat nett gen ele'!H32</f>
        <v>132</v>
      </c>
      <c r="I32" s="12">
        <f>'Estat gross gen ele'!I32-'Estat nett gen ele'!I32</f>
        <v>131</v>
      </c>
      <c r="J32" s="12">
        <f>'Estat gross gen ele'!J32-'Estat nett gen ele'!J32</f>
        <v>127</v>
      </c>
      <c r="K32" s="12">
        <f>'Estat gross gen ele'!K32-'Estat nett gen ele'!K32</f>
        <v>122</v>
      </c>
      <c r="L32" s="12">
        <f>'Estat gross gen ele'!L32-'Estat nett gen ele'!L32</f>
        <v>121</v>
      </c>
      <c r="M32" s="12">
        <f>'Estat gross gen ele'!M32-'Estat nett gen ele'!M32</f>
        <v>126</v>
      </c>
      <c r="N32" s="12">
        <f>'Estat gross gen ele'!N32-'Estat nett gen ele'!N32</f>
        <v>122</v>
      </c>
      <c r="O32" s="12">
        <f>'Estat gross gen ele'!O32-'Estat nett gen ele'!O32</f>
        <v>114</v>
      </c>
      <c r="P32" s="12">
        <f>'Estat gross gen ele'!P32-'Estat nett gen ele'!P32</f>
        <v>108</v>
      </c>
      <c r="Q32" s="12">
        <f>'Estat gross gen ele'!Q32-'Estat nett gen ele'!Q32</f>
        <v>64</v>
      </c>
      <c r="R32" s="12">
        <f>'Estat gross gen ele'!R32-'Estat nett gen ele'!R32</f>
        <v>50.541999999999916</v>
      </c>
      <c r="S32" s="12">
        <f>'Estat gross gen ele'!S32-'Estat nett gen ele'!S32</f>
        <v>49.261999999999944</v>
      </c>
      <c r="T32" s="12">
        <f>'Estat gross gen ele'!T32-'Estat nett gen ele'!T32</f>
        <v>50.209999999999809</v>
      </c>
    </row>
    <row r="33" spans="1:20" x14ac:dyDescent="0.2">
      <c r="A33" s="9" t="s">
        <v>66</v>
      </c>
      <c r="B33" s="12">
        <f>'Estat gross gen ele'!B33-'Estat nett gen ele'!B33</f>
        <v>3633</v>
      </c>
      <c r="C33" s="12">
        <f>'Estat gross gen ele'!C33-'Estat nett gen ele'!C33</f>
        <v>3851</v>
      </c>
      <c r="D33" s="12">
        <f>'Estat gross gen ele'!D33-'Estat nett gen ele'!D33</f>
        <v>3940</v>
      </c>
      <c r="E33" s="12">
        <f>'Estat gross gen ele'!E33-'Estat nett gen ele'!E33</f>
        <v>3977</v>
      </c>
      <c r="F33" s="12">
        <f>'Estat gross gen ele'!F33-'Estat nett gen ele'!F33</f>
        <v>4170</v>
      </c>
      <c r="G33" s="12">
        <f>'Estat gross gen ele'!G33-'Estat nett gen ele'!G33</f>
        <v>4323</v>
      </c>
      <c r="H33" s="12">
        <f>'Estat gross gen ele'!H33-'Estat nett gen ele'!H33</f>
        <v>4344</v>
      </c>
      <c r="I33" s="12">
        <f>'Estat gross gen ele'!I33-'Estat nett gen ele'!I33</f>
        <v>4415</v>
      </c>
      <c r="J33" s="12">
        <f>'Estat gross gen ele'!J33-'Estat nett gen ele'!J33</f>
        <v>4365</v>
      </c>
      <c r="K33" s="12">
        <f>'Estat gross gen ele'!K33-'Estat nett gen ele'!K33</f>
        <v>4924</v>
      </c>
      <c r="L33" s="12">
        <f>'Estat gross gen ele'!L33-'Estat nett gen ele'!L33</f>
        <v>4444</v>
      </c>
      <c r="M33" s="12">
        <f>'Estat gross gen ele'!M33-'Estat nett gen ele'!M33</f>
        <v>4818</v>
      </c>
      <c r="N33" s="12">
        <f>'Estat gross gen ele'!N33-'Estat nett gen ele'!N33</f>
        <v>4060.1540000000095</v>
      </c>
      <c r="O33" s="12">
        <f>'Estat gross gen ele'!O33-'Estat nett gen ele'!O33</f>
        <v>4180.4389999999985</v>
      </c>
      <c r="P33" s="12">
        <f>'Estat gross gen ele'!P33-'Estat nett gen ele'!P33</f>
        <v>4644</v>
      </c>
      <c r="Q33" s="12">
        <f>'Estat gross gen ele'!Q33-'Estat nett gen ele'!Q33</f>
        <v>4486.5270000000019</v>
      </c>
      <c r="R33" s="12">
        <f>'Estat gross gen ele'!R33-'Estat nett gen ele'!R33</f>
        <v>4180.1350000000093</v>
      </c>
      <c r="S33" s="12">
        <f>'Estat gross gen ele'!S33-'Estat nett gen ele'!S33</f>
        <v>3790.6739999999991</v>
      </c>
      <c r="T33" s="12">
        <f>'Estat gross gen ele'!T33-'Estat nett gen ele'!T33</f>
        <v>3423.2970000000059</v>
      </c>
    </row>
    <row r="34" spans="1:20" x14ac:dyDescent="0.2">
      <c r="A34" s="9" t="s">
        <v>67</v>
      </c>
      <c r="B34" s="12">
        <f>'Estat gross gen ele'!B34-'Estat nett gen ele'!B34</f>
        <v>2203</v>
      </c>
      <c r="C34" s="12">
        <f>'Estat gross gen ele'!C34-'Estat nett gen ele'!C34</f>
        <v>2338</v>
      </c>
      <c r="D34" s="12">
        <f>'Estat gross gen ele'!D34-'Estat nett gen ele'!D34</f>
        <v>2562</v>
      </c>
      <c r="E34" s="12">
        <f>'Estat gross gen ele'!E34-'Estat nett gen ele'!E34</f>
        <v>2761</v>
      </c>
      <c r="F34" s="12">
        <f>'Estat gross gen ele'!F34-'Estat nett gen ele'!F34</f>
        <v>2765</v>
      </c>
      <c r="G34" s="12">
        <f>'Estat gross gen ele'!G34-'Estat nett gen ele'!G34</f>
        <v>3161.3319999999949</v>
      </c>
      <c r="H34" s="12">
        <f>'Estat gross gen ele'!H34-'Estat nett gen ele'!H34</f>
        <v>3147.1109999999971</v>
      </c>
      <c r="I34" s="12">
        <f>'Estat gross gen ele'!I34-'Estat nett gen ele'!I34</f>
        <v>3274.3819999999978</v>
      </c>
      <c r="J34" s="12">
        <f>'Estat gross gen ele'!J34-'Estat nett gen ele'!J34</f>
        <v>3263.2819999999992</v>
      </c>
      <c r="K34" s="12">
        <f>'Estat gross gen ele'!K34-'Estat nett gen ele'!K34</f>
        <v>3055.625</v>
      </c>
      <c r="L34" s="12">
        <f>'Estat gross gen ele'!L34-'Estat nett gen ele'!L34</f>
        <v>3518.6370000000024</v>
      </c>
      <c r="M34" s="12">
        <f>'Estat gross gen ele'!M34-'Estat nett gen ele'!M34</f>
        <v>3321.3549999999959</v>
      </c>
      <c r="N34" s="12">
        <f>'Estat gross gen ele'!N34-'Estat nett gen ele'!N34</f>
        <v>3288.2430000000022</v>
      </c>
      <c r="O34" s="12">
        <f>'Estat gross gen ele'!O34-'Estat nett gen ele'!O34</f>
        <v>3056.9379999999946</v>
      </c>
      <c r="P34" s="12">
        <f>'Estat gross gen ele'!P34-'Estat nett gen ele'!P34</f>
        <v>3201.2750000000015</v>
      </c>
      <c r="Q34" s="12">
        <f>'Estat gross gen ele'!Q34-'Estat nett gen ele'!Q34</f>
        <v>3341.6990000000005</v>
      </c>
      <c r="R34" s="12">
        <f>'Estat gross gen ele'!R34-'Estat nett gen ele'!R34</f>
        <v>3447.6739999999991</v>
      </c>
      <c r="S34" s="12">
        <f>'Estat gross gen ele'!S34-'Estat nett gen ele'!S34</f>
        <v>3411.5299999999988</v>
      </c>
      <c r="T34" s="12">
        <f>'Estat gross gen ele'!T34-'Estat nett gen ele'!T34</f>
        <v>3477.0940000000046</v>
      </c>
    </row>
    <row r="35" spans="1:20" x14ac:dyDescent="0.2">
      <c r="A35" s="9" t="s">
        <v>68</v>
      </c>
      <c r="B35" s="12">
        <f>'Estat gross gen ele'!B35-'Estat nett gen ele'!B35</f>
        <v>12970</v>
      </c>
      <c r="C35" s="12">
        <f>'Estat gross gen ele'!C35-'Estat nett gen ele'!C35</f>
        <v>12950</v>
      </c>
      <c r="D35" s="12">
        <f>'Estat gross gen ele'!D35-'Estat nett gen ele'!D35</f>
        <v>12752</v>
      </c>
      <c r="E35" s="12">
        <f>'Estat gross gen ele'!E35-'Estat nett gen ele'!E35</f>
        <v>13264</v>
      </c>
      <c r="F35" s="12">
        <f>'Estat gross gen ele'!F35-'Estat nett gen ele'!F35</f>
        <v>13370</v>
      </c>
      <c r="G35" s="12">
        <f>'Estat gross gen ele'!G35-'Estat nett gen ele'!G35</f>
        <v>13321</v>
      </c>
      <c r="H35" s="12">
        <f>'Estat gross gen ele'!H35-'Estat nett gen ele'!H35</f>
        <v>14057</v>
      </c>
      <c r="I35" s="12">
        <f>'Estat gross gen ele'!I35-'Estat nett gen ele'!I35</f>
        <v>13955</v>
      </c>
      <c r="J35" s="12">
        <f>'Estat gross gen ele'!J35-'Estat nett gen ele'!J35</f>
        <v>13807</v>
      </c>
      <c r="K35" s="12">
        <f>'Estat gross gen ele'!K35-'Estat nett gen ele'!K35</f>
        <v>13812</v>
      </c>
      <c r="L35" s="12">
        <f>'Estat gross gen ele'!L35-'Estat nett gen ele'!L35</f>
        <v>14200</v>
      </c>
      <c r="M35" s="12">
        <f>'Estat gross gen ele'!M35-'Estat nett gen ele'!M35</f>
        <v>14635</v>
      </c>
      <c r="N35" s="12">
        <f>'Estat gross gen ele'!N35-'Estat nett gen ele'!N35</f>
        <v>14490</v>
      </c>
      <c r="O35" s="12">
        <f>'Estat gross gen ele'!O35-'Estat nett gen ele'!O35</f>
        <v>14501</v>
      </c>
      <c r="P35" s="12">
        <f>'Estat gross gen ele'!P35-'Estat nett gen ele'!P35</f>
        <v>13845</v>
      </c>
      <c r="Q35" s="12">
        <f>'Estat gross gen ele'!Q35-'Estat nett gen ele'!Q35</f>
        <v>14249</v>
      </c>
      <c r="R35" s="12">
        <f>'Estat gross gen ele'!R35-'Estat nett gen ele'!R35</f>
        <v>14632</v>
      </c>
      <c r="S35" s="12">
        <f>'Estat gross gen ele'!S35-'Estat nett gen ele'!S35</f>
        <v>15596.008000000002</v>
      </c>
      <c r="T35" s="12">
        <f>'Estat gross gen ele'!T35-'Estat nett gen ele'!T35</f>
        <v>14779.790000000008</v>
      </c>
    </row>
    <row r="36" spans="1:20" x14ac:dyDescent="0.2">
      <c r="A36" s="9" t="s">
        <v>69</v>
      </c>
      <c r="B36" s="12">
        <f>'Estat gross gen ele'!B36-'Estat nett gen ele'!B36</f>
        <v>1549</v>
      </c>
      <c r="C36" s="12">
        <f>'Estat gross gen ele'!C36-'Estat nett gen ele'!C36</f>
        <v>1665</v>
      </c>
      <c r="D36" s="12">
        <f>'Estat gross gen ele'!D36-'Estat nett gen ele'!D36</f>
        <v>1717</v>
      </c>
      <c r="E36" s="12">
        <f>'Estat gross gen ele'!E36-'Estat nett gen ele'!E36</f>
        <v>1477</v>
      </c>
      <c r="F36" s="12">
        <f>'Estat gross gen ele'!F36-'Estat nett gen ele'!F36</f>
        <v>1622.9509999999937</v>
      </c>
      <c r="G36" s="12">
        <f>'Estat gross gen ele'!G36-'Estat nett gen ele'!G36</f>
        <v>1590.8559999999998</v>
      </c>
      <c r="H36" s="12">
        <f>'Estat gross gen ele'!H36-'Estat nett gen ele'!H36</f>
        <v>1547.7779999999984</v>
      </c>
      <c r="I36" s="12">
        <f>'Estat gross gen ele'!I36-'Estat nett gen ele'!I36</f>
        <v>1344.5380000000005</v>
      </c>
      <c r="J36" s="12">
        <f>'Estat gross gen ele'!J36-'Estat nett gen ele'!J36</f>
        <v>1390.0479999999952</v>
      </c>
      <c r="K36" s="12">
        <f>'Estat gross gen ele'!K36-'Estat nett gen ele'!K36</f>
        <v>1488.8280000000013</v>
      </c>
      <c r="L36" s="12">
        <f>'Estat gross gen ele'!L36-'Estat nett gen ele'!L36</f>
        <v>1307.5020000000004</v>
      </c>
      <c r="M36" s="12">
        <f>'Estat gross gen ele'!M36-'Estat nett gen ele'!M36</f>
        <v>1334.6990000000005</v>
      </c>
      <c r="N36" s="12">
        <f>'Estat gross gen ele'!N36-'Estat nett gen ele'!N36</f>
        <v>1360.4310000000041</v>
      </c>
      <c r="O36" s="12">
        <f>'Estat gross gen ele'!O36-'Estat nett gen ele'!O36</f>
        <v>1261.2570000000051</v>
      </c>
      <c r="P36" s="12">
        <f>'Estat gross gen ele'!P36-'Estat nett gen ele'!P36</f>
        <v>1275.5149999999994</v>
      </c>
      <c r="Q36" s="12">
        <f>'Estat gross gen ele'!Q36-'Estat nett gen ele'!Q36</f>
        <v>1480.1150000000052</v>
      </c>
      <c r="R36" s="12">
        <f>'Estat gross gen ele'!R36-'Estat nett gen ele'!R36</f>
        <v>1467.2099999999991</v>
      </c>
      <c r="S36" s="12">
        <f>'Estat gross gen ele'!S36-'Estat nett gen ele'!S36</f>
        <v>1762.7429999999949</v>
      </c>
      <c r="T36" s="12">
        <f>'Estat gross gen ele'!T36-'Estat nett gen ele'!T36</f>
        <v>1438.8660000000018</v>
      </c>
    </row>
    <row r="37" spans="1:20" x14ac:dyDescent="0.2">
      <c r="A37" s="9" t="s">
        <v>70</v>
      </c>
      <c r="B37" s="12">
        <f>'Estat gross gen ele'!B37-'Estat nett gen ele'!B37</f>
        <v>3309</v>
      </c>
      <c r="C37" s="12">
        <f>'Estat gross gen ele'!C37-'Estat nett gen ele'!C37</f>
        <v>3443</v>
      </c>
      <c r="D37" s="12">
        <f>'Estat gross gen ele'!D37-'Estat nett gen ele'!D37</f>
        <v>3682</v>
      </c>
      <c r="E37" s="12">
        <f>'Estat gross gen ele'!E37-'Estat nett gen ele'!E37</f>
        <v>3823</v>
      </c>
      <c r="F37" s="12">
        <f>'Estat gross gen ele'!F37-'Estat nett gen ele'!F37</f>
        <v>3806</v>
      </c>
      <c r="G37" s="12">
        <f>'Estat gross gen ele'!G37-'Estat nett gen ele'!G37</f>
        <v>3909</v>
      </c>
      <c r="H37" s="12">
        <f>'Estat gross gen ele'!H37-'Estat nett gen ele'!H37</f>
        <v>4347</v>
      </c>
      <c r="I37" s="12">
        <f>'Estat gross gen ele'!I37-'Estat nett gen ele'!I37</f>
        <v>5508</v>
      </c>
      <c r="J37" s="12">
        <f>'Estat gross gen ele'!J37-'Estat nett gen ele'!J37</f>
        <v>4856</v>
      </c>
      <c r="K37" s="12">
        <f>'Estat gross gen ele'!K37-'Estat nett gen ele'!K37</f>
        <v>5255</v>
      </c>
      <c r="L37" s="12">
        <f>'Estat gross gen ele'!L37-'Estat nett gen ele'!L37</f>
        <v>5056</v>
      </c>
      <c r="M37" s="12">
        <f>'Estat gross gen ele'!M37-'Estat nett gen ele'!M37</f>
        <v>5727</v>
      </c>
      <c r="N37" s="12">
        <f>'Estat gross gen ele'!N37-'Estat nett gen ele'!N37</f>
        <v>5351</v>
      </c>
      <c r="O37" s="12">
        <f>'Estat gross gen ele'!O37-'Estat nett gen ele'!O37</f>
        <v>4754</v>
      </c>
      <c r="P37" s="12">
        <f>'Estat gross gen ele'!P37-'Estat nett gen ele'!P37</f>
        <v>4977</v>
      </c>
      <c r="Q37" s="12">
        <f>'Estat gross gen ele'!Q37-'Estat nett gen ele'!Q37</f>
        <v>5019</v>
      </c>
      <c r="R37" s="12">
        <f>'Estat gross gen ele'!R37-'Estat nett gen ele'!R37</f>
        <v>4847</v>
      </c>
      <c r="S37" s="12">
        <f>'Estat gross gen ele'!S37-'Estat nett gen ele'!S37</f>
        <v>4940.5889999999999</v>
      </c>
      <c r="T37" s="12">
        <f>'Estat gross gen ele'!T37-'Estat nett gen ele'!T37</f>
        <v>4700.9440000000031</v>
      </c>
    </row>
    <row r="38" spans="1:20" x14ac:dyDescent="0.2">
      <c r="A38" s="9" t="s">
        <v>71</v>
      </c>
      <c r="B38" s="12">
        <f>'Estat gross gen ele'!B38-'Estat nett gen ele'!B38</f>
        <v>829</v>
      </c>
      <c r="C38" s="12">
        <f>'Estat gross gen ele'!C38-'Estat nett gen ele'!C38</f>
        <v>875</v>
      </c>
      <c r="D38" s="12">
        <f>'Estat gross gen ele'!D38-'Estat nett gen ele'!D38</f>
        <v>905</v>
      </c>
      <c r="E38" s="12">
        <f>'Estat gross gen ele'!E38-'Estat nett gen ele'!E38</f>
        <v>925</v>
      </c>
      <c r="F38" s="12">
        <f>'Estat gross gen ele'!F38-'Estat nett gen ele'!F38</f>
        <v>963</v>
      </c>
      <c r="G38" s="12">
        <f>'Estat gross gen ele'!G38-'Estat nett gen ele'!G38</f>
        <v>968</v>
      </c>
      <c r="H38" s="12">
        <f>'Estat gross gen ele'!H38-'Estat nett gen ele'!H38</f>
        <v>998</v>
      </c>
      <c r="I38" s="12">
        <f>'Estat gross gen ele'!I38-'Estat nett gen ele'!I38</f>
        <v>999</v>
      </c>
      <c r="J38" s="12">
        <f>'Estat gross gen ele'!J38-'Estat nett gen ele'!J38</f>
        <v>1042</v>
      </c>
      <c r="K38" s="12">
        <f>'Estat gross gen ele'!K38-'Estat nett gen ele'!K38</f>
        <v>1028</v>
      </c>
      <c r="L38" s="12">
        <f>'Estat gross gen ele'!L38-'Estat nett gen ele'!L38</f>
        <v>1030</v>
      </c>
      <c r="M38" s="12">
        <f>'Estat gross gen ele'!M38-'Estat nett gen ele'!M38</f>
        <v>1058</v>
      </c>
      <c r="N38" s="12">
        <f>'Estat gross gen ele'!N38-'Estat nett gen ele'!N38</f>
        <v>1031</v>
      </c>
      <c r="O38" s="12">
        <f>'Estat gross gen ele'!O38-'Estat nett gen ele'!O38</f>
        <v>986</v>
      </c>
      <c r="P38" s="12">
        <f>'Estat gross gen ele'!P38-'Estat nett gen ele'!P38</f>
        <v>951</v>
      </c>
      <c r="Q38" s="12">
        <f>'Estat gross gen ele'!Q38-'Estat nett gen ele'!Q38</f>
        <v>913</v>
      </c>
      <c r="R38" s="12">
        <f>'Estat gross gen ele'!R38-'Estat nett gen ele'!R38</f>
        <v>954</v>
      </c>
      <c r="S38" s="12">
        <f>'Estat gross gen ele'!S38-'Estat nett gen ele'!S38</f>
        <v>929.34900000000016</v>
      </c>
      <c r="T38" s="12">
        <f>'Estat gross gen ele'!T38-'Estat nett gen ele'!T38</f>
        <v>883.55499999999847</v>
      </c>
    </row>
    <row r="39" spans="1:20" x14ac:dyDescent="0.2">
      <c r="A39" s="9" t="s">
        <v>72</v>
      </c>
      <c r="B39" s="12">
        <f>'Estat gross gen ele'!B39-'Estat nett gen ele'!B39</f>
        <v>3414</v>
      </c>
      <c r="C39" s="12">
        <f>'Estat gross gen ele'!C39-'Estat nett gen ele'!C39</f>
        <v>2433</v>
      </c>
      <c r="D39" s="12">
        <f>'Estat gross gen ele'!D39-'Estat nett gen ele'!D39</f>
        <v>2447</v>
      </c>
      <c r="E39" s="12">
        <f>'Estat gross gen ele'!E39-'Estat nett gen ele'!E39</f>
        <v>2463</v>
      </c>
      <c r="F39" s="12">
        <f>'Estat gross gen ele'!F39-'Estat nett gen ele'!F39</f>
        <v>2414</v>
      </c>
      <c r="G39" s="12">
        <f>'Estat gross gen ele'!G39-'Estat nett gen ele'!G39</f>
        <v>2164</v>
      </c>
      <c r="H39" s="12">
        <f>'Estat gross gen ele'!H39-'Estat nett gen ele'!H39</f>
        <v>2512</v>
      </c>
      <c r="I39" s="12">
        <f>'Estat gross gen ele'!I39-'Estat nett gen ele'!I39</f>
        <v>2290</v>
      </c>
      <c r="J39" s="12">
        <f>'Estat gross gen ele'!J39-'Estat nett gen ele'!J39</f>
        <v>2317</v>
      </c>
      <c r="K39" s="12">
        <f>'Estat gross gen ele'!K39-'Estat nett gen ele'!K39</f>
        <v>2053</v>
      </c>
      <c r="L39" s="12">
        <f>'Estat gross gen ele'!L39-'Estat nett gen ele'!L39</f>
        <v>2427</v>
      </c>
      <c r="M39" s="12">
        <f>'Estat gross gen ele'!M39-'Estat nett gen ele'!M39</f>
        <v>2566</v>
      </c>
      <c r="N39" s="12">
        <f>'Estat gross gen ele'!N39-'Estat nett gen ele'!N39</f>
        <v>2527</v>
      </c>
      <c r="O39" s="12">
        <f>'Estat gross gen ele'!O39-'Estat nett gen ele'!O39</f>
        <v>1660</v>
      </c>
      <c r="P39" s="12">
        <f>'Estat gross gen ele'!P39-'Estat nett gen ele'!P39</f>
        <v>2394</v>
      </c>
      <c r="Q39" s="12">
        <f>'Estat gross gen ele'!Q39-'Estat nett gen ele'!Q39</f>
        <v>2145</v>
      </c>
      <c r="R39" s="12">
        <f>'Estat gross gen ele'!R39-'Estat nett gen ele'!R39</f>
        <v>2067</v>
      </c>
      <c r="S39" s="12">
        <f>'Estat gross gen ele'!S39-'Estat nett gen ele'!S39</f>
        <v>2046</v>
      </c>
      <c r="T39" s="12">
        <f>'Estat gross gen ele'!T39-'Estat nett gen ele'!T39</f>
        <v>2108</v>
      </c>
    </row>
    <row r="40" spans="1:20" x14ac:dyDescent="0.2">
      <c r="A40" s="9" t="s">
        <v>73</v>
      </c>
      <c r="B40" s="12">
        <f>'Estat gross gen ele'!B40-'Estat nett gen ele'!B40</f>
        <v>2688</v>
      </c>
      <c r="C40" s="12">
        <f>'Estat gross gen ele'!C40-'Estat nett gen ele'!C40</f>
        <v>3249</v>
      </c>
      <c r="D40" s="12">
        <f>'Estat gross gen ele'!D40-'Estat nett gen ele'!D40</f>
        <v>3323</v>
      </c>
      <c r="E40" s="12">
        <f>'Estat gross gen ele'!E40-'Estat nett gen ele'!E40</f>
        <v>3929</v>
      </c>
      <c r="F40" s="12">
        <f>'Estat gross gen ele'!F40-'Estat nett gen ele'!F40</f>
        <v>3654</v>
      </c>
      <c r="G40" s="12">
        <f>'Estat gross gen ele'!G40-'Estat nett gen ele'!G40</f>
        <v>2739</v>
      </c>
      <c r="H40" s="12">
        <f>'Estat gross gen ele'!H40-'Estat nett gen ele'!H40</f>
        <v>3669</v>
      </c>
      <c r="I40" s="12">
        <f>'Estat gross gen ele'!I40-'Estat nett gen ele'!I40</f>
        <v>3410</v>
      </c>
      <c r="J40" s="12">
        <f>'Estat gross gen ele'!J40-'Estat nett gen ele'!J40</f>
        <v>2938</v>
      </c>
      <c r="K40" s="12">
        <f>'Estat gross gen ele'!K40-'Estat nett gen ele'!K40</f>
        <v>2847</v>
      </c>
      <c r="L40" s="12">
        <f>'Estat gross gen ele'!L40-'Estat nett gen ele'!L40</f>
        <v>3454</v>
      </c>
      <c r="M40" s="12">
        <f>'Estat gross gen ele'!M40-'Estat nett gen ele'!M40</f>
        <v>3088</v>
      </c>
      <c r="N40" s="12">
        <f>'Estat gross gen ele'!N40-'Estat nett gen ele'!N40</f>
        <v>2704</v>
      </c>
      <c r="O40" s="12">
        <f>'Estat gross gen ele'!O40-'Estat nett gen ele'!O40</f>
        <v>2904</v>
      </c>
      <c r="P40" s="12">
        <f>'Estat gross gen ele'!P40-'Estat nett gen ele'!P40</f>
        <v>2636</v>
      </c>
      <c r="Q40" s="12">
        <f>'Estat gross gen ele'!Q40-'Estat nett gen ele'!Q40</f>
        <v>2444</v>
      </c>
      <c r="R40" s="12">
        <f>'Estat gross gen ele'!R40-'Estat nett gen ele'!R40</f>
        <v>2554</v>
      </c>
      <c r="S40" s="12">
        <f>'Estat gross gen ele'!S40-'Estat nett gen ele'!S40</f>
        <v>2480</v>
      </c>
      <c r="T40" s="12">
        <f>'Estat gross gen ele'!T40-'Estat nett gen ele'!T40</f>
        <v>2730</v>
      </c>
    </row>
    <row r="41" spans="1:20" x14ac:dyDescent="0.2">
      <c r="A41" s="9" t="s">
        <v>74</v>
      </c>
      <c r="B41" s="12">
        <f>'Estat gross gen ele'!B41-'Estat nett gen ele'!B41</f>
        <v>3672</v>
      </c>
      <c r="C41" s="12">
        <f>'Estat gross gen ele'!C41-'Estat nett gen ele'!C41</f>
        <v>3980</v>
      </c>
      <c r="D41" s="12">
        <f>'Estat gross gen ele'!D41-'Estat nett gen ele'!D41</f>
        <v>3500</v>
      </c>
      <c r="E41" s="12">
        <f>'Estat gross gen ele'!E41-'Estat nett gen ele'!E41</f>
        <v>2900</v>
      </c>
      <c r="F41" s="12">
        <f>'Estat gross gen ele'!F41-'Estat nett gen ele'!F41</f>
        <v>3197</v>
      </c>
      <c r="G41" s="12">
        <f>'Estat gross gen ele'!G41-'Estat nett gen ele'!G41</f>
        <v>3824</v>
      </c>
      <c r="H41" s="12">
        <f>'Estat gross gen ele'!H41-'Estat nett gen ele'!H41</f>
        <v>3045</v>
      </c>
      <c r="I41" s="12">
        <f>'Estat gross gen ele'!I41-'Estat nett gen ele'!I41</f>
        <v>3793</v>
      </c>
      <c r="J41" s="12">
        <f>'Estat gross gen ele'!J41-'Estat nett gen ele'!J41</f>
        <v>3626</v>
      </c>
      <c r="K41" s="12">
        <f>'Estat gross gen ele'!K41-'Estat nett gen ele'!K41</f>
        <v>3386</v>
      </c>
      <c r="L41" s="12">
        <f>'Estat gross gen ele'!L41-'Estat nett gen ele'!L41</f>
        <v>3284</v>
      </c>
      <c r="M41" s="12">
        <f>'Estat gross gen ele'!M41-'Estat nett gen ele'!M41</f>
        <v>3440</v>
      </c>
      <c r="N41" s="12">
        <f>'Estat gross gen ele'!N41-'Estat nett gen ele'!N41</f>
        <v>3732</v>
      </c>
      <c r="O41" s="12">
        <f>'Estat gross gen ele'!O41-'Estat nett gen ele'!O41</f>
        <v>3627</v>
      </c>
      <c r="P41" s="12">
        <f>'Estat gross gen ele'!P41-'Estat nett gen ele'!P41</f>
        <v>3706</v>
      </c>
      <c r="Q41" s="12">
        <f>'Estat gross gen ele'!Q41-'Estat nett gen ele'!Q41</f>
        <v>3067</v>
      </c>
      <c r="R41" s="12">
        <f>'Estat gross gen ele'!R41-'Estat nett gen ele'!R41</f>
        <v>3479</v>
      </c>
      <c r="S41" s="12">
        <f>'Estat gross gen ele'!S41-'Estat nett gen ele'!S41</f>
        <v>3724</v>
      </c>
      <c r="T41" s="12">
        <f>'Estat gross gen ele'!T41-'Estat nett gen ele'!T41</f>
        <v>3723</v>
      </c>
    </row>
    <row r="42" spans="1:20" x14ac:dyDescent="0.2">
      <c r="A42" s="9" t="s">
        <v>75</v>
      </c>
      <c r="B42" s="12">
        <f>'Estat gross gen ele'!B42-'Estat nett gen ele'!B42</f>
        <v>16304</v>
      </c>
      <c r="C42" s="12">
        <f>'Estat gross gen ele'!C42-'Estat nett gen ele'!C42</f>
        <v>17398</v>
      </c>
      <c r="D42" s="12">
        <f>'Estat gross gen ele'!D42-'Estat nett gen ele'!D42</f>
        <v>17126</v>
      </c>
      <c r="E42" s="12">
        <f>'Estat gross gen ele'!E42-'Estat nett gen ele'!E42</f>
        <v>18126</v>
      </c>
      <c r="F42" s="12">
        <f>'Estat gross gen ele'!F42-'Estat nett gen ele'!F42</f>
        <v>17023</v>
      </c>
      <c r="G42" s="12">
        <f>'Estat gross gen ele'!G42-'Estat nett gen ele'!G42</f>
        <v>17873</v>
      </c>
      <c r="H42" s="12">
        <f>'Estat gross gen ele'!H42-'Estat nett gen ele'!H42</f>
        <v>18504</v>
      </c>
      <c r="I42" s="12">
        <f>'Estat gross gen ele'!I42-'Estat nett gen ele'!I42</f>
        <v>17694</v>
      </c>
      <c r="J42" s="12">
        <f>'Estat gross gen ele'!J42-'Estat nett gen ele'!J42</f>
        <v>16368</v>
      </c>
      <c r="K42" s="12">
        <f>'Estat gross gen ele'!K42-'Estat nett gen ele'!K42</f>
        <v>16609</v>
      </c>
      <c r="L42" s="12">
        <f>'Estat gross gen ele'!L42-'Estat nett gen ele'!L42</f>
        <v>16125</v>
      </c>
      <c r="M42" s="12">
        <f>'Estat gross gen ele'!M42-'Estat nett gen ele'!M42</f>
        <v>16454</v>
      </c>
      <c r="N42" s="12">
        <f>'Estat gross gen ele'!N42-'Estat nett gen ele'!N42</f>
        <v>17990</v>
      </c>
      <c r="O42" s="12">
        <f>'Estat gross gen ele'!O42-'Estat nett gen ele'!O42</f>
        <v>17856</v>
      </c>
      <c r="P42" s="12">
        <f>'Estat gross gen ele'!P42-'Estat nett gen ele'!P42</f>
        <v>16483</v>
      </c>
      <c r="Q42" s="12">
        <f>'Estat gross gen ele'!Q42-'Estat nett gen ele'!Q42</f>
        <v>17258.824000000022</v>
      </c>
      <c r="R42" s="12">
        <f>'Estat gross gen ele'!R42-'Estat nett gen ele'!R42</f>
        <v>20843.396999999997</v>
      </c>
      <c r="S42" s="12">
        <f>'Estat gross gen ele'!S42-'Estat nett gen ele'!S42</f>
        <v>22692.831999999995</v>
      </c>
      <c r="T42" s="12">
        <f>'Estat gross gen ele'!T42-'Estat nett gen ele'!T42</f>
        <v>23780.819000000018</v>
      </c>
    </row>
    <row r="43" spans="1:20" x14ac:dyDescent="0.2">
      <c r="A43" s="9" t="s">
        <v>76</v>
      </c>
      <c r="B43" s="12">
        <f>'Estat gross gen ele'!B43-'Estat nett gen ele'!B43</f>
        <v>130</v>
      </c>
      <c r="C43" s="12">
        <f>'Estat gross gen ele'!C43-'Estat nett gen ele'!C43</f>
        <v>141</v>
      </c>
      <c r="D43" s="12">
        <f>'Estat gross gen ele'!D43-'Estat nett gen ele'!D43</f>
        <v>144</v>
      </c>
      <c r="E43" s="12">
        <f>'Estat gross gen ele'!E43-'Estat nett gen ele'!E43</f>
        <v>144</v>
      </c>
      <c r="F43" s="12">
        <f>'Estat gross gen ele'!F43-'Estat nett gen ele'!F43</f>
        <v>148</v>
      </c>
      <c r="G43" s="12">
        <f>'Estat gross gen ele'!G43-'Estat nett gen ele'!G43</f>
        <v>173</v>
      </c>
      <c r="H43" s="12">
        <f>'Estat gross gen ele'!H43-'Estat nett gen ele'!H43</f>
        <v>134</v>
      </c>
      <c r="I43" s="12">
        <f>'Estat gross gen ele'!I43-'Estat nett gen ele'!I43</f>
        <v>193</v>
      </c>
      <c r="J43" s="12">
        <f>'Estat gross gen ele'!J43-'Estat nett gen ele'!J43</f>
        <v>301</v>
      </c>
      <c r="K43" s="12">
        <f>'Estat gross gen ele'!K43-'Estat nett gen ele'!K43</f>
        <v>313</v>
      </c>
      <c r="L43" s="12">
        <f>'Estat gross gen ele'!L43-'Estat nett gen ele'!L43</f>
        <v>313</v>
      </c>
      <c r="M43" s="12">
        <f>'Estat gross gen ele'!M43-'Estat nett gen ele'!M43</f>
        <v>360</v>
      </c>
      <c r="N43" s="12">
        <f>'Estat gross gen ele'!N43-'Estat nett gen ele'!N43</f>
        <v>253</v>
      </c>
      <c r="O43" s="12">
        <f>'Estat gross gen ele'!O43-'Estat nett gen ele'!O43</f>
        <v>116</v>
      </c>
      <c r="P43" s="12">
        <f>'Estat gross gen ele'!P43-'Estat nett gen ele'!P43</f>
        <v>320</v>
      </c>
      <c r="Q43" s="12">
        <f>'Estat gross gen ele'!Q43-'Estat nett gen ele'!Q43</f>
        <v>241</v>
      </c>
      <c r="R43" s="12">
        <f>'Estat gross gen ele'!R43-'Estat nett gen ele'!R43</f>
        <v>378</v>
      </c>
      <c r="S43" s="12">
        <f>'Estat gross gen ele'!S43-'Estat nett gen ele'!S43</f>
        <v>392.23800000000119</v>
      </c>
      <c r="T43" s="12"/>
    </row>
    <row r="44" spans="1:20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">
      <c r="A45" s="9" t="s">
        <v>79</v>
      </c>
      <c r="B45" s="12">
        <f>'Estat gross gen ele'!B45-'Estat nett gen ele'!B45</f>
        <v>665</v>
      </c>
      <c r="C45" s="12">
        <f>'Estat gross gen ele'!C45-'Estat nett gen ele'!C45</f>
        <v>920</v>
      </c>
      <c r="D45" s="12">
        <f>'Estat gross gen ele'!D45-'Estat nett gen ele'!D45</f>
        <v>602</v>
      </c>
      <c r="E45" s="12">
        <f>'Estat gross gen ele'!E45-'Estat nett gen ele'!E45</f>
        <v>489</v>
      </c>
      <c r="F45" s="12">
        <f>'Estat gross gen ele'!F45-'Estat nett gen ele'!F45</f>
        <v>769</v>
      </c>
      <c r="G45" s="12">
        <f>'Estat gross gen ele'!G45-'Estat nett gen ele'!G45</f>
        <v>635</v>
      </c>
      <c r="H45" s="12">
        <f>'Estat gross gen ele'!H45-'Estat nett gen ele'!H45</f>
        <v>587</v>
      </c>
      <c r="I45" s="12">
        <f>'Estat gross gen ele'!I45-'Estat nett gen ele'!I45</f>
        <v>556</v>
      </c>
      <c r="J45" s="12">
        <f>'Estat gross gen ele'!J45-'Estat nett gen ele'!J45</f>
        <v>637</v>
      </c>
      <c r="K45" s="12">
        <f>'Estat gross gen ele'!K45-'Estat nett gen ele'!K45</f>
        <v>608</v>
      </c>
      <c r="L45" s="12">
        <f>'Estat gross gen ele'!L45-'Estat nett gen ele'!L45</f>
        <v>491</v>
      </c>
      <c r="M45" s="12">
        <f>'Estat gross gen ele'!M45-'Estat nett gen ele'!M45</f>
        <v>500</v>
      </c>
      <c r="N45" s="12">
        <f>'Estat gross gen ele'!N45-'Estat nett gen ele'!N45</f>
        <v>535</v>
      </c>
      <c r="O45" s="12">
        <f>'Estat gross gen ele'!O45-'Estat nett gen ele'!O45</f>
        <v>587</v>
      </c>
      <c r="P45" s="12">
        <f>'Estat gross gen ele'!P45-'Estat nett gen ele'!P45</f>
        <v>628</v>
      </c>
      <c r="Q45" s="12">
        <f>'Estat gross gen ele'!Q45-'Estat nett gen ele'!Q45</f>
        <v>642</v>
      </c>
      <c r="R45" s="12">
        <f>'Estat gross gen ele'!R45-'Estat nett gen ele'!R45</f>
        <v>563</v>
      </c>
      <c r="S45" s="12">
        <f>'Estat gross gen ele'!S45-'Estat nett gen ele'!S45</f>
        <v>717</v>
      </c>
      <c r="T45" s="12"/>
    </row>
    <row r="46" spans="1:20" x14ac:dyDescent="0.2">
      <c r="A46" s="9" t="s">
        <v>80</v>
      </c>
      <c r="B46" s="12"/>
      <c r="C46" s="12"/>
      <c r="D46" s="12"/>
      <c r="E46" s="12"/>
      <c r="F46" s="12"/>
      <c r="G46" s="12">
        <f>'Estat gross gen ele'!G46-'Estat nett gen ele'!G46</f>
        <v>114</v>
      </c>
      <c r="H46" s="12">
        <f>'Estat gross gen ele'!H46-'Estat nett gen ele'!H46</f>
        <v>112</v>
      </c>
      <c r="I46" s="12">
        <f>'Estat gross gen ele'!I46-'Estat nett gen ele'!I46</f>
        <v>105</v>
      </c>
      <c r="J46" s="12">
        <f>'Estat gross gen ele'!J46-'Estat nett gen ele'!J46</f>
        <v>141</v>
      </c>
      <c r="K46" s="12">
        <f>'Estat gross gen ele'!K46-'Estat nett gen ele'!K46</f>
        <v>81</v>
      </c>
      <c r="L46" s="12">
        <f>'Estat gross gen ele'!L46-'Estat nett gen ele'!L46</f>
        <v>146</v>
      </c>
      <c r="M46" s="12">
        <f>'Estat gross gen ele'!M46-'Estat nett gen ele'!M46</f>
        <v>153</v>
      </c>
      <c r="N46" s="12">
        <f>'Estat gross gen ele'!N46-'Estat nett gen ele'!N46</f>
        <v>141</v>
      </c>
      <c r="O46" s="12">
        <f>'Estat gross gen ele'!O46-'Estat nett gen ele'!O46</f>
        <v>136</v>
      </c>
      <c r="P46" s="12">
        <f>'Estat gross gen ele'!P46-'Estat nett gen ele'!P46</f>
        <v>135</v>
      </c>
      <c r="Q46" s="12">
        <f>'Estat gross gen ele'!Q46-'Estat nett gen ele'!Q46</f>
        <v>131</v>
      </c>
      <c r="R46" s="12">
        <f>'Estat gross gen ele'!R46-'Estat nett gen ele'!R46</f>
        <v>118</v>
      </c>
      <c r="S46" s="12">
        <f>'Estat gross gen ele'!S46-'Estat nett gen ele'!S46</f>
        <v>119</v>
      </c>
      <c r="T46" s="12"/>
    </row>
    <row r="47" spans="1:20" x14ac:dyDescent="0.2">
      <c r="A47" s="9" t="s">
        <v>81</v>
      </c>
      <c r="B47" s="12">
        <f>'Estat gross gen ele'!B47-'Estat nett gen ele'!B47</f>
        <v>484</v>
      </c>
      <c r="C47" s="12">
        <f>'Estat gross gen ele'!C47-'Estat nett gen ele'!C47</f>
        <v>506</v>
      </c>
      <c r="D47" s="12">
        <f>'Estat gross gen ele'!D47-'Estat nett gen ele'!D47</f>
        <v>481</v>
      </c>
      <c r="E47" s="12">
        <f>'Estat gross gen ele'!E47-'Estat nett gen ele'!E47</f>
        <v>471</v>
      </c>
      <c r="F47" s="12">
        <f>'Estat gross gen ele'!F47-'Estat nett gen ele'!F47</f>
        <v>468</v>
      </c>
      <c r="G47" s="12">
        <f>'Estat gross gen ele'!G47-'Estat nett gen ele'!G47</f>
        <v>479</v>
      </c>
      <c r="H47" s="12">
        <f>'Estat gross gen ele'!H47-'Estat nett gen ele'!H47</f>
        <v>456</v>
      </c>
      <c r="I47" s="12">
        <f>'Estat gross gen ele'!I47-'Estat nett gen ele'!I47</f>
        <v>525</v>
      </c>
      <c r="J47" s="12">
        <f>'Estat gross gen ele'!J47-'Estat nett gen ele'!J47</f>
        <v>509</v>
      </c>
      <c r="K47" s="12">
        <f>'Estat gross gen ele'!K47-'Estat nett gen ele'!K47</f>
        <v>494</v>
      </c>
      <c r="L47" s="12">
        <f>'Estat gross gen ele'!L47-'Estat nett gen ele'!L47</f>
        <v>433</v>
      </c>
      <c r="M47" s="12">
        <f>'Estat gross gen ele'!M47-'Estat nett gen ele'!M47</f>
        <v>475</v>
      </c>
      <c r="N47" s="12">
        <f>'Estat gross gen ele'!N47-'Estat nett gen ele'!N47</f>
        <v>465</v>
      </c>
      <c r="O47" s="12">
        <f>'Estat gross gen ele'!O47-'Estat nett gen ele'!O47</f>
        <v>422</v>
      </c>
      <c r="P47" s="12">
        <f>'Estat gross gen ele'!P47-'Estat nett gen ele'!P47</f>
        <v>398</v>
      </c>
      <c r="Q47" s="12">
        <f>'Estat gross gen ele'!Q47-'Estat nett gen ele'!Q47</f>
        <v>368</v>
      </c>
      <c r="R47" s="12">
        <f>'Estat gross gen ele'!R47-'Estat nett gen ele'!R47</f>
        <v>345.2510000000002</v>
      </c>
      <c r="S47" s="12">
        <f>'Estat gross gen ele'!S47-'Estat nett gen ele'!S47</f>
        <v>373.32400000000052</v>
      </c>
      <c r="T47" s="12"/>
    </row>
    <row r="48" spans="1:20" x14ac:dyDescent="0.2">
      <c r="A48" s="9" t="s">
        <v>82</v>
      </c>
      <c r="B48" s="12">
        <f>'Estat gross gen ele'!B48-'Estat nett gen ele'!B48</f>
        <v>30</v>
      </c>
      <c r="C48" s="12">
        <f>'Estat gross gen ele'!C48-'Estat nett gen ele'!C48</f>
        <v>29</v>
      </c>
      <c r="D48" s="12">
        <f>'Estat gross gen ele'!D48-'Estat nett gen ele'!D48</f>
        <v>35</v>
      </c>
      <c r="E48" s="12">
        <f>'Estat gross gen ele'!E48-'Estat nett gen ele'!E48</f>
        <v>35</v>
      </c>
      <c r="F48" s="12">
        <f>'Estat gross gen ele'!F48-'Estat nett gen ele'!F48</f>
        <v>17</v>
      </c>
      <c r="G48" s="12">
        <f>'Estat gross gen ele'!G48-'Estat nett gen ele'!G48</f>
        <v>17</v>
      </c>
      <c r="H48" s="12">
        <f>'Estat gross gen ele'!H48-'Estat nett gen ele'!H48</f>
        <v>35</v>
      </c>
      <c r="I48" s="12">
        <f>'Estat gross gen ele'!I48-'Estat nett gen ele'!I48</f>
        <v>14</v>
      </c>
      <c r="J48" s="12">
        <f>'Estat gross gen ele'!J48-'Estat nett gen ele'!J48</f>
        <v>0</v>
      </c>
      <c r="K48" s="12">
        <f>'Estat gross gen ele'!K48-'Estat nett gen ele'!K48</f>
        <v>5</v>
      </c>
      <c r="L48" s="12">
        <f>'Estat gross gen ele'!L48-'Estat nett gen ele'!L48</f>
        <v>5</v>
      </c>
      <c r="M48" s="12">
        <f>'Estat gross gen ele'!M48-'Estat nett gen ele'!M48</f>
        <v>1</v>
      </c>
      <c r="N48" s="12">
        <f>'Estat gross gen ele'!N48-'Estat nett gen ele'!N48</f>
        <v>7</v>
      </c>
      <c r="O48" s="12">
        <f>'Estat gross gen ele'!O48-'Estat nett gen ele'!O48</f>
        <v>9</v>
      </c>
      <c r="P48" s="12">
        <f>'Estat gross gen ele'!P48-'Estat nett gen ele'!P48</f>
        <v>16</v>
      </c>
      <c r="Q48" s="12">
        <f>'Estat gross gen ele'!Q48-'Estat nett gen ele'!Q48</f>
        <v>29</v>
      </c>
      <c r="R48" s="12">
        <f>'Estat gross gen ele'!R48-'Estat nett gen ele'!R48</f>
        <v>646</v>
      </c>
      <c r="S48" s="12">
        <f>'Estat gross gen ele'!S48-'Estat nett gen ele'!S48</f>
        <v>28.372000000000298</v>
      </c>
      <c r="T48" s="12"/>
    </row>
    <row r="49" spans="1:20" x14ac:dyDescent="0.2">
      <c r="A49" s="9" t="s">
        <v>83</v>
      </c>
      <c r="B49" s="12">
        <f>'Estat gross gen ele'!B49-'Estat nett gen ele'!B49</f>
        <v>1218.2419999999984</v>
      </c>
      <c r="C49" s="12">
        <f>'Estat gross gen ele'!C49-'Estat nett gen ele'!C49</f>
        <v>1168.1650000000009</v>
      </c>
      <c r="D49" s="12">
        <f>'Estat gross gen ele'!D49-'Estat nett gen ele'!D49</f>
        <v>1720.6860000000015</v>
      </c>
      <c r="E49" s="12">
        <f>'Estat gross gen ele'!E49-'Estat nett gen ele'!E49</f>
        <v>2185.0590000000011</v>
      </c>
      <c r="F49" s="12">
        <f>'Estat gross gen ele'!F49-'Estat nett gen ele'!F49</f>
        <v>1629</v>
      </c>
      <c r="G49" s="12">
        <f>'Estat gross gen ele'!G49-'Estat nett gen ele'!G49</f>
        <v>1865</v>
      </c>
      <c r="H49" s="12">
        <f>'Estat gross gen ele'!H49-'Estat nett gen ele'!H49</f>
        <v>2526</v>
      </c>
      <c r="I49" s="12">
        <f>'Estat gross gen ele'!I49-'Estat nett gen ele'!I49</f>
        <v>2468</v>
      </c>
      <c r="J49" s="12">
        <f>'Estat gross gen ele'!J49-'Estat nett gen ele'!J49</f>
        <v>2607</v>
      </c>
      <c r="K49" s="12">
        <f>'Estat gross gen ele'!K49-'Estat nett gen ele'!K49</f>
        <v>2553</v>
      </c>
      <c r="L49" s="12">
        <f>'Estat gross gen ele'!L49-'Estat nett gen ele'!L49</f>
        <v>2402</v>
      </c>
      <c r="M49" s="12">
        <f>'Estat gross gen ele'!M49-'Estat nett gen ele'!M49</f>
        <v>2807</v>
      </c>
      <c r="N49" s="12">
        <f>'Estat gross gen ele'!N49-'Estat nett gen ele'!N49</f>
        <v>2597</v>
      </c>
      <c r="O49" s="12">
        <f>'Estat gross gen ele'!O49-'Estat nett gen ele'!O49</f>
        <v>2707</v>
      </c>
      <c r="P49" s="12">
        <f>'Estat gross gen ele'!P49-'Estat nett gen ele'!P49</f>
        <v>2161</v>
      </c>
      <c r="Q49" s="12">
        <f>'Estat gross gen ele'!Q49-'Estat nett gen ele'!Q49</f>
        <v>2659</v>
      </c>
      <c r="R49" s="12">
        <f>'Estat gross gen ele'!R49-'Estat nett gen ele'!R49</f>
        <v>2714</v>
      </c>
      <c r="S49" s="12">
        <f>'Estat gross gen ele'!S49-'Estat nett gen ele'!S49</f>
        <v>2746.8069999999934</v>
      </c>
      <c r="T49" s="12"/>
    </row>
    <row r="50" spans="1:20" x14ac:dyDescent="0.2">
      <c r="A50" s="9" t="s">
        <v>84</v>
      </c>
      <c r="B50" s="12">
        <f>'Estat gross gen ele'!B50-'Estat nett gen ele'!B50</f>
        <v>6224</v>
      </c>
      <c r="C50" s="12">
        <f>'Estat gross gen ele'!C50-'Estat nett gen ele'!C50</f>
        <v>6474</v>
      </c>
      <c r="D50" s="12">
        <f>'Estat gross gen ele'!D50-'Estat nett gen ele'!D50</f>
        <v>5673</v>
      </c>
      <c r="E50" s="12">
        <f>'Estat gross gen ele'!E50-'Estat nett gen ele'!E50</f>
        <v>5333</v>
      </c>
      <c r="F50" s="12">
        <f>'Estat gross gen ele'!F50-'Estat nett gen ele'!F50</f>
        <v>5632</v>
      </c>
      <c r="G50" s="12">
        <f>'Estat gross gen ele'!G50-'Estat nett gen ele'!G50</f>
        <v>6487</v>
      </c>
      <c r="H50" s="12">
        <f>'Estat gross gen ele'!H50-'Estat nett gen ele'!H50</f>
        <v>6756</v>
      </c>
      <c r="I50" s="12">
        <f>'Estat gross gen ele'!I50-'Estat nett gen ele'!I50</f>
        <v>8218</v>
      </c>
      <c r="J50" s="12">
        <f>'Estat gross gen ele'!J50-'Estat nett gen ele'!J50</f>
        <v>8655</v>
      </c>
      <c r="K50" s="12">
        <f>'Estat gross gen ele'!K50-'Estat nett gen ele'!K50</f>
        <v>8193</v>
      </c>
      <c r="L50" s="12">
        <f>'Estat gross gen ele'!L50-'Estat nett gen ele'!L50</f>
        <v>8162</v>
      </c>
      <c r="M50" s="12">
        <f>'Estat gross gen ele'!M50-'Estat nett gen ele'!M50</f>
        <v>11835</v>
      </c>
      <c r="N50" s="12">
        <f>'Estat gross gen ele'!N50-'Estat nett gen ele'!N50</f>
        <v>11789</v>
      </c>
      <c r="O50" s="12">
        <f>'Estat gross gen ele'!O50-'Estat nett gen ele'!O50</f>
        <v>11177</v>
      </c>
      <c r="P50" s="12">
        <f>'Estat gross gen ele'!P50-'Estat nett gen ele'!P50</f>
        <v>12514</v>
      </c>
      <c r="Q50" s="12">
        <f>'Estat gross gen ele'!Q50-'Estat nett gen ele'!Q50</f>
        <v>11883</v>
      </c>
      <c r="R50" s="12">
        <f>'Estat gross gen ele'!R50-'Estat nett gen ele'!R50</f>
        <v>12471</v>
      </c>
      <c r="S50" s="12">
        <f>'Estat gross gen ele'!S50-'Estat nett gen ele'!S50</f>
        <v>13020.005000000005</v>
      </c>
      <c r="T50" s="12"/>
    </row>
    <row r="51" spans="1:20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>
        <f>'Estat gross gen ele'!P51-'Estat nett gen ele'!P51</f>
        <v>988</v>
      </c>
      <c r="Q51" s="12">
        <f>'Estat gross gen ele'!Q51-'Estat nett gen ele'!Q51</f>
        <v>985</v>
      </c>
      <c r="R51" s="12">
        <f>'Estat gross gen ele'!R51-'Estat nett gen ele'!R51</f>
        <v>1158</v>
      </c>
      <c r="S51" s="12">
        <f>'Estat gross gen ele'!S51-'Estat nett gen ele'!S51</f>
        <v>1199</v>
      </c>
      <c r="T51" s="12"/>
    </row>
    <row r="52" spans="1:20" x14ac:dyDescent="0.2">
      <c r="A52" s="9" t="s">
        <v>86</v>
      </c>
      <c r="B52" s="12">
        <f>'Estat gross gen ele'!B52-'Estat nett gen ele'!B52</f>
        <v>333</v>
      </c>
      <c r="C52" s="12">
        <f>'Estat gross gen ele'!C52-'Estat nett gen ele'!C52</f>
        <v>421</v>
      </c>
      <c r="D52" s="12">
        <f>'Estat gross gen ele'!D52-'Estat nett gen ele'!D52</f>
        <v>418</v>
      </c>
      <c r="E52" s="12">
        <f>'Estat gross gen ele'!E52-'Estat nett gen ele'!E52</f>
        <v>408</v>
      </c>
      <c r="F52" s="12">
        <f>'Estat gross gen ele'!F52-'Estat nett gen ele'!F52</f>
        <v>601</v>
      </c>
      <c r="G52" s="12">
        <f>'Estat gross gen ele'!G52-'Estat nett gen ele'!G52</f>
        <v>461</v>
      </c>
      <c r="H52" s="12">
        <f>'Estat gross gen ele'!H52-'Estat nett gen ele'!H52</f>
        <v>463</v>
      </c>
      <c r="I52" s="12">
        <f>'Estat gross gen ele'!I52-'Estat nett gen ele'!I52</f>
        <v>502</v>
      </c>
      <c r="J52" s="12">
        <f>'Estat gross gen ele'!J52-'Estat nett gen ele'!J52</f>
        <v>544</v>
      </c>
      <c r="K52" s="12">
        <f>'Estat gross gen ele'!K52-'Estat nett gen ele'!K52</f>
        <v>584</v>
      </c>
      <c r="L52" s="12">
        <f>'Estat gross gen ele'!L52-'Estat nett gen ele'!L52</f>
        <v>601</v>
      </c>
      <c r="M52" s="12">
        <f>'Estat gross gen ele'!M52-'Estat nett gen ele'!M52</f>
        <v>690</v>
      </c>
      <c r="N52" s="12">
        <f>'Estat gross gen ele'!N52-'Estat nett gen ele'!N52</f>
        <v>693</v>
      </c>
      <c r="O52" s="12">
        <f>'Estat gross gen ele'!O52-'Estat nett gen ele'!O52</f>
        <v>664</v>
      </c>
      <c r="P52" s="12">
        <f>'Estat gross gen ele'!P52-'Estat nett gen ele'!P52</f>
        <v>434</v>
      </c>
      <c r="Q52" s="12">
        <f>'Estat gross gen ele'!Q52-'Estat nett gen ele'!Q52</f>
        <v>618</v>
      </c>
      <c r="R52" s="12">
        <f>'Estat gross gen ele'!R52-'Estat nett gen ele'!R52</f>
        <v>430</v>
      </c>
      <c r="S52" s="12">
        <f>'Estat gross gen ele'!S52-'Estat nett gen ele'!S52</f>
        <v>617.0610000000006</v>
      </c>
      <c r="T52" s="12"/>
    </row>
    <row r="53" spans="1:20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>
        <f>'Estat gross gen ele'!L53-'Estat nett gen ele'!L53</f>
        <v>143</v>
      </c>
      <c r="M53" s="12">
        <f>'Estat gross gen ele'!M53-'Estat nett gen ele'!M53</f>
        <v>136</v>
      </c>
      <c r="N53" s="12">
        <f>'Estat gross gen ele'!N53-'Estat nett gen ele'!N53</f>
        <v>129</v>
      </c>
      <c r="O53" s="12">
        <f>'Estat gross gen ele'!O53-'Estat nett gen ele'!O53</f>
        <v>124</v>
      </c>
      <c r="P53" s="12">
        <f>'Estat gross gen ele'!P53-'Estat nett gen ele'!P53</f>
        <v>126</v>
      </c>
      <c r="Q53" s="12">
        <f>'Estat gross gen ele'!Q53-'Estat nett gen ele'!Q53</f>
        <v>134</v>
      </c>
      <c r="R53" s="12">
        <f>'Estat gross gen ele'!R53-'Estat nett gen ele'!R53</f>
        <v>136</v>
      </c>
      <c r="S53" s="12">
        <f>'Estat gross gen ele'!S53-'Estat nett gen ele'!S53</f>
        <v>135</v>
      </c>
      <c r="T53" s="12"/>
    </row>
    <row r="54" spans="1:20" x14ac:dyDescent="0.2">
      <c r="A54" s="9" t="s">
        <v>88</v>
      </c>
      <c r="B54" s="12">
        <f>'Estat gross gen ele'!B54-'Estat nett gen ele'!B54</f>
        <v>12287</v>
      </c>
      <c r="C54" s="12">
        <f>'Estat gross gen ele'!C54-'Estat nett gen ele'!C54</f>
        <v>13451</v>
      </c>
      <c r="D54" s="12">
        <f>'Estat gross gen ele'!D54-'Estat nett gen ele'!D54</f>
        <v>13516</v>
      </c>
      <c r="E54" s="12">
        <f>'Estat gross gen ele'!E54-'Estat nett gen ele'!E54</f>
        <v>14012</v>
      </c>
      <c r="F54" s="12">
        <f>'Estat gross gen ele'!F54-'Estat nett gen ele'!F54</f>
        <v>14240</v>
      </c>
      <c r="G54" s="12">
        <f>'Estat gross gen ele'!G54-'Estat nett gen ele'!G54</f>
        <v>14809</v>
      </c>
      <c r="H54" s="12">
        <f>'Estat gross gen ele'!H54-'Estat nett gen ele'!H54</f>
        <v>15246</v>
      </c>
      <c r="I54" s="12">
        <f>'Estat gross gen ele'!I54-'Estat nett gen ele'!I54</f>
        <v>15247</v>
      </c>
      <c r="J54" s="12">
        <f>'Estat gross gen ele'!J54-'Estat nett gen ele'!J54</f>
        <v>15178</v>
      </c>
      <c r="K54" s="12">
        <f>'Estat gross gen ele'!K54-'Estat nett gen ele'!K54</f>
        <v>14448</v>
      </c>
      <c r="L54" s="12">
        <f>'Estat gross gen ele'!L54-'Estat nett gen ele'!L54</f>
        <v>14890</v>
      </c>
      <c r="M54" s="12">
        <f>'Estat gross gen ele'!M54-'Estat nett gen ele'!M54</f>
        <v>15313</v>
      </c>
      <c r="N54" s="12">
        <f>'Estat gross gen ele'!N54-'Estat nett gen ele'!N54</f>
        <v>15481</v>
      </c>
      <c r="O54" s="12">
        <f>'Estat gross gen ele'!O54-'Estat nett gen ele'!O54</f>
        <v>15293</v>
      </c>
      <c r="P54" s="12">
        <f>'Estat gross gen ele'!P54-'Estat nett gen ele'!P54</f>
        <v>14388</v>
      </c>
      <c r="Q54" s="12">
        <f>'Estat gross gen ele'!Q54-'Estat nett gen ele'!Q54</f>
        <v>13032</v>
      </c>
      <c r="R54" s="12">
        <f>'Estat gross gen ele'!R54-'Estat nett gen ele'!R54</f>
        <v>12684</v>
      </c>
      <c r="S54" s="12">
        <f>'Estat gross gen ele'!S54-'Estat nett gen ele'!S54</f>
        <v>11129.800000000017</v>
      </c>
      <c r="T54" s="12"/>
    </row>
    <row r="55" spans="1:20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>
        <f>'Estat gross gen ele'!O55-'Estat nett gen ele'!O55</f>
        <v>199</v>
      </c>
      <c r="P55" s="12">
        <f>'Estat gross gen ele'!P55-'Estat nett gen ele'!P55</f>
        <v>217</v>
      </c>
      <c r="Q55" s="12">
        <f>'Estat gross gen ele'!Q55-'Estat nett gen ele'!Q55</f>
        <v>241</v>
      </c>
      <c r="R55" s="12">
        <f>'Estat gross gen ele'!R55-'Estat nett gen ele'!R55</f>
        <v>209</v>
      </c>
      <c r="S55" s="12">
        <f>'Estat gross gen ele'!S55-'Estat nett gen ele'!S55</f>
        <v>215.40000000000146</v>
      </c>
      <c r="T55" s="12"/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E14" sqref="E14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134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145106.30798464551</v>
      </c>
      <c r="C12" s="12">
        <f t="shared" ref="C12:L12" si="0">SUM(C15:C41)</f>
        <v>152842.01460759819</v>
      </c>
      <c r="D12" s="12">
        <f t="shared" si="0"/>
        <v>147960.99585187298</v>
      </c>
      <c r="E12" s="12">
        <f t="shared" si="0"/>
        <v>143504.56793051484</v>
      </c>
      <c r="F12" s="12">
        <f t="shared" si="0"/>
        <v>138398.21912228706</v>
      </c>
      <c r="G12" s="12">
        <f t="shared" si="0"/>
        <v>128774.93578679248</v>
      </c>
      <c r="H12" s="12">
        <f t="shared" si="0"/>
        <v>120959.10662799118</v>
      </c>
      <c r="I12" s="12">
        <f t="shared" si="0"/>
        <v>114069.12181178895</v>
      </c>
      <c r="J12" s="12">
        <f t="shared" si="0"/>
        <v>104369.73464683015</v>
      </c>
      <c r="K12" s="12">
        <f t="shared" si="0"/>
        <v>101345.72977172099</v>
      </c>
      <c r="L12" s="12">
        <f t="shared" si="0"/>
        <v>124311.88917888532</v>
      </c>
    </row>
    <row r="13" spans="1:12" x14ac:dyDescent="0.2">
      <c r="A13" s="9" t="s">
        <v>46</v>
      </c>
      <c r="B13" s="12">
        <f>SUM(B15:B42)</f>
        <v>161369.44783040383</v>
      </c>
      <c r="C13" s="12">
        <f t="shared" ref="C13:L13" si="1">SUM(C15:C42)</f>
        <v>170592.73977316113</v>
      </c>
      <c r="D13" s="12">
        <f t="shared" si="1"/>
        <v>164018.58471760681</v>
      </c>
      <c r="E13" s="12">
        <f t="shared" si="1"/>
        <v>161342.49635815041</v>
      </c>
      <c r="F13" s="12">
        <f t="shared" si="1"/>
        <v>152759.37071631249</v>
      </c>
      <c r="G13" s="12">
        <f t="shared" si="1"/>
        <v>142922.61215948599</v>
      </c>
      <c r="H13" s="12">
        <f t="shared" si="1"/>
        <v>136656.07770735817</v>
      </c>
      <c r="I13" s="12">
        <f t="shared" si="1"/>
        <v>129802.21925975803</v>
      </c>
      <c r="J13" s="12">
        <f t="shared" si="1"/>
        <v>120019.59607736362</v>
      </c>
      <c r="K13" s="12">
        <f t="shared" si="1"/>
        <v>116713.58618250942</v>
      </c>
      <c r="L13" s="12">
        <f t="shared" si="1"/>
        <v>140824.89227662468</v>
      </c>
    </row>
    <row r="14" spans="1:12" x14ac:dyDescent="0.2">
      <c r="A14" s="9" t="s">
        <v>47</v>
      </c>
      <c r="B14" s="12">
        <f>SUM(B15,B19:B24,B26:B30,B32:B34,B36,B38:B40)</f>
        <v>111011.68311098663</v>
      </c>
      <c r="C14" s="12">
        <f t="shared" ref="C14:L14" si="2">SUM(C15,C19:C24,C26:C30,C32:C34,C36,C38:C40)</f>
        <v>116491.42947799624</v>
      </c>
      <c r="D14" s="12">
        <f t="shared" si="2"/>
        <v>109337.75713779562</v>
      </c>
      <c r="E14" s="12">
        <f t="shared" si="2"/>
        <v>106881.52705551372</v>
      </c>
      <c r="F14" s="12">
        <f t="shared" si="2"/>
        <v>101617.69070035563</v>
      </c>
      <c r="G14" s="12">
        <f t="shared" si="2"/>
        <v>94111.696899597562</v>
      </c>
      <c r="H14" s="12">
        <f t="shared" si="2"/>
        <v>86483.302700451182</v>
      </c>
      <c r="I14" s="12">
        <f t="shared" si="2"/>
        <v>81715.932971066897</v>
      </c>
      <c r="J14" s="12">
        <f t="shared" si="2"/>
        <v>73537.13293793652</v>
      </c>
      <c r="K14" s="12">
        <f t="shared" si="2"/>
        <v>66356.300635481064</v>
      </c>
      <c r="L14" s="12">
        <f t="shared" si="2"/>
        <v>77639.46564456429</v>
      </c>
    </row>
    <row r="15" spans="1:12" x14ac:dyDescent="0.2">
      <c r="A15" s="9" t="s">
        <v>48</v>
      </c>
      <c r="B15" s="12">
        <f>'[2]pg-detail'!B$48-'[2]pg-detail'!B$69</f>
        <v>3740.1659799882327</v>
      </c>
      <c r="C15" s="12">
        <f>'[2]pg-detail'!C$48-'[2]pg-detail'!C$69</f>
        <v>3617.5137157107238</v>
      </c>
      <c r="D15" s="12">
        <f>'[2]pg-detail'!D$48-'[2]pg-detail'!D$69</f>
        <v>3666.1151079136762</v>
      </c>
      <c r="E15" s="12">
        <f>'[2]pg-detail'!E$48-'[2]pg-detail'!E$69</f>
        <v>2894.5131835589709</v>
      </c>
      <c r="F15" s="12">
        <f>'[2]pg-detail'!F$48-'[2]pg-detail'!F$69</f>
        <v>2590.5719113171654</v>
      </c>
      <c r="G15" s="12">
        <f>'[2]pg-detail'!G$48-'[2]pg-detail'!G$69</f>
        <v>1635.1269632222975</v>
      </c>
      <c r="H15" s="12">
        <f>'[2]pg-detail'!H$48-'[2]pg-detail'!H$69</f>
        <v>1370.5919826559839</v>
      </c>
      <c r="I15" s="12">
        <f>'[2]pg-detail'!I$48-'[2]pg-detail'!I$69</f>
        <v>1278.5999265031278</v>
      </c>
      <c r="J15" s="12">
        <f>'[2]pg-detail'!J$48-'[2]pg-detail'!J$69</f>
        <v>1482.1971797741717</v>
      </c>
      <c r="K15" s="12">
        <f>'[2]pg-detail'!K$48-'[2]pg-detail'!K$69</f>
        <v>1647.8772675900545</v>
      </c>
      <c r="L15" s="12">
        <f>'[2]pg-detail'!L$48-'[2]pg-detail'!L$69</f>
        <v>1741.3371127536957</v>
      </c>
    </row>
    <row r="16" spans="1:12" x14ac:dyDescent="0.2">
      <c r="A16" s="9" t="s">
        <v>49</v>
      </c>
      <c r="B16" s="12">
        <f>'[3]pg-detail'!B$48-'[3]pg-detail'!B$69</f>
        <v>4029.3547949847489</v>
      </c>
      <c r="C16" s="12">
        <f>'[3]pg-detail'!C$48-'[3]pg-detail'!C$69</f>
        <v>4080.6765327695539</v>
      </c>
      <c r="D16" s="12">
        <f>'[3]pg-detail'!D$48-'[3]pg-detail'!D$69</f>
        <v>4428.5204637273855</v>
      </c>
      <c r="E16" s="12">
        <f>'[3]pg-detail'!E$48-'[3]pg-detail'!E$69</f>
        <v>4483.4963165592853</v>
      </c>
      <c r="F16" s="12">
        <f>'[3]pg-detail'!F$48-'[3]pg-detail'!F$69</f>
        <v>3968.1081005221276</v>
      </c>
      <c r="G16" s="12">
        <f>'[3]pg-detail'!G$48-'[3]pg-detail'!G$69</f>
        <v>3262.7918578076278</v>
      </c>
      <c r="H16" s="12">
        <f>'[3]pg-detail'!H$48-'[3]pg-detail'!H$69</f>
        <v>3148.7809417181925</v>
      </c>
      <c r="I16" s="12">
        <f>'[3]pg-detail'!I$48-'[3]pg-detail'!I$69</f>
        <v>2962.9478551198117</v>
      </c>
      <c r="J16" s="12">
        <f>'[3]pg-detail'!J$48-'[3]pg-detail'!J$69</f>
        <v>2763.5802014068759</v>
      </c>
      <c r="K16" s="12">
        <f>'[3]pg-detail'!K$48-'[3]pg-detail'!K$69</f>
        <v>2398.8672476329666</v>
      </c>
      <c r="L16" s="12">
        <f>'[3]pg-detail'!L$48-'[3]pg-detail'!L$69</f>
        <v>4067.2877671263486</v>
      </c>
    </row>
    <row r="17" spans="1:12" x14ac:dyDescent="0.2">
      <c r="A17" s="9" t="s">
        <v>50</v>
      </c>
      <c r="B17" s="12">
        <f>'[4]pg-detail'!B$48-'[4]pg-detail'!B$69</f>
        <v>5449.3605706874223</v>
      </c>
      <c r="C17" s="12">
        <f>'[4]pg-detail'!C$48-'[4]pg-detail'!C$69</f>
        <v>6383.2213412619749</v>
      </c>
      <c r="D17" s="12">
        <f>'[4]pg-detail'!D$48-'[4]pg-detail'!D$69</f>
        <v>6439.5520710059209</v>
      </c>
      <c r="E17" s="12">
        <f>'[4]pg-detail'!E$48-'[4]pg-detail'!E$69</f>
        <v>5761.3634887635999</v>
      </c>
      <c r="F17" s="12">
        <f>'[4]pg-detail'!F$48-'[4]pg-detail'!F$69</f>
        <v>5716.0455921793764</v>
      </c>
      <c r="G17" s="12">
        <f>'[4]pg-detail'!G$48-'[4]pg-detail'!G$69</f>
        <v>5762.746791587284</v>
      </c>
      <c r="H17" s="12">
        <f>'[4]pg-detail'!H$48-'[4]pg-detail'!H$69</f>
        <v>5697.2646371134178</v>
      </c>
      <c r="I17" s="12">
        <f>'[4]pg-detail'!I$48-'[4]pg-detail'!I$69</f>
        <v>5383.6112017287087</v>
      </c>
      <c r="J17" s="12">
        <f>'[4]pg-detail'!J$48-'[4]pg-detail'!J$69</f>
        <v>4655.9741294389241</v>
      </c>
      <c r="K17" s="12">
        <f>'[4]pg-detail'!K$48-'[4]pg-detail'!K$69</f>
        <v>4277.1309715267416</v>
      </c>
      <c r="L17" s="12">
        <f>'[4]pg-detail'!L$48-'[4]pg-detail'!L$69</f>
        <v>7377.247691057637</v>
      </c>
    </row>
    <row r="18" spans="1:12" x14ac:dyDescent="0.2">
      <c r="A18" s="9" t="s">
        <v>51</v>
      </c>
      <c r="B18" s="12">
        <f>'[5]pg-detail'!B$48-'[5]pg-detail'!B$69</f>
        <v>1605</v>
      </c>
      <c r="C18" s="12">
        <f>'[5]pg-detail'!C$48-'[5]pg-detail'!C$69</f>
        <v>1833</v>
      </c>
      <c r="D18" s="12">
        <f>'[5]pg-detail'!D$48-'[5]pg-detail'!D$69</f>
        <v>1989</v>
      </c>
      <c r="E18" s="12">
        <f>'[5]pg-detail'!E$48-'[5]pg-detail'!E$69</f>
        <v>847.34891472630625</v>
      </c>
      <c r="F18" s="12">
        <f>'[5]pg-detail'!F$48-'[5]pg-detail'!F$69</f>
        <v>1195.9759038294615</v>
      </c>
      <c r="G18" s="12">
        <f>'[5]pg-detail'!G$48-'[5]pg-detail'!G$69</f>
        <v>1036.4039958954017</v>
      </c>
      <c r="H18" s="12">
        <f>'[5]pg-detail'!H$48-'[5]pg-detail'!H$69</f>
        <v>1069.3602595354096</v>
      </c>
      <c r="I18" s="12">
        <f>'[5]pg-detail'!I$48-'[5]pg-detail'!I$69</f>
        <v>1041.8902001214374</v>
      </c>
      <c r="J18" s="12">
        <f>'[5]pg-detail'!J$48-'[5]pg-detail'!J$69</f>
        <v>879.97213788704539</v>
      </c>
      <c r="K18" s="12">
        <f>'[5]pg-detail'!K$48-'[5]pg-detail'!K$69</f>
        <v>1170.1283053572261</v>
      </c>
      <c r="L18" s="12">
        <f>'[5]pg-detail'!L$48-'[5]pg-detail'!L$69</f>
        <v>1282.1067601410032</v>
      </c>
    </row>
    <row r="19" spans="1:12" x14ac:dyDescent="0.2">
      <c r="A19" s="9" t="s">
        <v>129</v>
      </c>
      <c r="B19" s="12">
        <f>'[6]pg-detail'!B$48-'[6]pg-detail'!B$69</f>
        <v>37995.833834065124</v>
      </c>
      <c r="C19" s="12">
        <f>'[6]pg-detail'!C$48-'[6]pg-detail'!C$69</f>
        <v>39704.360369801987</v>
      </c>
      <c r="D19" s="12">
        <f>'[6]pg-detail'!D$48-'[6]pg-detail'!D$69</f>
        <v>38045.367089533131</v>
      </c>
      <c r="E19" s="12">
        <f>'[6]pg-detail'!E$48-'[6]pg-detail'!E$69</f>
        <v>36671.543076340924</v>
      </c>
      <c r="F19" s="12">
        <f>'[6]pg-detail'!F$48-'[6]pg-detail'!F$69</f>
        <v>32708.787794737029</v>
      </c>
      <c r="G19" s="12">
        <f>'[6]pg-detail'!G$48-'[6]pg-detail'!G$69</f>
        <v>31601.897751637618</v>
      </c>
      <c r="H19" s="12">
        <f>'[6]pg-detail'!H$48-'[6]pg-detail'!H$69</f>
        <v>28237.125422432553</v>
      </c>
      <c r="I19" s="12">
        <f>'[6]pg-detail'!I$48-'[6]pg-detail'!I$69</f>
        <v>24801.283742057043</v>
      </c>
      <c r="J19" s="12">
        <f>'[6]pg-detail'!J$48-'[6]pg-detail'!J$69</f>
        <v>23269.83989804564</v>
      </c>
      <c r="K19" s="12">
        <f>'[6]pg-detail'!K$48-'[6]pg-detail'!K$69</f>
        <v>19219.984277191455</v>
      </c>
      <c r="L19" s="12">
        <f>'[6]pg-detail'!L$48-'[6]pg-detail'!L$69</f>
        <v>33165.226667121053</v>
      </c>
    </row>
    <row r="20" spans="1:12" x14ac:dyDescent="0.2">
      <c r="A20" s="9" t="s">
        <v>53</v>
      </c>
      <c r="B20" s="12">
        <f>'[7]pg-detail'!B$48-'[7]pg-detail'!B$69</f>
        <v>921.99996004000059</v>
      </c>
      <c r="C20" s="12">
        <f>'[7]pg-detail'!C$48-'[7]pg-detail'!C$69</f>
        <v>1090.9999600400006</v>
      </c>
      <c r="D20" s="12">
        <f>'[7]pg-detail'!D$48-'[7]pg-detail'!D$69</f>
        <v>1231.9999600400006</v>
      </c>
      <c r="E20" s="12">
        <f>'[7]pg-detail'!E$48-'[7]pg-detail'!E$69</f>
        <v>1130.1599930109187</v>
      </c>
      <c r="F20" s="12">
        <f>'[7]pg-detail'!F$48-'[7]pg-detail'!F$69</f>
        <v>1096.9551548556919</v>
      </c>
      <c r="G20" s="12">
        <f>'[7]pg-detail'!G$48-'[7]pg-detail'!G$69</f>
        <v>1078.9182363092477</v>
      </c>
      <c r="H20" s="12">
        <f>'[7]pg-detail'!H$48-'[7]pg-detail'!H$69</f>
        <v>850.71195050837196</v>
      </c>
      <c r="I20" s="12">
        <f>'[7]pg-detail'!I$48-'[7]pg-detail'!I$69</f>
        <v>655.24773868687953</v>
      </c>
      <c r="J20" s="12">
        <f>'[7]pg-detail'!J$48-'[7]pg-detail'!J$69</f>
        <v>631.55254178106225</v>
      </c>
      <c r="K20" s="12">
        <f>'[7]pg-detail'!K$48-'[7]pg-detail'!K$69</f>
        <v>577.50369739607049</v>
      </c>
      <c r="L20" s="12">
        <f>'[7]pg-detail'!L$48-'[7]pg-detail'!L$69</f>
        <v>414.90837882795131</v>
      </c>
    </row>
    <row r="21" spans="1:12" x14ac:dyDescent="0.2">
      <c r="A21" s="9" t="s">
        <v>54</v>
      </c>
      <c r="B21" s="12">
        <f>'[8]pg-detail'!B$48-'[8]pg-detail'!B$69</f>
        <v>1289.2991304347815</v>
      </c>
      <c r="C21" s="12">
        <f>'[8]pg-detail'!C$48-'[8]pg-detail'!C$69</f>
        <v>1176.1774358974362</v>
      </c>
      <c r="D21" s="12">
        <f>'[8]pg-detail'!D$48-'[8]pg-detail'!D$69</f>
        <v>1160.1752577319603</v>
      </c>
      <c r="E21" s="12">
        <f>'[8]pg-detail'!E$48-'[8]pg-detail'!E$69</f>
        <v>1075.8573995642801</v>
      </c>
      <c r="F21" s="12">
        <f>'[8]pg-detail'!F$48-'[8]pg-detail'!F$69</f>
        <v>900.49246024943204</v>
      </c>
      <c r="G21" s="12">
        <f>'[8]pg-detail'!G$48-'[8]pg-detail'!G$69</f>
        <v>883.68979269529154</v>
      </c>
      <c r="H21" s="12">
        <f>'[8]pg-detail'!H$48-'[8]pg-detail'!H$69</f>
        <v>787.23115510667776</v>
      </c>
      <c r="I21" s="12">
        <f>'[8]pg-detail'!I$48-'[8]pg-detail'!I$69</f>
        <v>707.24887720047991</v>
      </c>
      <c r="J21" s="12">
        <f>'[8]pg-detail'!J$48-'[8]pg-detail'!J$69</f>
        <v>683.7414837761753</v>
      </c>
      <c r="K21" s="12">
        <f>'[8]pg-detail'!K$48-'[8]pg-detail'!K$69</f>
        <v>450.43425965232018</v>
      </c>
      <c r="L21" s="12">
        <f>'[8]pg-detail'!L$48-'[8]pg-detail'!L$69</f>
        <v>451.91245226030151</v>
      </c>
    </row>
    <row r="22" spans="1:12" x14ac:dyDescent="0.2">
      <c r="A22" s="9" t="s">
        <v>55</v>
      </c>
      <c r="B22" s="12">
        <f>'[9]pg-detail'!B$48-'[9]pg-detail'!B$69</f>
        <v>3977.5597178302123</v>
      </c>
      <c r="C22" s="12">
        <f>'[9]pg-detail'!C$48-'[9]pg-detail'!C$69</f>
        <v>4277.0402852049883</v>
      </c>
      <c r="D22" s="12">
        <f>'[9]pg-detail'!D$48-'[9]pg-detail'!D$69</f>
        <v>4002.9031396125574</v>
      </c>
      <c r="E22" s="12">
        <f>'[9]pg-detail'!E$48-'[9]pg-detail'!E$69</f>
        <v>4273.4622245695282</v>
      </c>
      <c r="F22" s="12">
        <f>'[9]pg-detail'!F$48-'[9]pg-detail'!F$69</f>
        <v>3809.7691148997983</v>
      </c>
      <c r="G22" s="12">
        <f>'[9]pg-detail'!G$48-'[9]pg-detail'!G$69</f>
        <v>3026.4188899517903</v>
      </c>
      <c r="H22" s="12">
        <f>'[9]pg-detail'!H$48-'[9]pg-detail'!H$69</f>
        <v>1865.3864179373049</v>
      </c>
      <c r="I22" s="12">
        <f>'[9]pg-detail'!I$48-'[9]pg-detail'!I$69</f>
        <v>1923.0672705902543</v>
      </c>
      <c r="J22" s="12">
        <f>'[9]pg-detail'!J$48-'[9]pg-detail'!J$69</f>
        <v>1542.4260405229361</v>
      </c>
      <c r="K22" s="12">
        <f>'[9]pg-detail'!K$48-'[9]pg-detail'!K$69</f>
        <v>613.82491281534021</v>
      </c>
      <c r="L22" s="12">
        <f>'[9]pg-detail'!L$48-'[9]pg-detail'!L$69</f>
        <v>374.83147436418221</v>
      </c>
    </row>
    <row r="23" spans="1:12" x14ac:dyDescent="0.2">
      <c r="A23" s="9" t="s">
        <v>56</v>
      </c>
      <c r="B23" s="12">
        <f>'[10]pg-detail'!B$48-'[10]pg-detail'!B$69</f>
        <v>10006.384349357046</v>
      </c>
      <c r="C23" s="12">
        <f>'[10]pg-detail'!C$48-'[10]pg-detail'!C$69</f>
        <v>11881.440738327918</v>
      </c>
      <c r="D23" s="12">
        <f>'[10]pg-detail'!D$48-'[10]pg-detail'!D$69</f>
        <v>10540.745207527245</v>
      </c>
      <c r="E23" s="12">
        <f>'[10]pg-detail'!E$48-'[10]pg-detail'!E$69</f>
        <v>10808.408760709281</v>
      </c>
      <c r="F23" s="12">
        <f>'[10]pg-detail'!F$48-'[10]pg-detail'!F$69</f>
        <v>10597.354559715779</v>
      </c>
      <c r="G23" s="12">
        <f>'[10]pg-detail'!G$48-'[10]pg-detail'!G$69</f>
        <v>8352.3188810011488</v>
      </c>
      <c r="H23" s="12">
        <f>'[10]pg-detail'!H$48-'[10]pg-detail'!H$69</f>
        <v>6351.3935365919606</v>
      </c>
      <c r="I23" s="12">
        <f>'[10]pg-detail'!I$48-'[10]pg-detail'!I$69</f>
        <v>5812.704939496587</v>
      </c>
      <c r="J23" s="12">
        <f>'[10]pg-detail'!J$48-'[10]pg-detail'!J$69</f>
        <v>4328.1638270801632</v>
      </c>
      <c r="K23" s="12">
        <f>'[10]pg-detail'!K$48-'[10]pg-detail'!K$69</f>
        <v>3139.9431758374558</v>
      </c>
      <c r="L23" s="12">
        <f>'[10]pg-detail'!L$48-'[10]pg-detail'!L$69</f>
        <v>2562.3232547577936</v>
      </c>
    </row>
    <row r="24" spans="1:12" x14ac:dyDescent="0.2">
      <c r="A24" s="9" t="s">
        <v>57</v>
      </c>
      <c r="B24" s="12">
        <f>'[11]pg-detail'!B$48-'[11]pg-detail'!B$69</f>
        <v>23783.736892458284</v>
      </c>
      <c r="C24" s="12">
        <f>'[11]pg-detail'!C$48-'[11]pg-detail'!C$69</f>
        <v>25840.570261836285</v>
      </c>
      <c r="D24" s="12">
        <f>'[11]pg-detail'!D$48-'[11]pg-detail'!D$69</f>
        <v>24698.620693918318</v>
      </c>
      <c r="E24" s="12">
        <f>'[11]pg-detail'!E$48-'[11]pg-detail'!E$69</f>
        <v>23801.203945612418</v>
      </c>
      <c r="F24" s="12">
        <f>'[11]pg-detail'!F$48-'[11]pg-detail'!F$69</f>
        <v>21772.621590230265</v>
      </c>
      <c r="G24" s="12">
        <f>'[11]pg-detail'!G$48-'[11]pg-detail'!G$69</f>
        <v>20879.18987021409</v>
      </c>
      <c r="H24" s="12">
        <f>'[11]pg-detail'!H$48-'[11]pg-detail'!H$69</f>
        <v>20451.734908594983</v>
      </c>
      <c r="I24" s="12">
        <f>'[11]pg-detail'!I$48-'[11]pg-detail'!I$69</f>
        <v>20367.863598039374</v>
      </c>
      <c r="J24" s="12">
        <f>'[11]pg-detail'!J$48-'[11]pg-detail'!J$69</f>
        <v>17738.447942883708</v>
      </c>
      <c r="K24" s="12">
        <f>'[11]pg-detail'!K$48-'[11]pg-detail'!K$69</f>
        <v>17392.58221370785</v>
      </c>
      <c r="L24" s="12">
        <f>'[11]pg-detail'!L$48-'[11]pg-detail'!L$69</f>
        <v>16123.53851214156</v>
      </c>
    </row>
    <row r="25" spans="1:12" x14ac:dyDescent="0.2">
      <c r="A25" s="9" t="s">
        <v>58</v>
      </c>
      <c r="B25" s="12">
        <f>'[12]pg-detail'!B$48-'[12]pg-detail'!B$69</f>
        <v>521.78004073319789</v>
      </c>
      <c r="C25" s="12">
        <f>'[12]pg-detail'!C$48-'[12]pg-detail'!C$69</f>
        <v>463.44547996272013</v>
      </c>
      <c r="D25" s="12">
        <f>'[12]pg-detail'!D$48-'[12]pg-detail'!D$69</f>
        <v>468.61766449318384</v>
      </c>
      <c r="E25" s="12">
        <f>'[12]pg-detail'!E$48-'[12]pg-detail'!E$69</f>
        <v>300.07740223393375</v>
      </c>
      <c r="F25" s="12">
        <f>'[12]pg-detail'!F$48-'[12]pg-detail'!F$69</f>
        <v>371.26591717833799</v>
      </c>
      <c r="G25" s="12">
        <f>'[12]pg-detail'!G$48-'[12]pg-detail'!G$69</f>
        <v>257.10174109970831</v>
      </c>
      <c r="H25" s="12">
        <f>'[12]pg-detail'!H$48-'[12]pg-detail'!H$69</f>
        <v>232.8291700866248</v>
      </c>
      <c r="I25" s="12">
        <f>'[12]pg-detail'!I$48-'[12]pg-detail'!I$69</f>
        <v>265.81612330979442</v>
      </c>
      <c r="J25" s="12">
        <f>'[12]pg-detail'!J$48-'[12]pg-detail'!J$69</f>
        <v>283.78316978511793</v>
      </c>
      <c r="K25" s="12">
        <f>'[12]pg-detail'!K$48-'[12]pg-detail'!K$69</f>
        <v>196.40879188577674</v>
      </c>
      <c r="L25" s="12">
        <f>'[12]pg-detail'!L$48-'[12]pg-detail'!L$69</f>
        <v>208.43627875940001</v>
      </c>
    </row>
    <row r="26" spans="1:12" x14ac:dyDescent="0.2">
      <c r="A26" s="9" t="s">
        <v>59</v>
      </c>
      <c r="B26" s="12">
        <f>'[13]pg-detail'!B$48-'[13]pg-detail'!B$69</f>
        <v>12959.741748526518</v>
      </c>
      <c r="C26" s="12">
        <f>'[13]pg-detail'!C$48-'[13]pg-detail'!C$69</f>
        <v>12671.910475924262</v>
      </c>
      <c r="D26" s="12">
        <f>'[13]pg-detail'!D$48-'[13]pg-detail'!D$69</f>
        <v>10917.112524353957</v>
      </c>
      <c r="E26" s="12">
        <f>'[13]pg-detail'!E$48-'[13]pg-detail'!E$69</f>
        <v>11576.819884841098</v>
      </c>
      <c r="F26" s="12">
        <f>'[13]pg-detail'!F$48-'[13]pg-detail'!F$69</f>
        <v>12796.375884131063</v>
      </c>
      <c r="G26" s="12">
        <f>'[13]pg-detail'!G$48-'[13]pg-detail'!G$69</f>
        <v>10570.260880602291</v>
      </c>
      <c r="H26" s="12">
        <f>'[13]pg-detail'!H$48-'[13]pg-detail'!H$69</f>
        <v>10600.057206598809</v>
      </c>
      <c r="I26" s="12">
        <f>'[13]pg-detail'!I$48-'[13]pg-detail'!I$69</f>
        <v>10715.151091584645</v>
      </c>
      <c r="J26" s="12">
        <f>'[13]pg-detail'!J$48-'[13]pg-detail'!J$69</f>
        <v>8527.7331951689557</v>
      </c>
      <c r="K26" s="12">
        <f>'[13]pg-detail'!K$48-'[13]pg-detail'!K$69</f>
        <v>7849.1113891245332</v>
      </c>
      <c r="L26" s="12">
        <f>'[13]pg-detail'!L$48-'[13]pg-detail'!L$69</f>
        <v>6989.0208871082868</v>
      </c>
    </row>
    <row r="27" spans="1:12" x14ac:dyDescent="0.2">
      <c r="A27" s="9" t="s">
        <v>60</v>
      </c>
      <c r="B27" s="12">
        <f>'[14]pg-detail'!B$48-'[14]pg-detail'!B$69</f>
        <v>165</v>
      </c>
      <c r="C27" s="12">
        <f>'[14]pg-detail'!C$48-'[14]pg-detail'!C$69</f>
        <v>246</v>
      </c>
      <c r="D27" s="12">
        <f>'[14]pg-detail'!D$48-'[14]pg-detail'!D$69</f>
        <v>221</v>
      </c>
      <c r="E27" s="12">
        <f>'[14]pg-detail'!E$48-'[14]pg-detail'!E$69</f>
        <v>192.61362137153264</v>
      </c>
      <c r="F27" s="12">
        <f>'[14]pg-detail'!F$48-'[14]pg-detail'!F$69</f>
        <v>176.81960687283936</v>
      </c>
      <c r="G27" s="12">
        <f>'[14]pg-detail'!G$48-'[14]pg-detail'!G$69</f>
        <v>104.35002880400771</v>
      </c>
      <c r="H27" s="12">
        <f>'[14]pg-detail'!H$48-'[14]pg-detail'!H$69</f>
        <v>97.108461837858158</v>
      </c>
      <c r="I27" s="12">
        <f>'[14]pg-detail'!I$48-'[14]pg-detail'!I$69</f>
        <v>90.996318909235015</v>
      </c>
      <c r="J27" s="12">
        <f>'[14]pg-detail'!J$48-'[14]pg-detail'!J$69</f>
        <v>87.811001390591628</v>
      </c>
      <c r="K27" s="12">
        <f>'[14]pg-detail'!K$48-'[14]pg-detail'!K$69</f>
        <v>92.172742849239512</v>
      </c>
      <c r="L27" s="12">
        <f>'[14]pg-detail'!L$48-'[14]pg-detail'!L$69</f>
        <v>93.53360183267614</v>
      </c>
    </row>
    <row r="28" spans="1:12" x14ac:dyDescent="0.2">
      <c r="A28" s="9" t="s">
        <v>61</v>
      </c>
      <c r="B28" s="12">
        <f>'[15]pg-detail'!B$48-'[15]pg-detail'!B$69</f>
        <v>446</v>
      </c>
      <c r="C28" s="12">
        <f>'[15]pg-detail'!C$48-'[15]pg-detail'!C$69</f>
        <v>489</v>
      </c>
      <c r="D28" s="12">
        <f>'[15]pg-detail'!D$48-'[15]pg-detail'!D$69</f>
        <v>558</v>
      </c>
      <c r="E28" s="12">
        <f>'[15]pg-detail'!E$48-'[15]pg-detail'!E$69</f>
        <v>385.57080428915742</v>
      </c>
      <c r="F28" s="12">
        <f>'[15]pg-detail'!F$48-'[15]pg-detail'!F$69</f>
        <v>411.56426541549263</v>
      </c>
      <c r="G28" s="12">
        <f>'[15]pg-detail'!G$48-'[15]pg-detail'!G$69</f>
        <v>466.18725169318259</v>
      </c>
      <c r="H28" s="12">
        <f>'[15]pg-detail'!H$48-'[15]pg-detail'!H$69</f>
        <v>424.49647438524153</v>
      </c>
      <c r="I28" s="12">
        <f>'[15]pg-detail'!I$48-'[15]pg-detail'!I$69</f>
        <v>522.24989427553282</v>
      </c>
      <c r="J28" s="12">
        <f>'[15]pg-detail'!J$48-'[15]pg-detail'!J$69</f>
        <v>346.6445750167959</v>
      </c>
      <c r="K28" s="12">
        <f>'[15]pg-detail'!K$48-'[15]pg-detail'!K$69</f>
        <v>266.0366724580781</v>
      </c>
      <c r="L28" s="12">
        <f>'[15]pg-detail'!L$48-'[15]pg-detail'!L$69</f>
        <v>256.94048950332217</v>
      </c>
    </row>
    <row r="29" spans="1:12" x14ac:dyDescent="0.2">
      <c r="A29" s="9" t="s">
        <v>62</v>
      </c>
      <c r="B29" s="12">
        <f>'[16]pg-detail'!B$48-'[16]pg-detail'!B$69</f>
        <v>1375.6149068322975</v>
      </c>
      <c r="C29" s="12">
        <f>'[16]pg-detail'!C$48-'[16]pg-detail'!C$69</f>
        <v>1191.4500000000007</v>
      </c>
      <c r="D29" s="12">
        <f>'[16]pg-detail'!D$48-'[16]pg-detail'!D$69</f>
        <v>390.33976833976885</v>
      </c>
      <c r="E29" s="12">
        <f>'[16]pg-detail'!E$48-'[16]pg-detail'!E$69</f>
        <v>547.38625136696919</v>
      </c>
      <c r="F29" s="12">
        <f>'[16]pg-detail'!F$48-'[16]pg-detail'!F$69</f>
        <v>380.63077315423106</v>
      </c>
      <c r="G29" s="12">
        <f>'[16]pg-detail'!G$48-'[16]pg-detail'!G$69</f>
        <v>545.54086165288572</v>
      </c>
      <c r="H29" s="12">
        <f>'[16]pg-detail'!H$48-'[16]pg-detail'!H$69</f>
        <v>758.42797807425995</v>
      </c>
      <c r="I29" s="12">
        <f>'[16]pg-detail'!I$48-'[16]pg-detail'!I$69</f>
        <v>791.23418218437473</v>
      </c>
      <c r="J29" s="12">
        <f>'[16]pg-detail'!J$48-'[16]pg-detail'!J$69</f>
        <v>793.77376997496867</v>
      </c>
      <c r="K29" s="12">
        <f>'[16]pg-detail'!K$48-'[16]pg-detail'!K$69</f>
        <v>779.5202728658769</v>
      </c>
      <c r="L29" s="12">
        <f>'[16]pg-detail'!L$48-'[16]pg-detail'!L$69</f>
        <v>786.19188661276712</v>
      </c>
    </row>
    <row r="30" spans="1:12" x14ac:dyDescent="0.2">
      <c r="A30" s="9" t="s">
        <v>63</v>
      </c>
      <c r="B30" s="12">
        <f>'[17]pg-detail'!B$48-'[17]pg-detail'!B$69</f>
        <v>22.420206659012706</v>
      </c>
      <c r="C30" s="12">
        <f>'[17]pg-detail'!C$48-'[17]pg-detail'!C$69</f>
        <v>16.070615034168441</v>
      </c>
      <c r="D30" s="12">
        <f>'[17]pg-detail'!D$48-'[17]pg-detail'!D$69</f>
        <v>20.809264305176839</v>
      </c>
      <c r="E30" s="12">
        <f>'[17]pg-detail'!E$48-'[17]pg-detail'!E$69</f>
        <v>46.078289277274507</v>
      </c>
      <c r="F30" s="12">
        <f>'[17]pg-detail'!F$48-'[17]pg-detail'!F$69</f>
        <v>45.211194237644122</v>
      </c>
      <c r="G30" s="12">
        <f>'[17]pg-detail'!G$48-'[17]pg-detail'!G$69</f>
        <v>55.83343491617461</v>
      </c>
      <c r="H30" s="12">
        <f>'[17]pg-detail'!H$48-'[17]pg-detail'!H$69</f>
        <v>75.046652480705234</v>
      </c>
      <c r="I30" s="12">
        <f>'[17]pg-detail'!I$48-'[17]pg-detail'!I$69</f>
        <v>111.11906140277097</v>
      </c>
      <c r="J30" s="12">
        <f>'[17]pg-detail'!J$48-'[17]pg-detail'!J$69</f>
        <v>140.2107331837251</v>
      </c>
      <c r="K30" s="12">
        <f>'[17]pg-detail'!K$48-'[17]pg-detail'!K$69</f>
        <v>175.63208457559813</v>
      </c>
      <c r="L30" s="12">
        <f>'[17]pg-detail'!L$48-'[17]pg-detail'!L$69</f>
        <v>166.38870046912962</v>
      </c>
    </row>
    <row r="31" spans="1:12" x14ac:dyDescent="0.2">
      <c r="A31" s="9" t="s">
        <v>64</v>
      </c>
      <c r="B31" s="12">
        <f>'[18]pg-detail'!B$48-'[18]pg-detail'!B$69</f>
        <v>2932</v>
      </c>
      <c r="C31" s="12">
        <f>'[18]pg-detail'!C$48-'[18]pg-detail'!C$69</f>
        <v>2537</v>
      </c>
      <c r="D31" s="12">
        <f>'[18]pg-detail'!D$48-'[18]pg-detail'!D$69</f>
        <v>2758</v>
      </c>
      <c r="E31" s="12">
        <f>'[18]pg-detail'!E$48-'[18]pg-detail'!E$69</f>
        <v>2072.6254075014513</v>
      </c>
      <c r="F31" s="12">
        <f>'[18]pg-detail'!F$48-'[18]pg-detail'!F$69</f>
        <v>1862.5336503612052</v>
      </c>
      <c r="G31" s="12">
        <f>'[18]pg-detail'!G$48-'[18]pg-detail'!G$69</f>
        <v>1940.8041506645532</v>
      </c>
      <c r="H31" s="12">
        <f>'[18]pg-detail'!H$48-'[18]pg-detail'!H$69</f>
        <v>2294.1777887031712</v>
      </c>
      <c r="I31" s="12">
        <f>'[18]pg-detail'!I$48-'[18]pg-detail'!I$69</f>
        <v>1845.86851529657</v>
      </c>
      <c r="J31" s="12">
        <f>'[18]pg-detail'!J$48-'[18]pg-detail'!J$69</f>
        <v>1988.938053228354</v>
      </c>
      <c r="K31" s="12">
        <f>'[18]pg-detail'!K$48-'[18]pg-detail'!K$69</f>
        <v>2004.7000571589015</v>
      </c>
      <c r="L31" s="12">
        <f>'[18]pg-detail'!L$48-'[18]pg-detail'!L$69</f>
        <v>2054.9132420088717</v>
      </c>
    </row>
    <row r="32" spans="1:12" x14ac:dyDescent="0.2">
      <c r="A32" s="9" t="s">
        <v>65</v>
      </c>
      <c r="B32" s="12">
        <f>'[19]pg-detail'!B$48-'[19]pg-detail'!B$69</f>
        <v>115</v>
      </c>
      <c r="C32" s="12">
        <f>'[19]pg-detail'!C$48-'[19]pg-detail'!C$69</f>
        <v>26</v>
      </c>
      <c r="D32" s="12">
        <f>'[19]pg-detail'!D$48-'[19]pg-detail'!D$69</f>
        <v>121</v>
      </c>
      <c r="E32" s="12">
        <f>'[19]pg-detail'!E$48-'[19]pg-detail'!E$69</f>
        <v>66.846826303604757</v>
      </c>
      <c r="F32" s="12">
        <f>'[19]pg-detail'!F$48-'[19]pg-detail'!F$69</f>
        <v>57.370513771379592</v>
      </c>
      <c r="G32" s="12">
        <f>'[19]pg-detail'!G$48-'[19]pg-detail'!G$69</f>
        <v>48.458159424875703</v>
      </c>
      <c r="H32" s="12">
        <f>'[19]pg-detail'!H$48-'[19]pg-detail'!H$69</f>
        <v>47.736409255639956</v>
      </c>
      <c r="I32" s="12">
        <f>'[19]pg-detail'!I$48-'[19]pg-detail'!I$69</f>
        <v>46.765295839776627</v>
      </c>
      <c r="J32" s="12">
        <f>'[19]pg-detail'!J$48-'[19]pg-detail'!J$69</f>
        <v>45.348079999012953</v>
      </c>
      <c r="K32" s="12">
        <f>'[19]pg-detail'!K$48-'[19]pg-detail'!K$69</f>
        <v>49.39590816725331</v>
      </c>
      <c r="L32" s="12">
        <f>'[19]pg-detail'!L$48-'[19]pg-detail'!L$69</f>
        <v>56.386809764103418</v>
      </c>
    </row>
    <row r="33" spans="1:12" x14ac:dyDescent="0.2">
      <c r="A33" s="9" t="s">
        <v>66</v>
      </c>
      <c r="B33" s="12">
        <f>'[20]pg-detail'!B$48-'[20]pg-detail'!B$69</f>
        <v>3602</v>
      </c>
      <c r="C33" s="12">
        <f>'[20]pg-detail'!C$48-'[20]pg-detail'!C$69</f>
        <v>4048</v>
      </c>
      <c r="D33" s="12">
        <f>'[20]pg-detail'!D$48-'[20]pg-detail'!D$69</f>
        <v>3795</v>
      </c>
      <c r="E33" s="12">
        <f>'[20]pg-detail'!E$48-'[20]pg-detail'!E$69</f>
        <v>4097.7731261450244</v>
      </c>
      <c r="F33" s="12">
        <f>'[20]pg-detail'!F$48-'[20]pg-detail'!F$69</f>
        <v>4121.6442787568085</v>
      </c>
      <c r="G33" s="12">
        <f>'[20]pg-detail'!G$48-'[20]pg-detail'!G$69</f>
        <v>4831.7054056129127</v>
      </c>
      <c r="H33" s="12">
        <f>'[20]pg-detail'!H$48-'[20]pg-detail'!H$69</f>
        <v>4721.8208045377978</v>
      </c>
      <c r="I33" s="12">
        <f>'[20]pg-detail'!I$48-'[20]pg-detail'!I$69</f>
        <v>4512.5791335935937</v>
      </c>
      <c r="J33" s="12">
        <f>'[20]pg-detail'!J$48-'[20]pg-detail'!J$69</f>
        <v>4201.5815686572751</v>
      </c>
      <c r="K33" s="12">
        <f>'[20]pg-detail'!K$48-'[20]pg-detail'!K$69</f>
        <v>4146.3395673449268</v>
      </c>
      <c r="L33" s="12">
        <f>'[20]pg-detail'!L$48-'[20]pg-detail'!L$69</f>
        <v>3846.1012012933497</v>
      </c>
    </row>
    <row r="34" spans="1:12" x14ac:dyDescent="0.2">
      <c r="A34" s="9" t="s">
        <v>67</v>
      </c>
      <c r="B34" s="12">
        <f>'[21]pg-detail'!B$48-'[21]pg-detail'!B$69</f>
        <v>2155.3842554544171</v>
      </c>
      <c r="C34" s="12">
        <f>'[21]pg-detail'!C$48-'[21]pg-detail'!C$69</f>
        <v>2759.5612819164671</v>
      </c>
      <c r="D34" s="12">
        <f>'[21]pg-detail'!D$48-'[21]pg-detail'!D$69</f>
        <v>1781.046489243934</v>
      </c>
      <c r="E34" s="12">
        <f>'[21]pg-detail'!E$48-'[21]pg-detail'!E$69</f>
        <v>2513.2036635471813</v>
      </c>
      <c r="F34" s="12">
        <f>'[21]pg-detail'!F$48-'[21]pg-detail'!F$69</f>
        <v>2730.8986863992759</v>
      </c>
      <c r="G34" s="12">
        <f>'[21]pg-detail'!G$48-'[21]pg-detail'!G$69</f>
        <v>2599.22327489694</v>
      </c>
      <c r="H34" s="12">
        <f>'[21]pg-detail'!H$48-'[21]pg-detail'!H$69</f>
        <v>2621.9320448469516</v>
      </c>
      <c r="I34" s="12">
        <f>'[21]pg-detail'!I$48-'[21]pg-detail'!I$69</f>
        <v>2238.2788277260552</v>
      </c>
      <c r="J34" s="12">
        <f>'[21]pg-detail'!J$48-'[21]pg-detail'!J$69</f>
        <v>2359.2865186446143</v>
      </c>
      <c r="K34" s="12">
        <f>'[21]pg-detail'!K$48-'[21]pg-detail'!K$69</f>
        <v>2379.8240775919985</v>
      </c>
      <c r="L34" s="12">
        <f>'[21]pg-detail'!L$48-'[21]pg-detail'!L$69</f>
        <v>2299.2749687834876</v>
      </c>
    </row>
    <row r="35" spans="1:12" x14ac:dyDescent="0.2">
      <c r="A35" s="9" t="s">
        <v>68</v>
      </c>
      <c r="B35" s="12">
        <f>'[22]pg-detail'!B$48-'[22]pg-detail'!B$69</f>
        <v>12950.466472303204</v>
      </c>
      <c r="C35" s="12">
        <f>'[22]pg-detail'!C$48-'[22]pg-detail'!C$69</f>
        <v>13320.807834833249</v>
      </c>
      <c r="D35" s="12">
        <f>'[22]pg-detail'!D$48-'[22]pg-detail'!D$69</f>
        <v>14204.440366972471</v>
      </c>
      <c r="E35" s="12">
        <f>'[22]pg-detail'!E$48-'[22]pg-detail'!E$69</f>
        <v>13974.864515063062</v>
      </c>
      <c r="F35" s="12">
        <f>'[22]pg-detail'!F$48-'[22]pg-detail'!F$69</f>
        <v>14340.697329737392</v>
      </c>
      <c r="G35" s="12">
        <f>'[22]pg-detail'!G$48-'[22]pg-detail'!G$69</f>
        <v>13767.416533215524</v>
      </c>
      <c r="H35" s="12">
        <f>'[22]pg-detail'!H$48-'[22]pg-detail'!H$69</f>
        <v>13951.508841707837</v>
      </c>
      <c r="I35" s="12">
        <f>'[22]pg-detail'!I$48-'[22]pg-detail'!I$69</f>
        <v>13299.649398173235</v>
      </c>
      <c r="J35" s="12">
        <f>'[22]pg-detail'!J$48-'[22]pg-detail'!J$69</f>
        <v>12128.845760950207</v>
      </c>
      <c r="K35" s="12">
        <f>'[22]pg-detail'!K$48-'[22]pg-detail'!K$69</f>
        <v>16344.135499453638</v>
      </c>
      <c r="L35" s="12">
        <f>'[22]pg-detail'!L$48-'[22]pg-detail'!L$69</f>
        <v>20237.020704554365</v>
      </c>
    </row>
    <row r="36" spans="1:12" x14ac:dyDescent="0.2">
      <c r="A36" s="9" t="s">
        <v>69</v>
      </c>
      <c r="B36" s="12">
        <f>'[23]pg-detail'!B$48-'[23]pg-detail'!B$69</f>
        <v>1544.3823303457102</v>
      </c>
      <c r="C36" s="12">
        <f>'[23]pg-detail'!C$48-'[23]pg-detail'!C$69</f>
        <v>1584.5726846424368</v>
      </c>
      <c r="D36" s="12">
        <f>'[23]pg-detail'!D$48-'[23]pg-detail'!D$69</f>
        <v>1276.1529674845879</v>
      </c>
      <c r="E36" s="12">
        <f>'[23]pg-detail'!E$48-'[23]pg-detail'!E$69</f>
        <v>1611.593019430351</v>
      </c>
      <c r="F36" s="12">
        <f>'[23]pg-detail'!F$48-'[23]pg-detail'!F$69</f>
        <v>866.67780011832656</v>
      </c>
      <c r="G36" s="12">
        <f>'[23]pg-detail'!G$48-'[23]pg-detail'!G$69</f>
        <v>701.04844079702161</v>
      </c>
      <c r="H36" s="12">
        <f>'[23]pg-detail'!H$48-'[23]pg-detail'!H$69</f>
        <v>491.57197237215587</v>
      </c>
      <c r="I36" s="12">
        <f>'[23]pg-detail'!I$48-'[23]pg-detail'!I$69</f>
        <v>482.95571521124657</v>
      </c>
      <c r="J36" s="12">
        <f>'[23]pg-detail'!J$48-'[23]pg-detail'!J$69</f>
        <v>456.37820402656507</v>
      </c>
      <c r="K36" s="12">
        <f>'[23]pg-detail'!K$48-'[23]pg-detail'!K$69</f>
        <v>537.1111537696197</v>
      </c>
      <c r="L36" s="12">
        <f>'[23]pg-detail'!L$48-'[23]pg-detail'!L$69</f>
        <v>497.59303038551298</v>
      </c>
    </row>
    <row r="37" spans="1:12" x14ac:dyDescent="0.2">
      <c r="A37" s="9" t="s">
        <v>70</v>
      </c>
      <c r="B37" s="12">
        <f>'[24]pg-detail'!B$48-'[24]pg-detail'!B$69</f>
        <v>2935</v>
      </c>
      <c r="C37" s="12">
        <f>'[24]pg-detail'!C$48-'[24]pg-detail'!C$69</f>
        <v>3909</v>
      </c>
      <c r="D37" s="12">
        <f>'[24]pg-detail'!D$48-'[24]pg-detail'!D$69</f>
        <v>5051.2924608962421</v>
      </c>
      <c r="E37" s="12">
        <f>'[24]pg-detail'!E$48-'[24]pg-detail'!E$69</f>
        <v>5306.1201112690396</v>
      </c>
      <c r="F37" s="12">
        <f>'[24]pg-detail'!F$48-'[24]pg-detail'!F$69</f>
        <v>5393.9544132122392</v>
      </c>
      <c r="G37" s="12">
        <f>'[24]pg-detail'!G$48-'[24]pg-detail'!G$69</f>
        <v>4792.3203272073006</v>
      </c>
      <c r="H37" s="12">
        <f>'[24]pg-detail'!H$48-'[24]pg-detail'!H$69</f>
        <v>3467.1112912595418</v>
      </c>
      <c r="I37" s="12">
        <f>'[24]pg-detail'!I$48-'[24]pg-detail'!I$69</f>
        <v>2768.0191457231122</v>
      </c>
      <c r="J37" s="12">
        <f>'[24]pg-detail'!J$48-'[24]pg-detail'!J$69</f>
        <v>2521.5856860707136</v>
      </c>
      <c r="K37" s="12">
        <f>'[24]pg-detail'!K$48-'[24]pg-detail'!K$69</f>
        <v>2351.6177251241897</v>
      </c>
      <c r="L37" s="12">
        <f>'[24]pg-detail'!L$48-'[24]pg-detail'!L$69</f>
        <v>5141.710820706212</v>
      </c>
    </row>
    <row r="38" spans="1:12" x14ac:dyDescent="0.2">
      <c r="A38" s="9" t="s">
        <v>71</v>
      </c>
      <c r="B38" s="12">
        <f>'[25]pg-detail'!B$48-'[25]pg-detail'!B$69</f>
        <v>829</v>
      </c>
      <c r="C38" s="12">
        <f>'[25]pg-detail'!C$48-'[25]pg-detail'!C$69</f>
        <v>968</v>
      </c>
      <c r="D38" s="12">
        <f>'[25]pg-detail'!D$48-'[25]pg-detail'!D$69</f>
        <v>1027.321694698745</v>
      </c>
      <c r="E38" s="12">
        <f>'[25]pg-detail'!E$48-'[25]pg-detail'!E$69</f>
        <v>956.25050779306548</v>
      </c>
      <c r="F38" s="12">
        <f>'[25]pg-detail'!F$48-'[25]pg-detail'!F$69</f>
        <v>1002.2067248421808</v>
      </c>
      <c r="G38" s="12">
        <f>'[25]pg-detail'!G$48-'[25]pg-detail'!G$69</f>
        <v>829.7784052978368</v>
      </c>
      <c r="H38" s="12">
        <f>'[25]pg-detail'!H$48-'[25]pg-detail'!H$69</f>
        <v>824.01943434315763</v>
      </c>
      <c r="I38" s="12">
        <f>'[25]pg-detail'!I$48-'[25]pg-detail'!I$69</f>
        <v>785.15147007420092</v>
      </c>
      <c r="J38" s="12">
        <f>'[25]pg-detail'!J$48-'[25]pg-detail'!J$69</f>
        <v>725.17266237128206</v>
      </c>
      <c r="K38" s="12">
        <f>'[25]pg-detail'!K$48-'[25]pg-detail'!K$69</f>
        <v>741.65079889527624</v>
      </c>
      <c r="L38" s="12">
        <f>'[25]pg-detail'!L$48-'[25]pg-detail'!L$69</f>
        <v>739.54888282431057</v>
      </c>
    </row>
    <row r="39" spans="1:12" x14ac:dyDescent="0.2">
      <c r="A39" s="9" t="s">
        <v>72</v>
      </c>
      <c r="B39" s="12">
        <f>'[26]pg-detail'!B$48-'[26]pg-detail'!B$69</f>
        <v>3393.1597989949732</v>
      </c>
      <c r="C39" s="12">
        <f>'[26]pg-detail'!C$48-'[26]pg-detail'!C$69</f>
        <v>2162.7616536595633</v>
      </c>
      <c r="D39" s="12">
        <f>'[26]pg-detail'!D$48-'[26]pg-detail'!D$69</f>
        <v>2422.0479730925836</v>
      </c>
      <c r="E39" s="12">
        <f>'[26]pg-detail'!E$48-'[26]pg-detail'!E$69</f>
        <v>1565.0787797974626</v>
      </c>
      <c r="F39" s="12">
        <f>'[26]pg-detail'!F$48-'[26]pg-detail'!F$69</f>
        <v>1957.2023501969779</v>
      </c>
      <c r="G39" s="12">
        <f>'[26]pg-detail'!G$48-'[26]pg-detail'!G$69</f>
        <v>1954.0334926671567</v>
      </c>
      <c r="H39" s="12">
        <f>'[26]pg-detail'!H$48-'[26]pg-detail'!H$69</f>
        <v>1879.6369762913455</v>
      </c>
      <c r="I39" s="12">
        <f>'[26]pg-detail'!I$48-'[26]pg-detail'!I$69</f>
        <v>1931.7842922294512</v>
      </c>
      <c r="J39" s="12">
        <f>'[26]pg-detail'!J$48-'[26]pg-detail'!J$69</f>
        <v>1907.1491611145902</v>
      </c>
      <c r="K39" s="12">
        <f>'[26]pg-detail'!K$48-'[26]pg-detail'!K$69</f>
        <v>1730.9452854412521</v>
      </c>
      <c r="L39" s="12">
        <f>'[26]pg-detail'!L$48-'[26]pg-detail'!L$69</f>
        <v>2394.5334452589013</v>
      </c>
    </row>
    <row r="40" spans="1:12" x14ac:dyDescent="0.2">
      <c r="A40" s="9" t="s">
        <v>73</v>
      </c>
      <c r="B40" s="12">
        <f>'[27]pg-detail'!B$48-'[27]pg-detail'!B$69</f>
        <v>2689</v>
      </c>
      <c r="C40" s="12">
        <f>'[27]pg-detail'!C$48-'[27]pg-detail'!C$69</f>
        <v>2740</v>
      </c>
      <c r="D40" s="12">
        <f>'[27]pg-detail'!D$48-'[27]pg-detail'!D$69</f>
        <v>3462</v>
      </c>
      <c r="E40" s="12">
        <f>'[27]pg-detail'!E$48-'[27]pg-detail'!E$69</f>
        <v>2667.1636979846662</v>
      </c>
      <c r="F40" s="12">
        <f>'[27]pg-detail'!F$48-'[27]pg-detail'!F$69</f>
        <v>3594.5360364542285</v>
      </c>
      <c r="G40" s="12">
        <f>'[27]pg-detail'!G$48-'[27]pg-detail'!G$69</f>
        <v>3947.7168782007939</v>
      </c>
      <c r="H40" s="12">
        <f>'[27]pg-detail'!H$48-'[27]pg-detail'!H$69</f>
        <v>4027.2729115994443</v>
      </c>
      <c r="I40" s="12">
        <f>'[27]pg-detail'!I$48-'[27]pg-detail'!I$69</f>
        <v>3941.6515954622737</v>
      </c>
      <c r="J40" s="12">
        <f>'[27]pg-detail'!J$48-'[27]pg-detail'!J$69</f>
        <v>4269.6745545242738</v>
      </c>
      <c r="K40" s="12">
        <f>'[27]pg-detail'!K$48-'[27]pg-detail'!K$69</f>
        <v>4566.4108782068797</v>
      </c>
      <c r="L40" s="12">
        <f>'[27]pg-detail'!L$48-'[27]pg-detail'!L$69</f>
        <v>4679.873888501912</v>
      </c>
    </row>
    <row r="41" spans="1:12" x14ac:dyDescent="0.2">
      <c r="A41" s="9" t="s">
        <v>74</v>
      </c>
      <c r="B41" s="12">
        <f>'[28]pg-detail'!B$48-'[28]pg-detail'!B$69</f>
        <v>3671.6629949503113</v>
      </c>
      <c r="C41" s="12">
        <f>'[28]pg-detail'!C$48-'[28]pg-detail'!C$69</f>
        <v>3823.4339407744701</v>
      </c>
      <c r="D41" s="12">
        <f>'[28]pg-detail'!D$48-'[28]pg-detail'!D$69</f>
        <v>3283.8156869821541</v>
      </c>
      <c r="E41" s="12">
        <f>'[28]pg-detail'!E$48-'[28]pg-detail'!E$69</f>
        <v>3877.1447188844613</v>
      </c>
      <c r="F41" s="12">
        <f>'[28]pg-detail'!F$48-'[28]pg-detail'!F$69</f>
        <v>3931.9475149112986</v>
      </c>
      <c r="G41" s="12">
        <f>'[28]pg-detail'!G$48-'[28]pg-detail'!G$69</f>
        <v>3843.6534897175443</v>
      </c>
      <c r="H41" s="12">
        <f>'[28]pg-detail'!H$48-'[28]pg-detail'!H$69</f>
        <v>4614.7709974157624</v>
      </c>
      <c r="I41" s="12">
        <f>'[28]pg-detail'!I$48-'[28]pg-detail'!I$69</f>
        <v>4785.3864012493577</v>
      </c>
      <c r="J41" s="12">
        <f>'[28]pg-detail'!J$48-'[28]pg-detail'!J$69</f>
        <v>5609.9225701264222</v>
      </c>
      <c r="K41" s="12">
        <f>'[28]pg-detail'!K$48-'[28]pg-detail'!K$69</f>
        <v>6246.4405381004617</v>
      </c>
      <c r="L41" s="12">
        <f>'[28]pg-detail'!L$48-'[28]pg-detail'!L$69</f>
        <v>6303.7002699671721</v>
      </c>
    </row>
    <row r="42" spans="1:12" x14ac:dyDescent="0.2">
      <c r="A42" s="9" t="s">
        <v>75</v>
      </c>
      <c r="B42" s="12">
        <f>'[29]pg-detail'!B$48-'[29]pg-detail'!B$69</f>
        <v>16263.139845758327</v>
      </c>
      <c r="C42" s="12">
        <f>'[29]pg-detail'!C$48-'[29]pg-detail'!C$69</f>
        <v>17750.725165562937</v>
      </c>
      <c r="D42" s="12">
        <f>'[29]pg-detail'!D$48-'[29]pg-detail'!D$69</f>
        <v>16057.588865733822</v>
      </c>
      <c r="E42" s="12">
        <f>'[29]pg-detail'!E$48-'[29]pg-detail'!E$69</f>
        <v>17837.928427635576</v>
      </c>
      <c r="F42" s="12">
        <f>'[29]pg-detail'!F$48-'[29]pg-detail'!F$69</f>
        <v>14361.151594025432</v>
      </c>
      <c r="G42" s="12">
        <f>'[29]pg-detail'!G$48-'[29]pg-detail'!G$69</f>
        <v>14147.676372693502</v>
      </c>
      <c r="H42" s="12">
        <f>'[29]pg-detail'!H$48-'[29]pg-detail'!H$69</f>
        <v>15696.97107936698</v>
      </c>
      <c r="I42" s="12">
        <f>'[29]pg-detail'!I$48-'[29]pg-detail'!I$69</f>
        <v>15733.097447969078</v>
      </c>
      <c r="J42" s="12">
        <f>'[29]pg-detail'!J$48-'[29]pg-detail'!J$69</f>
        <v>15649.861430533463</v>
      </c>
      <c r="K42" s="12">
        <f>'[29]pg-detail'!K$48-'[29]pg-detail'!K$69</f>
        <v>15367.85641078843</v>
      </c>
      <c r="L42" s="12">
        <f>'[29]pg-detail'!L$48-'[29]pg-detail'!L$69</f>
        <v>16513.003097739362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F14" sqref="F14"/>
    </sheetView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135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4">
        <f>'Estat gross gen ele'!B12/'Estat nett gen ele'!B12</f>
        <v>1.0581272002356279</v>
      </c>
      <c r="C12" s="14">
        <f>'Estat gross gen ele'!C12/'Estat nett gen ele'!C12</f>
        <v>1.0567501766590539</v>
      </c>
      <c r="D12" s="14">
        <f>'Estat gross gen ele'!D12/'Estat nett gen ele'!D12</f>
        <v>1.0579011815365948</v>
      </c>
      <c r="E12" s="14">
        <f>'Estat gross gen ele'!E12/'Estat nett gen ele'!E12</f>
        <v>1.0570268139274821</v>
      </c>
      <c r="F12" s="14">
        <f>'Estat gross gen ele'!F12/'Estat nett gen ele'!F12</f>
        <v>1.0556745118243465</v>
      </c>
      <c r="G12" s="14">
        <f>'Estat gross gen ele'!G12/'Estat nett gen ele'!G12</f>
        <v>1.0558317332802638</v>
      </c>
      <c r="H12" s="14">
        <f>'Estat gross gen ele'!H12/'Estat nett gen ele'!H12</f>
        <v>1.0558697666817551</v>
      </c>
      <c r="I12" s="14">
        <f>'Estat gross gen ele'!I12/'Estat nett gen ele'!I12</f>
        <v>1.0559334103214755</v>
      </c>
      <c r="J12" s="14">
        <f>'Estat gross gen ele'!J12/'Estat nett gen ele'!J12</f>
        <v>1.0546253346794316</v>
      </c>
      <c r="K12" s="14">
        <f>'Estat gross gen ele'!K12/'Estat nett gen ele'!K12</f>
        <v>1.0557478675676462</v>
      </c>
      <c r="L12" s="14">
        <f>'Estat gross gen ele'!L12/'Estat nett gen ele'!L12</f>
        <v>1.0539293802297618</v>
      </c>
      <c r="M12" s="14">
        <f>'Estat gross gen ele'!M12/'Estat nett gen ele'!M12</f>
        <v>1.0549888602854518</v>
      </c>
      <c r="N12" s="14">
        <f>'Estat gross gen ele'!N12/'Estat nett gen ele'!N12</f>
        <v>1.054593963903371</v>
      </c>
      <c r="O12" s="14">
        <f>'Estat gross gen ele'!O12/'Estat nett gen ele'!O12</f>
        <v>1.0529046151315009</v>
      </c>
      <c r="P12" s="14">
        <f>'Estat gross gen ele'!P12/'Estat nett gen ele'!P12</f>
        <v>1.0532809508379695</v>
      </c>
      <c r="Q12" s="14">
        <f>'Estat gross gen ele'!Q12/'Estat nett gen ele'!Q12</f>
        <v>1.0529033618703467</v>
      </c>
      <c r="R12" s="14">
        <f>'Estat gross gen ele'!R12/'Estat nett gen ele'!R12</f>
        <v>1.0519222675562347</v>
      </c>
      <c r="S12" s="14">
        <f>'Estat gross gen ele'!S12/'Estat nett gen ele'!S12</f>
        <v>1.0517968098900847</v>
      </c>
      <c r="T12" s="14">
        <f>'Estat gross gen ele'!T12/'Estat nett gen ele'!T12</f>
        <v>1.0499203849101089</v>
      </c>
    </row>
    <row r="13" spans="1:20" x14ac:dyDescent="0.2">
      <c r="A13" s="9" t="s">
        <v>46</v>
      </c>
      <c r="B13" s="14">
        <f>'Estat gross gen ele'!B13/'Estat nett gen ele'!B13</f>
        <v>1.0565032437102491</v>
      </c>
      <c r="C13" s="14">
        <f>'Estat gross gen ele'!C13/'Estat nett gen ele'!C13</f>
        <v>1.0555821013273767</v>
      </c>
      <c r="D13" s="14">
        <f>'Estat gross gen ele'!D13/'Estat nett gen ele'!D13</f>
        <v>1.0564549163566404</v>
      </c>
      <c r="E13" s="14">
        <f>'Estat gross gen ele'!E13/'Estat nett gen ele'!E13</f>
        <v>1.0558689879159777</v>
      </c>
      <c r="F13" s="14">
        <f>'Estat gross gen ele'!F13/'Estat nett gen ele'!F13</f>
        <v>1.0544104166325601</v>
      </c>
      <c r="G13" s="14">
        <f>'Estat gross gen ele'!G13/'Estat nett gen ele'!G13</f>
        <v>1.0547632370189006</v>
      </c>
      <c r="H13" s="14">
        <f>'Estat gross gen ele'!H13/'Estat nett gen ele'!H13</f>
        <v>1.0550380773005159</v>
      </c>
      <c r="I13" s="14">
        <f>'Estat gross gen ele'!I13/'Estat nett gen ele'!I13</f>
        <v>1.0548389944597598</v>
      </c>
      <c r="J13" s="14">
        <f>'Estat gross gen ele'!J13/'Estat nett gen ele'!J13</f>
        <v>1.0533872951161611</v>
      </c>
      <c r="K13" s="14">
        <f>'Estat gross gen ele'!K13/'Estat nett gen ele'!K13</f>
        <v>1.0546132334735814</v>
      </c>
      <c r="L13" s="14">
        <f>'Estat gross gen ele'!L13/'Estat nett gen ele'!L13</f>
        <v>1.0528006022852126</v>
      </c>
      <c r="M13" s="14">
        <f>'Estat gross gen ele'!M13/'Estat nett gen ele'!M13</f>
        <v>1.0540729292175526</v>
      </c>
      <c r="N13" s="14">
        <f>'Estat gross gen ele'!N13/'Estat nett gen ele'!N13</f>
        <v>1.0543087569932461</v>
      </c>
      <c r="O13" s="14">
        <f>'Estat gross gen ele'!O13/'Estat nett gen ele'!O13</f>
        <v>1.0528549987312528</v>
      </c>
      <c r="P13" s="14">
        <f>'Estat gross gen ele'!P13/'Estat nett gen ele'!P13</f>
        <v>1.0530660033974804</v>
      </c>
      <c r="Q13" s="14">
        <f>'Estat gross gen ele'!Q13/'Estat nett gen ele'!Q13</f>
        <v>1.0529721561653604</v>
      </c>
      <c r="R13" s="14">
        <f>'Estat gross gen ele'!R13/'Estat nett gen ele'!R13</f>
        <v>1.0532191389256276</v>
      </c>
      <c r="S13" s="14">
        <f>'Estat gross gen ele'!S13/'Estat nett gen ele'!S13</f>
        <v>1.0537020018760268</v>
      </c>
      <c r="T13" s="14">
        <f>'Estat gross gen ele'!T13/'Estat nett gen ele'!T13</f>
        <v>1.0524601444351229</v>
      </c>
    </row>
    <row r="14" spans="1:20" x14ac:dyDescent="0.2">
      <c r="A14" s="9" t="s">
        <v>47</v>
      </c>
      <c r="B14" s="14">
        <f>'Estat gross gen ele'!B14/'Estat nett gen ele'!B14</f>
        <v>1.0556205657771274</v>
      </c>
      <c r="C14" s="14">
        <f>'Estat gross gen ele'!C14/'Estat nett gen ele'!C14</f>
        <v>1.0542469898630238</v>
      </c>
      <c r="D14" s="14">
        <f>'Estat gross gen ele'!D14/'Estat nett gen ele'!D14</f>
        <v>1.0554313245786473</v>
      </c>
      <c r="E14" s="14">
        <f>'Estat gross gen ele'!E14/'Estat nett gen ele'!E14</f>
        <v>1.0540258295578759</v>
      </c>
      <c r="F14" s="14">
        <f>'Estat gross gen ele'!F14/'Estat nett gen ele'!F14</f>
        <v>1.0530878133497334</v>
      </c>
      <c r="G14" s="14">
        <f>'Estat gross gen ele'!G14/'Estat nett gen ele'!G14</f>
        <v>1.0533032326758109</v>
      </c>
      <c r="H14" s="14">
        <f>'Estat gross gen ele'!H14/'Estat nett gen ele'!H14</f>
        <v>1.0529624449558557</v>
      </c>
      <c r="I14" s="14">
        <f>'Estat gross gen ele'!I14/'Estat nett gen ele'!I14</f>
        <v>1.0521852481102754</v>
      </c>
      <c r="J14" s="14">
        <f>'Estat gross gen ele'!J14/'Estat nett gen ele'!J14</f>
        <v>1.0511165351248666</v>
      </c>
      <c r="K14" s="14">
        <f>'Estat gross gen ele'!K14/'Estat nett gen ele'!K14</f>
        <v>1.0517012269529897</v>
      </c>
      <c r="L14" s="14">
        <f>'Estat gross gen ele'!L14/'Estat nett gen ele'!L14</f>
        <v>1.0495132934718885</v>
      </c>
      <c r="M14" s="14">
        <f>'Estat gross gen ele'!M14/'Estat nett gen ele'!M14</f>
        <v>1.0503618042176466</v>
      </c>
      <c r="N14" s="14">
        <f>'Estat gross gen ele'!N14/'Estat nett gen ele'!N14</f>
        <v>1.0506605287797788</v>
      </c>
      <c r="O14" s="14">
        <f>'Estat gross gen ele'!O14/'Estat nett gen ele'!O14</f>
        <v>1.0487525851223471</v>
      </c>
      <c r="P14" s="14">
        <f>'Estat gross gen ele'!P14/'Estat nett gen ele'!P14</f>
        <v>1.0493263076483832</v>
      </c>
      <c r="Q14" s="14">
        <f>'Estat gross gen ele'!Q14/'Estat nett gen ele'!Q14</f>
        <v>1.0493371612480507</v>
      </c>
      <c r="R14" s="14">
        <f>'Estat gross gen ele'!R14/'Estat nett gen ele'!R14</f>
        <v>1.0476443204052055</v>
      </c>
      <c r="S14" s="14">
        <f>'Estat gross gen ele'!S14/'Estat nett gen ele'!S14</f>
        <v>1.0472109637994347</v>
      </c>
      <c r="T14" s="14">
        <f>'Estat gross gen ele'!T14/'Estat nett gen ele'!T14</f>
        <v>1.0455942899635275</v>
      </c>
    </row>
    <row r="15" spans="1:20" x14ac:dyDescent="0.2">
      <c r="A15" s="9" t="s">
        <v>48</v>
      </c>
      <c r="B15" s="14">
        <f>'Estat gross gen ele'!B15/'Estat nett gen ele'!B15</f>
        <v>1.0466698228390601</v>
      </c>
      <c r="C15" s="14">
        <f>'Estat gross gen ele'!C15/'Estat nett gen ele'!C15</f>
        <v>1.0472997795738428</v>
      </c>
      <c r="D15" s="14">
        <f>'Estat gross gen ele'!D15/'Estat nett gen ele'!D15</f>
        <v>1.0501874672092339</v>
      </c>
      <c r="E15" s="14">
        <f>'Estat gross gen ele'!E15/'Estat nett gen ele'!E15</f>
        <v>1.0466496821588465</v>
      </c>
      <c r="F15" s="14">
        <f>'Estat gross gen ele'!F15/'Estat nett gen ele'!F15</f>
        <v>1.0478771564908846</v>
      </c>
      <c r="G15" s="14">
        <f>'Estat gross gen ele'!G15/'Estat nett gen ele'!G15</f>
        <v>1.043515276512063</v>
      </c>
      <c r="H15" s="14">
        <f>'Estat gross gen ele'!H15/'Estat nett gen ele'!H15</f>
        <v>1.044402698317821</v>
      </c>
      <c r="I15" s="14">
        <f>'Estat gross gen ele'!I15/'Estat nett gen ele'!I15</f>
        <v>1.0437613104890833</v>
      </c>
      <c r="J15" s="14">
        <f>'Estat gross gen ele'!J15/'Estat nett gen ele'!J15</f>
        <v>1.0435712179298142</v>
      </c>
      <c r="K15" s="14">
        <f>'Estat gross gen ele'!K15/'Estat nett gen ele'!K15</f>
        <v>1.0424117089222262</v>
      </c>
      <c r="L15" s="14">
        <f>'Estat gross gen ele'!L15/'Estat nett gen ele'!L15</f>
        <v>1.0404761384255514</v>
      </c>
      <c r="M15" s="14">
        <f>'Estat gross gen ele'!M15/'Estat nett gen ele'!M15</f>
        <v>1.0413344257376613</v>
      </c>
      <c r="N15" s="14">
        <f>'Estat gross gen ele'!N15/'Estat nett gen ele'!N15</f>
        <v>1.0393567551984759</v>
      </c>
      <c r="O15" s="14">
        <f>'Estat gross gen ele'!O15/'Estat nett gen ele'!O15</f>
        <v>1.0399601395117091</v>
      </c>
      <c r="P15" s="14">
        <f>'Estat gross gen ele'!P15/'Estat nett gen ele'!P15</f>
        <v>1.0405112750939591</v>
      </c>
      <c r="Q15" s="14">
        <f>'Estat gross gen ele'!Q15/'Estat nett gen ele'!Q15</f>
        <v>1.0362900772195613</v>
      </c>
      <c r="R15" s="14">
        <f>'Estat gross gen ele'!R15/'Estat nett gen ele'!R15</f>
        <v>1.0406988871748599</v>
      </c>
      <c r="S15" s="14">
        <f>'Estat gross gen ele'!S15/'Estat nett gen ele'!S15</f>
        <v>1.0440187783937784</v>
      </c>
      <c r="T15" s="14">
        <f>'Estat gross gen ele'!T15/'Estat nett gen ele'!T15</f>
        <v>1.043260207249999</v>
      </c>
    </row>
    <row r="16" spans="1:20" x14ac:dyDescent="0.2">
      <c r="A16" s="9" t="s">
        <v>49</v>
      </c>
      <c r="B16" s="14">
        <f>'Estat gross gen ele'!B16/'Estat nett gen ele'!B16</f>
        <v>1.1095325886563279</v>
      </c>
      <c r="C16" s="14">
        <f>'Estat gross gen ele'!C16/'Estat nett gen ele'!C16</f>
        <v>1.1098265895953756</v>
      </c>
      <c r="D16" s="14">
        <f>'Estat gross gen ele'!D16/'Estat nett gen ele'!D16</f>
        <v>1.1057308668842944</v>
      </c>
      <c r="E16" s="14">
        <f>'Estat gross gen ele'!E16/'Estat nett gen ele'!E16</f>
        <v>1.1072412538337579</v>
      </c>
      <c r="F16" s="14">
        <f>'Estat gross gen ele'!F16/'Estat nett gen ele'!F16</f>
        <v>1.1085925847006179</v>
      </c>
      <c r="G16" s="14">
        <f>'Estat gross gen ele'!G16/'Estat nett gen ele'!G16</f>
        <v>1.1013877510488816</v>
      </c>
      <c r="H16" s="14">
        <f>'Estat gross gen ele'!H16/'Estat nett gen ele'!H16</f>
        <v>1.1019687026754164</v>
      </c>
      <c r="I16" s="14">
        <f>'Estat gross gen ele'!I16/'Estat nett gen ele'!I16</f>
        <v>1.1082755266593289</v>
      </c>
      <c r="J16" s="14">
        <f>'Estat gross gen ele'!J16/'Estat nett gen ele'!J16</f>
        <v>1.1066961543187124</v>
      </c>
      <c r="K16" s="14">
        <f>'Estat gross gen ele'!K16/'Estat nett gen ele'!K16</f>
        <v>1.1089487133159539</v>
      </c>
      <c r="L16" s="14">
        <f>'Estat gross gen ele'!L16/'Estat nett gen ele'!L16</f>
        <v>1.1050499786820787</v>
      </c>
      <c r="M16" s="14">
        <f>'Estat gross gen ele'!M16/'Estat nett gen ele'!M16</f>
        <v>1.1080403106186196</v>
      </c>
      <c r="N16" s="14">
        <f>'Estat gross gen ele'!N16/'Estat nett gen ele'!N16</f>
        <v>1.1042954805291771</v>
      </c>
      <c r="O16" s="14">
        <f>'Estat gross gen ele'!O16/'Estat nett gen ele'!O16</f>
        <v>1.0996031945351348</v>
      </c>
      <c r="P16" s="14">
        <f>'Estat gross gen ele'!P16/'Estat nett gen ele'!P16</f>
        <v>1.0984016099558187</v>
      </c>
      <c r="Q16" s="14">
        <f>'Estat gross gen ele'!Q16/'Estat nett gen ele'!Q16</f>
        <v>1.1006327274353298</v>
      </c>
      <c r="R16" s="14">
        <f>'Estat gross gen ele'!R16/'Estat nett gen ele'!R16</f>
        <v>1.0983964484122171</v>
      </c>
      <c r="S16" s="14">
        <f>'Estat gross gen ele'!S16/'Estat nett gen ele'!S16</f>
        <v>1.1030555917427802</v>
      </c>
      <c r="T16" s="14">
        <f>'Estat gross gen ele'!T16/'Estat nett gen ele'!T16</f>
        <v>1.0965307613366588</v>
      </c>
    </row>
    <row r="17" spans="1:20" x14ac:dyDescent="0.2">
      <c r="A17" s="9" t="s">
        <v>50</v>
      </c>
      <c r="B17" s="14">
        <f>'Estat gross gen ele'!B17/'Estat nett gen ele'!B17</f>
        <v>1.0801599670656041</v>
      </c>
      <c r="C17" s="14">
        <f>'Estat gross gen ele'!C17/'Estat nett gen ele'!C17</f>
        <v>1.0853009595812737</v>
      </c>
      <c r="D17" s="14">
        <f>'Estat gross gen ele'!D17/'Estat nett gen ele'!D17</f>
        <v>1.084596479763613</v>
      </c>
      <c r="E17" s="14">
        <f>'Estat gross gen ele'!E17/'Estat nett gen ele'!E17</f>
        <v>1.0856781330306944</v>
      </c>
      <c r="F17" s="14">
        <f>'Estat gross gen ele'!F17/'Estat nett gen ele'!F17</f>
        <v>1.082316251491934</v>
      </c>
      <c r="G17" s="14">
        <f>'Estat gross gen ele'!G17/'Estat nett gen ele'!G17</f>
        <v>1.0838145737085259</v>
      </c>
      <c r="H17" s="14">
        <f>'Estat gross gen ele'!H17/'Estat nett gen ele'!H17</f>
        <v>1.0831621385650454</v>
      </c>
      <c r="I17" s="14">
        <f>'Estat gross gen ele'!I17/'Estat nett gen ele'!I17</f>
        <v>1.0833538053358227</v>
      </c>
      <c r="J17" s="14">
        <f>'Estat gross gen ele'!J17/'Estat nett gen ele'!J17</f>
        <v>1.0851268080690146</v>
      </c>
      <c r="K17" s="14">
        <f>'Estat gross gen ele'!K17/'Estat nett gen ele'!K17</f>
        <v>1.0815238847216739</v>
      </c>
      <c r="L17" s="14">
        <f>'Estat gross gen ele'!L17/'Estat nett gen ele'!L17</f>
        <v>1.0970728717018723</v>
      </c>
      <c r="M17" s="14">
        <f>'Estat gross gen ele'!M17/'Estat nett gen ele'!M17</f>
        <v>1.0947214296440908</v>
      </c>
      <c r="N17" s="14">
        <f>'Estat gross gen ele'!N17/'Estat nett gen ele'!N17</f>
        <v>1.0885205892241219</v>
      </c>
      <c r="O17" s="14">
        <f>'Estat gross gen ele'!O17/'Estat nett gen ele'!O17</f>
        <v>1.0894493400353484</v>
      </c>
      <c r="P17" s="14">
        <f>'Estat gross gen ele'!P17/'Estat nett gen ele'!P17</f>
        <v>1.0888821477324435</v>
      </c>
      <c r="Q17" s="14">
        <f>'Estat gross gen ele'!Q17/'Estat nett gen ele'!Q17</f>
        <v>1.0906963440636539</v>
      </c>
      <c r="R17" s="14">
        <f>'Estat gross gen ele'!R17/'Estat nett gen ele'!R17</f>
        <v>1.0904604832587241</v>
      </c>
      <c r="S17" s="14">
        <f>'Estat gross gen ele'!S17/'Estat nett gen ele'!S17</f>
        <v>1.0896842874361372</v>
      </c>
      <c r="T17" s="14">
        <f>'Estat gross gen ele'!T17/'Estat nett gen ele'!T17</f>
        <v>1.088681422390515</v>
      </c>
    </row>
    <row r="18" spans="1:20" x14ac:dyDescent="0.2">
      <c r="A18" s="9" t="s">
        <v>51</v>
      </c>
      <c r="B18" s="14">
        <f>'Estat gross gen ele'!B18/'Estat nett gen ele'!B18</f>
        <v>1.046591964700418</v>
      </c>
      <c r="C18" s="14">
        <f>'Estat gross gen ele'!C18/'Estat nett gen ele'!C18</f>
        <v>1.0432462325452785</v>
      </c>
      <c r="D18" s="14">
        <f>'Estat gross gen ele'!D18/'Estat nett gen ele'!D18</f>
        <v>1.0522551960574245</v>
      </c>
      <c r="E18" s="14">
        <f>'Estat gross gen ele'!E18/'Estat nett gen ele'!E18</f>
        <v>1.0555834895095306</v>
      </c>
      <c r="F18" s="14">
        <f>'Estat gross gen ele'!F18/'Estat nett gen ele'!F18</f>
        <v>1.052809749492214</v>
      </c>
      <c r="G18" s="14">
        <f>'Estat gross gen ele'!G18/'Estat nett gen ele'!G18</f>
        <v>1.053264754598553</v>
      </c>
      <c r="H18" s="14">
        <f>'Estat gross gen ele'!H18/'Estat nett gen ele'!H18</f>
        <v>1.056176913280074</v>
      </c>
      <c r="I18" s="14">
        <f>'Estat gross gen ele'!I18/'Estat nett gen ele'!I18</f>
        <v>1.0524681443409358</v>
      </c>
      <c r="J18" s="14">
        <f>'Estat gross gen ele'!J18/'Estat nett gen ele'!J18</f>
        <v>1.0506140250200848</v>
      </c>
      <c r="K18" s="14">
        <f>'Estat gross gen ele'!K18/'Estat nett gen ele'!K18</f>
        <v>1.0557425570193257</v>
      </c>
      <c r="L18" s="14">
        <f>'Estat gross gen ele'!L18/'Estat nett gen ele'!L18</f>
        <v>1.0539713603818615</v>
      </c>
      <c r="M18" s="14">
        <f>'Estat gross gen ele'!M18/'Estat nett gen ele'!M18</f>
        <v>1.0500861090384221</v>
      </c>
      <c r="N18" s="14">
        <f>'Estat gross gen ele'!N18/'Estat nett gen ele'!N18</f>
        <v>1.0513798977130067</v>
      </c>
      <c r="O18" s="14">
        <f>'Estat gross gen ele'!O18/'Estat nett gen ele'!O18</f>
        <v>1.0484023778775164</v>
      </c>
      <c r="P18" s="14">
        <f>'Estat gross gen ele'!P18/'Estat nett gen ele'!P18</f>
        <v>1.044418365725359</v>
      </c>
      <c r="Q18" s="14">
        <f>'Estat gross gen ele'!Q18/'Estat nett gen ele'!Q18</f>
        <v>1.0365131913300683</v>
      </c>
      <c r="R18" s="14">
        <f>'Estat gross gen ele'!R18/'Estat nett gen ele'!R18</f>
        <v>1.0501128380037998</v>
      </c>
      <c r="S18" s="14">
        <f>'Estat gross gen ele'!S18/'Estat nett gen ele'!S18</f>
        <v>1.0467230687784301</v>
      </c>
      <c r="T18" s="14">
        <f>'Estat gross gen ele'!T18/'Estat nett gen ele'!T18</f>
        <v>1.0359548107862044</v>
      </c>
    </row>
    <row r="19" spans="1:20" x14ac:dyDescent="0.2">
      <c r="A19" s="9" t="s">
        <v>129</v>
      </c>
      <c r="B19" s="14">
        <f>'Estat gross gen ele'!B19/'Estat nett gen ele'!B19</f>
        <v>1.0706681102120934</v>
      </c>
      <c r="C19" s="14">
        <f>'Estat gross gen ele'!C19/'Estat nett gen ele'!C19</f>
        <v>1.069759890252223</v>
      </c>
      <c r="D19" s="14">
        <f>'Estat gross gen ele'!D19/'Estat nett gen ele'!D19</f>
        <v>1.068099066427812</v>
      </c>
      <c r="E19" s="14">
        <f>'Estat gross gen ele'!E19/'Estat nett gen ele'!E19</f>
        <v>1.0696423651872402</v>
      </c>
      <c r="F19" s="14">
        <f>'Estat gross gen ele'!F19/'Estat nett gen ele'!F19</f>
        <v>1.0685685166951686</v>
      </c>
      <c r="G19" s="14">
        <f>'Estat gross gen ele'!G19/'Estat nett gen ele'!G19</f>
        <v>1.0690012276334109</v>
      </c>
      <c r="H19" s="14">
        <f>'Estat gross gen ele'!H19/'Estat nett gen ele'!H19</f>
        <v>1.0686005618839796</v>
      </c>
      <c r="I19" s="14">
        <f>'Estat gross gen ele'!I19/'Estat nett gen ele'!I19</f>
        <v>1.0676461244442523</v>
      </c>
      <c r="J19" s="14">
        <f>'Estat gross gen ele'!J19/'Estat nett gen ele'!J19</f>
        <v>1.0665999664282853</v>
      </c>
      <c r="K19" s="14">
        <f>'Estat gross gen ele'!K19/'Estat nett gen ele'!K19</f>
        <v>1.0674248709109895</v>
      </c>
      <c r="L19" s="14">
        <f>'Estat gross gen ele'!L19/'Estat nett gen ele'!L19</f>
        <v>1.0650652753802479</v>
      </c>
      <c r="M19" s="14">
        <f>'Estat gross gen ele'!M19/'Estat nett gen ele'!M19</f>
        <v>1.0639933917226467</v>
      </c>
      <c r="N19" s="14">
        <f>'Estat gross gen ele'!N19/'Estat nett gen ele'!N19</f>
        <v>1.0623623043093784</v>
      </c>
      <c r="O19" s="14">
        <f>'Estat gross gen ele'!O19/'Estat nett gen ele'!O19</f>
        <v>1.0628629814652719</v>
      </c>
      <c r="P19" s="14">
        <f>'Estat gross gen ele'!P19/'Estat nett gen ele'!P19</f>
        <v>1.0625040194694639</v>
      </c>
      <c r="Q19" s="14">
        <f>'Estat gross gen ele'!Q19/'Estat nett gen ele'!Q19</f>
        <v>1.0622931318123128</v>
      </c>
      <c r="R19" s="14">
        <f>'Estat gross gen ele'!R19/'Estat nett gen ele'!R19</f>
        <v>1.0587906864692056</v>
      </c>
      <c r="S19" s="14">
        <f>'Estat gross gen ele'!S19/'Estat nett gen ele'!S19</f>
        <v>1.0560065131741547</v>
      </c>
      <c r="T19" s="14">
        <f>'Estat gross gen ele'!T19/'Estat nett gen ele'!T19</f>
        <v>1.0557510793020239</v>
      </c>
    </row>
    <row r="20" spans="1:20" x14ac:dyDescent="0.2">
      <c r="A20" s="9" t="s">
        <v>53</v>
      </c>
      <c r="B20" s="14">
        <f>'Estat gross gen ele'!B20/'Estat nett gen ele'!B20</f>
        <v>1.1214596232380452</v>
      </c>
      <c r="C20" s="14">
        <f>'Estat gross gen ele'!C20/'Estat nett gen ele'!C20</f>
        <v>1.1176548089591567</v>
      </c>
      <c r="D20" s="14">
        <f>'Estat gross gen ele'!D20/'Estat nett gen ele'!D20</f>
        <v>1.1169766832591039</v>
      </c>
      <c r="E20" s="14">
        <f>'Estat gross gen ele'!E20/'Estat nett gen ele'!E20</f>
        <v>1.1162509614328096</v>
      </c>
      <c r="F20" s="14">
        <f>'Estat gross gen ele'!F20/'Estat nett gen ele'!F20</f>
        <v>1.1161178509532061</v>
      </c>
      <c r="G20" s="14">
        <f>'Estat gross gen ele'!G20/'Estat nett gen ele'!G20</f>
        <v>1.1197059468948869</v>
      </c>
      <c r="H20" s="14">
        <f>'Estat gross gen ele'!H20/'Estat nett gen ele'!H20</f>
        <v>1.114904341849009</v>
      </c>
      <c r="I20" s="14">
        <f>'Estat gross gen ele'!I20/'Estat nett gen ele'!I20</f>
        <v>1.1128354938835128</v>
      </c>
      <c r="J20" s="14">
        <f>'Estat gross gen ele'!J20/'Estat nett gen ele'!J20</f>
        <v>1.1140240050536956</v>
      </c>
      <c r="K20" s="14">
        <f>'Estat gross gen ele'!K20/'Estat nett gen ele'!K20</f>
        <v>1.1135210553018773</v>
      </c>
      <c r="L20" s="14">
        <f>'Estat gross gen ele'!L20/'Estat nett gen ele'!L20</f>
        <v>1.1050119331742243</v>
      </c>
      <c r="M20" s="14">
        <f>'Estat gross gen ele'!M20/'Estat nett gen ele'!M20</f>
        <v>1.1050827119225164</v>
      </c>
      <c r="N20" s="14">
        <f>'Estat gross gen ele'!N20/'Estat nett gen ele'!N20</f>
        <v>1.1367911085779425</v>
      </c>
      <c r="O20" s="14">
        <f>'Estat gross gen ele'!O20/'Estat nett gen ele'!O20</f>
        <v>1.1228114691702613</v>
      </c>
      <c r="P20" s="14">
        <f>'Estat gross gen ele'!P20/'Estat nett gen ele'!P20</f>
        <v>1.1301189503314264</v>
      </c>
      <c r="Q20" s="14">
        <f>'Estat gross gen ele'!Q20/'Estat nett gen ele'!Q20</f>
        <v>1.1495254910615758</v>
      </c>
      <c r="R20" s="14">
        <f>'Estat gross gen ele'!R20/'Estat nett gen ele'!R20</f>
        <v>1.1679177915896763</v>
      </c>
      <c r="S20" s="14">
        <f>'Estat gross gen ele'!S20/'Estat nett gen ele'!S20</f>
        <v>1.1483754444595773</v>
      </c>
      <c r="T20" s="14">
        <f>'Estat gross gen ele'!T20/'Estat nett gen ele'!T20</f>
        <v>1.130433168002128</v>
      </c>
    </row>
    <row r="21" spans="1:20" x14ac:dyDescent="0.2">
      <c r="A21" s="9" t="s">
        <v>54</v>
      </c>
      <c r="B21" s="14">
        <f>'Estat gross gen ele'!B21/'Estat nett gen ele'!B21</f>
        <v>1.0569980163103372</v>
      </c>
      <c r="C21" s="14">
        <f>'Estat gross gen ele'!C21/'Estat nett gen ele'!C21</f>
        <v>1.0539296422990836</v>
      </c>
      <c r="D21" s="14">
        <f>'Estat gross gen ele'!D21/'Estat nett gen ele'!D21</f>
        <v>1.0530385354844103</v>
      </c>
      <c r="E21" s="14">
        <f>'Estat gross gen ele'!E21/'Estat nett gen ele'!E21</f>
        <v>1.0479534593808435</v>
      </c>
      <c r="F21" s="14">
        <f>'Estat gross gen ele'!F21/'Estat nett gen ele'!F21</f>
        <v>1.0473610875351209</v>
      </c>
      <c r="G21" s="14">
        <f>'Estat gross gen ele'!G21/'Estat nett gen ele'!G21</f>
        <v>1.0475697709793355</v>
      </c>
      <c r="H21" s="14">
        <f>'Estat gross gen ele'!H21/'Estat nett gen ele'!H21</f>
        <v>1.0519864786230553</v>
      </c>
      <c r="I21" s="14">
        <f>'Estat gross gen ele'!I21/'Estat nett gen ele'!I21</f>
        <v>1.0468484637903095</v>
      </c>
      <c r="J21" s="14">
        <f>'Estat gross gen ele'!J21/'Estat nett gen ele'!J21</f>
        <v>1.0456475576155297</v>
      </c>
      <c r="K21" s="14">
        <f>'Estat gross gen ele'!K21/'Estat nett gen ele'!K21</f>
        <v>1.04379982581701</v>
      </c>
      <c r="L21" s="14">
        <f>'Estat gross gen ele'!L21/'Estat nett gen ele'!L21</f>
        <v>1.0332234100153366</v>
      </c>
      <c r="M21" s="14">
        <f>'Estat gross gen ele'!M21/'Estat nett gen ele'!M21</f>
        <v>1.0302969720513091</v>
      </c>
      <c r="N21" s="14">
        <f>'Estat gross gen ele'!N21/'Estat nett gen ele'!N21</f>
        <v>1.0330816451820202</v>
      </c>
      <c r="O21" s="14">
        <f>'Estat gross gen ele'!O21/'Estat nett gen ele'!O21</f>
        <v>1.0320194073905671</v>
      </c>
      <c r="P21" s="14">
        <f>'Estat gross gen ele'!P21/'Estat nett gen ele'!P21</f>
        <v>1.0305953230377867</v>
      </c>
      <c r="Q21" s="14">
        <f>'Estat gross gen ele'!Q21/'Estat nett gen ele'!Q21</f>
        <v>1.0278058204738576</v>
      </c>
      <c r="R21" s="14">
        <f>'Estat gross gen ele'!R21/'Estat nett gen ele'!R21</f>
        <v>1.0276630810840575</v>
      </c>
      <c r="S21" s="14">
        <f>'Estat gross gen ele'!S21/'Estat nett gen ele'!S21</f>
        <v>1.0260054224185413</v>
      </c>
      <c r="T21" s="14">
        <f>'Estat gross gen ele'!T21/'Estat nett gen ele'!T21</f>
        <v>1.0257474798195629</v>
      </c>
    </row>
    <row r="22" spans="1:20" x14ac:dyDescent="0.2">
      <c r="A22" s="9" t="s">
        <v>55</v>
      </c>
      <c r="B22" s="14">
        <f>'Estat gross gen ele'!B22/'Estat nett gen ele'!B22</f>
        <v>1.0798187032468964</v>
      </c>
      <c r="C22" s="14">
        <f>'Estat gross gen ele'!C22/'Estat nett gen ele'!C22</f>
        <v>1.079911522219988</v>
      </c>
      <c r="D22" s="14">
        <f>'Estat gross gen ele'!D22/'Estat nett gen ele'!D22</f>
        <v>1.0790388871324692</v>
      </c>
      <c r="E22" s="14">
        <f>'Estat gross gen ele'!E22/'Estat nett gen ele'!E22</f>
        <v>1.0760807552864531</v>
      </c>
      <c r="F22" s="14">
        <f>'Estat gross gen ele'!F22/'Estat nett gen ele'!F22</f>
        <v>1.0812002404853431</v>
      </c>
      <c r="G22" s="14">
        <f>'Estat gross gen ele'!G22/'Estat nett gen ele'!G22</f>
        <v>1.0767850735557947</v>
      </c>
      <c r="H22" s="14">
        <f>'Estat gross gen ele'!H22/'Estat nett gen ele'!H22</f>
        <v>1.075017242294021</v>
      </c>
      <c r="I22" s="14">
        <f>'Estat gross gen ele'!I22/'Estat nett gen ele'!I22</f>
        <v>1.0746005957216356</v>
      </c>
      <c r="J22" s="14">
        <f>'Estat gross gen ele'!J22/'Estat nett gen ele'!J22</f>
        <v>1.0730890299122999</v>
      </c>
      <c r="K22" s="14">
        <f>'Estat gross gen ele'!K22/'Estat nett gen ele'!K22</f>
        <v>1.0943769728746455</v>
      </c>
      <c r="L22" s="14">
        <f>'Estat gross gen ele'!L22/'Estat nett gen ele'!L22</f>
        <v>1.0749779917211411</v>
      </c>
      <c r="M22" s="14">
        <f>'Estat gross gen ele'!M22/'Estat nett gen ele'!M22</f>
        <v>1.102442824550665</v>
      </c>
      <c r="N22" s="14">
        <f>'Estat gross gen ele'!N22/'Estat nett gen ele'!N22</f>
        <v>1.1361501472397211</v>
      </c>
      <c r="O22" s="14">
        <f>'Estat gross gen ele'!O22/'Estat nett gen ele'!O22</f>
        <v>1.0873668188736683</v>
      </c>
      <c r="P22" s="14">
        <f>'Estat gross gen ele'!P22/'Estat nett gen ele'!P22</f>
        <v>1.0807674189542205</v>
      </c>
      <c r="Q22" s="14">
        <f>'Estat gross gen ele'!Q22/'Estat nett gen ele'!Q22</f>
        <v>1.0850939212651132</v>
      </c>
      <c r="R22" s="14">
        <f>'Estat gross gen ele'!R22/'Estat nett gen ele'!R22</f>
        <v>1.083850996475999</v>
      </c>
      <c r="S22" s="14">
        <f>'Estat gross gen ele'!S22/'Estat nett gen ele'!S22</f>
        <v>1.0924480445090916</v>
      </c>
      <c r="T22" s="14">
        <f>'Estat gross gen ele'!T22/'Estat nett gen ele'!T22</f>
        <v>1.0634764188731118</v>
      </c>
    </row>
    <row r="23" spans="1:20" x14ac:dyDescent="0.2">
      <c r="A23" s="9" t="s">
        <v>56</v>
      </c>
      <c r="B23" s="14">
        <f>'Estat gross gen ele'!B23/'Estat nett gen ele'!B23</f>
        <v>1.0467783078479926</v>
      </c>
      <c r="C23" s="14">
        <f>'Estat gross gen ele'!C23/'Estat nett gen ele'!C23</f>
        <v>1.0446289477411133</v>
      </c>
      <c r="D23" s="14">
        <f>'Estat gross gen ele'!D23/'Estat nett gen ele'!D23</f>
        <v>1.0525205389983157</v>
      </c>
      <c r="E23" s="14">
        <f>'Estat gross gen ele'!E23/'Estat nett gen ele'!E23</f>
        <v>1.0420445506760943</v>
      </c>
      <c r="F23" s="14">
        <f>'Estat gross gen ele'!F23/'Estat nett gen ele'!F23</f>
        <v>1.0419263962130036</v>
      </c>
      <c r="G23" s="14">
        <f>'Estat gross gen ele'!G23/'Estat nett gen ele'!G23</f>
        <v>1.0423372876489958</v>
      </c>
      <c r="H23" s="14">
        <f>'Estat gross gen ele'!H23/'Estat nett gen ele'!H23</f>
        <v>1.0408288815590536</v>
      </c>
      <c r="I23" s="14">
        <f>'Estat gross gen ele'!I23/'Estat nett gen ele'!I23</f>
        <v>1.0403403471677524</v>
      </c>
      <c r="J23" s="14">
        <f>'Estat gross gen ele'!J23/'Estat nett gen ele'!J23</f>
        <v>1.040501417698851</v>
      </c>
      <c r="K23" s="14">
        <f>'Estat gross gen ele'!K23/'Estat nett gen ele'!K23</f>
        <v>1.0394183039510032</v>
      </c>
      <c r="L23" s="14">
        <f>'Estat gross gen ele'!L23/'Estat nett gen ele'!L23</f>
        <v>1.0363497633622156</v>
      </c>
      <c r="M23" s="14">
        <f>'Estat gross gen ele'!M23/'Estat nett gen ele'!M23</f>
        <v>1.0373096392942622</v>
      </c>
      <c r="N23" s="14">
        <f>'Estat gross gen ele'!N23/'Estat nett gen ele'!N23</f>
        <v>1.0383321585349683</v>
      </c>
      <c r="O23" s="14">
        <f>'Estat gross gen ele'!O23/'Estat nett gen ele'!O23</f>
        <v>1.0371533665699586</v>
      </c>
      <c r="P23" s="14">
        <f>'Estat gross gen ele'!P23/'Estat nett gen ele'!P23</f>
        <v>1.038639242864595</v>
      </c>
      <c r="Q23" s="14">
        <f>'Estat gross gen ele'!Q23/'Estat nett gen ele'!Q23</f>
        <v>1.0413714870380462</v>
      </c>
      <c r="R23" s="14">
        <f>'Estat gross gen ele'!R23/'Estat nett gen ele'!R23</f>
        <v>1.0394485972823291</v>
      </c>
      <c r="S23" s="14">
        <f>'Estat gross gen ele'!S23/'Estat nett gen ele'!S23</f>
        <v>1.0407975298016745</v>
      </c>
      <c r="T23" s="14">
        <f>'Estat gross gen ele'!T23/'Estat nett gen ele'!T23</f>
        <v>1.0402726028799176</v>
      </c>
    </row>
    <row r="24" spans="1:20" x14ac:dyDescent="0.2">
      <c r="A24" s="9" t="s">
        <v>57</v>
      </c>
      <c r="B24" s="14">
        <f>'Estat gross gen ele'!B24/'Estat nett gen ele'!B24</f>
        <v>1.0462019631511947</v>
      </c>
      <c r="C24" s="14">
        <f>'Estat gross gen ele'!C24/'Estat nett gen ele'!C24</f>
        <v>1.0448323637810015</v>
      </c>
      <c r="D24" s="14">
        <f>'Estat gross gen ele'!D24/'Estat nett gen ele'!D24</f>
        <v>1.04529657991643</v>
      </c>
      <c r="E24" s="14">
        <f>'Estat gross gen ele'!E24/'Estat nett gen ele'!E24</f>
        <v>1.0454162427691034</v>
      </c>
      <c r="F24" s="14">
        <f>'Estat gross gen ele'!F24/'Estat nett gen ele'!F24</f>
        <v>1.0450225695930335</v>
      </c>
      <c r="G24" s="14">
        <f>'Estat gross gen ele'!G24/'Estat nett gen ele'!G24</f>
        <v>1.047318741402739</v>
      </c>
      <c r="H24" s="14">
        <f>'Estat gross gen ele'!H24/'Estat nett gen ele'!H24</f>
        <v>1.0467792771382474</v>
      </c>
      <c r="I24" s="14">
        <f>'Estat gross gen ele'!I24/'Estat nett gen ele'!I24</f>
        <v>1.0466726687308925</v>
      </c>
      <c r="J24" s="14">
        <f>'Estat gross gen ele'!J24/'Estat nett gen ele'!J24</f>
        <v>1.0462458719815244</v>
      </c>
      <c r="K24" s="14">
        <f>'Estat gross gen ele'!K24/'Estat nett gen ele'!K24</f>
        <v>1.0461474981517016</v>
      </c>
      <c r="L24" s="14">
        <f>'Estat gross gen ele'!L24/'Estat nett gen ele'!L24</f>
        <v>1.0459102200932446</v>
      </c>
      <c r="M24" s="14">
        <f>'Estat gross gen ele'!M24/'Estat nett gen ele'!M24</f>
        <v>1.0460519502278334</v>
      </c>
      <c r="N24" s="14">
        <f>'Estat gross gen ele'!N24/'Estat nett gen ele'!N24</f>
        <v>1.0449679775567593</v>
      </c>
      <c r="O24" s="14">
        <f>'Estat gross gen ele'!O24/'Estat nett gen ele'!O24</f>
        <v>1.0437408783561166</v>
      </c>
      <c r="P24" s="14">
        <f>'Estat gross gen ele'!P24/'Estat nett gen ele'!P24</f>
        <v>1.0437777317517414</v>
      </c>
      <c r="Q24" s="14">
        <f>'Estat gross gen ele'!Q24/'Estat nett gen ele'!Q24</f>
        <v>1.0439760657558614</v>
      </c>
      <c r="R24" s="14">
        <f>'Estat gross gen ele'!R24/'Estat nett gen ele'!R24</f>
        <v>1.0441264055854538</v>
      </c>
      <c r="S24" s="14">
        <f>'Estat gross gen ele'!S24/'Estat nett gen ele'!S24</f>
        <v>1.0442991902692318</v>
      </c>
      <c r="T24" s="14">
        <f>'Estat gross gen ele'!T24/'Estat nett gen ele'!T24</f>
        <v>1.0427451475479526</v>
      </c>
    </row>
    <row r="25" spans="1:20" x14ac:dyDescent="0.2">
      <c r="A25" s="9" t="s">
        <v>58</v>
      </c>
      <c r="B25" s="14">
        <f>'Estat gross gen ele'!B25/'Estat nett gen ele'!B25</f>
        <v>1.0369519257284676</v>
      </c>
      <c r="C25" s="14">
        <f>'Estat gross gen ele'!C25/'Estat nett gen ele'!C25</f>
        <v>1.0352380182655783</v>
      </c>
      <c r="D25" s="14">
        <f>'Estat gross gen ele'!D25/'Estat nett gen ele'!D25</f>
        <v>1.0433788089208398</v>
      </c>
      <c r="E25" s="14">
        <f>'Estat gross gen ele'!E25/'Estat nett gen ele'!E25</f>
        <v>1.0433002676743819</v>
      </c>
      <c r="F25" s="14">
        <f>'Estat gross gen ele'!F25/'Estat nett gen ele'!F25</f>
        <v>1.0366034380557203</v>
      </c>
      <c r="G25" s="14">
        <f>'Estat gross gen ele'!G25/'Estat nett gen ele'!G25</f>
        <v>1.0365411875885966</v>
      </c>
      <c r="H25" s="14">
        <f>'Estat gross gen ele'!H25/'Estat nett gen ele'!H25</f>
        <v>1.0379474940334128</v>
      </c>
      <c r="I25" s="14">
        <f>'Estat gross gen ele'!I25/'Estat nett gen ele'!I25</f>
        <v>1.0445467247472673</v>
      </c>
      <c r="J25" s="14">
        <f>'Estat gross gen ele'!J25/'Estat nett gen ele'!J25</f>
        <v>1.0416969696969698</v>
      </c>
      <c r="K25" s="14">
        <f>'Estat gross gen ele'!K25/'Estat nett gen ele'!K25</f>
        <v>1.0323793447402747</v>
      </c>
      <c r="L25" s="14">
        <f>'Estat gross gen ele'!L25/'Estat nett gen ele'!L25</f>
        <v>1.0325665188470066</v>
      </c>
      <c r="M25" s="14">
        <f>'Estat gross gen ele'!M25/'Estat nett gen ele'!M25</f>
        <v>1.038535293580495</v>
      </c>
      <c r="N25" s="14">
        <f>'Estat gross gen ele'!N25/'Estat nett gen ele'!N25</f>
        <v>1.0345325125048095</v>
      </c>
      <c r="O25" s="14">
        <f>'Estat gross gen ele'!O25/'Estat nett gen ele'!O25</f>
        <v>1.0286969253294289</v>
      </c>
      <c r="P25" s="14">
        <f>'Estat gross gen ele'!P25/'Estat nett gen ele'!P25</f>
        <v>1.0300174785318033</v>
      </c>
      <c r="Q25" s="14">
        <f>'Estat gross gen ele'!Q25/'Estat nett gen ele'!Q25</f>
        <v>1.0382409177820269</v>
      </c>
      <c r="R25" s="14">
        <f>'Estat gross gen ele'!R25/'Estat nett gen ele'!R25</f>
        <v>1.0436339954412244</v>
      </c>
      <c r="S25" s="14">
        <f>'Estat gross gen ele'!S25/'Estat nett gen ele'!S25</f>
        <v>1.0399725763479679</v>
      </c>
      <c r="T25" s="14">
        <f>'Estat gross gen ele'!T25/'Estat nett gen ele'!T25</f>
        <v>1.0341460824179158</v>
      </c>
    </row>
    <row r="26" spans="1:20" x14ac:dyDescent="0.2">
      <c r="A26" s="9" t="s">
        <v>59</v>
      </c>
      <c r="B26" s="14">
        <f>'Estat gross gen ele'!B26/'Estat nett gen ele'!B26</f>
        <v>1.0506500252849147</v>
      </c>
      <c r="C26" s="14">
        <f>'Estat gross gen ele'!C26/'Estat nett gen ele'!C26</f>
        <v>1.0489786314192109</v>
      </c>
      <c r="D26" s="14">
        <f>'Estat gross gen ele'!D26/'Estat nett gen ele'!D26</f>
        <v>1.0534622468423145</v>
      </c>
      <c r="E26" s="14">
        <f>'Estat gross gen ele'!E26/'Estat nett gen ele'!E26</f>
        <v>1.0488291503110221</v>
      </c>
      <c r="F26" s="14">
        <f>'Estat gross gen ele'!F26/'Estat nett gen ele'!F26</f>
        <v>1.0458556063673281</v>
      </c>
      <c r="G26" s="14">
        <f>'Estat gross gen ele'!G26/'Estat nett gen ele'!G26</f>
        <v>1.0449531851528902</v>
      </c>
      <c r="H26" s="14">
        <f>'Estat gross gen ele'!H26/'Estat nett gen ele'!H26</f>
        <v>1.0426984227894078</v>
      </c>
      <c r="I26" s="14">
        <f>'Estat gross gen ele'!I26/'Estat nett gen ele'!I26</f>
        <v>1.0417792970674802</v>
      </c>
      <c r="J26" s="14">
        <f>'Estat gross gen ele'!J26/'Estat nett gen ele'!J26</f>
        <v>1.0392946236268912</v>
      </c>
      <c r="K26" s="14">
        <f>'Estat gross gen ele'!K26/'Estat nett gen ele'!K26</f>
        <v>1.0410286660884536</v>
      </c>
      <c r="L26" s="14">
        <f>'Estat gross gen ele'!L26/'Estat nett gen ele'!L26</f>
        <v>1.0389254284460381</v>
      </c>
      <c r="M26" s="14">
        <f>'Estat gross gen ele'!M26/'Estat nett gen ele'!M26</f>
        <v>1.0382231411835283</v>
      </c>
      <c r="N26" s="14">
        <f>'Estat gross gen ele'!N26/'Estat nett gen ele'!N26</f>
        <v>1.0398661679386862</v>
      </c>
      <c r="O26" s="14">
        <f>'Estat gross gen ele'!O26/'Estat nett gen ele'!O26</f>
        <v>1.0393539773744171</v>
      </c>
      <c r="P26" s="14">
        <f>'Estat gross gen ele'!P26/'Estat nett gen ele'!P26</f>
        <v>1.0396785804802848</v>
      </c>
      <c r="Q26" s="14">
        <f>'Estat gross gen ele'!Q26/'Estat nett gen ele'!Q26</f>
        <v>1.0387810014873595</v>
      </c>
      <c r="R26" s="14">
        <f>'Estat gross gen ele'!R26/'Estat nett gen ele'!R26</f>
        <v>1.0359858550056784</v>
      </c>
      <c r="S26" s="14">
        <f>'Estat gross gen ele'!S26/'Estat nett gen ele'!S26</f>
        <v>1.0370334179282834</v>
      </c>
      <c r="T26" s="14">
        <f>'Estat gross gen ele'!T26/'Estat nett gen ele'!T26</f>
        <v>1.0352474670953027</v>
      </c>
    </row>
    <row r="27" spans="1:20" x14ac:dyDescent="0.2">
      <c r="A27" s="9" t="s">
        <v>60</v>
      </c>
      <c r="B27" s="14">
        <f>'Estat gross gen ele'!B27/'Estat nett gen ele'!B27</f>
        <v>1.0514820592823713</v>
      </c>
      <c r="C27" s="14">
        <f>'Estat gross gen ele'!C27/'Estat nett gen ele'!C27</f>
        <v>1.0555885850178359</v>
      </c>
      <c r="D27" s="14">
        <f>'Estat gross gen ele'!D27/'Estat nett gen ele'!D27</f>
        <v>1.0590374930050364</v>
      </c>
      <c r="E27" s="14">
        <f>'Estat gross gen ele'!E27/'Estat nett gen ele'!E27</f>
        <v>1.0579634464751959</v>
      </c>
      <c r="F27" s="14">
        <f>'Estat gross gen ele'!F27/'Estat nett gen ele'!F27</f>
        <v>1.0568438055468989</v>
      </c>
      <c r="G27" s="14">
        <f>'Estat gross gen ele'!G27/'Estat nett gen ele'!G27</f>
        <v>1.0595508846574409</v>
      </c>
      <c r="H27" s="14">
        <f>'Estat gross gen ele'!H27/'Estat nett gen ele'!H27</f>
        <v>1.0579893786199301</v>
      </c>
      <c r="I27" s="14">
        <f>'Estat gross gen ele'!I27/'Estat nett gen ele'!I27</f>
        <v>1.0575324276643701</v>
      </c>
      <c r="J27" s="14">
        <f>'Estat gross gen ele'!J27/'Estat nett gen ele'!J27</f>
        <v>1.0568050587713878</v>
      </c>
      <c r="K27" s="14">
        <f>'Estat gross gen ele'!K27/'Estat nett gen ele'!K27</f>
        <v>1.0537461685649572</v>
      </c>
      <c r="L27" s="14">
        <f>'Estat gross gen ele'!L27/'Estat nett gen ele'!L27</f>
        <v>1.0433238360688775</v>
      </c>
      <c r="M27" s="14">
        <f>'Estat gross gen ele'!M27/'Estat nett gen ele'!M27</f>
        <v>1.0491635597141447</v>
      </c>
      <c r="N27" s="14">
        <f>'Estat gross gen ele'!N27/'Estat nett gen ele'!N27</f>
        <v>1.0383004884632985</v>
      </c>
      <c r="O27" s="14">
        <f>'Estat gross gen ele'!O27/'Estat nett gen ele'!O27</f>
        <v>1.0415134694214454</v>
      </c>
      <c r="P27" s="14">
        <f>'Estat gross gen ele'!P27/'Estat nett gen ele'!P27</f>
        <v>1.0494519279015013</v>
      </c>
      <c r="Q27" s="14">
        <f>'Estat gross gen ele'!Q27/'Estat nett gen ele'!Q27</f>
        <v>1.051234306306039</v>
      </c>
      <c r="R27" s="14">
        <f>'Estat gross gen ele'!R27/'Estat nett gen ele'!R27</f>
        <v>1.0471330467358437</v>
      </c>
      <c r="S27" s="14">
        <f>'Estat gross gen ele'!S27/'Estat nett gen ele'!S27</f>
        <v>1.0473151426873268</v>
      </c>
      <c r="T27" s="14">
        <f>'Estat gross gen ele'!T27/'Estat nett gen ele'!T27</f>
        <v>1.0483265838470974</v>
      </c>
    </row>
    <row r="28" spans="1:20" x14ac:dyDescent="0.2">
      <c r="A28" s="9" t="s">
        <v>61</v>
      </c>
      <c r="B28" s="14">
        <f>'Estat gross gen ele'!B28/'Estat nett gen ele'!B28</f>
        <v>1.1208672086720868</v>
      </c>
      <c r="C28" s="14">
        <f>'Estat gross gen ele'!C28/'Estat nett gen ele'!C28</f>
        <v>1.1598915989159893</v>
      </c>
      <c r="D28" s="14">
        <f>'Estat gross gen ele'!D28/'Estat nett gen ele'!D28</f>
        <v>1.1270201304224554</v>
      </c>
      <c r="E28" s="14">
        <f>'Estat gross gen ele'!E28/'Estat nett gen ele'!E28</f>
        <v>1.1455331412103746</v>
      </c>
      <c r="F28" s="14">
        <f>'Estat gross gen ele'!F28/'Estat nett gen ele'!F28</f>
        <v>1.1185591603053435</v>
      </c>
      <c r="G28" s="14">
        <f>'Estat gross gen ele'!G28/'Estat nett gen ele'!G28</f>
        <v>1.1107086257640932</v>
      </c>
      <c r="H28" s="14">
        <f>'Estat gross gen ele'!H28/'Estat nett gen ele'!H28</f>
        <v>1.098360655737705</v>
      </c>
      <c r="I28" s="14">
        <f>'Estat gross gen ele'!I28/'Estat nett gen ele'!I28</f>
        <v>1.0833333333333333</v>
      </c>
      <c r="J28" s="14">
        <f>'Estat gross gen ele'!J28/'Estat nett gen ele'!J28</f>
        <v>1.0750101916021197</v>
      </c>
      <c r="K28" s="14">
        <f>'Estat gross gen ele'!K28/'Estat nett gen ele'!K28</f>
        <v>1.0728183394336352</v>
      </c>
      <c r="L28" s="14">
        <f>'Estat gross gen ele'!L28/'Estat nett gen ele'!L28</f>
        <v>1.0920894095934879</v>
      </c>
      <c r="M28" s="14">
        <f>'Estat gross gen ele'!M28/'Estat nett gen ele'!M28</f>
        <v>1.0952559998705937</v>
      </c>
      <c r="N28" s="14">
        <f>'Estat gross gen ele'!N28/'Estat nett gen ele'!N28</f>
        <v>1.0783564532500334</v>
      </c>
      <c r="O28" s="14">
        <f>'Estat gross gen ele'!O28/'Estat nett gen ele'!O28</f>
        <v>1.0705484069525457</v>
      </c>
      <c r="P28" s="14">
        <f>'Estat gross gen ele'!P28/'Estat nett gen ele'!P28</f>
        <v>1.0860843195266272</v>
      </c>
      <c r="Q28" s="14">
        <f>'Estat gross gen ele'!Q28/'Estat nett gen ele'!Q28</f>
        <v>1.086581038650426</v>
      </c>
      <c r="R28" s="14">
        <f>'Estat gross gen ele'!R28/'Estat nett gen ele'!R28</f>
        <v>1.083999175241311</v>
      </c>
      <c r="S28" s="14">
        <f>'Estat gross gen ele'!S28/'Estat nett gen ele'!S28</f>
        <v>1.0720768915077157</v>
      </c>
      <c r="T28" s="14">
        <f>'Estat gross gen ele'!T28/'Estat nett gen ele'!T28</f>
        <v>1.084092306090165</v>
      </c>
    </row>
    <row r="29" spans="1:20" x14ac:dyDescent="0.2">
      <c r="A29" s="9" t="s">
        <v>62</v>
      </c>
      <c r="B29" s="14">
        <f>'Estat gross gen ele'!B29/'Estat nett gen ele'!B29</f>
        <v>1.1380615599163264</v>
      </c>
      <c r="C29" s="14">
        <f>'Estat gross gen ele'!C29/'Estat nett gen ele'!C29</f>
        <v>1.1149190497806023</v>
      </c>
      <c r="D29" s="14">
        <f>'Estat gross gen ele'!D29/'Estat nett gen ele'!D29</f>
        <v>1.1021893270307253</v>
      </c>
      <c r="E29" s="14">
        <f>'Estat gross gen ele'!E29/'Estat nett gen ele'!E29</f>
        <v>1.0900548159749412</v>
      </c>
      <c r="F29" s="14">
        <f>'Estat gross gen ele'!F29/'Estat nett gen ele'!F29</f>
        <v>1.0885575511126171</v>
      </c>
      <c r="G29" s="14">
        <f>'Estat gross gen ele'!G29/'Estat nett gen ele'!G29</f>
        <v>1.088339222614841</v>
      </c>
      <c r="H29" s="14">
        <f>'Estat gross gen ele'!H29/'Estat nett gen ele'!H29</f>
        <v>1.0955850083384535</v>
      </c>
      <c r="I29" s="14">
        <f>'Estat gross gen ele'!I29/'Estat nett gen ele'!I29</f>
        <v>1.0876688926851996</v>
      </c>
      <c r="J29" s="14">
        <f>'Estat gross gen ele'!J29/'Estat nett gen ele'!J29</f>
        <v>1.0885689695641969</v>
      </c>
      <c r="K29" s="14">
        <f>'Estat gross gen ele'!K29/'Estat nett gen ele'!K29</f>
        <v>1.0856011875309253</v>
      </c>
      <c r="L29" s="14">
        <f>'Estat gross gen ele'!L29/'Estat nett gen ele'!L29</f>
        <v>1.0751823452403217</v>
      </c>
      <c r="M29" s="14">
        <f>'Estat gross gen ele'!M29/'Estat nett gen ele'!M29</f>
        <v>1.084814398200225</v>
      </c>
      <c r="N29" s="14">
        <f>'Estat gross gen ele'!N29/'Estat nett gen ele'!N29</f>
        <v>1.0754958413307742</v>
      </c>
      <c r="O29" s="14">
        <f>'Estat gross gen ele'!O29/'Estat nett gen ele'!O29</f>
        <v>1.069871938890137</v>
      </c>
      <c r="P29" s="14">
        <f>'Estat gross gen ele'!P29/'Estat nett gen ele'!P29</f>
        <v>1.0610521235521235</v>
      </c>
      <c r="Q29" s="14">
        <f>'Estat gross gen ele'!Q29/'Estat nett gen ele'!Q29</f>
        <v>1.0549615055603079</v>
      </c>
      <c r="R29" s="14">
        <f>'Estat gross gen ele'!R29/'Estat nett gen ele'!R29</f>
        <v>1.0530733152308072</v>
      </c>
      <c r="S29" s="14">
        <f>'Estat gross gen ele'!S29/'Estat nett gen ele'!S29</f>
        <v>1.0478216260854332</v>
      </c>
      <c r="T29" s="14">
        <f>'Estat gross gen ele'!T29/'Estat nett gen ele'!T29</f>
        <v>1.0593790544006274</v>
      </c>
    </row>
    <row r="30" spans="1:20" x14ac:dyDescent="0.2">
      <c r="A30" s="9" t="s">
        <v>63</v>
      </c>
      <c r="B30" s="14">
        <f>'Estat gross gen ele'!B30/'Estat nett gen ele'!B30</f>
        <v>1.0301677536974356</v>
      </c>
      <c r="C30" s="14">
        <f>'Estat gross gen ele'!C30/'Estat nett gen ele'!C30</f>
        <v>1.0222301393876527</v>
      </c>
      <c r="D30" s="14">
        <f>'Estat gross gen ele'!D30/'Estat nett gen ele'!D30</f>
        <v>1.0070816454445108</v>
      </c>
      <c r="E30" s="14">
        <f>'Estat gross gen ele'!E30/'Estat nett gen ele'!E30</f>
        <v>1.0066129683224612</v>
      </c>
      <c r="F30" s="14">
        <f>'Estat gross gen ele'!F30/'Estat nett gen ele'!F30</f>
        <v>1.0072098691284075</v>
      </c>
      <c r="G30" s="14">
        <f>'Estat gross gen ele'!G30/'Estat nett gen ele'!G30</f>
        <v>1.0059014879057868</v>
      </c>
      <c r="H30" s="14">
        <f>'Estat gross gen ele'!H30/'Estat nett gen ele'!H30</f>
        <v>1.0073408894749825</v>
      </c>
      <c r="I30" s="14">
        <f>'Estat gross gen ele'!I30/'Estat nett gen ele'!I30</f>
        <v>1.0103873017155613</v>
      </c>
      <c r="J30" s="14">
        <f>'Estat gross gen ele'!J30/'Estat nett gen ele'!J30</f>
        <v>1.0114089782474502</v>
      </c>
      <c r="K30" s="14">
        <f>'Estat gross gen ele'!K30/'Estat nett gen ele'!K30</f>
        <v>1.0109098813977868</v>
      </c>
      <c r="L30" s="14">
        <f>'Estat gross gen ele'!L30/'Estat nett gen ele'!L30</f>
        <v>1.0066709027172993</v>
      </c>
      <c r="M30" s="14">
        <f>'Estat gross gen ele'!M30/'Estat nett gen ele'!M30</f>
        <v>1.0060436365447671</v>
      </c>
      <c r="N30" s="14">
        <f>'Estat gross gen ele'!N30/'Estat nett gen ele'!N30</f>
        <v>1.0079455827007111</v>
      </c>
      <c r="O30" s="14">
        <f>'Estat gross gen ele'!O30/'Estat nett gen ele'!O30</f>
        <v>1.0100542971903275</v>
      </c>
      <c r="P30" s="14">
        <f>'Estat gross gen ele'!P30/'Estat nett gen ele'!P30</f>
        <v>1.0092476954795966</v>
      </c>
      <c r="Q30" s="14">
        <f>'Estat gross gen ele'!Q30/'Estat nett gen ele'!Q30</f>
        <v>1.010332782889563</v>
      </c>
      <c r="R30" s="14">
        <f>'Estat gross gen ele'!R30/'Estat nett gen ele'!R30</f>
        <v>1.013788872025059</v>
      </c>
      <c r="S30" s="14">
        <f>'Estat gross gen ele'!S30/'Estat nett gen ele'!S30</f>
        <v>1.0137558275970138</v>
      </c>
      <c r="T30" s="14">
        <f>'Estat gross gen ele'!T30/'Estat nett gen ele'!T30</f>
        <v>1.0135930610729842</v>
      </c>
    </row>
    <row r="31" spans="1:20" x14ac:dyDescent="0.2">
      <c r="A31" s="9" t="s">
        <v>64</v>
      </c>
      <c r="B31" s="14">
        <f>'Estat gross gen ele'!B31/'Estat nett gen ele'!B31</f>
        <v>1.0908893642084379</v>
      </c>
      <c r="C31" s="14">
        <f>'Estat gross gen ele'!C31/'Estat nett gen ele'!C31</f>
        <v>1.0804355566104913</v>
      </c>
      <c r="D31" s="14">
        <f>'Estat gross gen ele'!D31/'Estat nett gen ele'!D31</f>
        <v>1.080119492158327</v>
      </c>
      <c r="E31" s="14">
        <f>'Estat gross gen ele'!E31/'Estat nett gen ele'!E31</f>
        <v>1.0881828032379375</v>
      </c>
      <c r="F31" s="14">
        <f>'Estat gross gen ele'!F31/'Estat nett gen ele'!F31</f>
        <v>1.0782419550892457</v>
      </c>
      <c r="G31" s="14">
        <f>'Estat gross gen ele'!G31/'Estat nett gen ele'!G31</f>
        <v>1.0763719558084228</v>
      </c>
      <c r="H31" s="14">
        <f>'Estat gross gen ele'!H31/'Estat nett gen ele'!H31</f>
        <v>1.0753936122357175</v>
      </c>
      <c r="I31" s="14">
        <f>'Estat gross gen ele'!I31/'Estat nett gen ele'!I31</f>
        <v>1.0736163353036001</v>
      </c>
      <c r="J31" s="14">
        <f>'Estat gross gen ele'!J31/'Estat nett gen ele'!J31</f>
        <v>1.0706738357007195</v>
      </c>
      <c r="K31" s="14">
        <f>'Estat gross gen ele'!K31/'Estat nett gen ele'!K31</f>
        <v>1.0768953934740884</v>
      </c>
      <c r="L31" s="14">
        <f>'Estat gross gen ele'!L31/'Estat nett gen ele'!L31</f>
        <v>1.07968104469419</v>
      </c>
      <c r="M31" s="14">
        <f>'Estat gross gen ele'!M31/'Estat nett gen ele'!M31</f>
        <v>1.0741359258044314</v>
      </c>
      <c r="N31" s="14">
        <f>'Estat gross gen ele'!N31/'Estat nett gen ele'!N31</f>
        <v>1.070600599672344</v>
      </c>
      <c r="O31" s="14">
        <f>'Estat gross gen ele'!O31/'Estat nett gen ele'!O31</f>
        <v>1.0807320466626236</v>
      </c>
      <c r="P31" s="14">
        <f>'Estat gross gen ele'!P31/'Estat nett gen ele'!P31</f>
        <v>1.0833425444898861</v>
      </c>
      <c r="Q31" s="14">
        <f>'Estat gross gen ele'!Q31/'Estat nett gen ele'!Q31</f>
        <v>1.0785079928952042</v>
      </c>
      <c r="R31" s="14">
        <f>'Estat gross gen ele'!R31/'Estat nett gen ele'!R31</f>
        <v>1.0796669825368892</v>
      </c>
      <c r="S31" s="14">
        <f>'Estat gross gen ele'!S31/'Estat nett gen ele'!S31</f>
        <v>1.0712075311899409</v>
      </c>
      <c r="T31" s="14">
        <f>'Estat gross gen ele'!T31/'Estat nett gen ele'!T31</f>
        <v>1.0728077232502011</v>
      </c>
    </row>
    <row r="32" spans="1:20" x14ac:dyDescent="0.2">
      <c r="A32" s="9" t="s">
        <v>65</v>
      </c>
      <c r="B32" s="14">
        <f>'Estat gross gen ele'!B32/'Estat nett gen ele'!B32</f>
        <v>1.0638179800221976</v>
      </c>
      <c r="C32" s="14">
        <f>'Estat gross gen ele'!C32/'Estat nett gen ele'!C32</f>
        <v>1.0646575342465754</v>
      </c>
      <c r="D32" s="14">
        <f>'Estat gross gen ele'!D32/'Estat nett gen ele'!D32</f>
        <v>1.0648676699532953</v>
      </c>
      <c r="E32" s="14">
        <f>'Estat gross gen ele'!E32/'Estat nett gen ele'!E32</f>
        <v>1.0647619047619048</v>
      </c>
      <c r="F32" s="14">
        <f>'Estat gross gen ele'!F32/'Estat nett gen ele'!F32</f>
        <v>1.0648726573762615</v>
      </c>
      <c r="G32" s="14">
        <f>'Estat gross gen ele'!G32/'Estat nett gen ele'!G32</f>
        <v>1.0596026490066226</v>
      </c>
      <c r="H32" s="14">
        <f>'Estat gross gen ele'!H32/'Estat nett gen ele'!H32</f>
        <v>1.0620009394081729</v>
      </c>
      <c r="I32" s="14">
        <f>'Estat gross gen ele'!I32/'Estat nett gen ele'!I32</f>
        <v>1.0605080831408775</v>
      </c>
      <c r="J32" s="14">
        <f>'Estat gross gen ele'!J32/'Estat nett gen ele'!J32</f>
        <v>1.0581235697940503</v>
      </c>
      <c r="K32" s="14">
        <f>'Estat gross gen ele'!K32/'Estat nett gen ele'!K32</f>
        <v>1.0596285434995112</v>
      </c>
      <c r="L32" s="14">
        <f>'Estat gross gen ele'!L32/'Estat nett gen ele'!L32</f>
        <v>1.0607124937280481</v>
      </c>
      <c r="M32" s="14">
        <f>'Estat gross gen ele'!M32/'Estat nett gen ele'!M32</f>
        <v>1.0613735996103264</v>
      </c>
      <c r="N32" s="14">
        <f>'Estat gross gen ele'!N32/'Estat nett gen ele'!N32</f>
        <v>1.0561694290976058</v>
      </c>
      <c r="O32" s="14">
        <f>'Estat gross gen ele'!O32/'Estat nett gen ele'!O32</f>
        <v>1.0533458118858212</v>
      </c>
      <c r="P32" s="14">
        <f>'Estat gross gen ele'!P32/'Estat nett gen ele'!P32</f>
        <v>1.0505381375760412</v>
      </c>
      <c r="Q32" s="14">
        <f>'Estat gross gen ele'!Q32/'Estat nett gen ele'!Q32</f>
        <v>1.0516545601291365</v>
      </c>
      <c r="R32" s="14">
        <f>'Estat gross gen ele'!R32/'Estat nett gen ele'!R32</f>
        <v>1.0626650565004674</v>
      </c>
      <c r="S32" s="14">
        <f>'Estat gross gen ele'!S32/'Estat nett gen ele'!S32</f>
        <v>1.0307410437427418</v>
      </c>
      <c r="T32" s="14">
        <f>'Estat gross gen ele'!T32/'Estat nett gen ele'!T32</f>
        <v>1.0262623694923427</v>
      </c>
    </row>
    <row r="33" spans="1:20" x14ac:dyDescent="0.2">
      <c r="A33" s="9" t="s">
        <v>66</v>
      </c>
      <c r="B33" s="14">
        <f>'Estat gross gen ele'!B33/'Estat nett gen ele'!B33</f>
        <v>1.0422451684922904</v>
      </c>
      <c r="C33" s="14">
        <f>'Estat gross gen ele'!C33/'Estat nett gen ele'!C33</f>
        <v>1.0428784572217522</v>
      </c>
      <c r="D33" s="14">
        <f>'Estat gross gen ele'!D33/'Estat nett gen ele'!D33</f>
        <v>1.0428070099194924</v>
      </c>
      <c r="E33" s="14">
        <f>'Estat gross gen ele'!E33/'Estat nett gen ele'!E33</f>
        <v>1.0428366777609031</v>
      </c>
      <c r="F33" s="14">
        <f>'Estat gross gen ele'!F33/'Estat nett gen ele'!F33</f>
        <v>1.0429701990849511</v>
      </c>
      <c r="G33" s="14">
        <f>'Estat gross gen ele'!G33/'Estat nett gen ele'!G33</f>
        <v>1.0452206113098601</v>
      </c>
      <c r="H33" s="14">
        <f>'Estat gross gen ele'!H33/'Estat nett gen ele'!H33</f>
        <v>1.0459736053932205</v>
      </c>
      <c r="I33" s="14">
        <f>'Estat gross gen ele'!I33/'Estat nett gen ele'!I33</f>
        <v>1.0438213399503722</v>
      </c>
      <c r="J33" s="14">
        <f>'Estat gross gen ele'!J33/'Estat nett gen ele'!J33</f>
        <v>1.0423018403481059</v>
      </c>
      <c r="K33" s="14">
        <f>'Estat gross gen ele'!K33/'Estat nett gen ele'!K33</f>
        <v>1.0452710840604227</v>
      </c>
      <c r="L33" s="14">
        <f>'Estat gross gen ele'!L33/'Estat nett gen ele'!L33</f>
        <v>1.0387020361242227</v>
      </c>
      <c r="M33" s="14">
        <f>'Estat gross gen ele'!M33/'Estat nett gen ele'!M33</f>
        <v>1.0441431123734481</v>
      </c>
      <c r="N33" s="14">
        <f>'Estat gross gen ele'!N33/'Estat nett gen ele'!N33</f>
        <v>1.0409395615841761</v>
      </c>
      <c r="O33" s="14">
        <f>'Estat gross gen ele'!O33/'Estat nett gen ele'!O33</f>
        <v>1.0428983894464872</v>
      </c>
      <c r="P33" s="14">
        <f>'Estat gross gen ele'!P33/'Estat nett gen ele'!P33</f>
        <v>1.047044666986565</v>
      </c>
      <c r="Q33" s="14">
        <f>'Estat gross gen ele'!Q33/'Estat nett gen ele'!Q33</f>
        <v>1.0423647491450663</v>
      </c>
      <c r="R33" s="14">
        <f>'Estat gross gen ele'!R33/'Estat nett gen ele'!R33</f>
        <v>1.0376479346050917</v>
      </c>
      <c r="S33" s="14">
        <f>'Estat gross gen ele'!S33/'Estat nett gen ele'!S33</f>
        <v>1.0334060807203855</v>
      </c>
      <c r="T33" s="14">
        <f>'Estat gross gen ele'!T33/'Estat nett gen ele'!T33</f>
        <v>1.0308280212216707</v>
      </c>
    </row>
    <row r="34" spans="1:20" x14ac:dyDescent="0.2">
      <c r="A34" s="9" t="s">
        <v>67</v>
      </c>
      <c r="B34" s="14">
        <f>'Estat gross gen ele'!B34/'Estat nett gen ele'!B34</f>
        <v>1.0373048396382971</v>
      </c>
      <c r="C34" s="14">
        <f>'Estat gross gen ele'!C34/'Estat nett gen ele'!C34</f>
        <v>1.0388947114504832</v>
      </c>
      <c r="D34" s="14">
        <f>'Estat gross gen ele'!D34/'Estat nett gen ele'!D34</f>
        <v>1.0427448821262326</v>
      </c>
      <c r="E34" s="14">
        <f>'Estat gross gen ele'!E34/'Estat nett gen ele'!E34</f>
        <v>1.0480901537979204</v>
      </c>
      <c r="F34" s="14">
        <f>'Estat gross gen ele'!F34/'Estat nett gen ele'!F34</f>
        <v>1.0450421098929741</v>
      </c>
      <c r="G34" s="14">
        <f>'Estat gross gen ele'!G34/'Estat nett gen ele'!G34</f>
        <v>1.0496507302099953</v>
      </c>
      <c r="H34" s="14">
        <f>'Estat gross gen ele'!H34/'Estat nett gen ele'!H34</f>
        <v>1.0513997309179348</v>
      </c>
      <c r="I34" s="14">
        <f>'Estat gross gen ele'!I34/'Estat nett gen ele'!I34</f>
        <v>1.052974715532756</v>
      </c>
      <c r="J34" s="14">
        <f>'Estat gross gen ele'!J34/'Estat nett gen ele'!J34</f>
        <v>1.0513186002810342</v>
      </c>
      <c r="K34" s="14">
        <f>'Estat gross gen ele'!K34/'Estat nett gen ele'!K34</f>
        <v>1.0462749913537985</v>
      </c>
      <c r="L34" s="14">
        <f>'Estat gross gen ele'!L34/'Estat nett gen ele'!L34</f>
        <v>1.0520436086717355</v>
      </c>
      <c r="M34" s="14">
        <f>'Estat gross gen ele'!M34/'Estat nett gen ele'!M34</f>
        <v>1.0531487058337214</v>
      </c>
      <c r="N34" s="14">
        <f>'Estat gross gen ele'!N34/'Estat nett gen ele'!N34</f>
        <v>1.0474389799537946</v>
      </c>
      <c r="O34" s="14">
        <f>'Estat gross gen ele'!O34/'Estat nett gen ele'!O34</f>
        <v>1.0468139691367939</v>
      </c>
      <c r="P34" s="14">
        <f>'Estat gross gen ele'!P34/'Estat nett gen ele'!P34</f>
        <v>1.0514363536792135</v>
      </c>
      <c r="Q34" s="14">
        <f>'Estat gross gen ele'!Q34/'Estat nett gen ele'!Q34</f>
        <v>1.0539351477791534</v>
      </c>
      <c r="R34" s="14">
        <f>'Estat gross gen ele'!R34/'Estat nett gen ele'!R34</f>
        <v>1.0531549440144417</v>
      </c>
      <c r="S34" s="14">
        <f>'Estat gross gen ele'!S34/'Estat nett gen ele'!S34</f>
        <v>1.0502339143777195</v>
      </c>
      <c r="T34" s="14">
        <f>'Estat gross gen ele'!T34/'Estat nett gen ele'!T34</f>
        <v>1.0533951297556412</v>
      </c>
    </row>
    <row r="35" spans="1:20" x14ac:dyDescent="0.2">
      <c r="A35" s="9" t="s">
        <v>68</v>
      </c>
      <c r="B35" s="14">
        <f>'Estat gross gen ele'!B35/'Estat nett gen ele'!B35</f>
        <v>1.0980985372199616</v>
      </c>
      <c r="C35" s="14">
        <f>'Estat gross gen ele'!C35/'Estat nett gen ele'!C35</f>
        <v>1.0976135558470144</v>
      </c>
      <c r="D35" s="14">
        <f>'Estat gross gen ele'!D35/'Estat nett gen ele'!D35</f>
        <v>1.0970663906100142</v>
      </c>
      <c r="E35" s="14">
        <f>'Estat gross gen ele'!E35/'Estat nett gen ele'!E35</f>
        <v>1.0958610073211097</v>
      </c>
      <c r="F35" s="14">
        <f>'Estat gross gen ele'!F35/'Estat nett gen ele'!F35</f>
        <v>1.0949648054890653</v>
      </c>
      <c r="G35" s="14">
        <f>'Estat gross gen ele'!G35/'Estat nett gen ele'!G35</f>
        <v>1.0927549350694565</v>
      </c>
      <c r="H35" s="14">
        <f>'Estat gross gen ele'!H35/'Estat nett gen ele'!H35</f>
        <v>1.0951823137082304</v>
      </c>
      <c r="I35" s="14">
        <f>'Estat gross gen ele'!I35/'Estat nett gen ele'!I35</f>
        <v>1.0959812370609314</v>
      </c>
      <c r="J35" s="14">
        <f>'Estat gross gen ele'!J35/'Estat nett gen ele'!J35</f>
        <v>1.0975773509166207</v>
      </c>
      <c r="K35" s="14">
        <f>'Estat gross gen ele'!K35/'Estat nett gen ele'!K35</f>
        <v>1.1001537256721872</v>
      </c>
      <c r="L35" s="14">
        <f>'Estat gross gen ele'!L35/'Estat nett gen ele'!L35</f>
        <v>1.0989843646528228</v>
      </c>
      <c r="M35" s="14">
        <f>'Estat gross gen ele'!M35/'Estat nett gen ele'!M35</f>
        <v>1.0982788608113463</v>
      </c>
      <c r="N35" s="14">
        <f>'Estat gross gen ele'!N35/'Estat nett gen ele'!N35</f>
        <v>1.0981381519685198</v>
      </c>
      <c r="O35" s="14">
        <f>'Estat gross gen ele'!O35/'Estat nett gen ele'!O35</f>
        <v>1.0966224455120304</v>
      </c>
      <c r="P35" s="14">
        <f>'Estat gross gen ele'!P35/'Estat nett gen ele'!P35</f>
        <v>1.0953420469100776</v>
      </c>
      <c r="Q35" s="14">
        <f>'Estat gross gen ele'!Q35/'Estat nett gen ele'!Q35</f>
        <v>1.0945552274461661</v>
      </c>
      <c r="R35" s="14">
        <f>'Estat gross gen ele'!R35/'Estat nett gen ele'!R35</f>
        <v>1.0962612580014868</v>
      </c>
      <c r="S35" s="14">
        <f>'Estat gross gen ele'!S35/'Estat nett gen ele'!S35</f>
        <v>1.1007042943243823</v>
      </c>
      <c r="T35" s="14">
        <f>'Estat gross gen ele'!T35/'Estat nett gen ele'!T35</f>
        <v>1.0951940056603624</v>
      </c>
    </row>
    <row r="36" spans="1:20" x14ac:dyDescent="0.2">
      <c r="A36" s="9" t="s">
        <v>69</v>
      </c>
      <c r="B36" s="14">
        <f>'Estat gross gen ele'!B36/'Estat nett gen ele'!B36</f>
        <v>1.0366931185597537</v>
      </c>
      <c r="C36" s="14">
        <f>'Estat gross gen ele'!C36/'Estat nett gen ele'!C36</f>
        <v>1.0371287128712872</v>
      </c>
      <c r="D36" s="14">
        <f>'Estat gross gen ele'!D36/'Estat nett gen ele'!D36</f>
        <v>1.0386798828564991</v>
      </c>
      <c r="E36" s="14">
        <f>'Estat gross gen ele'!E36/'Estat nett gen ele'!E36</f>
        <v>1.0325509641873278</v>
      </c>
      <c r="F36" s="14">
        <f>'Estat gross gen ele'!F36/'Estat nett gen ele'!F36</f>
        <v>1.0373246201593529</v>
      </c>
      <c r="G36" s="14">
        <f>'Estat gross gen ele'!G36/'Estat nett gen ele'!G36</f>
        <v>1.0353650814836548</v>
      </c>
      <c r="H36" s="14">
        <f>'Estat gross gen ele'!H36/'Estat nett gen ele'!H36</f>
        <v>1.0325893275152056</v>
      </c>
      <c r="I36" s="14">
        <f>'Estat gross gen ele'!I36/'Estat nett gen ele'!I36</f>
        <v>1.0292873854072218</v>
      </c>
      <c r="J36" s="14">
        <f>'Estat gross gen ele'!J36/'Estat nett gen ele'!J36</f>
        <v>1.0311781812125018</v>
      </c>
      <c r="K36" s="14">
        <f>'Estat gross gen ele'!K36/'Estat nett gen ele'!K36</f>
        <v>1.0305598461395695</v>
      </c>
      <c r="L36" s="14">
        <f>'Estat gross gen ele'!L36/'Estat nett gen ele'!L36</f>
        <v>1.0247714001124422</v>
      </c>
      <c r="M36" s="14">
        <f>'Estat gross gen ele'!M36/'Estat nett gen ele'!M36</f>
        <v>1.0261051465708164</v>
      </c>
      <c r="N36" s="14">
        <f>'Estat gross gen ele'!N36/'Estat nett gen ele'!N36</f>
        <v>1.0300619187609965</v>
      </c>
      <c r="O36" s="14">
        <f>'Estat gross gen ele'!O36/'Estat nett gen ele'!O36</f>
        <v>1.0250190873004295</v>
      </c>
      <c r="P36" s="14">
        <f>'Estat gross gen ele'!P36/'Estat nett gen ele'!P36</f>
        <v>1.02475422430091</v>
      </c>
      <c r="Q36" s="14">
        <f>'Estat gross gen ele'!Q36/'Estat nett gen ele'!Q36</f>
        <v>1.0290560856864923</v>
      </c>
      <c r="R36" s="14">
        <f>'Estat gross gen ele'!R36/'Estat nett gen ele'!R36</f>
        <v>1.0249262462001834</v>
      </c>
      <c r="S36" s="14">
        <f>'Estat gross gen ele'!S36/'Estat nett gen ele'!S36</f>
        <v>1.0305665725513637</v>
      </c>
      <c r="T36" s="14">
        <f>'Estat gross gen ele'!T36/'Estat nett gen ele'!T36</f>
        <v>1.0247239666021819</v>
      </c>
    </row>
    <row r="37" spans="1:20" x14ac:dyDescent="0.2">
      <c r="A37" s="9" t="s">
        <v>70</v>
      </c>
      <c r="B37" s="14">
        <f>'Estat gross gen ele'!B37/'Estat nett gen ele'!B37</f>
        <v>1.0680514138817481</v>
      </c>
      <c r="C37" s="14">
        <f>'Estat gross gen ele'!C37/'Estat nett gen ele'!C37</f>
        <v>1.0682823314757155</v>
      </c>
      <c r="D37" s="14">
        <f>'Estat gross gen ele'!D37/'Estat nett gen ele'!D37</f>
        <v>1.0721168912566594</v>
      </c>
      <c r="E37" s="14">
        <f>'Estat gross gen ele'!E37/'Estat nett gen ele'!E37</f>
        <v>1.0744977297971432</v>
      </c>
      <c r="F37" s="14">
        <f>'Estat gross gen ele'!F37/'Estat nett gen ele'!F37</f>
        <v>1.0722297079308447</v>
      </c>
      <c r="G37" s="14">
        <f>'Estat gross gen ele'!G37/'Estat nett gen ele'!G37</f>
        <v>1.0704273565869127</v>
      </c>
      <c r="H37" s="14">
        <f>'Estat gross gen ele'!H37/'Estat nett gen ele'!H37</f>
        <v>1.0744987146529563</v>
      </c>
      <c r="I37" s="14">
        <f>'Estat gross gen ele'!I37/'Estat nett gen ele'!I37</f>
        <v>1.0980681919344788</v>
      </c>
      <c r="J37" s="14">
        <f>'Estat gross gen ele'!J37/'Estat nett gen ele'!J37</f>
        <v>1.0807986688851914</v>
      </c>
      <c r="K37" s="14">
        <f>'Estat gross gen ele'!K37/'Estat nett gen ele'!K37</f>
        <v>1.0996038590572224</v>
      </c>
      <c r="L37" s="14">
        <f>'Estat gross gen ele'!L37/'Estat nett gen ele'!L37</f>
        <v>1.0904100280743165</v>
      </c>
      <c r="M37" s="14">
        <f>'Estat gross gen ele'!M37/'Estat nett gen ele'!M37</f>
        <v>1.1013807753584706</v>
      </c>
      <c r="N37" s="14">
        <f>'Estat gross gen ele'!N37/'Estat nett gen ele'!N37</f>
        <v>1.0996573173911424</v>
      </c>
      <c r="O37" s="14">
        <f>'Estat gross gen ele'!O37/'Estat nett gen ele'!O37</f>
        <v>1.0878191155281338</v>
      </c>
      <c r="P37" s="14">
        <f>'Estat gross gen ele'!P37/'Estat nett gen ele'!P37</f>
        <v>1.0819947610339544</v>
      </c>
      <c r="Q37" s="14">
        <f>'Estat gross gen ele'!Q37/'Estat nett gen ele'!Q37</f>
        <v>1.0819067513096268</v>
      </c>
      <c r="R37" s="14">
        <f>'Estat gross gen ele'!R37/'Estat nett gen ele'!R37</f>
        <v>1.0804401221455124</v>
      </c>
      <c r="S37" s="14">
        <f>'Estat gross gen ele'!S37/'Estat nett gen ele'!S37</f>
        <v>1.0832373550322185</v>
      </c>
      <c r="T37" s="14">
        <f>'Estat gross gen ele'!T37/'Estat nett gen ele'!T37</f>
        <v>1.0781205380526833</v>
      </c>
    </row>
    <row r="38" spans="1:20" x14ac:dyDescent="0.2">
      <c r="A38" s="9" t="s">
        <v>71</v>
      </c>
      <c r="B38" s="14">
        <f>'Estat gross gen ele'!B38/'Estat nett gen ele'!B38</f>
        <v>1.0647909339585775</v>
      </c>
      <c r="C38" s="14">
        <f>'Estat gross gen ele'!C38/'Estat nett gen ele'!C38</f>
        <v>1.0643808402619381</v>
      </c>
      <c r="D38" s="14">
        <f>'Estat gross gen ele'!D38/'Estat nett gen ele'!D38</f>
        <v>1.0660921638793543</v>
      </c>
      <c r="E38" s="14">
        <f>'Estat gross gen ele'!E38/'Estat nett gen ele'!E38</f>
        <v>1.0717332299340829</v>
      </c>
      <c r="F38" s="14">
        <f>'Estat gross gen ele'!F38/'Estat nett gen ele'!F38</f>
        <v>1.0673050041934582</v>
      </c>
      <c r="G38" s="14">
        <f>'Estat gross gen ele'!G38/'Estat nett gen ele'!G38</f>
        <v>1.0684147289561099</v>
      </c>
      <c r="H38" s="14">
        <f>'Estat gross gen ele'!H38/'Estat nett gen ele'!H38</f>
        <v>1.0706949068498972</v>
      </c>
      <c r="I38" s="14">
        <f>'Estat gross gen ele'!I38/'Estat nett gen ele'!I38</f>
        <v>1.0711335801765878</v>
      </c>
      <c r="J38" s="14">
        <f>'Estat gross gen ele'!J38/'Estat nett gen ele'!J38</f>
        <v>1.0678517939701764</v>
      </c>
      <c r="K38" s="14">
        <f>'Estat gross gen ele'!K38/'Estat nett gen ele'!K38</f>
        <v>1.0668617886178862</v>
      </c>
      <c r="L38" s="14">
        <f>'Estat gross gen ele'!L38/'Estat nett gen ele'!L38</f>
        <v>1.0668397144711226</v>
      </c>
      <c r="M38" s="14">
        <f>'Estat gross gen ele'!M38/'Estat nett gen ele'!M38</f>
        <v>1.0705286314245717</v>
      </c>
      <c r="N38" s="14">
        <f>'Estat gross gen ele'!N38/'Estat nett gen ele'!N38</f>
        <v>1.070112206732404</v>
      </c>
      <c r="O38" s="14">
        <f>'Estat gross gen ele'!O38/'Estat nett gen ele'!O38</f>
        <v>1.0652245815968777</v>
      </c>
      <c r="P38" s="14">
        <f>'Estat gross gen ele'!P38/'Estat nett gen ele'!P38</f>
        <v>1.0576853087468154</v>
      </c>
      <c r="Q38" s="14">
        <f>'Estat gross gen ele'!Q38/'Estat nett gen ele'!Q38</f>
        <v>1.0643546909142172</v>
      </c>
      <c r="R38" s="14">
        <f>'Estat gross gen ele'!R38/'Estat nett gen ele'!R38</f>
        <v>1.0613662678502509</v>
      </c>
      <c r="S38" s="14">
        <f>'Estat gross gen ele'!S38/'Estat nett gen ele'!S38</f>
        <v>1.0603595820346934</v>
      </c>
      <c r="T38" s="14">
        <f>'Estat gross gen ele'!T38/'Estat nett gen ele'!T38</f>
        <v>1.0571984585926415</v>
      </c>
    </row>
    <row r="39" spans="1:20" x14ac:dyDescent="0.2">
      <c r="A39" s="9" t="s">
        <v>72</v>
      </c>
      <c r="B39" s="14">
        <f>'Estat gross gen ele'!B39/'Estat nett gen ele'!B39</f>
        <v>1.123053633217993</v>
      </c>
      <c r="C39" s="14">
        <f>'Estat gross gen ele'!C39/'Estat nett gen ele'!C39</f>
        <v>1.0821598622226725</v>
      </c>
      <c r="D39" s="14">
        <f>'Estat gross gen ele'!D39/'Estat nett gen ele'!D39</f>
        <v>1.0816210807204802</v>
      </c>
      <c r="E39" s="14">
        <f>'Estat gross gen ele'!E39/'Estat nett gen ele'!E39</f>
        <v>1.0857739857217483</v>
      </c>
      <c r="F39" s="14">
        <f>'Estat gross gen ele'!F39/'Estat nett gen ele'!F39</f>
        <v>1.0857457464568607</v>
      </c>
      <c r="G39" s="14">
        <f>'Estat gross gen ele'!G39/'Estat nett gen ele'!G39</f>
        <v>1.0738793486053737</v>
      </c>
      <c r="H39" s="14">
        <f>'Estat gross gen ele'!H39/'Estat nett gen ele'!H39</f>
        <v>1.0869023732097143</v>
      </c>
      <c r="I39" s="14">
        <f>'Estat gross gen ele'!I39/'Estat nett gen ele'!I39</f>
        <v>1.0888768144065823</v>
      </c>
      <c r="J39" s="14">
        <f>'Estat gross gen ele'!J39/'Estat nett gen ele'!J39</f>
        <v>1.0869581534997186</v>
      </c>
      <c r="K39" s="14">
        <f>'Estat gross gen ele'!K39/'Estat nett gen ele'!K39</f>
        <v>1.0851796531408182</v>
      </c>
      <c r="L39" s="14">
        <f>'Estat gross gen ele'!L39/'Estat nett gen ele'!L39</f>
        <v>1.0954347056741771</v>
      </c>
      <c r="M39" s="14">
        <f>'Estat gross gen ele'!M39/'Estat nett gen ele'!M39</f>
        <v>1.0983518589497892</v>
      </c>
      <c r="N39" s="14">
        <f>'Estat gross gen ele'!N39/'Estat nett gen ele'!N39</f>
        <v>1.0966828633737613</v>
      </c>
      <c r="O39" s="14">
        <f>'Estat gross gen ele'!O39/'Estat nett gen ele'!O39</f>
        <v>1.0610923008979831</v>
      </c>
      <c r="P39" s="14">
        <f>'Estat gross gen ele'!P39/'Estat nett gen ele'!P39</f>
        <v>1.0957331947054825</v>
      </c>
      <c r="Q39" s="14">
        <f>'Estat gross gen ele'!Q39/'Estat nett gen ele'!Q39</f>
        <v>1.0866386622505857</v>
      </c>
      <c r="R39" s="14">
        <f>'Estat gross gen ele'!R39/'Estat nett gen ele'!R39</f>
        <v>1.0826899227907349</v>
      </c>
      <c r="S39" s="14">
        <f>'Estat gross gen ele'!S39/'Estat nett gen ele'!S39</f>
        <v>1.0796356842596917</v>
      </c>
      <c r="T39" s="14">
        <f>'Estat gross gen ele'!T39/'Estat nett gen ele'!T39</f>
        <v>1.084784619716044</v>
      </c>
    </row>
    <row r="40" spans="1:20" x14ac:dyDescent="0.2">
      <c r="A40" s="9" t="s">
        <v>73</v>
      </c>
      <c r="B40" s="14">
        <f>'Estat gross gen ele'!B40/'Estat nett gen ele'!B40</f>
        <v>1.0399476875520153</v>
      </c>
      <c r="C40" s="14">
        <f>'Estat gross gen ele'!C40/'Estat nett gen ele'!C40</f>
        <v>1.0456083215183121</v>
      </c>
      <c r="D40" s="14">
        <f>'Estat gross gen ele'!D40/'Estat nett gen ele'!D40</f>
        <v>1.0463898816171544</v>
      </c>
      <c r="E40" s="14">
        <f>'Estat gross gen ele'!E40/'Estat nett gen ele'!E40</f>
        <v>1.0488699827107977</v>
      </c>
      <c r="F40" s="14">
        <f>'Estat gross gen ele'!F40/'Estat nett gen ele'!F40</f>
        <v>1.0444574223455123</v>
      </c>
      <c r="G40" s="14">
        <f>'Estat gross gen ele'!G40/'Estat nett gen ele'!G40</f>
        <v>1.0403726250313223</v>
      </c>
      <c r="H40" s="14">
        <f>'Estat gross gen ele'!H40/'Estat nett gen ele'!H40</f>
        <v>1.0466538662055109</v>
      </c>
      <c r="I40" s="14">
        <f>'Estat gross gen ele'!I40/'Estat nett gen ele'!I40</f>
        <v>1.0438106250401491</v>
      </c>
      <c r="J40" s="14">
        <f>'Estat gross gen ele'!J40/'Estat nett gen ele'!J40</f>
        <v>1.0394394179396997</v>
      </c>
      <c r="K40" s="14">
        <f>'Estat gross gen ele'!K40/'Estat nett gen ele'!K40</f>
        <v>1.0411285429487735</v>
      </c>
      <c r="L40" s="14">
        <f>'Estat gross gen ele'!L40/'Estat nett gen ele'!L40</f>
        <v>1.0447293447293446</v>
      </c>
      <c r="M40" s="14">
        <f>'Estat gross gen ele'!M40/'Estat nett gen ele'!M40</f>
        <v>1.0438555380398507</v>
      </c>
      <c r="N40" s="14">
        <f>'Estat gross gen ele'!N40/'Estat nett gen ele'!N40</f>
        <v>1.0399367864474869</v>
      </c>
      <c r="O40" s="14">
        <f>'Estat gross gen ele'!O40/'Estat nett gen ele'!O40</f>
        <v>1.042485333489386</v>
      </c>
      <c r="P40" s="14">
        <f>'Estat gross gen ele'!P40/'Estat nett gen ele'!P40</f>
        <v>1.0402700968559992</v>
      </c>
      <c r="Q40" s="14">
        <f>'Estat gross gen ele'!Q40/'Estat nett gen ele'!Q40</f>
        <v>1.0369435416824124</v>
      </c>
      <c r="R40" s="14">
        <f>'Estat gross gen ele'!R40/'Estat nett gen ele'!R40</f>
        <v>1.0385783121610803</v>
      </c>
      <c r="S40" s="14">
        <f>'Estat gross gen ele'!S40/'Estat nett gen ele'!S40</f>
        <v>1.0381286226035085</v>
      </c>
      <c r="T40" s="14">
        <f>'Estat gross gen ele'!T40/'Estat nett gen ele'!T40</f>
        <v>1.0404246812669362</v>
      </c>
    </row>
    <row r="41" spans="1:20" x14ac:dyDescent="0.2">
      <c r="A41" s="9" t="s">
        <v>74</v>
      </c>
      <c r="B41" s="14">
        <f>'Estat gross gen ele'!B41/'Estat nett gen ele'!B41</f>
        <v>1.0259333022585704</v>
      </c>
      <c r="C41" s="14">
        <f>'Estat gross gen ele'!C41/'Estat nett gen ele'!C41</f>
        <v>1.02524787962217</v>
      </c>
      <c r="D41" s="14">
        <f>'Estat gross gen ele'!D41/'Estat nett gen ele'!D41</f>
        <v>1.0244353684504486</v>
      </c>
      <c r="E41" s="14">
        <f>'Estat gross gen ele'!E41/'Estat nett gen ele'!E41</f>
        <v>1.0218806823754876</v>
      </c>
      <c r="F41" s="14">
        <f>'Estat gross gen ele'!F41/'Estat nett gen ele'!F41</f>
        <v>1.0215226772406272</v>
      </c>
      <c r="G41" s="14">
        <f>'Estat gross gen ele'!G41/'Estat nett gen ele'!G41</f>
        <v>1.0247330396931655</v>
      </c>
      <c r="H41" s="14">
        <f>'Estat gross gen ele'!H41/'Estat nett gen ele'!H41</f>
        <v>1.0216925148356855</v>
      </c>
      <c r="I41" s="14">
        <f>'Estat gross gen ele'!I41/'Estat nett gen ele'!I41</f>
        <v>1.0261353692232427</v>
      </c>
      <c r="J41" s="14">
        <f>'Estat gross gen ele'!J41/'Estat nett gen ele'!J41</f>
        <v>1.0247657295850068</v>
      </c>
      <c r="K41" s="14">
        <f>'Estat gross gen ele'!K41/'Estat nett gen ele'!K41</f>
        <v>1.0253920164380685</v>
      </c>
      <c r="L41" s="14">
        <f>'Estat gross gen ele'!L41/'Estat nett gen ele'!L41</f>
        <v>1.0226071153210705</v>
      </c>
      <c r="M41" s="14">
        <f>'Estat gross gen ele'!M41/'Estat nett gen ele'!M41</f>
        <v>1.023406933623652</v>
      </c>
      <c r="N41" s="14">
        <f>'Estat gross gen ele'!N41/'Estat nett gen ele'!N41</f>
        <v>1.0229197501673535</v>
      </c>
      <c r="O41" s="14">
        <f>'Estat gross gen ele'!O41/'Estat nett gen ele'!O41</f>
        <v>1.0242545422933147</v>
      </c>
      <c r="P41" s="14">
        <f>'Estat gross gen ele'!P41/'Estat nett gen ele'!P41</f>
        <v>1.0247137512753657</v>
      </c>
      <c r="Q41" s="14">
        <f>'Estat gross gen ele'!Q41/'Estat nett gen ele'!Q41</f>
        <v>1.0192838504825679</v>
      </c>
      <c r="R41" s="14">
        <f>'Estat gross gen ele'!R41/'Estat nett gen ele'!R41</f>
        <v>1.022808478276547</v>
      </c>
      <c r="S41" s="14">
        <f>'Estat gross gen ele'!S41/'Estat nett gen ele'!S41</f>
        <v>1.0231987341614444</v>
      </c>
      <c r="T41" s="14">
        <f>'Estat gross gen ele'!T41/'Estat nett gen ele'!T41</f>
        <v>1.0233158188092211</v>
      </c>
    </row>
    <row r="42" spans="1:20" x14ac:dyDescent="0.2">
      <c r="A42" s="9" t="s">
        <v>75</v>
      </c>
      <c r="B42" s="14">
        <f>'Estat gross gen ele'!B42/'Estat nett gen ele'!B42</f>
        <v>1.0451928540739817</v>
      </c>
      <c r="C42" s="14">
        <f>'Estat gross gen ele'!C42/'Estat nett gen ele'!C42</f>
        <v>1.047355413291525</v>
      </c>
      <c r="D42" s="14">
        <f>'Estat gross gen ele'!D42/'Estat nett gen ele'!D42</f>
        <v>1.0462713545029869</v>
      </c>
      <c r="E42" s="14">
        <f>'Estat gross gen ele'!E42/'Estat nett gen ele'!E42</f>
        <v>1.0476909638173819</v>
      </c>
      <c r="F42" s="14">
        <f>'Estat gross gen ele'!F42/'Estat nett gen ele'!F42</f>
        <v>1.0451653471441003</v>
      </c>
      <c r="G42" s="14">
        <f>'Estat gross gen ele'!G42/'Estat nett gen ele'!G42</f>
        <v>1.0469745034600757</v>
      </c>
      <c r="H42" s="14">
        <f>'Estat gross gen ele'!H42/'Estat nett gen ele'!H42</f>
        <v>1.0488517050839672</v>
      </c>
      <c r="I42" s="14">
        <f>'Estat gross gen ele'!I42/'Estat nett gen ele'!I42</f>
        <v>1.0466692690749493</v>
      </c>
      <c r="J42" s="14">
        <f>'Estat gross gen ele'!J42/'Estat nett gen ele'!J42</f>
        <v>1.0439349243459284</v>
      </c>
      <c r="K42" s="14">
        <f>'Estat gross gen ele'!K42/'Estat nett gen ele'!K42</f>
        <v>1.0461172798884899</v>
      </c>
      <c r="L42" s="14">
        <f>'Estat gross gen ele'!L42/'Estat nett gen ele'!L42</f>
        <v>1.0440638782771228</v>
      </c>
      <c r="M42" s="14">
        <f>'Estat gross gen ele'!M42/'Estat nett gen ele'!M42</f>
        <v>1.0468068159189827</v>
      </c>
      <c r="N42" s="14">
        <f>'Estat gross gen ele'!N42/'Estat nett gen ele'!N42</f>
        <v>1.0520109052326034</v>
      </c>
      <c r="O42" s="14">
        <f>'Estat gross gen ele'!O42/'Estat nett gen ele'!O42</f>
        <v>1.0524506952889547</v>
      </c>
      <c r="P42" s="14">
        <f>'Estat gross gen ele'!P42/'Estat nett gen ele'!P42</f>
        <v>1.0512504003208785</v>
      </c>
      <c r="Q42" s="14">
        <f>'Estat gross gen ele'!Q42/'Estat nett gen ele'!Q42</f>
        <v>1.053561656183891</v>
      </c>
      <c r="R42" s="14">
        <f>'Estat gross gen ele'!R42/'Estat nett gen ele'!R42</f>
        <v>1.0643690130650549</v>
      </c>
      <c r="S42" s="14">
        <f>'Estat gross gen ele'!S42/'Estat nett gen ele'!S42</f>
        <v>1.0703216886720983</v>
      </c>
      <c r="T42" s="14">
        <f>'Estat gross gen ele'!T42/'Estat nett gen ele'!T42</f>
        <v>1.0749079935983277</v>
      </c>
    </row>
    <row r="43" spans="1:20" x14ac:dyDescent="0.2">
      <c r="A43" s="9" t="s">
        <v>76</v>
      </c>
      <c r="B43" s="14">
        <f>'Estat gross gen ele'!B43/'Estat nett gen ele'!B43</f>
        <v>1.0172094254699497</v>
      </c>
      <c r="C43" s="14">
        <f>'Estat gross gen ele'!C43/'Estat nett gen ele'!C43</f>
        <v>1.0178661936137861</v>
      </c>
      <c r="D43" s="14">
        <f>'Estat gross gen ele'!D43/'Estat nett gen ele'!D43</f>
        <v>1.0174081237911026</v>
      </c>
      <c r="E43" s="14">
        <f>'Estat gross gen ele'!E43/'Estat nett gen ele'!E43</f>
        <v>1.0172331258975587</v>
      </c>
      <c r="F43" s="14">
        <f>'Estat gross gen ele'!F43/'Estat nett gen ele'!F43</f>
        <v>1.0174631268436578</v>
      </c>
      <c r="G43" s="14">
        <f>'Estat gross gen ele'!G43/'Estat nett gen ele'!G43</f>
        <v>1.0203218606836604</v>
      </c>
      <c r="H43" s="14">
        <f>'Estat gross gen ele'!H43/'Estat nett gen ele'!H43</f>
        <v>1.0136790526745612</v>
      </c>
      <c r="I43" s="14">
        <f>'Estat gross gen ele'!I43/'Estat nett gen ele'!I43</f>
        <v>1.0163781398506448</v>
      </c>
      <c r="J43" s="14">
        <f>'Estat gross gen ele'!J43/'Estat nett gen ele'!J43</f>
        <v>1.0186193245082271</v>
      </c>
      <c r="K43" s="14">
        <f>'Estat gross gen ele'!K43/'Estat nett gen ele'!K43</f>
        <v>1.0189455844077235</v>
      </c>
      <c r="L43" s="14">
        <f>'Estat gross gen ele'!L43/'Estat nett gen ele'!L43</f>
        <v>1.018691030693897</v>
      </c>
      <c r="M43" s="14">
        <f>'Estat gross gen ele'!M43/'Estat nett gen ele'!M43</f>
        <v>1.021363717286808</v>
      </c>
      <c r="N43" s="14">
        <f>'Estat gross gen ele'!N43/'Estat nett gen ele'!N43</f>
        <v>1.0146276595744681</v>
      </c>
      <c r="O43" s="14">
        <f>'Estat gross gen ele'!O43/'Estat nett gen ele'!O43</f>
        <v>1.0064444444444445</v>
      </c>
      <c r="P43" s="14">
        <f>'Estat gross gen ele'!P43/'Estat nett gen ele'!P43</f>
        <v>1.0179744986799977</v>
      </c>
      <c r="Q43" s="14">
        <f>'Estat gross gen ele'!Q43/'Estat nett gen ele'!Q43</f>
        <v>1.0129863131802996</v>
      </c>
      <c r="R43" s="14">
        <f>'Estat gross gen ele'!R43/'Estat nett gen ele'!R43</f>
        <v>1.0208012326656395</v>
      </c>
      <c r="S43" s="14">
        <f>'Estat gross gen ele'!S43/'Estat nett gen ele'!S43</f>
        <v>1.0208124726902557</v>
      </c>
      <c r="T43" s="14"/>
    </row>
    <row r="44" spans="1:20" x14ac:dyDescent="0.2">
      <c r="A44" s="9" t="s">
        <v>78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x14ac:dyDescent="0.2">
      <c r="A45" s="9" t="s">
        <v>79</v>
      </c>
      <c r="B45" s="14">
        <f>'Estat gross gen ele'!B45/'Estat nett gen ele'!B45</f>
        <v>1.0046726673552704</v>
      </c>
      <c r="C45" s="14">
        <f>'Estat gross gen ele'!C45/'Estat nett gen ele'!C45</f>
        <v>1.007605191369761</v>
      </c>
      <c r="D45" s="14">
        <f>'Estat gross gen ele'!D45/'Estat nett gen ele'!D45</f>
        <v>1.0046271031413572</v>
      </c>
      <c r="E45" s="14">
        <f>'Estat gross gen ele'!E45/'Estat nett gen ele'!E45</f>
        <v>1.0045793377284986</v>
      </c>
      <c r="F45" s="14">
        <f>'Estat gross gen ele'!F45/'Estat nett gen ele'!F45</f>
        <v>1.0070005826232613</v>
      </c>
      <c r="G45" s="14">
        <f>'Estat gross gen ele'!G45/'Estat nett gen ele'!G45</f>
        <v>1.0046224176336134</v>
      </c>
      <c r="H45" s="14">
        <f>'Estat gross gen ele'!H45/'Estat nett gen ele'!H45</f>
        <v>1.0048514401421547</v>
      </c>
      <c r="I45" s="14">
        <f>'Estat gross gen ele'!I45/'Estat nett gen ele'!I45</f>
        <v>1.0040692057730027</v>
      </c>
      <c r="J45" s="14">
        <f>'Estat gross gen ele'!J45/'Estat nett gen ele'!J45</f>
        <v>1.0045018622302946</v>
      </c>
      <c r="K45" s="14">
        <f>'Estat gross gen ele'!K45/'Estat nett gen ele'!K45</f>
        <v>1.0046353829146495</v>
      </c>
      <c r="L45" s="14">
        <f>'Estat gross gen ele'!L45/'Estat nett gen ele'!L45</f>
        <v>1.0039862955866594</v>
      </c>
      <c r="M45" s="14">
        <f>'Estat gross gen ele'!M45/'Estat nett gen ele'!M45</f>
        <v>1.0039323014974204</v>
      </c>
      <c r="N45" s="14">
        <f>'Estat gross gen ele'!N45/'Estat nett gen ele'!N45</f>
        <v>1.0036322160591473</v>
      </c>
      <c r="O45" s="14">
        <f>'Estat gross gen ele'!O45/'Estat nett gen ele'!O45</f>
        <v>1.0043974319596665</v>
      </c>
      <c r="P45" s="14">
        <f>'Estat gross gen ele'!P45/'Estat nett gen ele'!P45</f>
        <v>1.0044431237707121</v>
      </c>
      <c r="Q45" s="14">
        <f>'Estat gross gen ele'!Q45/'Estat nett gen ele'!Q45</f>
        <v>1.0044613075383588</v>
      </c>
      <c r="R45" s="14">
        <f>'Estat gross gen ele'!R45/'Estat nett gen ele'!R45</f>
        <v>1.0037768251859902</v>
      </c>
      <c r="S45" s="14">
        <f>'Estat gross gen ele'!S45/'Estat nett gen ele'!S45</f>
        <v>1.0048236702950715</v>
      </c>
      <c r="T45" s="14"/>
    </row>
    <row r="46" spans="1:20" x14ac:dyDescent="0.2">
      <c r="A46" s="9" t="s">
        <v>80</v>
      </c>
      <c r="B46" s="14"/>
      <c r="C46" s="14"/>
      <c r="D46" s="14"/>
      <c r="E46" s="14"/>
      <c r="F46" s="14"/>
      <c r="G46" s="14">
        <f>'Estat gross gen ele'!G46/'Estat nett gen ele'!G46</f>
        <v>1.0414545454545454</v>
      </c>
      <c r="H46" s="14">
        <f>'Estat gross gen ele'!H46/'Estat nett gen ele'!H46</f>
        <v>1.0394366197183098</v>
      </c>
      <c r="I46" s="14">
        <f>'Estat gross gen ele'!I46/'Estat nett gen ele'!I46</f>
        <v>1.0514958312898479</v>
      </c>
      <c r="J46" s="14">
        <f>'Estat gross gen ele'!J46/'Estat nett gen ele'!J46</f>
        <v>1.0524748790472647</v>
      </c>
      <c r="K46" s="14">
        <f>'Estat gross gen ele'!K46/'Estat nett gen ele'!K46</f>
        <v>1.0302351623740202</v>
      </c>
      <c r="L46" s="14">
        <f>'Estat gross gen ele'!L46/'Estat nett gen ele'!L46</f>
        <v>1.0376676986584108</v>
      </c>
      <c r="M46" s="14">
        <f>'Estat gross gen ele'!M46/'Estat nett gen ele'!M46</f>
        <v>1.0611266480223731</v>
      </c>
      <c r="N46" s="14">
        <f>'Estat gross gen ele'!N46/'Estat nett gen ele'!N46</f>
        <v>1.0521642619311875</v>
      </c>
      <c r="O46" s="14">
        <f>'Estat gross gen ele'!O46/'Estat nett gen ele'!O46</f>
        <v>1.0357049094250459</v>
      </c>
      <c r="P46" s="14">
        <f>'Estat gross gen ele'!P46/'Estat nett gen ele'!P46</f>
        <v>1.0444371296905859</v>
      </c>
      <c r="Q46" s="14">
        <f>'Estat gross gen ele'!Q46/'Estat nett gen ele'!Q46</f>
        <v>1.0456128133704736</v>
      </c>
      <c r="R46" s="14">
        <f>'Estat gross gen ele'!R46/'Estat nett gen ele'!R46</f>
        <v>1.0390340721137943</v>
      </c>
      <c r="S46" s="14">
        <f>'Estat gross gen ele'!S46/'Estat nett gen ele'!S46</f>
        <v>1.0503426685844826</v>
      </c>
      <c r="T46" s="14"/>
    </row>
    <row r="47" spans="1:20" x14ac:dyDescent="0.2">
      <c r="A47" s="9" t="s">
        <v>81</v>
      </c>
      <c r="B47" s="14">
        <f>'Estat gross gen ele'!B47/'Estat nett gen ele'!B47</f>
        <v>1.0764975501817606</v>
      </c>
      <c r="C47" s="14">
        <f>'Estat gross gen ele'!C47/'Estat nett gen ele'!C47</f>
        <v>1.0864071038251366</v>
      </c>
      <c r="D47" s="14">
        <f>'Estat gross gen ele'!D47/'Estat nett gen ele'!D47</f>
        <v>1.0857397504456328</v>
      </c>
      <c r="E47" s="14">
        <f>'Estat gross gen ele'!E47/'Estat nett gen ele'!E47</f>
        <v>1.0751555768310197</v>
      </c>
      <c r="F47" s="14">
        <f>'Estat gross gen ele'!F47/'Estat nett gen ele'!F47</f>
        <v>1.0754960477496371</v>
      </c>
      <c r="G47" s="14">
        <f>'Estat gross gen ele'!G47/'Estat nett gen ele'!G47</f>
        <v>1.0741141884573728</v>
      </c>
      <c r="H47" s="14">
        <f>'Estat gross gen ele'!H47/'Estat nett gen ele'!H47</f>
        <v>1.0696183206106871</v>
      </c>
      <c r="I47" s="14">
        <f>'Estat gross gen ele'!I47/'Estat nett gen ele'!I47</f>
        <v>1.0878955298844801</v>
      </c>
      <c r="J47" s="14">
        <f>'Estat gross gen ele'!J47/'Estat nett gen ele'!J47</f>
        <v>1.0877283695277491</v>
      </c>
      <c r="K47" s="14">
        <f>'Estat gross gen ele'!K47/'Estat nett gen ele'!K47</f>
        <v>1.0779917903378591</v>
      </c>
      <c r="L47" s="14">
        <f>'Estat gross gen ele'!L47/'Estat nett gen ele'!L47</f>
        <v>1.0634246374688736</v>
      </c>
      <c r="M47" s="14">
        <f>'Estat gross gen ele'!M47/'Estat nett gen ele'!M47</f>
        <v>1.0755887969446212</v>
      </c>
      <c r="N47" s="14">
        <f>'Estat gross gen ele'!N47/'Estat nett gen ele'!N47</f>
        <v>1.0802139037433156</v>
      </c>
      <c r="O47" s="14">
        <f>'Estat gross gen ele'!O47/'Estat nett gen ele'!O47</f>
        <v>1.0744005641748942</v>
      </c>
      <c r="P47" s="14">
        <f>'Estat gross gen ele'!P47/'Estat nett gen ele'!P47</f>
        <v>1.079983922829582</v>
      </c>
      <c r="Q47" s="14">
        <f>'Estat gross gen ele'!Q47/'Estat nett gen ele'!Q47</f>
        <v>1.0697233800682076</v>
      </c>
      <c r="R47" s="14">
        <f>'Estat gross gen ele'!R47/'Estat nett gen ele'!R47</f>
        <v>1.0653358194620886</v>
      </c>
      <c r="S47" s="14">
        <f>'Estat gross gen ele'!S47/'Estat nett gen ele'!S47</f>
        <v>1.0714240754257094</v>
      </c>
      <c r="T47" s="14"/>
    </row>
    <row r="48" spans="1:20" x14ac:dyDescent="0.2">
      <c r="A48" s="9" t="s">
        <v>82</v>
      </c>
      <c r="B48" s="14">
        <f>'Estat gross gen ele'!B48/'Estat nett gen ele'!B48</f>
        <v>1.0063184498736311</v>
      </c>
      <c r="C48" s="14">
        <f>'Estat gross gen ele'!C48/'Estat nett gen ele'!C48</f>
        <v>1.0078357200756551</v>
      </c>
      <c r="D48" s="14">
        <f>'Estat gross gen ele'!D48/'Estat nett gen ele'!D48</f>
        <v>1.0094517958412099</v>
      </c>
      <c r="E48" s="14">
        <f>'Estat gross gen ele'!E48/'Estat nett gen ele'!E48</f>
        <v>1.0070607222110148</v>
      </c>
      <c r="F48" s="14">
        <f>'Estat gross gen ele'!F48/'Estat nett gen ele'!F48</f>
        <v>1.0030416890320273</v>
      </c>
      <c r="G48" s="14">
        <f>'Estat gross gen ele'!G48/'Estat nett gen ele'!G48</f>
        <v>1.0031330630298563</v>
      </c>
      <c r="H48" s="14">
        <f>'Estat gross gen ele'!H48/'Estat nett gen ele'!H48</f>
        <v>1.0063763891419202</v>
      </c>
      <c r="I48" s="14">
        <f>'Estat gross gen ele'!I48/'Estat nett gen ele'!I48</f>
        <v>1.0049191848208012</v>
      </c>
      <c r="J48" s="14">
        <f>'Estat gross gen ele'!J48/'Estat nett gen ele'!J48</f>
        <v>1</v>
      </c>
      <c r="K48" s="14">
        <f>'Estat gross gen ele'!K48/'Estat nett gen ele'!K48</f>
        <v>1.0009620935154897</v>
      </c>
      <c r="L48" s="14">
        <f>'Estat gross gen ele'!L48/'Estat nett gen ele'!L48</f>
        <v>1.0006611133148222</v>
      </c>
      <c r="M48" s="14">
        <f>'Estat gross gen ele'!M48/'Estat nett gen ele'!M48</f>
        <v>1.0002386634844869</v>
      </c>
      <c r="N48" s="14">
        <f>'Estat gross gen ele'!N48/'Estat nett gen ele'!N48</f>
        <v>1.0014836795252227</v>
      </c>
      <c r="O48" s="14">
        <f>'Estat gross gen ele'!O48/'Estat nett gen ele'!O48</f>
        <v>1.0012949640287769</v>
      </c>
      <c r="P48" s="14">
        <f>'Estat gross gen ele'!P48/'Estat nett gen ele'!P48</f>
        <v>1.0033984706881902</v>
      </c>
      <c r="Q48" s="14">
        <f>'Estat gross gen ele'!Q48/'Estat nett gen ele'!Q48</f>
        <v>1.0049437436072282</v>
      </c>
      <c r="R48" s="14">
        <f>'Estat gross gen ele'!R48/'Estat nett gen ele'!R48</f>
        <v>1.0905269058295963</v>
      </c>
      <c r="S48" s="14">
        <f>'Estat gross gen ele'!S48/'Estat nett gen ele'!S48</f>
        <v>1.0063079629695095</v>
      </c>
      <c r="T48" s="14"/>
    </row>
    <row r="49" spans="1:20" x14ac:dyDescent="0.2">
      <c r="A49" s="9" t="s">
        <v>83</v>
      </c>
      <c r="B49" s="14">
        <f>'Estat gross gen ele'!B49/'Estat nett gen ele'!B49</f>
        <v>1.0389725199142645</v>
      </c>
      <c r="C49" s="14">
        <f>'Estat gross gen ele'!C49/'Estat nett gen ele'!C49</f>
        <v>1.0363529283624822</v>
      </c>
      <c r="D49" s="14">
        <f>'Estat gross gen ele'!D49/'Estat nett gen ele'!D49</f>
        <v>1.0537110126108129</v>
      </c>
      <c r="E49" s="14">
        <f>'Estat gross gen ele'!E49/'Estat nett gen ele'!E49</f>
        <v>1.0673403291420118</v>
      </c>
      <c r="F49" s="14">
        <f>'Estat gross gen ele'!F49/'Estat nett gen ele'!F49</f>
        <v>1.0451784674265745</v>
      </c>
      <c r="G49" s="14">
        <f>'Estat gross gen ele'!G49/'Estat nett gen ele'!G49</f>
        <v>1.0538877170678147</v>
      </c>
      <c r="H49" s="14">
        <f>'Estat gross gen ele'!H49/'Estat nett gen ele'!H49</f>
        <v>1.0743925784126049</v>
      </c>
      <c r="I49" s="14">
        <f>'Estat gross gen ele'!I49/'Estat nett gen ele'!I49</f>
        <v>1.0724135907517165</v>
      </c>
      <c r="J49" s="14">
        <f>'Estat gross gen ele'!J49/'Estat nett gen ele'!J49</f>
        <v>1.0749805861543329</v>
      </c>
      <c r="K49" s="14">
        <f>'Estat gross gen ele'!K49/'Estat nett gen ele'!K49</f>
        <v>1.071374654030026</v>
      </c>
      <c r="L49" s="14">
        <f>'Estat gross gen ele'!L49/'Estat nett gen ele'!L49</f>
        <v>1.0672810285426177</v>
      </c>
      <c r="M49" s="14">
        <f>'Estat gross gen ele'!M49/'Estat nett gen ele'!M49</f>
        <v>1.0784231553655743</v>
      </c>
      <c r="N49" s="14">
        <f>'Estat gross gen ele'!N49/'Estat nett gen ele'!N49</f>
        <v>1.0759312320916905</v>
      </c>
      <c r="O49" s="14">
        <f>'Estat gross gen ele'!O49/'Estat nett gen ele'!O49</f>
        <v>1.0728275490987356</v>
      </c>
      <c r="P49" s="14">
        <f>'Estat gross gen ele'!P49/'Estat nett gen ele'!P49</f>
        <v>1.0677450703783817</v>
      </c>
      <c r="Q49" s="14">
        <f>'Estat gross gen ele'!Q49/'Estat nett gen ele'!Q49</f>
        <v>1.0746092763545554</v>
      </c>
      <c r="R49" s="14">
        <f>'Estat gross gen ele'!R49/'Estat nett gen ele'!R49</f>
        <v>1.0740963197553783</v>
      </c>
      <c r="S49" s="14">
        <f>'Estat gross gen ele'!S49/'Estat nett gen ele'!S49</f>
        <v>1.0800852175916928</v>
      </c>
      <c r="T49" s="14"/>
    </row>
    <row r="50" spans="1:20" x14ac:dyDescent="0.2">
      <c r="A50" s="9" t="s">
        <v>84</v>
      </c>
      <c r="B50" s="14">
        <f>'Estat gross gen ele'!B50/'Estat nett gen ele'!B50</f>
        <v>1.0524355928490792</v>
      </c>
      <c r="C50" s="14">
        <f>'Estat gross gen ele'!C50/'Estat nett gen ele'!C50</f>
        <v>1.0556898435282278</v>
      </c>
      <c r="D50" s="14">
        <f>'Estat gross gen ele'!D50/'Estat nett gen ele'!D50</f>
        <v>1.0458509460344145</v>
      </c>
      <c r="E50" s="14">
        <f>'Estat gross gen ele'!E50/'Estat nett gen ele'!E50</f>
        <v>1.0394312670057968</v>
      </c>
      <c r="F50" s="14">
        <f>'Estat gross gen ele'!F50/'Estat nett gen ele'!F50</f>
        <v>1.0388237078295397</v>
      </c>
      <c r="G50" s="14">
        <f>'Estat gross gen ele'!G50/'Estat nett gen ele'!G50</f>
        <v>1.0417253600396221</v>
      </c>
      <c r="H50" s="14">
        <f>'Estat gross gen ele'!H50/'Estat nett gen ele'!H50</f>
        <v>1.0398482980718755</v>
      </c>
      <c r="I50" s="14">
        <f>'Estat gross gen ele'!I50/'Estat nett gen ele'!I50</f>
        <v>1.0448238245881969</v>
      </c>
      <c r="J50" s="14">
        <f>'Estat gross gen ele'!J50/'Estat nett gen ele'!J50</f>
        <v>1.0456095234582083</v>
      </c>
      <c r="K50" s="14">
        <f>'Estat gross gen ele'!K50/'Estat nett gen ele'!K50</f>
        <v>1.0439022821899164</v>
      </c>
      <c r="L50" s="14">
        <f>'Estat gross gen ele'!L50/'Estat nett gen ele'!L50</f>
        <v>1.040197787693429</v>
      </c>
      <c r="M50" s="14">
        <f>'Estat gross gen ele'!M50/'Estat nett gen ele'!M50</f>
        <v>1.0543992866270144</v>
      </c>
      <c r="N50" s="14">
        <f>'Estat gross gen ele'!N50/'Estat nett gen ele'!N50</f>
        <v>1.0517726727768579</v>
      </c>
      <c r="O50" s="14">
        <f>'Estat gross gen ele'!O50/'Estat nett gen ele'!O50</f>
        <v>1.048812762853911</v>
      </c>
      <c r="P50" s="14">
        <f>'Estat gross gen ele'!P50/'Estat nett gen ele'!P50</f>
        <v>1.0522616507064135</v>
      </c>
      <c r="Q50" s="14">
        <f>'Estat gross gen ele'!Q50/'Estat nett gen ele'!Q50</f>
        <v>1.0475510204081633</v>
      </c>
      <c r="R50" s="14">
        <f>'Estat gross gen ele'!R50/'Estat nett gen ele'!R50</f>
        <v>1.0476106850120448</v>
      </c>
      <c r="S50" s="14">
        <f>'Estat gross gen ele'!S50/'Estat nett gen ele'!S50</f>
        <v>1.0458035553318117</v>
      </c>
      <c r="T50" s="14"/>
    </row>
    <row r="51" spans="1:20" x14ac:dyDescent="0.2">
      <c r="A51" s="9" t="s">
        <v>85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>
        <f>'Estat gross gen ele'!P51/'Estat nett gen ele'!P51</f>
        <v>1.0616152167134394</v>
      </c>
      <c r="Q51" s="14">
        <f>'Estat gross gen ele'!Q51/'Estat nett gen ele'!Q51</f>
        <v>1.0637416682844756</v>
      </c>
      <c r="R51" s="14">
        <f>'Estat gross gen ele'!R51/'Estat nett gen ele'!R51</f>
        <v>1.0697212354747425</v>
      </c>
      <c r="S51" s="14">
        <f>'Estat gross gen ele'!S51/'Estat nett gen ele'!S51</f>
        <v>1.078679703392611</v>
      </c>
      <c r="T51" s="14"/>
    </row>
    <row r="52" spans="1:20" x14ac:dyDescent="0.2">
      <c r="A52" s="9" t="s">
        <v>86</v>
      </c>
      <c r="B52" s="14">
        <f>'Estat gross gen ele'!B52/'Estat nett gen ele'!B52</f>
        <v>1.1269054878048781</v>
      </c>
      <c r="C52" s="14">
        <f>'Estat gross gen ele'!C52/'Estat nett gen ele'!C52</f>
        <v>1.1268454353721</v>
      </c>
      <c r="D52" s="14">
        <f>'Estat gross gen ele'!D52/'Estat nett gen ele'!D52</f>
        <v>1.1267819229602669</v>
      </c>
      <c r="E52" s="14">
        <f>'Estat gross gen ele'!E52/'Estat nett gen ele'!E52</f>
        <v>1.1266294227188083</v>
      </c>
      <c r="F52" s="14">
        <f>'Estat gross gen ele'!F52/'Estat nett gen ele'!F52</f>
        <v>1.1726515369146797</v>
      </c>
      <c r="G52" s="14">
        <f>'Estat gross gen ele'!G52/'Estat nett gen ele'!G52</f>
        <v>1.1153365023767825</v>
      </c>
      <c r="H52" s="14">
        <f>'Estat gross gen ele'!H52/'Estat nett gen ele'!H52</f>
        <v>1.1165953160412994</v>
      </c>
      <c r="I52" s="14">
        <f>'Estat gross gen ele'!I52/'Estat nett gen ele'!I52</f>
        <v>1.1158550657742903</v>
      </c>
      <c r="J52" s="14">
        <f>'Estat gross gen ele'!J52/'Estat nett gen ele'!J52</f>
        <v>1.1177999133824166</v>
      </c>
      <c r="K52" s="14">
        <f>'Estat gross gen ele'!K52/'Estat nett gen ele'!K52</f>
        <v>1.1329690346083789</v>
      </c>
      <c r="L52" s="14">
        <f>'Estat gross gen ele'!L52/'Estat nett gen ele'!L52</f>
        <v>1.1315962338515437</v>
      </c>
      <c r="M52" s="14">
        <f>'Estat gross gen ele'!M52/'Estat nett gen ele'!M52</f>
        <v>1.1350029348464097</v>
      </c>
      <c r="N52" s="14">
        <f>'Estat gross gen ele'!N52/'Estat nett gen ele'!N52</f>
        <v>1.1319999999999999</v>
      </c>
      <c r="O52" s="14">
        <f>'Estat gross gen ele'!O52/'Estat nett gen ele'!O52</f>
        <v>1.1132912472274357</v>
      </c>
      <c r="P52" s="14">
        <f>'Estat gross gen ele'!P52/'Estat nett gen ele'!P52</f>
        <v>1.086765293882447</v>
      </c>
      <c r="Q52" s="14">
        <f>'Estat gross gen ele'!Q52/'Estat nett gen ele'!Q52</f>
        <v>1.1123432103253954</v>
      </c>
      <c r="R52" s="14">
        <f>'Estat gross gen ele'!R52/'Estat nett gen ele'!R52</f>
        <v>1.0774635200864708</v>
      </c>
      <c r="S52" s="14">
        <f>'Estat gross gen ele'!S52/'Estat nett gen ele'!S52</f>
        <v>1.1163986022230503</v>
      </c>
      <c r="T52" s="14"/>
    </row>
    <row r="53" spans="1:20" x14ac:dyDescent="0.2">
      <c r="A53" s="9" t="s">
        <v>87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>
        <f>'Estat gross gen ele'!L53/'Estat nett gen ele'!L53</f>
        <v>1.1552660152008687</v>
      </c>
      <c r="M53" s="14">
        <f>'Estat gross gen ele'!M53/'Estat nett gen ele'!M53</f>
        <v>1.1545454545454545</v>
      </c>
      <c r="N53" s="14">
        <f>'Estat gross gen ele'!N53/'Estat nett gen ele'!N53</f>
        <v>1.1606475716064757</v>
      </c>
      <c r="O53" s="14">
        <f>'Estat gross gen ele'!O53/'Estat nett gen ele'!O53</f>
        <v>1.1587708066581306</v>
      </c>
      <c r="P53" s="14">
        <f>'Estat gross gen ele'!P53/'Estat nett gen ele'!P53</f>
        <v>1.1505376344086022</v>
      </c>
      <c r="Q53" s="14">
        <f>'Estat gross gen ele'!Q53/'Estat nett gen ele'!Q53</f>
        <v>1.1664596273291925</v>
      </c>
      <c r="R53" s="14">
        <f>'Estat gross gen ele'!R53/'Estat nett gen ele'!R53</f>
        <v>1.1766233766233767</v>
      </c>
      <c r="S53" s="14">
        <f>'Estat gross gen ele'!S53/'Estat nett gen ele'!S53</f>
        <v>1.1773981603153745</v>
      </c>
      <c r="T53" s="14"/>
    </row>
    <row r="54" spans="1:20" x14ac:dyDescent="0.2">
      <c r="A54" s="9" t="s">
        <v>88</v>
      </c>
      <c r="B54" s="14">
        <f>'Estat gross gen ele'!B54/'Estat nett gen ele'!B54</f>
        <v>1.077200015079355</v>
      </c>
      <c r="C54" s="14">
        <f>'Estat gross gen ele'!C54/'Estat nett gen ele'!C54</f>
        <v>1.0843211865522409</v>
      </c>
      <c r="D54" s="14">
        <f>'Estat gross gen ele'!D54/'Estat nett gen ele'!D54</f>
        <v>1.0843600594190415</v>
      </c>
      <c r="E54" s="14">
        <f>'Estat gross gen ele'!E54/'Estat nett gen ele'!E54</f>
        <v>1.0842330535984803</v>
      </c>
      <c r="F54" s="14">
        <f>'Estat gross gen ele'!F54/'Estat nett gen ele'!F54</f>
        <v>1.084799761798422</v>
      </c>
      <c r="G54" s="14">
        <f>'Estat gross gen ele'!G54/'Estat nett gen ele'!G54</f>
        <v>1.0864779323312661</v>
      </c>
      <c r="H54" s="14">
        <f>'Estat gross gen ele'!H54/'Estat nett gen ele'!H54</f>
        <v>1.0855867740758414</v>
      </c>
      <c r="I54" s="14">
        <f>'Estat gross gen ele'!I54/'Estat nett gen ele'!I54</f>
        <v>1.0842357074981768</v>
      </c>
      <c r="J54" s="14">
        <f>'Estat gross gen ele'!J54/'Estat nett gen ele'!J54</f>
        <v>1.0855542027417027</v>
      </c>
      <c r="K54" s="14">
        <f>'Estat gross gen ele'!K54/'Estat nett gen ele'!K54</f>
        <v>1.0907703036357126</v>
      </c>
      <c r="L54" s="14">
        <f>'Estat gross gen ele'!L54/'Estat nett gen ele'!L54</f>
        <v>1.0856052156515541</v>
      </c>
      <c r="M54" s="14">
        <f>'Estat gross gen ele'!M54/'Estat nett gen ele'!M54</f>
        <v>1.0852450803017228</v>
      </c>
      <c r="N54" s="14">
        <f>'Estat gross gen ele'!N54/'Estat nett gen ele'!N54</f>
        <v>1.0844125040213308</v>
      </c>
      <c r="O54" s="14">
        <f>'Estat gross gen ele'!O54/'Estat nett gen ele'!O54</f>
        <v>1.0853956802394407</v>
      </c>
      <c r="P54" s="14">
        <f>'Estat gross gen ele'!P54/'Estat nett gen ele'!P54</f>
        <v>1.085424211838746</v>
      </c>
      <c r="Q54" s="14">
        <f>'Estat gross gen ele'!Q54/'Estat nett gen ele'!Q54</f>
        <v>1.0865051443743776</v>
      </c>
      <c r="R54" s="14">
        <f>'Estat gross gen ele'!R54/'Estat nett gen ele'!R54</f>
        <v>1.0835083514935249</v>
      </c>
      <c r="S54" s="14">
        <f>'Estat gross gen ele'!S54/'Estat nett gen ele'!S54</f>
        <v>1.0768071395347876</v>
      </c>
      <c r="T54" s="14"/>
    </row>
    <row r="55" spans="1:20" x14ac:dyDescent="0.2">
      <c r="A55" s="9" t="s">
        <v>89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>'Estat gross gen ele'!O55/'Estat nett gen ele'!O55</f>
        <v>1.020182555780933</v>
      </c>
      <c r="P55" s="14">
        <f>'Estat gross gen ele'!P55/'Estat nett gen ele'!P55</f>
        <v>1.021370888319874</v>
      </c>
      <c r="Q55" s="14">
        <f>'Estat gross gen ele'!Q55/'Estat nett gen ele'!Q55</f>
        <v>1.0227530211480362</v>
      </c>
      <c r="R55" s="14">
        <f>'Estat gross gen ele'!R55/'Estat nett gen ele'!R55</f>
        <v>1.0183897932248129</v>
      </c>
      <c r="S55" s="14">
        <f>'Estat gross gen ele'!S55/'Estat nett gen ele'!S55</f>
        <v>1.0190353311299247</v>
      </c>
      <c r="T55" s="14"/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I64" sqref="I64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135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'NTUA gross gen ele'!B12/'NTUA nett gen ele'!B12</f>
        <v>1.0583715413215951</v>
      </c>
      <c r="C12" s="12">
        <f>'NTUA gross gen ele'!C12/'NTUA nett gen ele'!C12</f>
        <v>1.0557558389597881</v>
      </c>
      <c r="D12" s="12">
        <f>'NTUA gross gen ele'!D12/'NTUA nett gen ele'!D12</f>
        <v>1.0527305479579618</v>
      </c>
      <c r="E12" s="12">
        <f>'NTUA gross gen ele'!E12/'NTUA nett gen ele'!E12</f>
        <v>1.0521706895520329</v>
      </c>
      <c r="F12" s="12">
        <f>'NTUA gross gen ele'!F12/'NTUA nett gen ele'!F12</f>
        <v>1.0485637232837857</v>
      </c>
      <c r="G12" s="12">
        <f>'NTUA gross gen ele'!G12/'NTUA nett gen ele'!G12</f>
        <v>1.0440437018149062</v>
      </c>
      <c r="H12" s="12">
        <f>'NTUA gross gen ele'!H12/'NTUA nett gen ele'!H12</f>
        <v>1.0402051449124075</v>
      </c>
      <c r="I12" s="12">
        <f>'NTUA gross gen ele'!I12/'NTUA nett gen ele'!I12</f>
        <v>1.0367926145622941</v>
      </c>
      <c r="J12" s="12">
        <f>'NTUA gross gen ele'!J12/'NTUA nett gen ele'!J12</f>
        <v>1.0325351820421078</v>
      </c>
      <c r="K12" s="12">
        <f>'NTUA gross gen ele'!K12/'NTUA nett gen ele'!K12</f>
        <v>1.0305141023139552</v>
      </c>
      <c r="L12" s="12">
        <f>'NTUA gross gen ele'!L12/'NTUA nett gen ele'!L12</f>
        <v>1.036121416471512</v>
      </c>
    </row>
    <row r="13" spans="1:12" x14ac:dyDescent="0.2">
      <c r="A13" s="9" t="s">
        <v>46</v>
      </c>
      <c r="B13" s="12">
        <f>'NTUA gross gen ele'!B13/'NTUA nett gen ele'!B13</f>
        <v>1.0567399069146384</v>
      </c>
      <c r="C13" s="12">
        <f>'NTUA gross gen ele'!C13/'NTUA nett gen ele'!C13</f>
        <v>1.0546956029716346</v>
      </c>
      <c r="D13" s="12">
        <f>'NTUA gross gen ele'!D13/'NTUA nett gen ele'!D13</f>
        <v>1.0517661911252913</v>
      </c>
      <c r="E13" s="12">
        <f>'NTUA gross gen ele'!E13/'NTUA nett gen ele'!E13</f>
        <v>1.0522149619403398</v>
      </c>
      <c r="F13" s="12">
        <f>'NTUA gross gen ele'!F13/'NTUA nett gen ele'!F13</f>
        <v>1.0476639300663373</v>
      </c>
      <c r="G13" s="12">
        <f>'NTUA gross gen ele'!G13/'NTUA nett gen ele'!G13</f>
        <v>1.043471726474656</v>
      </c>
      <c r="H13" s="12">
        <f>'NTUA gross gen ele'!H13/'NTUA nett gen ele'!H13</f>
        <v>1.040301158166492</v>
      </c>
      <c r="I13" s="12">
        <f>'NTUA gross gen ele'!I13/'NTUA nett gen ele'!I13</f>
        <v>1.037054948239299</v>
      </c>
      <c r="J13" s="12">
        <f>'NTUA gross gen ele'!J13/'NTUA nett gen ele'!J13</f>
        <v>1.0329742939799684</v>
      </c>
      <c r="K13" s="12">
        <f>'NTUA gross gen ele'!K13/'NTUA nett gen ele'!K13</f>
        <v>1.0308490038364639</v>
      </c>
      <c r="L13" s="12">
        <f>'NTUA gross gen ele'!L13/'NTUA nett gen ele'!L13</f>
        <v>1.0358980499569825</v>
      </c>
    </row>
    <row r="14" spans="1:12" x14ac:dyDescent="0.2">
      <c r="A14" s="9" t="s">
        <v>47</v>
      </c>
      <c r="B14" s="12">
        <f>'NTUA gross gen ele'!B14/'NTUA nett gen ele'!B14</f>
        <v>1.0559412277317013</v>
      </c>
      <c r="C14" s="12">
        <f>'NTUA gross gen ele'!C14/'NTUA nett gen ele'!C14</f>
        <v>1.0530899317107651</v>
      </c>
      <c r="D14" s="12">
        <f>'NTUA gross gen ele'!D14/'NTUA nett gen ele'!D14</f>
        <v>1.0484466383799487</v>
      </c>
      <c r="E14" s="12">
        <f>'NTUA gross gen ele'!E14/'NTUA nett gen ele'!E14</f>
        <v>1.0486005770166427</v>
      </c>
      <c r="F14" s="12">
        <f>'NTUA gross gen ele'!F14/'NTUA nett gen ele'!F14</f>
        <v>1.044720439136257</v>
      </c>
      <c r="G14" s="12">
        <f>'NTUA gross gen ele'!G14/'NTUA nett gen ele'!G14</f>
        <v>1.0407002680767279</v>
      </c>
      <c r="H14" s="12">
        <f>'NTUA gross gen ele'!H14/'NTUA nett gen ele'!H14</f>
        <v>1.0366128694329511</v>
      </c>
      <c r="I14" s="12">
        <f>'NTUA gross gen ele'!I14/'NTUA nett gen ele'!I14</f>
        <v>1.0337232906282556</v>
      </c>
      <c r="J14" s="12">
        <f>'NTUA gross gen ele'!J14/'NTUA nett gen ele'!J14</f>
        <v>1.0293870092054782</v>
      </c>
      <c r="K14" s="12">
        <f>'NTUA gross gen ele'!K14/'NTUA nett gen ele'!K14</f>
        <v>1.0256404293510215</v>
      </c>
      <c r="L14" s="12">
        <f>'NTUA gross gen ele'!L14/'NTUA nett gen ele'!L14</f>
        <v>1.0290068426586072</v>
      </c>
    </row>
    <row r="15" spans="1:12" x14ac:dyDescent="0.2">
      <c r="A15" s="9" t="s">
        <v>48</v>
      </c>
      <c r="B15" s="12">
        <f>'NTUA gross gen ele'!B15/'NTUA nett gen ele'!B15</f>
        <v>1.0473242042546671</v>
      </c>
      <c r="C15" s="12">
        <f>'NTUA gross gen ele'!C15/'NTUA nett gen ele'!C15</f>
        <v>1.0440668561314994</v>
      </c>
      <c r="D15" s="12">
        <f>'NTUA gross gen ele'!D15/'NTUA nett gen ele'!D15</f>
        <v>1.0406903570744721</v>
      </c>
      <c r="E15" s="12">
        <f>'NTUA gross gen ele'!E15/'NTUA nett gen ele'!E15</f>
        <v>1.0433092356957718</v>
      </c>
      <c r="F15" s="12">
        <f>'NTUA gross gen ele'!F15/'NTUA nett gen ele'!F15</f>
        <v>1.0364336658142645</v>
      </c>
      <c r="G15" s="12">
        <f>'NTUA gross gen ele'!G15/'NTUA nett gen ele'!G15</f>
        <v>1.0241912219076676</v>
      </c>
      <c r="H15" s="12">
        <f>'NTUA gross gen ele'!H15/'NTUA nett gen ele'!H15</f>
        <v>1.0193199001261075</v>
      </c>
      <c r="I15" s="12">
        <f>'NTUA gross gen ele'!I15/'NTUA nett gen ele'!I15</f>
        <v>1.0171348356124785</v>
      </c>
      <c r="J15" s="12">
        <f>'NTUA gross gen ele'!J15/'NTUA nett gen ele'!J15</f>
        <v>1.0175164291533745</v>
      </c>
      <c r="K15" s="12">
        <f>'NTUA gross gen ele'!K15/'NTUA nett gen ele'!K15</f>
        <v>1.0181362836111367</v>
      </c>
      <c r="L15" s="12">
        <f>'NTUA gross gen ele'!L15/'NTUA nett gen ele'!L15</f>
        <v>1.0180494093174914</v>
      </c>
    </row>
    <row r="16" spans="1:12" x14ac:dyDescent="0.2">
      <c r="A16" s="9" t="s">
        <v>49</v>
      </c>
      <c r="B16" s="12">
        <f>'NTUA gross gen ele'!B16/'NTUA nett gen ele'!B16</f>
        <v>1.1100416155664874</v>
      </c>
      <c r="C16" s="12">
        <f>'NTUA gross gen ele'!C16/'NTUA nett gen ele'!C16</f>
        <v>1.1022948395312506</v>
      </c>
      <c r="D16" s="12">
        <f>'NTUA gross gen ele'!D16/'NTUA nett gen ele'!D16</f>
        <v>1.1064843079888247</v>
      </c>
      <c r="E16" s="12">
        <f>'NTUA gross gen ele'!E16/'NTUA nett gen ele'!E16</f>
        <v>1.1010728495217033</v>
      </c>
      <c r="F16" s="12">
        <f>'NTUA gross gen ele'!F16/'NTUA nett gen ele'!F16</f>
        <v>1.0885324436015194</v>
      </c>
      <c r="G16" s="12">
        <f>'NTUA gross gen ele'!G16/'NTUA nett gen ele'!G16</f>
        <v>1.0699036872119232</v>
      </c>
      <c r="H16" s="12">
        <f>'NTUA gross gen ele'!H16/'NTUA nett gen ele'!H16</f>
        <v>1.0665167029423381</v>
      </c>
      <c r="I16" s="12">
        <f>'NTUA gross gen ele'!I16/'NTUA nett gen ele'!I16</f>
        <v>1.0576572377049072</v>
      </c>
      <c r="J16" s="12">
        <f>'NTUA gross gen ele'!J16/'NTUA nett gen ele'!J16</f>
        <v>1.0543592217133595</v>
      </c>
      <c r="K16" s="12">
        <f>'NTUA gross gen ele'!K16/'NTUA nett gen ele'!K16</f>
        <v>1.0471509565027426</v>
      </c>
      <c r="L16" s="12">
        <f>'NTUA gross gen ele'!L16/'NTUA nett gen ele'!L16</f>
        <v>1.077204640877794</v>
      </c>
    </row>
    <row r="17" spans="1:12" x14ac:dyDescent="0.2">
      <c r="A17" s="9" t="s">
        <v>50</v>
      </c>
      <c r="B17" s="12">
        <f>'NTUA gross gen ele'!B17/'NTUA nett gen ele'!B17</f>
        <v>1.0807783711626011</v>
      </c>
      <c r="C17" s="12">
        <f>'NTUA gross gen ele'!C17/'NTUA nett gen ele'!C17</f>
        <v>1.0844925086427233</v>
      </c>
      <c r="D17" s="12">
        <f>'NTUA gross gen ele'!D17/'NTUA nett gen ele'!D17</f>
        <v>1.0816378947885474</v>
      </c>
      <c r="E17" s="12">
        <f>'NTUA gross gen ele'!E17/'NTUA nett gen ele'!E17</f>
        <v>1.0755018262855374</v>
      </c>
      <c r="F17" s="12">
        <f>'NTUA gross gen ele'!F17/'NTUA nett gen ele'!F17</f>
        <v>1.0771664298021777</v>
      </c>
      <c r="G17" s="12">
        <f>'NTUA gross gen ele'!G17/'NTUA nett gen ele'!G17</f>
        <v>1.0743434028140764</v>
      </c>
      <c r="H17" s="12">
        <f>'NTUA gross gen ele'!H17/'NTUA nett gen ele'!H17</f>
        <v>1.0711550660304614</v>
      </c>
      <c r="I17" s="12">
        <f>'NTUA gross gen ele'!I17/'NTUA nett gen ele'!I17</f>
        <v>1.0643527440666771</v>
      </c>
      <c r="J17" s="12">
        <f>'NTUA gross gen ele'!J17/'NTUA nett gen ele'!J17</f>
        <v>1.0543159952359558</v>
      </c>
      <c r="K17" s="12">
        <f>'NTUA gross gen ele'!K17/'NTUA nett gen ele'!K17</f>
        <v>1.0477212330892949</v>
      </c>
      <c r="L17" s="12">
        <f>'NTUA gross gen ele'!L17/'NTUA nett gen ele'!L17</f>
        <v>1.0792284802214156</v>
      </c>
    </row>
    <row r="18" spans="1:12" x14ac:dyDescent="0.2">
      <c r="A18" s="9" t="s">
        <v>51</v>
      </c>
      <c r="B18" s="12">
        <f>'NTUA gross gen ele'!B18/'NTUA nett gen ele'!B18</f>
        <v>1.046591964700418</v>
      </c>
      <c r="C18" s="12">
        <f>'NTUA gross gen ele'!C18/'NTUA nett gen ele'!C18</f>
        <v>1.053264754598553</v>
      </c>
      <c r="D18" s="12">
        <f>'NTUA gross gen ele'!D18/'NTUA nett gen ele'!D18</f>
        <v>1.053941908713693</v>
      </c>
      <c r="E18" s="12">
        <f>'NTUA gross gen ele'!E18/'NTUA nett gen ele'!E18</f>
        <v>1.0324458687903169</v>
      </c>
      <c r="F18" s="12">
        <f>'NTUA gross gen ele'!F18/'NTUA nett gen ele'!F18</f>
        <v>1.0405145117626253</v>
      </c>
      <c r="G18" s="12">
        <f>'NTUA gross gen ele'!G18/'NTUA nett gen ele'!G18</f>
        <v>1.0344085655261337</v>
      </c>
      <c r="H18" s="12">
        <f>'NTUA gross gen ele'!H18/'NTUA nett gen ele'!H18</f>
        <v>1.031273293451191</v>
      </c>
      <c r="I18" s="12">
        <f>'NTUA gross gen ele'!I18/'NTUA nett gen ele'!I18</f>
        <v>1.0294391741617579</v>
      </c>
      <c r="J18" s="12">
        <f>'NTUA gross gen ele'!J18/'NTUA nett gen ele'!J18</f>
        <v>1.0231862457472731</v>
      </c>
      <c r="K18" s="12">
        <f>'NTUA gross gen ele'!K18/'NTUA nett gen ele'!K18</f>
        <v>1.0294150051871569</v>
      </c>
      <c r="L18" s="12">
        <f>'NTUA gross gen ele'!L18/'NTUA nett gen ele'!L18</f>
        <v>1.0299512011082887</v>
      </c>
    </row>
    <row r="19" spans="1:12" x14ac:dyDescent="0.2">
      <c r="A19" s="9" t="s">
        <v>129</v>
      </c>
      <c r="B19" s="12">
        <f>'NTUA gross gen ele'!B19/'NTUA nett gen ele'!B19</f>
        <v>1.0711110109126933</v>
      </c>
      <c r="C19" s="12">
        <f>'NTUA gross gen ele'!C19/'NTUA nett gen ele'!C19</f>
        <v>1.0689230000691283</v>
      </c>
      <c r="D19" s="12">
        <f>'NTUA gross gen ele'!D19/'NTUA nett gen ele'!D19</f>
        <v>1.0646447773604646</v>
      </c>
      <c r="E19" s="12">
        <f>'NTUA gross gen ele'!E19/'NTUA nett gen ele'!E19</f>
        <v>1.0602137594585304</v>
      </c>
      <c r="F19" s="12">
        <f>'NTUA gross gen ele'!F19/'NTUA nett gen ele'!F19</f>
        <v>1.0577371857324185</v>
      </c>
      <c r="G19" s="12">
        <f>'NTUA gross gen ele'!G19/'NTUA nett gen ele'!G19</f>
        <v>1.0552275450835826</v>
      </c>
      <c r="H19" s="12">
        <f>'NTUA gross gen ele'!H19/'NTUA nett gen ele'!H19</f>
        <v>1.0484678558401126</v>
      </c>
      <c r="I19" s="12">
        <f>'NTUA gross gen ele'!I19/'NTUA nett gen ele'!I19</f>
        <v>1.0422633238976688</v>
      </c>
      <c r="J19" s="12">
        <f>'NTUA gross gen ele'!J19/'NTUA nett gen ele'!J19</f>
        <v>1.0391474159767868</v>
      </c>
      <c r="K19" s="12">
        <f>'NTUA gross gen ele'!K19/'NTUA nett gen ele'!K19</f>
        <v>1.0318230773391088</v>
      </c>
      <c r="L19" s="12">
        <f>'NTUA gross gen ele'!L19/'NTUA nett gen ele'!L19</f>
        <v>1.0540105256594352</v>
      </c>
    </row>
    <row r="20" spans="1:12" x14ac:dyDescent="0.2">
      <c r="A20" s="9" t="s">
        <v>53</v>
      </c>
      <c r="B20" s="12">
        <f>'NTUA gross gen ele'!B20/'NTUA nett gen ele'!B20</f>
        <v>1.1214596179739165</v>
      </c>
      <c r="C20" s="12">
        <f>'NTUA gross gen ele'!C20/'NTUA nett gen ele'!C20</f>
        <v>1.1197059425104237</v>
      </c>
      <c r="D20" s="12">
        <f>'NTUA gross gen ele'!D20/'NTUA nett gen ele'!D20</f>
        <v>1.1050119297681555</v>
      </c>
      <c r="E20" s="12">
        <f>'NTUA gross gen ele'!E20/'NTUA nett gen ele'!E20</f>
        <v>1.1173002401081344</v>
      </c>
      <c r="F20" s="12">
        <f>'NTUA gross gen ele'!F20/'NTUA nett gen ele'!F20</f>
        <v>1.1077615214171352</v>
      </c>
      <c r="G20" s="12">
        <f>'NTUA gross gen ele'!G20/'NTUA nett gen ele'!G20</f>
        <v>1.1057891011576715</v>
      </c>
      <c r="H20" s="12">
        <f>'NTUA gross gen ele'!H20/'NTUA nett gen ele'!H20</f>
        <v>1.0990336787144102</v>
      </c>
      <c r="I20" s="12">
        <f>'NTUA gross gen ele'!I20/'NTUA nett gen ele'!I20</f>
        <v>1.0719586877359939</v>
      </c>
      <c r="J20" s="12">
        <f>'NTUA gross gen ele'!J20/'NTUA nett gen ele'!J20</f>
        <v>1.0701090496213799</v>
      </c>
      <c r="K20" s="12">
        <f>'NTUA gross gen ele'!K20/'NTUA nett gen ele'!K20</f>
        <v>1.0599718509273641</v>
      </c>
      <c r="L20" s="12">
        <f>'NTUA gross gen ele'!L20/'NTUA nett gen ele'!L20</f>
        <v>1.0406815504619626</v>
      </c>
    </row>
    <row r="21" spans="1:12" x14ac:dyDescent="0.2">
      <c r="A21" s="9" t="s">
        <v>54</v>
      </c>
      <c r="B21" s="12">
        <f>'NTUA gross gen ele'!B21/'NTUA nett gen ele'!B21</f>
        <v>1.0575999088777952</v>
      </c>
      <c r="C21" s="12">
        <f>'NTUA gross gen ele'!C21/'NTUA nett gen ele'!C21</f>
        <v>1.0481057657090858</v>
      </c>
      <c r="D21" s="12">
        <f>'NTUA gross gen ele'!D21/'NTUA nett gen ele'!D21</f>
        <v>1.042552089320177</v>
      </c>
      <c r="E21" s="12">
        <f>'NTUA gross gen ele'!E21/'NTUA nett gen ele'!E21</f>
        <v>1.0417302151711798</v>
      </c>
      <c r="F21" s="12">
        <f>'NTUA gross gen ele'!F21/'NTUA nett gen ele'!F21</f>
        <v>1.029868460317265</v>
      </c>
      <c r="G21" s="12">
        <f>'NTUA gross gen ele'!G21/'NTUA nett gen ele'!G21</f>
        <v>1.0281725059968043</v>
      </c>
      <c r="H21" s="12">
        <f>'NTUA gross gen ele'!H21/'NTUA nett gen ele'!H21</f>
        <v>1.0250361088538305</v>
      </c>
      <c r="I21" s="12">
        <f>'NTUA gross gen ele'!I21/'NTUA nett gen ele'!I21</f>
        <v>1.022140437840501</v>
      </c>
      <c r="J21" s="12">
        <f>'NTUA gross gen ele'!J21/'NTUA nett gen ele'!J21</f>
        <v>1.0207131359211286</v>
      </c>
      <c r="K21" s="12">
        <f>'NTUA gross gen ele'!K21/'NTUA nett gen ele'!K21</f>
        <v>1.0132972872859276</v>
      </c>
      <c r="L21" s="12">
        <f>'NTUA gross gen ele'!L21/'NTUA nett gen ele'!L21</f>
        <v>1.0126774192819914</v>
      </c>
    </row>
    <row r="22" spans="1:12" x14ac:dyDescent="0.2">
      <c r="A22" s="9" t="s">
        <v>55</v>
      </c>
      <c r="B22" s="12">
        <f>'NTUA gross gen ele'!B22/'NTUA nett gen ele'!B22</f>
        <v>1.0804401541340145</v>
      </c>
      <c r="C22" s="12">
        <f>'NTUA gross gen ele'!C22/'NTUA nett gen ele'!C22</f>
        <v>1.077552917668906</v>
      </c>
      <c r="D22" s="12">
        <f>'NTUA gross gen ele'!D22/'NTUA nett gen ele'!D22</f>
        <v>1.0750111662169615</v>
      </c>
      <c r="E22" s="12">
        <f>'NTUA gross gen ele'!E22/'NTUA nett gen ele'!E22</f>
        <v>1.0857978011574518</v>
      </c>
      <c r="F22" s="12">
        <f>'NTUA gross gen ele'!F22/'NTUA nett gen ele'!F22</f>
        <v>1.0702358497939781</v>
      </c>
      <c r="G22" s="12">
        <f>'NTUA gross gen ele'!G22/'NTUA nett gen ele'!G22</f>
        <v>1.0555337454367095</v>
      </c>
      <c r="H22" s="12">
        <f>'NTUA gross gen ele'!H22/'NTUA nett gen ele'!H22</f>
        <v>1.0351266551666456</v>
      </c>
      <c r="I22" s="12">
        <f>'NTUA gross gen ele'!I22/'NTUA nett gen ele'!I22</f>
        <v>1.0342464768496997</v>
      </c>
      <c r="J22" s="12">
        <f>'NTUA gross gen ele'!J22/'NTUA nett gen ele'!J22</f>
        <v>1.0276732715157406</v>
      </c>
      <c r="K22" s="12">
        <f>'NTUA gross gen ele'!K22/'NTUA nett gen ele'!K22</f>
        <v>1.0108812819689394</v>
      </c>
      <c r="L22" s="12">
        <f>'NTUA gross gen ele'!L22/'NTUA nett gen ele'!L22</f>
        <v>1.0064382144620609</v>
      </c>
    </row>
    <row r="23" spans="1:12" x14ac:dyDescent="0.2">
      <c r="A23" s="9" t="s">
        <v>56</v>
      </c>
      <c r="B23" s="12">
        <f>'NTUA gross gen ele'!B23/'NTUA nett gen ele'!B23</f>
        <v>1.047439568784303</v>
      </c>
      <c r="C23" s="12">
        <f>'NTUA gross gen ele'!C23/'NTUA nett gen ele'!C23</f>
        <v>1.0428071893114452</v>
      </c>
      <c r="D23" s="12">
        <f>'NTUA gross gen ele'!D23/'NTUA nett gen ele'!D23</f>
        <v>1.0366165700609815</v>
      </c>
      <c r="E23" s="12">
        <f>'NTUA gross gen ele'!E23/'NTUA nett gen ele'!E23</f>
        <v>1.0408655744390103</v>
      </c>
      <c r="F23" s="12">
        <f>'NTUA gross gen ele'!F23/'NTUA nett gen ele'!F23</f>
        <v>1.0389038037805454</v>
      </c>
      <c r="G23" s="12">
        <f>'NTUA gross gen ele'!G23/'NTUA nett gen ele'!G23</f>
        <v>1.0307059848570681</v>
      </c>
      <c r="H23" s="12">
        <f>'NTUA gross gen ele'!H23/'NTUA nett gen ele'!H23</f>
        <v>1.0226269170090736</v>
      </c>
      <c r="I23" s="12">
        <f>'NTUA gross gen ele'!I23/'NTUA nett gen ele'!I23</f>
        <v>1.0196633996804307</v>
      </c>
      <c r="J23" s="12">
        <f>'NTUA gross gen ele'!J23/'NTUA nett gen ele'!J23</f>
        <v>1.0142850351514341</v>
      </c>
      <c r="K23" s="12">
        <f>'NTUA gross gen ele'!K23/'NTUA nett gen ele'!K23</f>
        <v>1.0100562055753299</v>
      </c>
      <c r="L23" s="12">
        <f>'NTUA gross gen ele'!L23/'NTUA nett gen ele'!L23</f>
        <v>1.0078626205682379</v>
      </c>
    </row>
    <row r="24" spans="1:12" x14ac:dyDescent="0.2">
      <c r="A24" s="9" t="s">
        <v>57</v>
      </c>
      <c r="B24" s="12">
        <f>'NTUA gross gen ele'!B24/'NTUA nett gen ele'!B24</f>
        <v>1.0464367656182867</v>
      </c>
      <c r="C24" s="12">
        <f>'NTUA gross gen ele'!C24/'NTUA nett gen ele'!C24</f>
        <v>1.0473796524627457</v>
      </c>
      <c r="D24" s="12">
        <f>'NTUA gross gen ele'!D24/'NTUA nett gen ele'!D24</f>
        <v>1.0458033260216191</v>
      </c>
      <c r="E24" s="12">
        <f>'NTUA gross gen ele'!E24/'NTUA nett gen ele'!E24</f>
        <v>1.0424716141628025</v>
      </c>
      <c r="F24" s="12">
        <f>'NTUA gross gen ele'!F24/'NTUA nett gen ele'!F24</f>
        <v>1.0379077137244916</v>
      </c>
      <c r="G24" s="12">
        <f>'NTUA gross gen ele'!G24/'NTUA nett gen ele'!G24</f>
        <v>1.0360819958090035</v>
      </c>
      <c r="H24" s="12">
        <f>'NTUA gross gen ele'!H24/'NTUA nett gen ele'!H24</f>
        <v>1.0347854749627041</v>
      </c>
      <c r="I24" s="12">
        <f>'NTUA gross gen ele'!I24/'NTUA nett gen ele'!I24</f>
        <v>1.0349022789047186</v>
      </c>
      <c r="J24" s="12">
        <f>'NTUA gross gen ele'!J24/'NTUA nett gen ele'!J24</f>
        <v>1.0299918833879449</v>
      </c>
      <c r="K24" s="12">
        <f>'NTUA gross gen ele'!K24/'NTUA nett gen ele'!K24</f>
        <v>1.0284575843593025</v>
      </c>
      <c r="L24" s="12">
        <f>'NTUA gross gen ele'!L24/'NTUA nett gen ele'!L24</f>
        <v>1.0255374506022172</v>
      </c>
    </row>
    <row r="25" spans="1:12" x14ac:dyDescent="0.2">
      <c r="A25" s="9" t="s">
        <v>58</v>
      </c>
      <c r="B25" s="12">
        <f>'NTUA gross gen ele'!B25/'NTUA nett gen ele'!B25</f>
        <v>1.0507462467795088</v>
      </c>
      <c r="C25" s="12">
        <f>'NTUA gross gen ele'!C25/'NTUA nett gen ele'!C25</f>
        <v>1.038975934989554</v>
      </c>
      <c r="D25" s="12">
        <f>'NTUA gross gen ele'!D25/'NTUA nett gen ele'!D25</f>
        <v>1.0346344732080057</v>
      </c>
      <c r="E25" s="12">
        <f>'NTUA gross gen ele'!E25/'NTUA nett gen ele'!E25</f>
        <v>1.0256583111821516</v>
      </c>
      <c r="F25" s="12">
        <f>'NTUA gross gen ele'!F25/'NTUA nett gen ele'!F25</f>
        <v>1.0270270200535807</v>
      </c>
      <c r="G25" s="12">
        <f>'NTUA gross gen ele'!G25/'NTUA nett gen ele'!G25</f>
        <v>1.0179397956600895</v>
      </c>
      <c r="H25" s="12">
        <f>'NTUA gross gen ele'!H25/'NTUA nett gen ele'!H25</f>
        <v>1.016769861076537</v>
      </c>
      <c r="I25" s="12">
        <f>'NTUA gross gen ele'!I25/'NTUA nett gen ele'!I25</f>
        <v>1.0171551232813416</v>
      </c>
      <c r="J25" s="12">
        <f>'NTUA gross gen ele'!J25/'NTUA nett gen ele'!J25</f>
        <v>1.0171705737135472</v>
      </c>
      <c r="K25" s="12">
        <f>'NTUA gross gen ele'!K25/'NTUA nett gen ele'!K25</f>
        <v>1.0119233424681229</v>
      </c>
      <c r="L25" s="12">
        <f>'NTUA gross gen ele'!L25/'NTUA nett gen ele'!L25</f>
        <v>1.0114214118655325</v>
      </c>
    </row>
    <row r="26" spans="1:12" x14ac:dyDescent="0.2">
      <c r="A26" s="9" t="s">
        <v>59</v>
      </c>
      <c r="B26" s="12">
        <f>'NTUA gross gen ele'!B26/'NTUA nett gen ele'!B26</f>
        <v>1.0504872822418598</v>
      </c>
      <c r="C26" s="12">
        <f>'NTUA gross gen ele'!C26/'NTUA nett gen ele'!C26</f>
        <v>1.0446404517607923</v>
      </c>
      <c r="D26" s="12">
        <f>'NTUA gross gen ele'!D26/'NTUA nett gen ele'!D26</f>
        <v>1.0379691464313059</v>
      </c>
      <c r="E26" s="12">
        <f>'NTUA gross gen ele'!E26/'NTUA nett gen ele'!E26</f>
        <v>1.0417339745632721</v>
      </c>
      <c r="F26" s="12">
        <f>'NTUA gross gen ele'!F26/'NTUA nett gen ele'!F26</f>
        <v>1.0421311710596124</v>
      </c>
      <c r="G26" s="12">
        <f>'NTUA gross gen ele'!G26/'NTUA nett gen ele'!G26</f>
        <v>1.0348607243193009</v>
      </c>
      <c r="H26" s="12">
        <f>'NTUA gross gen ele'!H26/'NTUA nett gen ele'!H26</f>
        <v>1.0339148852603486</v>
      </c>
      <c r="I26" s="12">
        <f>'NTUA gross gen ele'!I26/'NTUA nett gen ele'!I26</f>
        <v>1.0314320193374025</v>
      </c>
      <c r="J26" s="12">
        <f>'NTUA gross gen ele'!J26/'NTUA nett gen ele'!J26</f>
        <v>1.0230332603942003</v>
      </c>
      <c r="K26" s="12">
        <f>'NTUA gross gen ele'!K26/'NTUA nett gen ele'!K26</f>
        <v>1.0200161731292436</v>
      </c>
      <c r="L26" s="12">
        <f>'NTUA gross gen ele'!L26/'NTUA nett gen ele'!L26</f>
        <v>1.0170105660721631</v>
      </c>
    </row>
    <row r="27" spans="1:12" x14ac:dyDescent="0.2">
      <c r="A27" s="9" t="s">
        <v>60</v>
      </c>
      <c r="B27" s="12">
        <f>'NTUA gross gen ele'!B27/'NTUA nett gen ele'!B27</f>
        <v>1.0514820592823713</v>
      </c>
      <c r="C27" s="12">
        <f>'NTUA gross gen ele'!C27/'NTUA nett gen ele'!C27</f>
        <v>1.0595641646489105</v>
      </c>
      <c r="D27" s="12">
        <f>'NTUA gross gen ele'!D27/'NTUA nett gen ele'!D27</f>
        <v>1.0433248382670064</v>
      </c>
      <c r="E27" s="12">
        <f>'NTUA gross gen ele'!E27/'NTUA nett gen ele'!E27</f>
        <v>1.0439711991641205</v>
      </c>
      <c r="F27" s="12">
        <f>'NTUA gross gen ele'!F27/'NTUA nett gen ele'!F27</f>
        <v>1.0372745044925631</v>
      </c>
      <c r="G27" s="12">
        <f>'NTUA gross gen ele'!G27/'NTUA nett gen ele'!G27</f>
        <v>1.0201581447382047</v>
      </c>
      <c r="H27" s="12">
        <f>'NTUA gross gen ele'!H27/'NTUA nett gen ele'!H27</f>
        <v>1.0179966131736904</v>
      </c>
      <c r="I27" s="12">
        <f>'NTUA gross gen ele'!I27/'NTUA nett gen ele'!I27</f>
        <v>1.015784061941273</v>
      </c>
      <c r="J27" s="12">
        <f>'NTUA gross gen ele'!J27/'NTUA nett gen ele'!J27</f>
        <v>1.0142902783471912</v>
      </c>
      <c r="K27" s="12">
        <f>'NTUA gross gen ele'!K27/'NTUA nett gen ele'!K27</f>
        <v>1.0136541924039184</v>
      </c>
      <c r="L27" s="12">
        <f>'NTUA gross gen ele'!L27/'NTUA nett gen ele'!L27</f>
        <v>1.0130384954723002</v>
      </c>
    </row>
    <row r="28" spans="1:12" x14ac:dyDescent="0.2">
      <c r="A28" s="9" t="s">
        <v>61</v>
      </c>
      <c r="B28" s="12">
        <f>'NTUA gross gen ele'!B28/'NTUA nett gen ele'!B28</f>
        <v>1.1208672086720868</v>
      </c>
      <c r="C28" s="12">
        <f>'NTUA gross gen ele'!C28/'NTUA nett gen ele'!C28</f>
        <v>1.1107086257640932</v>
      </c>
      <c r="D28" s="12">
        <f>'NTUA gross gen ele'!D28/'NTUA nett gen ele'!D28</f>
        <v>1.0919426594167079</v>
      </c>
      <c r="E28" s="12">
        <f>'NTUA gross gen ele'!E28/'NTUA nett gen ele'!E28</f>
        <v>1.0741290921627276</v>
      </c>
      <c r="F28" s="12">
        <f>'NTUA gross gen ele'!F28/'NTUA nett gen ele'!F28</f>
        <v>1.0662299068399002</v>
      </c>
      <c r="G28" s="12">
        <f>'NTUA gross gen ele'!G28/'NTUA nett gen ele'!G28</f>
        <v>1.0614406186082805</v>
      </c>
      <c r="H28" s="12">
        <f>'NTUA gross gen ele'!H28/'NTUA nett gen ele'!H28</f>
        <v>1.0596644973818365</v>
      </c>
      <c r="I28" s="12">
        <f>'NTUA gross gen ele'!I28/'NTUA nett gen ele'!I28</f>
        <v>1.0697850170170897</v>
      </c>
      <c r="J28" s="12">
        <f>'NTUA gross gen ele'!J28/'NTUA nett gen ele'!J28</f>
        <v>1.0450004559610695</v>
      </c>
      <c r="K28" s="12">
        <f>'NTUA gross gen ele'!K28/'NTUA nett gen ele'!K28</f>
        <v>1.0315715824212703</v>
      </c>
      <c r="L28" s="12">
        <f>'NTUA gross gen ele'!L28/'NTUA nett gen ele'!L28</f>
        <v>1.0274462581147872</v>
      </c>
    </row>
    <row r="29" spans="1:12" x14ac:dyDescent="0.2">
      <c r="A29" s="9" t="s">
        <v>62</v>
      </c>
      <c r="B29" s="12">
        <f>'NTUA gross gen ele'!B29/'NTUA nett gen ele'!B29</f>
        <v>1.1411555206573329</v>
      </c>
      <c r="C29" s="12">
        <f>'NTUA gross gen ele'!C29/'NTUA nett gen ele'!C29</f>
        <v>1.0901006159465501</v>
      </c>
      <c r="D29" s="12">
        <f>'NTUA gross gen ele'!D29/'NTUA nett gen ele'!D29</f>
        <v>1.0847890045523623</v>
      </c>
      <c r="E29" s="12">
        <f>'NTUA gross gen ele'!E29/'NTUA nett gen ele'!E29</f>
        <v>1.12113907600026</v>
      </c>
      <c r="F29" s="12">
        <f>'NTUA gross gen ele'!F29/'NTUA nett gen ele'!F29</f>
        <v>1.0689332276625065</v>
      </c>
      <c r="G29" s="12">
        <f>'NTUA gross gen ele'!G29/'NTUA nett gen ele'!G29</f>
        <v>1.069266512843831</v>
      </c>
      <c r="H29" s="12">
        <f>'NTUA gross gen ele'!H29/'NTUA nett gen ele'!H29</f>
        <v>1.0555131598126342</v>
      </c>
      <c r="I29" s="12">
        <f>'NTUA gross gen ele'!I29/'NTUA nett gen ele'!I29</f>
        <v>1.0551394428162419</v>
      </c>
      <c r="J29" s="12">
        <f>'NTUA gross gen ele'!J29/'NTUA nett gen ele'!J29</f>
        <v>1.0549575141778489</v>
      </c>
      <c r="K29" s="12">
        <f>'NTUA gross gen ele'!K29/'NTUA nett gen ele'!K29</f>
        <v>1.0509097279396997</v>
      </c>
      <c r="L29" s="12">
        <f>'NTUA gross gen ele'!L29/'NTUA nett gen ele'!L29</f>
        <v>1.0469438518954355</v>
      </c>
    </row>
    <row r="30" spans="1:12" x14ac:dyDescent="0.2">
      <c r="A30" s="9" t="s">
        <v>63</v>
      </c>
      <c r="B30" s="12">
        <f>'NTUA gross gen ele'!B30/'NTUA nett gen ele'!B30</f>
        <v>1.0561094605699446</v>
      </c>
      <c r="C30" s="12">
        <f>'NTUA gross gen ele'!C30/'NTUA nett gen ele'!C30</f>
        <v>1.0048232159741084</v>
      </c>
      <c r="D30" s="12">
        <f>'NTUA gross gen ele'!D30/'NTUA nett gen ele'!D30</f>
        <v>1.0064842715871394</v>
      </c>
      <c r="E30" s="12">
        <f>'NTUA gross gen ele'!E30/'NTUA nett gen ele'!E30</f>
        <v>1.0169684544974122</v>
      </c>
      <c r="F30" s="12">
        <f>'NTUA gross gen ele'!F30/'NTUA nett gen ele'!F30</f>
        <v>1.0144397449060067</v>
      </c>
      <c r="G30" s="12">
        <f>'NTUA gross gen ele'!G30/'NTUA nett gen ele'!G30</f>
        <v>1.01476629846984</v>
      </c>
      <c r="H30" s="12">
        <f>'NTUA gross gen ele'!H30/'NTUA nett gen ele'!H30</f>
        <v>1.016783479896521</v>
      </c>
      <c r="I30" s="12">
        <f>'NTUA gross gen ele'!I30/'NTUA nett gen ele'!I30</f>
        <v>1.0182833640261792</v>
      </c>
      <c r="J30" s="12">
        <f>'NTUA gross gen ele'!J30/'NTUA nett gen ele'!J30</f>
        <v>1.018225257285575</v>
      </c>
      <c r="K30" s="12">
        <f>'NTUA gross gen ele'!K30/'NTUA nett gen ele'!K30</f>
        <v>1.0187954468505005</v>
      </c>
      <c r="L30" s="12">
        <f>'NTUA gross gen ele'!L30/'NTUA nett gen ele'!L30</f>
        <v>1.0191393160747355</v>
      </c>
    </row>
    <row r="31" spans="1:12" x14ac:dyDescent="0.2">
      <c r="A31" s="9" t="s">
        <v>64</v>
      </c>
      <c r="B31" s="12">
        <f>'NTUA gross gen ele'!B31/'NTUA nett gen ele'!B31</f>
        <v>1.0908893642084379</v>
      </c>
      <c r="C31" s="12">
        <f>'NTUA gross gen ele'!C31/'NTUA nett gen ele'!C31</f>
        <v>1.0763719558084228</v>
      </c>
      <c r="D31" s="12">
        <f>'NTUA gross gen ele'!D31/'NTUA nett gen ele'!D31</f>
        <v>1.07968104469419</v>
      </c>
      <c r="E31" s="12">
        <f>'NTUA gross gen ele'!E31/'NTUA nett gen ele'!E31</f>
        <v>1.0803762415884834</v>
      </c>
      <c r="F31" s="12">
        <f>'NTUA gross gen ele'!F31/'NTUA nett gen ele'!F31</f>
        <v>1.0597295365266384</v>
      </c>
      <c r="G31" s="12">
        <f>'NTUA gross gen ele'!G31/'NTUA nett gen ele'!G31</f>
        <v>1.0570708176984678</v>
      </c>
      <c r="H31" s="12">
        <f>'NTUA gross gen ele'!H31/'NTUA nett gen ele'!H31</f>
        <v>1.0578893158922795</v>
      </c>
      <c r="I31" s="12">
        <f>'NTUA gross gen ele'!I31/'NTUA nett gen ele'!I31</f>
        <v>1.0446502568124221</v>
      </c>
      <c r="J31" s="12">
        <f>'NTUA gross gen ele'!J31/'NTUA nett gen ele'!J31</f>
        <v>1.0459534354924984</v>
      </c>
      <c r="K31" s="12">
        <f>'NTUA gross gen ele'!K31/'NTUA nett gen ele'!K31</f>
        <v>1.044782031192323</v>
      </c>
      <c r="L31" s="12">
        <f>'NTUA gross gen ele'!L31/'NTUA nett gen ele'!L31</f>
        <v>1.0441443849604186</v>
      </c>
    </row>
    <row r="32" spans="1:12" x14ac:dyDescent="0.2">
      <c r="A32" s="9" t="s">
        <v>65</v>
      </c>
      <c r="B32" s="12">
        <f>'NTUA gross gen ele'!B32/'NTUA nett gen ele'!B32</f>
        <v>1.0638179800221976</v>
      </c>
      <c r="C32" s="12">
        <f>'NTUA gross gen ele'!C32/'NTUA nett gen ele'!C32</f>
        <v>1.0117434507678411</v>
      </c>
      <c r="D32" s="12">
        <f>'NTUA gross gen ele'!D32/'NTUA nett gen ele'!D32</f>
        <v>1.0606820461384152</v>
      </c>
      <c r="E32" s="12">
        <f>'NTUA gross gen ele'!E32/'NTUA nett gen ele'!E32</f>
        <v>1.0500710057428053</v>
      </c>
      <c r="F32" s="12">
        <f>'NTUA gross gen ele'!F32/'NTUA nett gen ele'!F32</f>
        <v>1.0238801932962818</v>
      </c>
      <c r="G32" s="12">
        <f>'NTUA gross gen ele'!G32/'NTUA nett gen ele'!G32</f>
        <v>1.0185793857639029</v>
      </c>
      <c r="H32" s="12">
        <f>'NTUA gross gen ele'!H32/'NTUA nett gen ele'!H32</f>
        <v>1.0174175570598953</v>
      </c>
      <c r="I32" s="12">
        <f>'NTUA gross gen ele'!I32/'NTUA nett gen ele'!I32</f>
        <v>1.0168482440066959</v>
      </c>
      <c r="J32" s="12">
        <f>'NTUA gross gen ele'!J32/'NTUA nett gen ele'!J32</f>
        <v>1.0154536873929589</v>
      </c>
      <c r="K32" s="12">
        <f>'NTUA gross gen ele'!K32/'NTUA nett gen ele'!K32</f>
        <v>1.0161440933365737</v>
      </c>
      <c r="L32" s="12">
        <f>'NTUA gross gen ele'!L32/'NTUA nett gen ele'!L32</f>
        <v>1.016790428345538</v>
      </c>
    </row>
    <row r="33" spans="1:12" x14ac:dyDescent="0.2">
      <c r="A33" s="9" t="s">
        <v>66</v>
      </c>
      <c r="B33" s="12">
        <f>'NTUA gross gen ele'!B33/'NTUA nett gen ele'!B33</f>
        <v>1.0418696021109162</v>
      </c>
      <c r="C33" s="12">
        <f>'NTUA gross gen ele'!C33/'NTUA nett gen ele'!C33</f>
        <v>1.0420916908423536</v>
      </c>
      <c r="D33" s="12">
        <f>'NTUA gross gen ele'!D33/'NTUA nett gen ele'!D33</f>
        <v>1.0331890331890332</v>
      </c>
      <c r="E33" s="12">
        <f>'NTUA gross gen ele'!E33/'NTUA nett gen ele'!E33</f>
        <v>1.0395961719329454</v>
      </c>
      <c r="F33" s="12">
        <f>'NTUA gross gen ele'!F33/'NTUA nett gen ele'!F33</f>
        <v>1.034808921019766</v>
      </c>
      <c r="G33" s="12">
        <f>'NTUA gross gen ele'!G33/'NTUA nett gen ele'!G33</f>
        <v>1.0369389438278207</v>
      </c>
      <c r="H33" s="12">
        <f>'NTUA gross gen ele'!H33/'NTUA nett gen ele'!H33</f>
        <v>1.0357662836189687</v>
      </c>
      <c r="I33" s="12">
        <f>'NTUA gross gen ele'!I33/'NTUA nett gen ele'!I33</f>
        <v>1.0330546818145607</v>
      </c>
      <c r="J33" s="12">
        <f>'NTUA gross gen ele'!J33/'NTUA nett gen ele'!J33</f>
        <v>1.0296610169801022</v>
      </c>
      <c r="K33" s="12">
        <f>'NTUA gross gen ele'!K33/'NTUA nett gen ele'!K33</f>
        <v>1.0283720258344067</v>
      </c>
      <c r="L33" s="12">
        <f>'NTUA gross gen ele'!L33/'NTUA nett gen ele'!L33</f>
        <v>1.0252287707168271</v>
      </c>
    </row>
    <row r="34" spans="1:12" x14ac:dyDescent="0.2">
      <c r="A34" s="9" t="s">
        <v>67</v>
      </c>
      <c r="B34" s="12">
        <f>'NTUA gross gen ele'!B34/'NTUA nett gen ele'!B34</f>
        <v>1.0373429651490595</v>
      </c>
      <c r="C34" s="12">
        <f>'NTUA gross gen ele'!C34/'NTUA nett gen ele'!C34</f>
        <v>1.0450125849832121</v>
      </c>
      <c r="D34" s="12">
        <f>'NTUA gross gen ele'!D34/'NTUA nett gen ele'!D34</f>
        <v>1.0269235660433571</v>
      </c>
      <c r="E34" s="12">
        <f>'NTUA gross gen ele'!E34/'NTUA nett gen ele'!E34</f>
        <v>1.0440106505991755</v>
      </c>
      <c r="F34" s="12">
        <f>'NTUA gross gen ele'!F34/'NTUA nett gen ele'!F34</f>
        <v>1.039641592609267</v>
      </c>
      <c r="G34" s="12">
        <f>'NTUA gross gen ele'!G34/'NTUA nett gen ele'!G34</f>
        <v>1.0354868446485568</v>
      </c>
      <c r="H34" s="12">
        <f>'NTUA gross gen ele'!H34/'NTUA nett gen ele'!H34</f>
        <v>1.03391416449147</v>
      </c>
      <c r="I34" s="12">
        <f>'NTUA gross gen ele'!I34/'NTUA nett gen ele'!I34</f>
        <v>1.0281773420958065</v>
      </c>
      <c r="J34" s="12">
        <f>'NTUA gross gen ele'!J34/'NTUA nett gen ele'!J34</f>
        <v>1.0282928866612104</v>
      </c>
      <c r="K34" s="12">
        <f>'NTUA gross gen ele'!K34/'NTUA nett gen ele'!K34</f>
        <v>1.0274541006822908</v>
      </c>
      <c r="L34" s="12">
        <f>'NTUA gross gen ele'!L34/'NTUA nett gen ele'!L34</f>
        <v>1.0260466480063211</v>
      </c>
    </row>
    <row r="35" spans="1:12" x14ac:dyDescent="0.2">
      <c r="A35" s="9" t="s">
        <v>68</v>
      </c>
      <c r="B35" s="12">
        <f>'NTUA gross gen ele'!B35/'NTUA nett gen ele'!B35</f>
        <v>1.099447973200242</v>
      </c>
      <c r="C35" s="12">
        <f>'NTUA gross gen ele'!C35/'NTUA nett gen ele'!C35</f>
        <v>1.0937832820298317</v>
      </c>
      <c r="D35" s="12">
        <f>'NTUA gross gen ele'!D35/'NTUA nett gen ele'!D35</f>
        <v>1.0994120036724329</v>
      </c>
      <c r="E35" s="12">
        <f>'NTUA gross gen ele'!E35/'NTUA nett gen ele'!E35</f>
        <v>1.0941750430033785</v>
      </c>
      <c r="F35" s="12">
        <f>'NTUA gross gen ele'!F35/'NTUA nett gen ele'!F35</f>
        <v>1.088575753010502</v>
      </c>
      <c r="G35" s="12">
        <f>'NTUA gross gen ele'!G35/'NTUA nett gen ele'!G35</f>
        <v>1.0788305593059249</v>
      </c>
      <c r="H35" s="12">
        <f>'NTUA gross gen ele'!H35/'NTUA nett gen ele'!H35</f>
        <v>1.0737338102440146</v>
      </c>
      <c r="I35" s="12">
        <f>'NTUA gross gen ele'!I35/'NTUA nett gen ele'!I35</f>
        <v>1.067084353721129</v>
      </c>
      <c r="J35" s="12">
        <f>'NTUA gross gen ele'!J35/'NTUA nett gen ele'!J35</f>
        <v>1.0585653155011989</v>
      </c>
      <c r="K35" s="12">
        <f>'NTUA gross gen ele'!K35/'NTUA nett gen ele'!K35</f>
        <v>1.07572641709114</v>
      </c>
      <c r="L35" s="12">
        <f>'NTUA gross gen ele'!L35/'NTUA nett gen ele'!L35</f>
        <v>1.0898984661799898</v>
      </c>
    </row>
    <row r="36" spans="1:12" x14ac:dyDescent="0.2">
      <c r="A36" s="9" t="s">
        <v>69</v>
      </c>
      <c r="B36" s="12">
        <f>'NTUA gross gen ele'!B36/'NTUA nett gen ele'!B36</f>
        <v>1.0369225506110082</v>
      </c>
      <c r="C36" s="12">
        <f>'NTUA gross gen ele'!C36/'NTUA nett gen ele'!C36</f>
        <v>1.0355258055269858</v>
      </c>
      <c r="D36" s="12">
        <f>'NTUA gross gen ele'!D36/'NTUA nett gen ele'!D36</f>
        <v>1.024359702860844</v>
      </c>
      <c r="E36" s="12">
        <f>'NTUA gross gen ele'!E36/'NTUA nett gen ele'!E36</f>
        <v>1.0331687974783741</v>
      </c>
      <c r="F36" s="12">
        <f>'NTUA gross gen ele'!F36/'NTUA nett gen ele'!F36</f>
        <v>1.0181919416853371</v>
      </c>
      <c r="G36" s="12">
        <f>'NTUA gross gen ele'!G36/'NTUA nett gen ele'!G36</f>
        <v>1.0148253213202618</v>
      </c>
      <c r="H36" s="12">
        <f>'NTUA gross gen ele'!H36/'NTUA nett gen ele'!H36</f>
        <v>1.0102942937932513</v>
      </c>
      <c r="I36" s="12">
        <f>'NTUA gross gen ele'!I36/'NTUA nett gen ele'!I36</f>
        <v>1.0101476589865819</v>
      </c>
      <c r="J36" s="12">
        <f>'NTUA gross gen ele'!J36/'NTUA nett gen ele'!J36</f>
        <v>1.0093734831962451</v>
      </c>
      <c r="K36" s="12">
        <f>'NTUA gross gen ele'!K36/'NTUA nett gen ele'!K36</f>
        <v>1.0106142475682747</v>
      </c>
      <c r="L36" s="12">
        <f>'NTUA gross gen ele'!L36/'NTUA nett gen ele'!L36</f>
        <v>1.0096455312676023</v>
      </c>
    </row>
    <row r="37" spans="1:12" x14ac:dyDescent="0.2">
      <c r="A37" s="9" t="s">
        <v>70</v>
      </c>
      <c r="B37" s="12">
        <f>'NTUA gross gen ele'!B37/'NTUA nett gen ele'!B37</f>
        <v>1.0603598971722366</v>
      </c>
      <c r="C37" s="12">
        <f>'NTUA gross gen ele'!C37/'NTUA nett gen ele'!C37</f>
        <v>1.0704273565869127</v>
      </c>
      <c r="D37" s="12">
        <f>'NTUA gross gen ele'!D37/'NTUA nett gen ele'!D37</f>
        <v>1.0909035174368109</v>
      </c>
      <c r="E37" s="12">
        <f>'NTUA gross gen ele'!E37/'NTUA nett gen ele'!E37</f>
        <v>1.085277662968805</v>
      </c>
      <c r="F37" s="12">
        <f>'NTUA gross gen ele'!F37/'NTUA nett gen ele'!F37</f>
        <v>1.0816975872256624</v>
      </c>
      <c r="G37" s="12">
        <f>'NTUA gross gen ele'!G37/'NTUA nett gen ele'!G37</f>
        <v>1.0673511486805738</v>
      </c>
      <c r="H37" s="12">
        <f>'NTUA gross gen ele'!H37/'NTUA nett gen ele'!H37</f>
        <v>1.0481562391127164</v>
      </c>
      <c r="I37" s="12">
        <f>'NTUA gross gen ele'!I37/'NTUA nett gen ele'!I37</f>
        <v>1.0375993398221723</v>
      </c>
      <c r="J37" s="12">
        <f>'NTUA gross gen ele'!J37/'NTUA nett gen ele'!J37</f>
        <v>1.0331016845521512</v>
      </c>
      <c r="K37" s="12">
        <f>'NTUA gross gen ele'!K37/'NTUA nett gen ele'!K37</f>
        <v>1.0295993381545505</v>
      </c>
      <c r="L37" s="12">
        <f>'NTUA gross gen ele'!L37/'NTUA nett gen ele'!L37</f>
        <v>1.0619680315602134</v>
      </c>
    </row>
    <row r="38" spans="1:12" x14ac:dyDescent="0.2">
      <c r="A38" s="9" t="s">
        <v>71</v>
      </c>
      <c r="B38" s="12">
        <f>'NTUA gross gen ele'!B38/'NTUA nett gen ele'!B38</f>
        <v>1.0647909339585775</v>
      </c>
      <c r="C38" s="12">
        <f>'NTUA gross gen ele'!C38/'NTUA nett gen ele'!C38</f>
        <v>1.0684147289561099</v>
      </c>
      <c r="D38" s="12">
        <f>'NTUA gross gen ele'!D38/'NTUA nett gen ele'!D38</f>
        <v>1.0674951322202859</v>
      </c>
      <c r="E38" s="12">
        <f>'NTUA gross gen ele'!E38/'NTUA nett gen ele'!E38</f>
        <v>1.0674857771892559</v>
      </c>
      <c r="F38" s="12">
        <f>'NTUA gross gen ele'!F38/'NTUA nett gen ele'!F38</f>
        <v>1.0649017712386148</v>
      </c>
      <c r="G38" s="12">
        <f>'NTUA gross gen ele'!G38/'NTUA nett gen ele'!G38</f>
        <v>1.0508727014247135</v>
      </c>
      <c r="H38" s="12">
        <f>'NTUA gross gen ele'!H38/'NTUA nett gen ele'!H38</f>
        <v>1.0458739229347229</v>
      </c>
      <c r="I38" s="12">
        <f>'NTUA gross gen ele'!I38/'NTUA nett gen ele'!I38</f>
        <v>1.0412655168595395</v>
      </c>
      <c r="J38" s="12">
        <f>'NTUA gross gen ele'!J38/'NTUA nett gen ele'!J38</f>
        <v>1.0353777389304533</v>
      </c>
      <c r="K38" s="12">
        <f>'NTUA gross gen ele'!K38/'NTUA nett gen ele'!K38</f>
        <v>1.0362548769401398</v>
      </c>
      <c r="L38" s="12">
        <f>'NTUA gross gen ele'!L38/'NTUA nett gen ele'!L38</f>
        <v>1.0354062690314736</v>
      </c>
    </row>
    <row r="39" spans="1:12" x14ac:dyDescent="0.2">
      <c r="A39" s="9" t="s">
        <v>72</v>
      </c>
      <c r="B39" s="12">
        <f>'NTUA gross gen ele'!B39/'NTUA nett gen ele'!B39</f>
        <v>1.1238160767991099</v>
      </c>
      <c r="C39" s="12">
        <f>'NTUA gross gen ele'!C39/'NTUA nett gen ele'!C39</f>
        <v>1.0740944874271006</v>
      </c>
      <c r="D39" s="12">
        <f>'NTUA gross gen ele'!D39/'NTUA nett gen ele'!D39</f>
        <v>1.0967196155671135</v>
      </c>
      <c r="E39" s="12">
        <f>'NTUA gross gen ele'!E39/'NTUA nett gen ele'!E39</f>
        <v>1.0613697501161885</v>
      </c>
      <c r="F39" s="12">
        <f>'NTUA gross gen ele'!F39/'NTUA nett gen ele'!F39</f>
        <v>1.0612069748621349</v>
      </c>
      <c r="G39" s="12">
        <f>'NTUA gross gen ele'!G39/'NTUA nett gen ele'!G39</f>
        <v>1.0565875775676694</v>
      </c>
      <c r="H39" s="12">
        <f>'NTUA gross gen ele'!H39/'NTUA nett gen ele'!H39</f>
        <v>1.0516154122745576</v>
      </c>
      <c r="I39" s="12">
        <f>'NTUA gross gen ele'!I39/'NTUA nett gen ele'!I39</f>
        <v>1.0512035889961122</v>
      </c>
      <c r="J39" s="12">
        <f>'NTUA gross gen ele'!J39/'NTUA nett gen ele'!J39</f>
        <v>1.0489388562382806</v>
      </c>
      <c r="K39" s="12">
        <f>'NTUA gross gen ele'!K39/'NTUA nett gen ele'!K39</f>
        <v>1.044709770286985</v>
      </c>
      <c r="L39" s="12">
        <f>'NTUA gross gen ele'!L39/'NTUA nett gen ele'!L39</f>
        <v>1.060744410723355</v>
      </c>
    </row>
    <row r="40" spans="1:12" x14ac:dyDescent="0.2">
      <c r="A40" s="9" t="s">
        <v>73</v>
      </c>
      <c r="B40" s="12">
        <f>'NTUA gross gen ele'!B40/'NTUA nett gen ele'!B40</f>
        <v>1.039986319295741</v>
      </c>
      <c r="C40" s="12">
        <f>'NTUA gross gen ele'!C40/'NTUA nett gen ele'!C40</f>
        <v>1.0404117872629126</v>
      </c>
      <c r="D40" s="12">
        <f>'NTUA gross gen ele'!D40/'NTUA nett gen ele'!D40</f>
        <v>1.0448846767188289</v>
      </c>
      <c r="E40" s="12">
        <f>'NTUA gross gen ele'!E40/'NTUA nett gen ele'!E40</f>
        <v>1.0387601289897441</v>
      </c>
      <c r="F40" s="12">
        <f>'NTUA gross gen ele'!F40/'NTUA nett gen ele'!F40</f>
        <v>1.0421662010082455</v>
      </c>
      <c r="G40" s="12">
        <f>'NTUA gross gen ele'!G40/'NTUA nett gen ele'!G40</f>
        <v>1.0422869600343618</v>
      </c>
      <c r="H40" s="12">
        <f>'NTUA gross gen ele'!H40/'NTUA nett gen ele'!H40</f>
        <v>1.0450518715277752</v>
      </c>
      <c r="I40" s="12">
        <f>'NTUA gross gen ele'!I40/'NTUA nett gen ele'!I40</f>
        <v>1.0449709817262112</v>
      </c>
      <c r="J40" s="12">
        <f>'NTUA gross gen ele'!J40/'NTUA nett gen ele'!J40</f>
        <v>1.048081604569282</v>
      </c>
      <c r="K40" s="12">
        <f>'NTUA gross gen ele'!K40/'NTUA nett gen ele'!K40</f>
        <v>1.0495432923120949</v>
      </c>
      <c r="L40" s="12">
        <f>'NTUA gross gen ele'!L40/'NTUA nett gen ele'!L40</f>
        <v>1.0487864510377094</v>
      </c>
    </row>
    <row r="41" spans="1:12" x14ac:dyDescent="0.2">
      <c r="A41" s="9" t="s">
        <v>74</v>
      </c>
      <c r="B41" s="12">
        <f>'NTUA gross gen ele'!B41/'NTUA nett gen ele'!B41</f>
        <v>1.0259372717662512</v>
      </c>
      <c r="C41" s="12">
        <f>'NTUA gross gen ele'!C41/'NTUA nett gen ele'!C41</f>
        <v>1.0247404891659322</v>
      </c>
      <c r="D41" s="12">
        <f>'NTUA gross gen ele'!D41/'NTUA nett gen ele'!D41</f>
        <v>1.0226195205675184</v>
      </c>
      <c r="E41" s="12">
        <f>'NTUA gross gen ele'!E41/'NTUA nett gen ele'!E41</f>
        <v>1.0247561082401218</v>
      </c>
      <c r="F41" s="12">
        <f>'NTUA gross gen ele'!F41/'NTUA nett gen ele'!F41</f>
        <v>1.0251598523970631</v>
      </c>
      <c r="G41" s="12">
        <f>'NTUA gross gen ele'!G41/'NTUA nett gen ele'!G41</f>
        <v>1.0235751866126686</v>
      </c>
      <c r="H41" s="12">
        <f>'NTUA gross gen ele'!H41/'NTUA nett gen ele'!H41</f>
        <v>1.0271265076515514</v>
      </c>
      <c r="I41" s="12">
        <f>'NTUA gross gen ele'!I41/'NTUA nett gen ele'!I41</f>
        <v>1.0268764758971396</v>
      </c>
      <c r="J41" s="12">
        <f>'NTUA gross gen ele'!J41/'NTUA nett gen ele'!J41</f>
        <v>1.0298498443704946</v>
      </c>
      <c r="K41" s="12">
        <f>'NTUA gross gen ele'!K41/'NTUA nett gen ele'!K41</f>
        <v>1.0317856725004515</v>
      </c>
      <c r="L41" s="12">
        <f>'NTUA gross gen ele'!L41/'NTUA nett gen ele'!L41</f>
        <v>1.0309878709143416</v>
      </c>
    </row>
    <row r="42" spans="1:12" x14ac:dyDescent="0.2">
      <c r="A42" s="9" t="s">
        <v>75</v>
      </c>
      <c r="B42" s="12">
        <f>'NTUA gross gen ele'!B42/'NTUA nett gen ele'!B42</f>
        <v>1.0454135750733127</v>
      </c>
      <c r="C42" s="12">
        <f>'NTUA gross gen ele'!C42/'NTUA nett gen ele'!C42</f>
        <v>1.0470000906822272</v>
      </c>
      <c r="D42" s="12">
        <f>'NTUA gross gen ele'!D42/'NTUA nett gen ele'!D42</f>
        <v>1.0443007795252128</v>
      </c>
      <c r="E42" s="12">
        <f>'NTUA gross gen ele'!E42/'NTUA nett gen ele'!E42</f>
        <v>1.0525738819976589</v>
      </c>
      <c r="F42" s="12">
        <f>'NTUA gross gen ele'!F42/'NTUA nett gen ele'!F42</f>
        <v>1.0404426868131715</v>
      </c>
      <c r="G42" s="12">
        <f>'NTUA gross gen ele'!G42/'NTUA nett gen ele'!G42</f>
        <v>1.0388763111688168</v>
      </c>
      <c r="H42" s="12">
        <f>'NTUA gross gen ele'!H42/'NTUA nett gen ele'!H42</f>
        <v>1.0410566960890497</v>
      </c>
      <c r="I42" s="12">
        <f>'NTUA gross gen ele'!I42/'NTUA nett gen ele'!I42</f>
        <v>1.0390749202977057</v>
      </c>
      <c r="J42" s="12">
        <f>'NTUA gross gen ele'!J42/'NTUA nett gen ele'!J42</f>
        <v>1.0362358474977755</v>
      </c>
      <c r="K42" s="12">
        <f>'NTUA gross gen ele'!K42/'NTUA nett gen ele'!K42</f>
        <v>1.0332560197018748</v>
      </c>
      <c r="L42" s="12">
        <f>'NTUA gross gen ele'!L42/'NTUA nett gen ele'!L42</f>
        <v>1.0343012523410162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definitions</vt:lpstr>
      <vt:lpstr>overview</vt:lpstr>
      <vt:lpstr>overview_numbers</vt:lpstr>
      <vt:lpstr>Estat distr</vt:lpstr>
      <vt:lpstr>NTUA distr</vt:lpstr>
      <vt:lpstr>Estat self con</vt:lpstr>
      <vt:lpstr>NTUA self con</vt:lpstr>
      <vt:lpstr>Estat self gen factor</vt:lpstr>
      <vt:lpstr>NTUA self gen factor</vt:lpstr>
      <vt:lpstr>Estat gross gen ele</vt:lpstr>
      <vt:lpstr>NTUA gross gen ele</vt:lpstr>
      <vt:lpstr>Estat nett gen ele</vt:lpstr>
      <vt:lpstr>NTUA nett gen ele</vt:lpstr>
      <vt:lpstr>Estat heat dem</vt:lpstr>
      <vt:lpstr>NTUA heat dem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Schöniger</dc:creator>
  <cp:lastModifiedBy>geipel</cp:lastModifiedBy>
  <dcterms:created xsi:type="dcterms:W3CDTF">2020-03-19T13:40:15Z</dcterms:created>
  <dcterms:modified xsi:type="dcterms:W3CDTF">2020-11-18T14:42:32Z</dcterms:modified>
</cp:coreProperties>
</file>