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RES calcs\"/>
    </mc:Choice>
  </mc:AlternateContent>
  <bookViews>
    <workbookView xWindow="0" yWindow="0" windowWidth="25200" windowHeight="9977" tabRatio="773"/>
  </bookViews>
  <sheets>
    <sheet name="Hydro capacities" sheetId="31" r:id="rId1"/>
    <sheet name="AT" sheetId="1" r:id="rId2"/>
    <sheet name="BE" sheetId="2" r:id="rId3"/>
    <sheet name="BG" sheetId="3" r:id="rId4"/>
    <sheet name="CH" sheetId="4" r:id="rId5"/>
    <sheet name="CY" sheetId="5" r:id="rId6"/>
    <sheet name="CZ" sheetId="6" r:id="rId7"/>
    <sheet name="DE" sheetId="7" r:id="rId8"/>
    <sheet name="DK" sheetId="8" r:id="rId9"/>
    <sheet name="EE" sheetId="9" r:id="rId10"/>
    <sheet name="ES" sheetId="10" r:id="rId11"/>
    <sheet name="FI" sheetId="11" r:id="rId12"/>
    <sheet name="FR" sheetId="12" r:id="rId13"/>
    <sheet name="GR" sheetId="13" r:id="rId14"/>
    <sheet name="HR" sheetId="14" r:id="rId15"/>
    <sheet name="HU" sheetId="15" r:id="rId16"/>
    <sheet name="IE" sheetId="16" r:id="rId17"/>
    <sheet name="IT" sheetId="17" r:id="rId18"/>
    <sheet name="LT" sheetId="18" r:id="rId19"/>
    <sheet name="LU" sheetId="19" r:id="rId20"/>
    <sheet name="LV" sheetId="20" r:id="rId21"/>
    <sheet name="NL" sheetId="21" r:id="rId22"/>
    <sheet name="NO" sheetId="22" r:id="rId23"/>
    <sheet name="PL" sheetId="23" r:id="rId24"/>
    <sheet name="PT" sheetId="24" r:id="rId25"/>
    <sheet name="RO" sheetId="25" r:id="rId26"/>
    <sheet name="SE" sheetId="26" r:id="rId27"/>
    <sheet name="SI" sheetId="27" r:id="rId28"/>
    <sheet name="SK" sheetId="28" r:id="rId29"/>
    <sheet name="UK" sheetId="29" r:id="rId30"/>
    <sheet name="table country names" sheetId="30" r:id="rId31"/>
  </sheets>
  <definedNames>
    <definedName name="_xlnm._FilterDatabase" localSheetId="0" hidden="1">'Hydro capacities'!$M$5:$N$34</definedName>
    <definedName name="ExterneDaten_1" localSheetId="7" hidden="1">DE!$A$3:$E$24</definedName>
    <definedName name="ExterneDaten_1" localSheetId="9" hidden="1">EE!$A$3:$E$23</definedName>
    <definedName name="ExterneDaten_1" localSheetId="10" hidden="1">ES!$A$3:$E$24</definedName>
    <definedName name="ExterneDaten_1" localSheetId="11" hidden="1">FI!$A$3:$E$24</definedName>
    <definedName name="ExterneDaten_1" localSheetId="12" hidden="1">FR!$A$3:$E$24</definedName>
    <definedName name="ExterneDaten_1" localSheetId="13" hidden="1">GR!$A$3:$E$24</definedName>
    <definedName name="ExterneDaten_1" localSheetId="14" hidden="1">HR!$A$3:$E$24</definedName>
    <definedName name="ExterneDaten_1" localSheetId="15" hidden="1">HU!$A$3:$E$24</definedName>
    <definedName name="ExterneDaten_1" localSheetId="16" hidden="1">IE!$A$3:$E$24</definedName>
    <definedName name="ExterneDaten_1" localSheetId="17" hidden="1">IT!$A$3:$E$24</definedName>
    <definedName name="ExterneDaten_1" localSheetId="18" hidden="1">LT!$A$3:$E$24</definedName>
    <definedName name="ExterneDaten_1" localSheetId="19" hidden="1">LU!$A$3:$E$24</definedName>
    <definedName name="ExterneDaten_1" localSheetId="21" hidden="1">NL!$A$3:$E$24</definedName>
    <definedName name="ExterneDaten_1" localSheetId="22" hidden="1">NO!$A$3:$E$24</definedName>
    <definedName name="ExterneDaten_1" localSheetId="23" hidden="1">PL!$A$3:$E$24</definedName>
    <definedName name="ExterneDaten_1" localSheetId="24" hidden="1">PT!$A$3:$E$24</definedName>
    <definedName name="ExterneDaten_1" localSheetId="25" hidden="1">RO!$A$3:$E$24</definedName>
    <definedName name="ExterneDaten_1" localSheetId="26" hidden="1">SE!$A$3:$E$24</definedName>
    <definedName name="ExterneDaten_1" localSheetId="27" hidden="1">SI!$A$3:$E$24</definedName>
    <definedName name="ExterneDaten_1" localSheetId="28" hidden="1">SK!$A$3:$E$24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31" l="1"/>
  <c r="Q34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R21" i="31"/>
  <c r="R22" i="31"/>
  <c r="R23" i="31"/>
  <c r="R24" i="31"/>
  <c r="R25" i="31"/>
  <c r="R26" i="31"/>
  <c r="R27" i="31"/>
  <c r="R28" i="31"/>
  <c r="R29" i="31"/>
  <c r="R30" i="31"/>
  <c r="R31" i="31"/>
  <c r="R32" i="31"/>
  <c r="R33" i="31"/>
  <c r="R34" i="31"/>
  <c r="R6" i="31"/>
  <c r="P25" i="31"/>
  <c r="P34" i="31"/>
  <c r="B5" i="29" l="1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C4" i="29"/>
  <c r="D4" i="29"/>
  <c r="E4" i="29"/>
  <c r="B4" i="29"/>
  <c r="C32" i="31"/>
  <c r="C33" i="31"/>
  <c r="C24" i="31"/>
  <c r="D30" i="31"/>
  <c r="E31" i="31"/>
  <c r="D27" i="31"/>
  <c r="D28" i="31"/>
  <c r="C30" i="31"/>
  <c r="C31" i="31"/>
  <c r="D29" i="31"/>
  <c r="C28" i="31"/>
  <c r="C29" i="31"/>
  <c r="D33" i="31"/>
  <c r="C27" i="31"/>
  <c r="E32" i="31"/>
  <c r="E30" i="31"/>
  <c r="D32" i="31"/>
  <c r="E29" i="31"/>
  <c r="E27" i="31"/>
  <c r="D25" i="31"/>
  <c r="D31" i="31"/>
  <c r="E28" i="31"/>
  <c r="C25" i="31"/>
  <c r="E33" i="31"/>
  <c r="E17" i="31"/>
  <c r="D7" i="31"/>
  <c r="H33" i="31" l="1"/>
  <c r="Q33" i="31" s="1"/>
  <c r="H28" i="31"/>
  <c r="Q28" i="31" s="1"/>
  <c r="G31" i="31"/>
  <c r="P31" i="31" s="1"/>
  <c r="H26" i="31"/>
  <c r="Q26" i="31" s="1"/>
  <c r="G26" i="31"/>
  <c r="P26" i="31" s="1"/>
  <c r="H27" i="31"/>
  <c r="Q27" i="31" s="1"/>
  <c r="H29" i="31"/>
  <c r="Q29" i="31" s="1"/>
  <c r="G32" i="31"/>
  <c r="P32" i="31" s="1"/>
  <c r="H30" i="31"/>
  <c r="Q30" i="31" s="1"/>
  <c r="H32" i="31"/>
  <c r="Q32" i="31" s="1"/>
  <c r="G33" i="31"/>
  <c r="P33" i="31" s="1"/>
  <c r="G29" i="31"/>
  <c r="P29" i="31" s="1"/>
  <c r="S29" i="31" s="1"/>
  <c r="G28" i="31"/>
  <c r="P28" i="31" s="1"/>
  <c r="G27" i="31"/>
  <c r="P27" i="31" s="1"/>
  <c r="H31" i="31"/>
  <c r="Q31" i="31" s="1"/>
  <c r="G30" i="31"/>
  <c r="P30" i="31" s="1"/>
  <c r="S30" i="31" s="1"/>
  <c r="G7" i="31"/>
  <c r="P7" i="31" s="1"/>
  <c r="H7" i="31"/>
  <c r="Q7" i="31" s="1"/>
  <c r="D24" i="31"/>
  <c r="E11" i="31"/>
  <c r="C6" i="31"/>
  <c r="E6" i="31"/>
  <c r="C21" i="31"/>
  <c r="C11" i="31"/>
  <c r="C15" i="31"/>
  <c r="E19" i="31"/>
  <c r="C19" i="31"/>
  <c r="E12" i="31"/>
  <c r="C16" i="31"/>
  <c r="E18" i="31"/>
  <c r="C17" i="31"/>
  <c r="C14" i="31"/>
  <c r="C8" i="31"/>
  <c r="E20" i="31"/>
  <c r="D21" i="31"/>
  <c r="D8" i="31"/>
  <c r="C10" i="31"/>
  <c r="D15" i="31"/>
  <c r="C7" i="31"/>
  <c r="D23" i="31"/>
  <c r="C20" i="31"/>
  <c r="C23" i="31"/>
  <c r="D11" i="31"/>
  <c r="D17" i="31"/>
  <c r="E22" i="31"/>
  <c r="D19" i="31"/>
  <c r="E8" i="31"/>
  <c r="E9" i="31"/>
  <c r="D22" i="31"/>
  <c r="D12" i="31"/>
  <c r="D6" i="31"/>
  <c r="D16" i="31"/>
  <c r="D13" i="31"/>
  <c r="D14" i="31"/>
  <c r="C12" i="31"/>
  <c r="D18" i="31"/>
  <c r="D20" i="31"/>
  <c r="C18" i="31"/>
  <c r="C22" i="31"/>
  <c r="E24" i="31"/>
  <c r="D9" i="31"/>
  <c r="C9" i="31"/>
  <c r="S32" i="31" l="1"/>
  <c r="S31" i="31"/>
  <c r="G6" i="31"/>
  <c r="P6" i="31" s="1"/>
  <c r="G22" i="31"/>
  <c r="P22" i="31" s="1"/>
  <c r="G21" i="31"/>
  <c r="P21" i="31" s="1"/>
  <c r="G17" i="31"/>
  <c r="P17" i="31" s="1"/>
  <c r="G24" i="31"/>
  <c r="P24" i="31" s="1"/>
  <c r="G20" i="31"/>
  <c r="P20" i="31" s="1"/>
  <c r="G16" i="31"/>
  <c r="P16" i="31" s="1"/>
  <c r="H16" i="31"/>
  <c r="Q16" i="31" s="1"/>
  <c r="G18" i="31"/>
  <c r="P18" i="31" s="1"/>
  <c r="G23" i="31"/>
  <c r="P23" i="31" s="1"/>
  <c r="H23" i="31"/>
  <c r="Q23" i="31" s="1"/>
  <c r="G19" i="31"/>
  <c r="P19" i="31" s="1"/>
  <c r="H21" i="31"/>
  <c r="Q21" i="31" s="1"/>
  <c r="H17" i="31"/>
  <c r="Q17" i="31" s="1"/>
  <c r="H18" i="31"/>
  <c r="Q18" i="31" s="1"/>
  <c r="H24" i="31"/>
  <c r="Q24" i="31" s="1"/>
  <c r="H20" i="31"/>
  <c r="Q20" i="31" s="1"/>
  <c r="H22" i="31"/>
  <c r="Q22" i="31" s="1"/>
  <c r="H19" i="31"/>
  <c r="Q19" i="31" s="1"/>
  <c r="G13" i="31"/>
  <c r="P13" i="31" s="1"/>
  <c r="H13" i="31"/>
  <c r="Q13" i="31" s="1"/>
  <c r="G14" i="31"/>
  <c r="P14" i="31" s="1"/>
  <c r="G12" i="31"/>
  <c r="P12" i="31" s="1"/>
  <c r="G11" i="31"/>
  <c r="P11" i="31" s="1"/>
  <c r="H14" i="31"/>
  <c r="Q14" i="31" s="1"/>
  <c r="H12" i="31"/>
  <c r="Q12" i="31" s="1"/>
  <c r="H11" i="31"/>
  <c r="Q11" i="31" s="1"/>
  <c r="G10" i="31"/>
  <c r="P10" i="31" s="1"/>
  <c r="G9" i="31"/>
  <c r="P9" i="31" s="1"/>
  <c r="G8" i="31"/>
  <c r="P8" i="31" s="1"/>
  <c r="H9" i="31"/>
  <c r="Q9" i="31" s="1"/>
  <c r="H8" i="31"/>
  <c r="Q8" i="31" s="1"/>
  <c r="H10" i="31"/>
  <c r="Q10" i="31" s="1"/>
  <c r="H6" i="31"/>
  <c r="Q6" i="31" s="1"/>
  <c r="E15" i="31"/>
  <c r="H15" i="31" s="1"/>
  <c r="Q15" i="31" s="1"/>
  <c r="S11" i="31" l="1"/>
  <c r="S19" i="31"/>
  <c r="S17" i="31"/>
  <c r="S12" i="31"/>
  <c r="S20" i="31"/>
  <c r="S22" i="31"/>
  <c r="S8" i="31"/>
  <c r="S18" i="31"/>
  <c r="S24" i="31"/>
  <c r="S6" i="31"/>
  <c r="G15" i="31"/>
  <c r="P15" i="31" s="1"/>
  <c r="S15" i="31" s="1"/>
  <c r="B1" i="29" l="1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B1" i="1"/>
  <c r="A25" i="30"/>
  <c r="A29" i="30"/>
  <c r="A33" i="30"/>
  <c r="A37" i="30"/>
  <c r="A36" i="30"/>
  <c r="A26" i="30"/>
  <c r="A30" i="30"/>
  <c r="A34" i="30"/>
  <c r="A38" i="30"/>
  <c r="A32" i="30"/>
  <c r="A27" i="30"/>
  <c r="A31" i="30"/>
  <c r="A35" i="30"/>
  <c r="A39" i="30"/>
  <c r="A28" i="30"/>
  <c r="A21" i="30"/>
  <c r="A24" i="30"/>
  <c r="A22" i="30"/>
  <c r="A23" i="30"/>
  <c r="A2" i="30"/>
  <c r="A3" i="30"/>
  <c r="A7" i="30"/>
  <c r="A11" i="30"/>
  <c r="A15" i="30"/>
  <c r="A19" i="30"/>
  <c r="A10" i="30"/>
  <c r="A4" i="30"/>
  <c r="A8" i="30"/>
  <c r="A12" i="30"/>
  <c r="A16" i="30"/>
  <c r="A20" i="30"/>
  <c r="A5" i="30"/>
  <c r="A9" i="30"/>
  <c r="A13" i="30"/>
  <c r="A17" i="30"/>
  <c r="A6" i="30"/>
  <c r="A14" i="30"/>
  <c r="A18" i="30"/>
  <c r="A1" i="30"/>
</calcChain>
</file>

<file path=xl/comments1.xml><?xml version="1.0" encoding="utf-8"?>
<comments xmlns="http://schemas.openxmlformats.org/spreadsheetml/2006/main">
  <authors>
    <author>Windows User</author>
  </authors>
  <commentList>
    <comment ref="E15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Pecularity for Spanish ENTSOE data: Pumped Storage Consumption capacity is included in “Hydro Pumped Storage”. Pumped Storage Generation capacity is included in “Hydro Water Reservoir”.</t>
        </r>
      </text>
    </comment>
    <comment ref="B32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2018 values taken because others not available</t>
        </r>
      </text>
    </comment>
    <comment ref="B33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</commentList>
</comments>
</file>

<file path=xl/sharedStrings.xml><?xml version="1.0" encoding="utf-8"?>
<sst xmlns="http://schemas.openxmlformats.org/spreadsheetml/2006/main" count="2891" uniqueCount="786">
  <si>
    <t>Country</t>
  </si>
  <si>
    <t>Production Type</t>
  </si>
  <si>
    <t>2017 [MW]</t>
  </si>
  <si>
    <t>2018 [MW]</t>
  </si>
  <si>
    <t>2019 [MW]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</si>
  <si>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</si>
  <si>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</si>
  <si>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</si>
  <si>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</si>
  <si>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</si>
  <si>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</si>
  <si>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</si>
  <si>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</si>
  <si>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</si>
  <si>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</si>
  <si>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</si>
  <si>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</si>
  <si>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</si>
  <si>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</si>
  <si>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</si>
  <si>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</si>
  <si>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</si>
  <si>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</si>
  <si>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</si>
  <si>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</si>
  <si>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</si>
  <si>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</si>
  <si>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Column1</t>
  </si>
  <si>
    <t>Column2</t>
  </si>
  <si>
    <t>Column3</t>
  </si>
  <si>
    <t>Column4</t>
  </si>
  <si>
    <t>Column5</t>
  </si>
  <si>
    <t>699</t>
  </si>
  <si>
    <t>708</t>
  </si>
  <si>
    <t>634</t>
  </si>
  <si>
    <t>N/A</t>
  </si>
  <si>
    <t>6477</t>
  </si>
  <si>
    <t>6545</t>
  </si>
  <si>
    <t>6649</t>
  </si>
  <si>
    <t>6762</t>
  </si>
  <si>
    <t>470</t>
  </si>
  <si>
    <t>298</t>
  </si>
  <si>
    <t>330</t>
  </si>
  <si>
    <t>333</t>
  </si>
  <si>
    <t>321</t>
  </si>
  <si>
    <t>1308</t>
  </si>
  <si>
    <t>178</t>
  </si>
  <si>
    <t>179</t>
  </si>
  <si>
    <t>181</t>
  </si>
  <si>
    <t>5931</t>
  </si>
  <si>
    <t>5943</t>
  </si>
  <si>
    <t>19</t>
  </si>
  <si>
    <t>2953</t>
  </si>
  <si>
    <t>3369</t>
  </si>
  <si>
    <t>3887</t>
  </si>
  <si>
    <t>361</t>
  </si>
  <si>
    <t>362</t>
  </si>
  <si>
    <t>877</t>
  </si>
  <si>
    <t>1178</t>
  </si>
  <si>
    <t>1548</t>
  </si>
  <si>
    <t>2044</t>
  </si>
  <si>
    <t>1745</t>
  </si>
  <si>
    <t>1979</t>
  </si>
  <si>
    <t>2248</t>
  </si>
  <si>
    <t>2416</t>
  </si>
  <si>
    <t>21297</t>
  </si>
  <si>
    <t>21934</t>
  </si>
  <si>
    <t>23126</t>
  </si>
  <si>
    <t>24347</t>
  </si>
  <si>
    <t>74</t>
  </si>
  <si>
    <t>4119</t>
  </si>
  <si>
    <t>561</t>
  </si>
  <si>
    <t>981</t>
  </si>
  <si>
    <t>1232</t>
  </si>
  <si>
    <t>356</t>
  </si>
  <si>
    <t>864</t>
  </si>
  <si>
    <t>530</t>
  </si>
  <si>
    <t>534</t>
  </si>
  <si>
    <t>537</t>
  </si>
  <si>
    <t>1810</t>
  </si>
  <si>
    <t>2000</t>
  </si>
  <si>
    <t>1046</t>
  </si>
  <si>
    <t>1052</t>
  </si>
  <si>
    <t>1059</t>
  </si>
  <si>
    <t>1084</t>
  </si>
  <si>
    <t>6</t>
  </si>
  <si>
    <t>701</t>
  </si>
  <si>
    <t>700</t>
  </si>
  <si>
    <t>12073</t>
  </si>
  <si>
    <t>12502</t>
  </si>
  <si>
    <t>12757</t>
  </si>
  <si>
    <t>12782</t>
  </si>
  <si>
    <t>n/e</t>
  </si>
  <si>
    <t>6228</t>
  </si>
  <si>
    <t>6594</t>
  </si>
  <si>
    <t>6641</t>
  </si>
  <si>
    <t>6672</t>
  </si>
  <si>
    <t>190</t>
  </si>
  <si>
    <t>529</t>
  </si>
  <si>
    <t>635</t>
  </si>
  <si>
    <t>4898</t>
  </si>
  <si>
    <t>5405</t>
  </si>
  <si>
    <t>5419</t>
  </si>
  <si>
    <t>5415</t>
  </si>
  <si>
    <t>3373</t>
  </si>
  <si>
    <t>2970</t>
  </si>
  <si>
    <t>14689</t>
  </si>
  <si>
    <t>15901</t>
  </si>
  <si>
    <t>16068</t>
  </si>
  <si>
    <t>15692</t>
  </si>
  <si>
    <t>10</t>
  </si>
  <si>
    <t>12</t>
  </si>
  <si>
    <t>1478</t>
  </si>
  <si>
    <t>115</t>
  </si>
  <si>
    <t>123</t>
  </si>
  <si>
    <t>150</t>
  </si>
  <si>
    <t>205</t>
  </si>
  <si>
    <t>158</t>
  </si>
  <si>
    <t>1761</t>
  </si>
  <si>
    <t>1769</t>
  </si>
  <si>
    <t>1798</t>
  </si>
  <si>
    <t>1853</t>
  </si>
  <si>
    <t>350</t>
  </si>
  <si>
    <t>400</t>
  </si>
  <si>
    <t>410</t>
  </si>
  <si>
    <t>7929</t>
  </si>
  <si>
    <t>8542</t>
  </si>
  <si>
    <t>8450</t>
  </si>
  <si>
    <t>8150</t>
  </si>
  <si>
    <t>380</t>
  </si>
  <si>
    <t>1226</t>
  </si>
  <si>
    <t>1200</t>
  </si>
  <si>
    <t>0</t>
  </si>
  <si>
    <t>1172</t>
  </si>
  <si>
    <t>334</t>
  </si>
  <si>
    <t>753</t>
  </si>
  <si>
    <t>754</t>
  </si>
  <si>
    <t>4040</t>
  </si>
  <si>
    <t>2027</t>
  </si>
  <si>
    <t>2040</t>
  </si>
  <si>
    <t>2049</t>
  </si>
  <si>
    <t>2061</t>
  </si>
  <si>
    <t>100</t>
  </si>
  <si>
    <t>277</t>
  </si>
  <si>
    <t>308</t>
  </si>
  <si>
    <t>316</t>
  </si>
  <si>
    <t>339</t>
  </si>
  <si>
    <t>20188</t>
  </si>
  <si>
    <t>20845</t>
  </si>
  <si>
    <t>20820</t>
  </si>
  <si>
    <t>20576</t>
  </si>
  <si>
    <t>7080</t>
  </si>
  <si>
    <t>7396</t>
  </si>
  <si>
    <t>7752</t>
  </si>
  <si>
    <t>7987</t>
  </si>
  <si>
    <t>21262</t>
  </si>
  <si>
    <t>21275</t>
  </si>
  <si>
    <t>21205</t>
  </si>
  <si>
    <t>21067</t>
  </si>
  <si>
    <t>32627</t>
  </si>
  <si>
    <t>31361</t>
  </si>
  <si>
    <t>31664</t>
  </si>
  <si>
    <t>31712</t>
  </si>
  <si>
    <t>27437</t>
  </si>
  <si>
    <t>25035</t>
  </si>
  <si>
    <t>25293</t>
  </si>
  <si>
    <t>22458</t>
  </si>
  <si>
    <t>4614</t>
  </si>
  <si>
    <t>4271</t>
  </si>
  <si>
    <t>4356</t>
  </si>
  <si>
    <t>4373</t>
  </si>
  <si>
    <t>40</t>
  </si>
  <si>
    <t>38</t>
  </si>
  <si>
    <t>42</t>
  </si>
  <si>
    <t>47</t>
  </si>
  <si>
    <t>8894</t>
  </si>
  <si>
    <t>8918</t>
  </si>
  <si>
    <t>9422</t>
  </si>
  <si>
    <t>4007</t>
  </si>
  <si>
    <t>3860</t>
  </si>
  <si>
    <t>3983</t>
  </si>
  <si>
    <t>3970</t>
  </si>
  <si>
    <t>1439</t>
  </si>
  <si>
    <t>1440</t>
  </si>
  <si>
    <t>1298</t>
  </si>
  <si>
    <t>10793</t>
  </si>
  <si>
    <t>9516</t>
  </si>
  <si>
    <t>8114</t>
  </si>
  <si>
    <t>1421</t>
  </si>
  <si>
    <t>1418</t>
  </si>
  <si>
    <t>1235</t>
  </si>
  <si>
    <t>1558</t>
  </si>
  <si>
    <t>510</t>
  </si>
  <si>
    <t>496</t>
  </si>
  <si>
    <t>445</t>
  </si>
  <si>
    <t>407</t>
  </si>
  <si>
    <t>40834</t>
  </si>
  <si>
    <t>42804</t>
  </si>
  <si>
    <t>45299</t>
  </si>
  <si>
    <t>48206</t>
  </si>
  <si>
    <t>1685</t>
  </si>
  <si>
    <t>1686</t>
  </si>
  <si>
    <t>1661</t>
  </si>
  <si>
    <t>4131</t>
  </si>
  <si>
    <t>5051</t>
  </si>
  <si>
    <t>6393</t>
  </si>
  <si>
    <t>7504</t>
  </si>
  <si>
    <t>47042</t>
  </si>
  <si>
    <t>51633</t>
  </si>
  <si>
    <t>52792</t>
  </si>
  <si>
    <t>53184</t>
  </si>
  <si>
    <t>213816</t>
  </si>
  <si>
    <t>216198</t>
  </si>
  <si>
    <t>222381</t>
  </si>
  <si>
    <t>222968</t>
  </si>
  <si>
    <t>197</t>
  </si>
  <si>
    <t>1696</t>
  </si>
  <si>
    <t>1722</t>
  </si>
  <si>
    <t>1872</t>
  </si>
  <si>
    <t>2941</t>
  </si>
  <si>
    <t>1826</t>
  </si>
  <si>
    <t>1814</t>
  </si>
  <si>
    <t>1739</t>
  </si>
  <si>
    <t>4847</t>
  </si>
  <si>
    <t>3656</t>
  </si>
  <si>
    <t>1051</t>
  </si>
  <si>
    <t>1007</t>
  </si>
  <si>
    <t>1009</t>
  </si>
  <si>
    <t>9</t>
  </si>
  <si>
    <t>7</t>
  </si>
  <si>
    <t>88</t>
  </si>
  <si>
    <t>146</t>
  </si>
  <si>
    <t>135</t>
  </si>
  <si>
    <t>137</t>
  </si>
  <si>
    <t>601</t>
  </si>
  <si>
    <t>1002</t>
  </si>
  <si>
    <t>1014</t>
  </si>
  <si>
    <t>1013</t>
  </si>
  <si>
    <t>363</t>
  </si>
  <si>
    <t>384</t>
  </si>
  <si>
    <t>1271</t>
  </si>
  <si>
    <t>1700</t>
  </si>
  <si>
    <t>3574</t>
  </si>
  <si>
    <t>4423</t>
  </si>
  <si>
    <t>4426</t>
  </si>
  <si>
    <t>4402</t>
  </si>
  <si>
    <t>14942</t>
  </si>
  <si>
    <t>15846</t>
  </si>
  <si>
    <t>15865</t>
  </si>
  <si>
    <t>15919</t>
  </si>
  <si>
    <t>1663</t>
  </si>
  <si>
    <t>1813</t>
  </si>
  <si>
    <t>1804</t>
  </si>
  <si>
    <t>1860</t>
  </si>
  <si>
    <t>1795</t>
  </si>
  <si>
    <t>1865</t>
  </si>
  <si>
    <t>1912</t>
  </si>
  <si>
    <t>1849</t>
  </si>
  <si>
    <t>2854</t>
  </si>
  <si>
    <t>2278</t>
  </si>
  <si>
    <t>2163</t>
  </si>
  <si>
    <t>1427</t>
  </si>
  <si>
    <t>1386</t>
  </si>
  <si>
    <t>1434</t>
  </si>
  <si>
    <t>1300</t>
  </si>
  <si>
    <t>1077</t>
  </si>
  <si>
    <t>1135</t>
  </si>
  <si>
    <t>3107</t>
  </si>
  <si>
    <t>3149</t>
  </si>
  <si>
    <t>3148</t>
  </si>
  <si>
    <t>2782</t>
  </si>
  <si>
    <t>2785</t>
  </si>
  <si>
    <t>2794</t>
  </si>
  <si>
    <t>563</t>
  </si>
  <si>
    <t>436</t>
  </si>
  <si>
    <t>85</t>
  </si>
  <si>
    <t>257</t>
  </si>
  <si>
    <t>274</t>
  </si>
  <si>
    <t>3</t>
  </si>
  <si>
    <t>126</t>
  </si>
  <si>
    <t>157</t>
  </si>
  <si>
    <t>163</t>
  </si>
  <si>
    <t>1432</t>
  </si>
  <si>
    <t>1908</t>
  </si>
  <si>
    <t>2013</t>
  </si>
  <si>
    <t>2145</t>
  </si>
  <si>
    <t>16911</t>
  </si>
  <si>
    <t>17092</t>
  </si>
  <si>
    <t>17260</t>
  </si>
  <si>
    <t>17274</t>
  </si>
  <si>
    <t>170</t>
  </si>
  <si>
    <t>1840</t>
  </si>
  <si>
    <t>1931</t>
  </si>
  <si>
    <t>1578</t>
  </si>
  <si>
    <t>6696</t>
  </si>
  <si>
    <t>11812</t>
  </si>
  <si>
    <t>11952</t>
  </si>
  <si>
    <t>12238</t>
  </si>
  <si>
    <t>2930</t>
  </si>
  <si>
    <t>3972</t>
  </si>
  <si>
    <t>3966</t>
  </si>
  <si>
    <t>2977</t>
  </si>
  <si>
    <t>5300</t>
  </si>
  <si>
    <t>6263</t>
  </si>
  <si>
    <t>3271</t>
  </si>
  <si>
    <t>2874</t>
  </si>
  <si>
    <t>4965</t>
  </si>
  <si>
    <t>5020</t>
  </si>
  <si>
    <t>5023</t>
  </si>
  <si>
    <t>4656</t>
  </si>
  <si>
    <t>10327</t>
  </si>
  <si>
    <t>11222</t>
  </si>
  <si>
    <t>10955</t>
  </si>
  <si>
    <t>9759</t>
  </si>
  <si>
    <t>8231</t>
  </si>
  <si>
    <t>8578</t>
  </si>
  <si>
    <t>8279</t>
  </si>
  <si>
    <t>7188</t>
  </si>
  <si>
    <t>240</t>
  </si>
  <si>
    <t>246</t>
  </si>
  <si>
    <t>63130</t>
  </si>
  <si>
    <t>62</t>
  </si>
  <si>
    <t>175</t>
  </si>
  <si>
    <t>108</t>
  </si>
  <si>
    <t>1070</t>
  </si>
  <si>
    <t>7660</t>
  </si>
  <si>
    <t>7170</t>
  </si>
  <si>
    <t>8188</t>
  </si>
  <si>
    <t>9438</t>
  </si>
  <si>
    <t>14</t>
  </si>
  <si>
    <t>13569</t>
  </si>
  <si>
    <t>12518</t>
  </si>
  <si>
    <t>13610</t>
  </si>
  <si>
    <t>16578</t>
  </si>
  <si>
    <t>123280</t>
  </si>
  <si>
    <t>131940</t>
  </si>
  <si>
    <t>130653</t>
  </si>
  <si>
    <t>131746</t>
  </si>
  <si>
    <t>51</t>
  </si>
  <si>
    <t>86</t>
  </si>
  <si>
    <t>3912</t>
  </si>
  <si>
    <t>3362</t>
  </si>
  <si>
    <t>5245</t>
  </si>
  <si>
    <t>4902</t>
  </si>
  <si>
    <t>299</t>
  </si>
  <si>
    <t>2403</t>
  </si>
  <si>
    <t>69</t>
  </si>
  <si>
    <t>105</t>
  </si>
  <si>
    <t>2441</t>
  </si>
  <si>
    <t>2606</t>
  </si>
  <si>
    <t>1875</t>
  </si>
  <si>
    <t>2228</t>
  </si>
  <si>
    <t>2355</t>
  </si>
  <si>
    <t>3153</t>
  </si>
  <si>
    <t>16994</t>
  </si>
  <si>
    <t>17347</t>
  </si>
  <si>
    <t>17131</t>
  </si>
  <si>
    <t>17615</t>
  </si>
  <si>
    <t>36</t>
  </si>
  <si>
    <t>52</t>
  </si>
  <si>
    <t>71</t>
  </si>
  <si>
    <t>91</t>
  </si>
  <si>
    <t>743</t>
  </si>
  <si>
    <t>325</t>
  </si>
  <si>
    <t>332</t>
  </si>
  <si>
    <t>950</t>
  </si>
  <si>
    <t>937</t>
  </si>
  <si>
    <t>281</t>
  </si>
  <si>
    <t>283</t>
  </si>
  <si>
    <t>421</t>
  </si>
  <si>
    <t>1388</t>
  </si>
  <si>
    <t>1436</t>
  </si>
  <si>
    <t>1444</t>
  </si>
  <si>
    <t>39</t>
  </si>
  <si>
    <t>46</t>
  </si>
  <si>
    <t>49</t>
  </si>
  <si>
    <t>50</t>
  </si>
  <si>
    <t>53</t>
  </si>
  <si>
    <t>582</t>
  </si>
  <si>
    <t>616</t>
  </si>
  <si>
    <t>739</t>
  </si>
  <si>
    <t>4777</t>
  </si>
  <si>
    <t>4846</t>
  </si>
  <si>
    <t>4957</t>
  </si>
  <si>
    <t>5107</t>
  </si>
  <si>
    <t>251</t>
  </si>
  <si>
    <t>1049</t>
  </si>
  <si>
    <t>4114</t>
  </si>
  <si>
    <t>4107</t>
  </si>
  <si>
    <t>4028</t>
  </si>
  <si>
    <t>4030</t>
  </si>
  <si>
    <t>412</t>
  </si>
  <si>
    <t>420</t>
  </si>
  <si>
    <t>28</t>
  </si>
  <si>
    <t>30</t>
  </si>
  <si>
    <t>1887</t>
  </si>
  <si>
    <t>1899</t>
  </si>
  <si>
    <t>64</t>
  </si>
  <si>
    <t>68</t>
  </si>
  <si>
    <t>73</t>
  </si>
  <si>
    <t>70</t>
  </si>
  <si>
    <t>336</t>
  </si>
  <si>
    <t>936</t>
  </si>
  <si>
    <t>1229</t>
  </si>
  <si>
    <t>59</t>
  </si>
  <si>
    <t>324</t>
  </si>
  <si>
    <t>327</t>
  </si>
  <si>
    <t>8248</t>
  </si>
  <si>
    <t>8539</t>
  </si>
  <si>
    <t>9100</t>
  </si>
  <si>
    <t>9393</t>
  </si>
  <si>
    <t>4265</t>
  </si>
  <si>
    <t>855</t>
  </si>
  <si>
    <t>1272</t>
  </si>
  <si>
    <t>344</t>
  </si>
  <si>
    <t>17</t>
  </si>
  <si>
    <t>292</t>
  </si>
  <si>
    <t>216</t>
  </si>
  <si>
    <t>647</t>
  </si>
  <si>
    <t>1920</t>
  </si>
  <si>
    <t>1919</t>
  </si>
  <si>
    <t>9828</t>
  </si>
  <si>
    <t>9827</t>
  </si>
  <si>
    <t>1625</t>
  </si>
  <si>
    <t>1354</t>
  </si>
  <si>
    <t>1538</t>
  </si>
  <si>
    <t>1549</t>
  </si>
  <si>
    <t>946</t>
  </si>
  <si>
    <t>2025</t>
  </si>
  <si>
    <t>1812</t>
  </si>
  <si>
    <t>1764</t>
  </si>
  <si>
    <t>39868</t>
  </si>
  <si>
    <t>39103</t>
  </si>
  <si>
    <t>46322</t>
  </si>
  <si>
    <t>42523</t>
  </si>
  <si>
    <t>7902</t>
  </si>
  <si>
    <t>6030</t>
  </si>
  <si>
    <t>4851</t>
  </si>
  <si>
    <t>7617</t>
  </si>
  <si>
    <t>4928</t>
  </si>
  <si>
    <t>2475</t>
  </si>
  <si>
    <t>1443</t>
  </si>
  <si>
    <t>1493</t>
  </si>
  <si>
    <t>869</t>
  </si>
  <si>
    <t>7157</t>
  </si>
  <si>
    <t>6453</t>
  </si>
  <si>
    <t>7574</t>
  </si>
  <si>
    <t>7276</t>
  </si>
  <si>
    <t>10389</t>
  </si>
  <si>
    <t>10826</t>
  </si>
  <si>
    <t>10650</t>
  </si>
  <si>
    <t>10441</t>
  </si>
  <si>
    <t>4375</t>
  </si>
  <si>
    <t>4733</t>
  </si>
  <si>
    <t>3857</t>
  </si>
  <si>
    <t>4459</t>
  </si>
  <si>
    <t>1708</t>
  </si>
  <si>
    <t>5788</t>
  </si>
  <si>
    <t>991</t>
  </si>
  <si>
    <t>1394</t>
  </si>
  <si>
    <t>2</t>
  </si>
  <si>
    <t>4659</t>
  </si>
  <si>
    <t>4719</t>
  </si>
  <si>
    <t>4717</t>
  </si>
  <si>
    <t>4874</t>
  </si>
  <si>
    <t>241</t>
  </si>
  <si>
    <t>142</t>
  </si>
  <si>
    <t>132</t>
  </si>
  <si>
    <t>125</t>
  </si>
  <si>
    <t>9024</t>
  </si>
  <si>
    <t>9261</t>
  </si>
  <si>
    <t>9617</t>
  </si>
  <si>
    <t>10224</t>
  </si>
  <si>
    <t>93693</t>
  </si>
  <si>
    <t>93780</t>
  </si>
  <si>
    <t>94373</t>
  </si>
  <si>
    <t>94608</t>
  </si>
  <si>
    <t>101</t>
  </si>
  <si>
    <t>102</t>
  </si>
  <si>
    <t>96</t>
  </si>
  <si>
    <t>98</t>
  </si>
  <si>
    <t>1656</t>
  </si>
  <si>
    <t>1873</t>
  </si>
  <si>
    <t>1710</t>
  </si>
  <si>
    <t>1770</t>
  </si>
  <si>
    <t>160</t>
  </si>
  <si>
    <t>900</t>
  </si>
  <si>
    <t>128</t>
  </si>
  <si>
    <t>35</t>
  </si>
  <si>
    <t>37</t>
  </si>
  <si>
    <t>140</t>
  </si>
  <si>
    <t>144</t>
  </si>
  <si>
    <t>84</t>
  </si>
  <si>
    <t>80</t>
  </si>
  <si>
    <t>82</t>
  </si>
  <si>
    <t>103</t>
  </si>
  <si>
    <t>21</t>
  </si>
  <si>
    <t>22</t>
  </si>
  <si>
    <t>426</t>
  </si>
  <si>
    <t>509</t>
  </si>
  <si>
    <t>525</t>
  </si>
  <si>
    <t>3591</t>
  </si>
  <si>
    <t>3653</t>
  </si>
  <si>
    <t>3602</t>
  </si>
  <si>
    <t>3699</t>
  </si>
  <si>
    <t>81</t>
  </si>
  <si>
    <t>25</t>
  </si>
  <si>
    <t>11</t>
  </si>
  <si>
    <t>136</t>
  </si>
  <si>
    <t>154</t>
  </si>
  <si>
    <t>458</t>
  </si>
  <si>
    <t>1124</t>
  </si>
  <si>
    <t>1110</t>
  </si>
  <si>
    <t>1539</t>
  </si>
  <si>
    <t>2821</t>
  </si>
  <si>
    <t>2834</t>
  </si>
  <si>
    <t>611</t>
  </si>
  <si>
    <t>642</t>
  </si>
  <si>
    <t>1352</t>
  </si>
  <si>
    <t>1328</t>
  </si>
  <si>
    <t>992</t>
  </si>
  <si>
    <t>1149</t>
  </si>
  <si>
    <t>26910</t>
  </si>
  <si>
    <t>26819</t>
  </si>
  <si>
    <t>27683</t>
  </si>
  <si>
    <t>28185</t>
  </si>
  <si>
    <t>873</t>
  </si>
  <si>
    <t>1197</t>
  </si>
  <si>
    <t>1230</t>
  </si>
  <si>
    <t>3068</t>
  </si>
  <si>
    <t>29746</t>
  </si>
  <si>
    <t>29979</t>
  </si>
  <si>
    <t>30540</t>
  </si>
  <si>
    <t>33044</t>
  </si>
  <si>
    <t>501</t>
  </si>
  <si>
    <t>603</t>
  </si>
  <si>
    <t>849</t>
  </si>
  <si>
    <t>880</t>
  </si>
  <si>
    <t>8214</t>
  </si>
  <si>
    <t>8559</t>
  </si>
  <si>
    <t>8013</t>
  </si>
  <si>
    <t>7677</t>
  </si>
  <si>
    <t>272</t>
  </si>
  <si>
    <t>1438</t>
  </si>
  <si>
    <t>2140</t>
  </si>
  <si>
    <t>2106</t>
  </si>
  <si>
    <t>2540</t>
  </si>
  <si>
    <t>18094</t>
  </si>
  <si>
    <t>20076</t>
  </si>
  <si>
    <t>22261</t>
  </si>
  <si>
    <t>22286</t>
  </si>
  <si>
    <t>345</t>
  </si>
  <si>
    <t>415</t>
  </si>
  <si>
    <t>359</t>
  </si>
  <si>
    <t>1780</t>
  </si>
  <si>
    <t>396</t>
  </si>
  <si>
    <t>455</t>
  </si>
  <si>
    <t>435</t>
  </si>
  <si>
    <t>448</t>
  </si>
  <si>
    <t>156</t>
  </si>
  <si>
    <t>187</t>
  </si>
  <si>
    <t>231</t>
  </si>
  <si>
    <t>430</t>
  </si>
  <si>
    <t>1310</t>
  </si>
  <si>
    <t>6026</t>
  </si>
  <si>
    <t>5791</t>
  </si>
  <si>
    <t>5808</t>
  </si>
  <si>
    <t>5953</t>
  </si>
  <si>
    <t>37285</t>
  </si>
  <si>
    <t>40365</t>
  </si>
  <si>
    <t>42526</t>
  </si>
  <si>
    <t>43662</t>
  </si>
  <si>
    <t>116</t>
  </si>
  <si>
    <t>117</t>
  </si>
  <si>
    <t>4622</t>
  </si>
  <si>
    <t>4578</t>
  </si>
  <si>
    <t>3096</t>
  </si>
  <si>
    <t>3071</t>
  </si>
  <si>
    <t>5142</t>
  </si>
  <si>
    <t>3033</t>
  </si>
  <si>
    <t>2666</t>
  </si>
  <si>
    <t>1227</t>
  </si>
  <si>
    <t>1032</t>
  </si>
  <si>
    <t>2681</t>
  </si>
  <si>
    <t>2687</t>
  </si>
  <si>
    <t>2770</t>
  </si>
  <si>
    <t>2750</t>
  </si>
  <si>
    <t>3800</t>
  </si>
  <si>
    <t>3803</t>
  </si>
  <si>
    <t>3390</t>
  </si>
  <si>
    <t>1210</t>
  </si>
  <si>
    <t>1211</t>
  </si>
  <si>
    <t>1150</t>
  </si>
  <si>
    <t>1163</t>
  </si>
  <si>
    <t>2985</t>
  </si>
  <si>
    <t>2987</t>
  </si>
  <si>
    <t>2968</t>
  </si>
  <si>
    <t>2972</t>
  </si>
  <si>
    <t>22965</t>
  </si>
  <si>
    <t>23051</t>
  </si>
  <si>
    <t>18837</t>
  </si>
  <si>
    <t>18461</t>
  </si>
  <si>
    <t>15945</t>
  </si>
  <si>
    <t>15949</t>
  </si>
  <si>
    <t>16301</t>
  </si>
  <si>
    <t>16318</t>
  </si>
  <si>
    <t>9076</t>
  </si>
  <si>
    <t>8603</t>
  </si>
  <si>
    <t>8586</t>
  </si>
  <si>
    <t>7710</t>
  </si>
  <si>
    <t>8035</t>
  </si>
  <si>
    <t>7870</t>
  </si>
  <si>
    <t>8439</t>
  </si>
  <si>
    <t>8827</t>
  </si>
  <si>
    <t>5960</t>
  </si>
  <si>
    <t>6247</t>
  </si>
  <si>
    <t>7506</t>
  </si>
  <si>
    <t>9648</t>
  </si>
  <si>
    <t>39016</t>
  </si>
  <si>
    <t>38669</t>
  </si>
  <si>
    <t>40832</t>
  </si>
  <si>
    <t>42503</t>
  </si>
  <si>
    <t>23</t>
  </si>
  <si>
    <t>967</t>
  </si>
  <si>
    <t>546</t>
  </si>
  <si>
    <t>58</t>
  </si>
  <si>
    <t>180</t>
  </si>
  <si>
    <t>696</t>
  </si>
  <si>
    <t>278</t>
  </si>
  <si>
    <t>3899</t>
  </si>
  <si>
    <t>225</t>
  </si>
  <si>
    <t>224</t>
  </si>
  <si>
    <t>1106</t>
  </si>
  <si>
    <t>1111</t>
  </si>
  <si>
    <t>221</t>
  </si>
  <si>
    <t>916</t>
  </si>
  <si>
    <t>1205</t>
  </si>
  <si>
    <t>1208</t>
  </si>
  <si>
    <t>418</t>
  </si>
  <si>
    <t>1940</t>
  </si>
  <si>
    <t>450</t>
  </si>
  <si>
    <t>438</t>
  </si>
  <si>
    <t>531</t>
  </si>
  <si>
    <t>7721</t>
  </si>
  <si>
    <t>7728</t>
  </si>
  <si>
    <t>8985</t>
  </si>
  <si>
    <t>8974</t>
  </si>
  <si>
    <t>9229</t>
  </si>
  <si>
    <t>8209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</si>
  <si>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</si>
  <si>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</si>
  <si>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</si>
  <si>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</si>
  <si>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</si>
  <si>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</si>
  <si>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</si>
  <si>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</si>
  <si>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</si>
  <si>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</si>
  <si>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</si>
  <si>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</si>
  <si>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</si>
  <si>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</si>
  <si>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</si>
  <si>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</si>
  <si>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</si>
  <si>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</si>
  <si>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</si>
  <si>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</si>
  <si>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</si>
  <si>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</si>
  <si>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</si>
  <si>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</si>
  <si>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</si>
  <si>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</si>
  <si>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</si>
  <si>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</si>
  <si>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</si>
  <si>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https://transparency.entsoe.eu/generation/r2/installedGenerationCapacityAggregation/show?name=&amp;defaultValue=false&amp;viewType=TABLE&amp;areaType=CTY&amp;atch=false&amp;dateTime.dateTime=01.01.2017+00:00|UTC|YEAR&amp;dateTime.endDateTime=01.01.2020+00:00|UTC|YEAR&amp;area.values=CTY|10YLU-CEGEDEL-NQ!CTY|10YLU-CEGEDEL-NQ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</t>
  </si>
  <si>
    <t>Installed Capacity per Production Type; Installed Generation Capacity Aggregated [14.1.A]</t>
  </si>
  <si>
    <t>Data descrition</t>
  </si>
  <si>
    <t>Source</t>
  </si>
  <si>
    <t>[MW]</t>
  </si>
  <si>
    <t>RoR/(RoR+reservoir)</t>
  </si>
  <si>
    <t>Share</t>
  </si>
  <si>
    <t>reservoir/(RoR+reservoir)</t>
  </si>
  <si>
    <t>2119</t>
  </si>
  <si>
    <t>2099</t>
  </si>
  <si>
    <t>4061</t>
  </si>
  <si>
    <t>4237</t>
  </si>
  <si>
    <t>27688</t>
  </si>
  <si>
    <t>27206</t>
  </si>
  <si>
    <t>36149</t>
  </si>
  <si>
    <t>38274</t>
  </si>
  <si>
    <t>11097</t>
  </si>
  <si>
    <t>10913</t>
  </si>
  <si>
    <t>8280</t>
  </si>
  <si>
    <t>6780</t>
  </si>
  <si>
    <t>759</t>
  </si>
  <si>
    <t>2744</t>
  </si>
  <si>
    <t>4052</t>
  </si>
  <si>
    <t>1525</t>
  </si>
  <si>
    <t>1758</t>
  </si>
  <si>
    <t>1885</t>
  </si>
  <si>
    <t>1882</t>
  </si>
  <si>
    <t>6082</t>
  </si>
  <si>
    <t>8308</t>
  </si>
  <si>
    <t>4344</t>
  </si>
  <si>
    <t>3906</t>
  </si>
  <si>
    <t>2104</t>
  </si>
  <si>
    <t>3132</t>
  </si>
  <si>
    <t>2249</t>
  </si>
  <si>
    <t>8566</t>
  </si>
  <si>
    <t>12471</t>
  </si>
  <si>
    <t>13346</t>
  </si>
  <si>
    <t>13276</t>
  </si>
  <si>
    <t>5471</t>
  </si>
  <si>
    <t>6071</t>
  </si>
  <si>
    <t>9379</t>
  </si>
  <si>
    <t>10365</t>
  </si>
  <si>
    <t>10150</t>
  </si>
  <si>
    <t>12144</t>
  </si>
  <si>
    <t>12638</t>
  </si>
  <si>
    <t>12835</t>
  </si>
  <si>
    <t>87290</t>
  </si>
  <si>
    <t>95820</t>
  </si>
  <si>
    <t>103928</t>
  </si>
  <si>
    <t>106065</t>
  </si>
  <si>
    <t>5814</t>
  </si>
  <si>
    <t>1369</t>
  </si>
  <si>
    <t>1588</t>
  </si>
  <si>
    <t>787</t>
  </si>
  <si>
    <t>809</t>
  </si>
  <si>
    <t>815</t>
  </si>
  <si>
    <t>2569</t>
  </si>
  <si>
    <t>2915</t>
  </si>
  <si>
    <t>2914</t>
  </si>
  <si>
    <t>12127</t>
  </si>
  <si>
    <t>12495</t>
  </si>
  <si>
    <t>12494</t>
  </si>
  <si>
    <t>12500</t>
  </si>
  <si>
    <t>BIDDING ZONE</t>
  </si>
  <si>
    <t>BIDDING ZONE SEM</t>
  </si>
  <si>
    <t>here bidding zones used, because country data was incomplete</t>
  </si>
  <si>
    <t>FLH run-of-river</t>
  </si>
  <si>
    <t>FLH reservoir</t>
  </si>
  <si>
    <t xml:space="preserve">AT                  </t>
  </si>
  <si>
    <t xml:space="preserve">BE                  </t>
  </si>
  <si>
    <t xml:space="preserve">BG                  </t>
  </si>
  <si>
    <t xml:space="preserve">CH                  </t>
  </si>
  <si>
    <t xml:space="preserve">CZ                  </t>
  </si>
  <si>
    <t xml:space="preserve">DE                  </t>
  </si>
  <si>
    <t xml:space="preserve">DK                  </t>
  </si>
  <si>
    <t xml:space="preserve">EE                  </t>
  </si>
  <si>
    <t xml:space="preserve">ES                  </t>
  </si>
  <si>
    <t xml:space="preserve">FI                  </t>
  </si>
  <si>
    <t xml:space="preserve">FR                  </t>
  </si>
  <si>
    <t xml:space="preserve">GR                  </t>
  </si>
  <si>
    <t xml:space="preserve">HR                  </t>
  </si>
  <si>
    <t xml:space="preserve">HU                  </t>
  </si>
  <si>
    <t xml:space="preserve">IE                  </t>
  </si>
  <si>
    <t xml:space="preserve">IT                  </t>
  </si>
  <si>
    <t xml:space="preserve">LT                  </t>
  </si>
  <si>
    <t xml:space="preserve">LU                  </t>
  </si>
  <si>
    <t xml:space="preserve">LV                  </t>
  </si>
  <si>
    <t xml:space="preserve">NL                  </t>
  </si>
  <si>
    <t xml:space="preserve">NO                  </t>
  </si>
  <si>
    <t xml:space="preserve">PL                  </t>
  </si>
  <si>
    <t xml:space="preserve">PT                  </t>
  </si>
  <si>
    <t xml:space="preserve">RO                  </t>
  </si>
  <si>
    <t xml:space="preserve">SI                  </t>
  </si>
  <si>
    <t xml:space="preserve">SK                  </t>
  </si>
  <si>
    <t xml:space="preserve">UK                  </t>
  </si>
  <si>
    <t xml:space="preserve">FI </t>
  </si>
  <si>
    <t>MT</t>
  </si>
  <si>
    <t>PO</t>
  </si>
  <si>
    <t xml:space="preserve">MA                  </t>
  </si>
  <si>
    <t>Country comparison</t>
  </si>
  <si>
    <t>Hydro Total</t>
  </si>
  <si>
    <t>Hyreps</t>
  </si>
  <si>
    <t>capacity</t>
  </si>
  <si>
    <t>Balmorel</t>
  </si>
  <si>
    <t>Gustav</t>
  </si>
  <si>
    <t>K5_GNR_RES_WTR_PMP_2030 times 10</t>
  </si>
  <si>
    <t>K5_GNR_ROR_WTR_2030</t>
  </si>
  <si>
    <t>K5_GNR_RES_WTR_NOPMP_2030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</si>
</sst>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/>
    <xf numFmtId="0" fontId="1" fillId="3" borderId="1" xfId="0" applyNumberFormat="1" applyFont="1" applyFill="1" applyBorder="1"/>
    <xf numFmtId="0" fontId="4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64" fontId="0" fillId="4" borderId="10" xfId="1" applyNumberFormat="1" applyFont="1" applyFill="1" applyBorder="1"/>
    <xf numFmtId="164" fontId="0" fillId="4" borderId="11" xfId="1" applyNumberFormat="1" applyFont="1" applyFill="1" applyBorder="1"/>
    <xf numFmtId="164" fontId="0" fillId="4" borderId="12" xfId="1" applyNumberFormat="1" applyFont="1" applyFill="1" applyBorder="1"/>
    <xf numFmtId="164" fontId="0" fillId="4" borderId="14" xfId="1" applyNumberFormat="1" applyFont="1" applyFill="1" applyBorder="1"/>
    <xf numFmtId="1" fontId="0" fillId="0" borderId="0" xfId="0" applyNumberForma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wrapText="1" indent="1"/>
    </xf>
    <xf numFmtId="165" fontId="11" fillId="5" borderId="16" xfId="0" applyNumberFormat="1" applyFont="1" applyFill="1" applyBorder="1"/>
    <xf numFmtId="0" fontId="9" fillId="0" borderId="16" xfId="0" applyFont="1" applyBorder="1" applyAlignment="1">
      <alignment horizontal="right"/>
    </xf>
    <xf numFmtId="165" fontId="11" fillId="5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wrapText="1" indent="1"/>
    </xf>
    <xf numFmtId="165" fontId="12" fillId="5" borderId="16" xfId="0" applyNumberFormat="1" applyFont="1" applyFill="1" applyBorder="1"/>
    <xf numFmtId="0" fontId="9" fillId="0" borderId="0" xfId="0" applyFont="1" applyFill="1" applyBorder="1" applyAlignment="1">
      <alignment horizontal="right"/>
    </xf>
    <xf numFmtId="165" fontId="12" fillId="5" borderId="0" xfId="0" applyNumberFormat="1" applyFont="1" applyFill="1" applyBorder="1"/>
    <xf numFmtId="0" fontId="0" fillId="0" borderId="0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4"/>
  <sheetViews>
    <sheetView tabSelected="1" topLeftCell="E1" workbookViewId="0">
      <selection activeCell="G6" sqref="G6"/>
    </sheetView>
  </sheetViews>
  <sheetFormatPr baseColWidth="10" defaultRowHeight="14.6" x14ac:dyDescent="0.4"/>
  <cols>
    <col min="2" max="2" width="14.3046875" bestFit="1" customWidth="1"/>
    <col min="3" max="3" width="21.53515625" bestFit="1" customWidth="1"/>
    <col min="4" max="4" width="31" bestFit="1" customWidth="1"/>
    <col min="5" max="5" width="21.3828125" bestFit="1" customWidth="1"/>
    <col min="7" max="7" width="14.15234375" customWidth="1"/>
  </cols>
  <sheetData>
    <row r="1" spans="2:22" x14ac:dyDescent="0.4">
      <c r="B1" t="s">
        <v>681</v>
      </c>
      <c r="C1" t="s">
        <v>678</v>
      </c>
    </row>
    <row r="2" spans="2:22" x14ac:dyDescent="0.4">
      <c r="B2" t="s">
        <v>680</v>
      </c>
      <c r="C2" t="s">
        <v>679</v>
      </c>
    </row>
    <row r="3" spans="2:22" x14ac:dyDescent="0.4">
      <c r="D3" t="s">
        <v>779</v>
      </c>
      <c r="G3" s="60" t="s">
        <v>684</v>
      </c>
      <c r="H3" s="60"/>
      <c r="J3" t="s">
        <v>779</v>
      </c>
      <c r="N3" t="s">
        <v>782</v>
      </c>
      <c r="O3" t="s">
        <v>782</v>
      </c>
      <c r="P3" t="s">
        <v>780</v>
      </c>
      <c r="Q3" t="s">
        <v>780</v>
      </c>
      <c r="R3" t="s">
        <v>781</v>
      </c>
      <c r="S3" t="s">
        <v>781</v>
      </c>
    </row>
    <row r="4" spans="2:22" ht="57.9" customHeight="1" x14ac:dyDescent="0.4">
      <c r="C4" t="s">
        <v>783</v>
      </c>
      <c r="G4" t="s">
        <v>784</v>
      </c>
      <c r="H4" t="s">
        <v>785</v>
      </c>
    </row>
    <row r="5" spans="2:22" ht="55.3" x14ac:dyDescent="0.5">
      <c r="B5" s="35" t="s">
        <v>682</v>
      </c>
      <c r="C5" s="37" t="s">
        <v>15</v>
      </c>
      <c r="D5" s="29" t="s">
        <v>16</v>
      </c>
      <c r="E5" s="30" t="s">
        <v>17</v>
      </c>
      <c r="G5" s="40" t="s">
        <v>683</v>
      </c>
      <c r="H5" s="41" t="s">
        <v>685</v>
      </c>
      <c r="J5" t="s">
        <v>744</v>
      </c>
      <c r="K5" t="s">
        <v>745</v>
      </c>
      <c r="M5" s="48" t="s">
        <v>777</v>
      </c>
      <c r="N5" s="50" t="s">
        <v>778</v>
      </c>
      <c r="O5" s="55" t="s">
        <v>778</v>
      </c>
      <c r="P5" s="29" t="s">
        <v>16</v>
      </c>
      <c r="Q5" s="30" t="s">
        <v>17</v>
      </c>
      <c r="R5" t="s">
        <v>744</v>
      </c>
      <c r="S5" t="s">
        <v>745</v>
      </c>
      <c r="T5" s="48"/>
      <c r="U5" s="50"/>
      <c r="V5" s="55"/>
    </row>
    <row r="6" spans="2:22" x14ac:dyDescent="0.4">
      <c r="B6" t="s">
        <v>649</v>
      </c>
      <c r="C6" s="38">
        <f ca="1">INDIRECT(ADDRESS(13,5,1,1,B6),TRUE)</f>
        <v>3120</v>
      </c>
      <c r="D6" s="31">
        <f ca="1">INDIRECT(ADDRESS(14,5,1,1,B6),TRUE)</f>
        <v>5724</v>
      </c>
      <c r="E6" s="32">
        <f ca="1">INDIRECT(ADDRESS(15,5,1,1,B6),TRUE)</f>
        <v>2436</v>
      </c>
      <c r="G6" s="42">
        <f ca="1">D6/($D6+$E6)</f>
        <v>0.70147058823529407</v>
      </c>
      <c r="H6" s="43">
        <f ca="1">E6/($D6+$E6)</f>
        <v>0.29852941176470588</v>
      </c>
      <c r="I6" t="s">
        <v>746</v>
      </c>
      <c r="J6" s="46">
        <v>5592.1787709497203</v>
      </c>
      <c r="K6" s="46">
        <v>1328.9839313761024</v>
      </c>
      <c r="L6" s="47" t="s">
        <v>649</v>
      </c>
      <c r="M6" s="49" t="s">
        <v>649</v>
      </c>
      <c r="N6" s="53">
        <v>10.70374560546875</v>
      </c>
      <c r="O6" s="58">
        <v>46.416210937500004</v>
      </c>
      <c r="P6">
        <f ca="1">N6*G6</f>
        <v>7.5083627261891079</v>
      </c>
      <c r="Q6">
        <f ca="1">N6*H6</f>
        <v>3.1953828792796415</v>
      </c>
      <c r="R6" s="46">
        <f>J6</f>
        <v>5592.1787709497203</v>
      </c>
      <c r="S6">
        <f ca="1">1000*(O6-P6*R6/1000)/Q6</f>
        <v>1385.782068317701</v>
      </c>
      <c r="T6" s="49"/>
      <c r="U6" s="53"/>
      <c r="V6" s="58"/>
    </row>
    <row r="7" spans="2:22" ht="15.75" customHeight="1" x14ac:dyDescent="0.4">
      <c r="B7" t="s">
        <v>650</v>
      </c>
      <c r="C7" s="38" t="str">
        <f ca="1">INDIRECT(ADDRESS(13,5,1,1,B7),TRUE)</f>
        <v>1308</v>
      </c>
      <c r="D7" s="31" t="str">
        <f ca="1">INDIRECT(ADDRESS(14,5,1,1,B7),TRUE)</f>
        <v>181</v>
      </c>
      <c r="E7" s="32"/>
      <c r="G7" s="42">
        <f ca="1">D7/($D7+$E7)</f>
        <v>1</v>
      </c>
      <c r="H7" s="43">
        <f ca="1">E7/($D7+$E7)</f>
        <v>0</v>
      </c>
      <c r="I7" t="s">
        <v>747</v>
      </c>
      <c r="J7" s="46">
        <v>3333.3333333333335</v>
      </c>
      <c r="K7" s="46">
        <v>1263.9318885448915</v>
      </c>
      <c r="L7" s="47" t="s">
        <v>650</v>
      </c>
      <c r="M7" s="54" t="s">
        <v>650</v>
      </c>
      <c r="N7" s="51">
        <v>0.12291976165771484</v>
      </c>
      <c r="O7" s="56">
        <v>0.35055613708496092</v>
      </c>
      <c r="P7">
        <f t="shared" ref="P7:P34" ca="1" si="0">N7*G7</f>
        <v>0.12291976165771484</v>
      </c>
      <c r="Q7">
        <f t="shared" ref="Q7:Q34" ca="1" si="1">N7*H7</f>
        <v>0</v>
      </c>
      <c r="R7" s="46">
        <f t="shared" ref="R7:R34" si="2">J7</f>
        <v>3333.3333333333335</v>
      </c>
      <c r="S7">
        <v>0</v>
      </c>
      <c r="T7" s="52"/>
      <c r="U7" s="51"/>
      <c r="V7" s="56"/>
    </row>
    <row r="8" spans="2:22" x14ac:dyDescent="0.4">
      <c r="B8" t="s">
        <v>651</v>
      </c>
      <c r="C8" s="38" t="str">
        <f t="shared" ref="C8:C23" ca="1" si="3">INDIRECT(ADDRESS(13,5,1,1,B8),TRUE)</f>
        <v>864</v>
      </c>
      <c r="D8" s="31" t="str">
        <f t="shared" ref="D8:D24" ca="1" si="4">INDIRECT(ADDRESS(14,5,1,1,B8),TRUE)</f>
        <v>537</v>
      </c>
      <c r="E8" s="32" t="str">
        <f t="shared" ref="E8:E24" ca="1" si="5">INDIRECT(ADDRESS(15,5,1,1,B8),TRUE)</f>
        <v>1810</v>
      </c>
      <c r="G8" s="42">
        <f t="shared" ref="G8:G10" ca="1" si="6">D8/($D8+$E8)</f>
        <v>0.22880272688538561</v>
      </c>
      <c r="H8" s="43">
        <f t="shared" ref="H8:H10" ca="1" si="7">E8/($D8+$E8)</f>
        <v>0.77119727311461439</v>
      </c>
      <c r="I8" t="s">
        <v>748</v>
      </c>
      <c r="J8" s="46">
        <v>2395.4372623574141</v>
      </c>
      <c r="K8" s="46">
        <v>1100.0080327737166</v>
      </c>
      <c r="L8" s="47" t="s">
        <v>651</v>
      </c>
      <c r="M8" s="49" t="s">
        <v>651</v>
      </c>
      <c r="N8" s="51">
        <v>2.4055921630859376</v>
      </c>
      <c r="O8" s="56">
        <v>4.3093948364257813</v>
      </c>
      <c r="P8">
        <f t="shared" ca="1" si="0"/>
        <v>0.55040604668817583</v>
      </c>
      <c r="Q8">
        <f t="shared" ca="1" si="1"/>
        <v>1.8551861163977619</v>
      </c>
      <c r="R8" s="46">
        <f t="shared" si="2"/>
        <v>2395.4372623574141</v>
      </c>
      <c r="S8">
        <f t="shared" ref="S8:S32" ca="1" si="8">1000*(O8-P8*R8/1000)/Q8</f>
        <v>1612.2003373815774</v>
      </c>
      <c r="T8" s="49"/>
      <c r="U8" s="51"/>
      <c r="V8" s="56"/>
    </row>
    <row r="9" spans="2:22" x14ac:dyDescent="0.4">
      <c r="B9" t="s">
        <v>652</v>
      </c>
      <c r="C9" s="38" t="str">
        <f t="shared" ca="1" si="3"/>
        <v>6672</v>
      </c>
      <c r="D9" s="31" t="str">
        <f t="shared" ca="1" si="4"/>
        <v>635</v>
      </c>
      <c r="E9" s="32" t="str">
        <f t="shared" ca="1" si="5"/>
        <v>5415</v>
      </c>
      <c r="G9" s="42">
        <f t="shared" ca="1" si="6"/>
        <v>0.10495867768595041</v>
      </c>
      <c r="H9" s="43">
        <f t="shared" ca="1" si="7"/>
        <v>0.89504132231404954</v>
      </c>
      <c r="I9" t="s">
        <v>749</v>
      </c>
      <c r="J9" s="46">
        <v>2871.9412677739956</v>
      </c>
      <c r="K9" s="46">
        <v>2910.854540660298</v>
      </c>
      <c r="L9" s="47" t="s">
        <v>652</v>
      </c>
      <c r="M9" s="57" t="s">
        <v>652</v>
      </c>
      <c r="P9">
        <f t="shared" ca="1" si="0"/>
        <v>0</v>
      </c>
      <c r="Q9">
        <f t="shared" ca="1" si="1"/>
        <v>0</v>
      </c>
      <c r="R9" s="46">
        <f t="shared" si="2"/>
        <v>2871.9412677739956</v>
      </c>
      <c r="S9">
        <v>0</v>
      </c>
    </row>
    <row r="10" spans="2:22" x14ac:dyDescent="0.4">
      <c r="B10" t="s">
        <v>653</v>
      </c>
      <c r="C10" s="38" t="str">
        <f t="shared" ca="1" si="3"/>
        <v>n/e</v>
      </c>
      <c r="D10" s="31"/>
      <c r="E10" s="32"/>
      <c r="G10" s="42" t="e">
        <f t="shared" si="6"/>
        <v>#DIV/0!</v>
      </c>
      <c r="H10" s="43" t="e">
        <f t="shared" si="7"/>
        <v>#DIV/0!</v>
      </c>
      <c r="I10" s="47" t="s">
        <v>653</v>
      </c>
      <c r="J10" s="46">
        <v>0</v>
      </c>
      <c r="K10" s="46">
        <v>0</v>
      </c>
      <c r="L10" s="47" t="s">
        <v>653</v>
      </c>
      <c r="M10" s="49" t="s">
        <v>653</v>
      </c>
      <c r="N10" s="51">
        <v>1.544201135635376E-3</v>
      </c>
      <c r="O10" s="56">
        <v>4.702603340148926E-3</v>
      </c>
      <c r="P10" t="e">
        <f t="shared" si="0"/>
        <v>#DIV/0!</v>
      </c>
      <c r="Q10" t="e">
        <f t="shared" si="1"/>
        <v>#DIV/0!</v>
      </c>
      <c r="R10" s="46">
        <f t="shared" si="2"/>
        <v>0</v>
      </c>
      <c r="S10">
        <v>0</v>
      </c>
      <c r="T10" s="49"/>
      <c r="U10" s="51"/>
      <c r="V10" s="56"/>
    </row>
    <row r="11" spans="2:22" x14ac:dyDescent="0.4">
      <c r="B11" t="s">
        <v>654</v>
      </c>
      <c r="C11" s="38" t="str">
        <f t="shared" ca="1" si="3"/>
        <v>1172</v>
      </c>
      <c r="D11" s="31" t="str">
        <f t="shared" ca="1" si="4"/>
        <v>334</v>
      </c>
      <c r="E11" s="32" t="str">
        <f t="shared" ca="1" si="5"/>
        <v>754</v>
      </c>
      <c r="G11" s="42">
        <f ca="1">D11/($D11+$E11)</f>
        <v>0.30698529411764708</v>
      </c>
      <c r="H11" s="43">
        <f ca="1">E11/($D11+$E11)</f>
        <v>0.69301470588235292</v>
      </c>
      <c r="I11" t="s">
        <v>750</v>
      </c>
      <c r="J11" s="46">
        <v>3902.3569023569021</v>
      </c>
      <c r="K11" s="46">
        <v>1142.3396514195833</v>
      </c>
      <c r="L11" s="47" t="s">
        <v>654</v>
      </c>
      <c r="M11" s="49" t="s">
        <v>654</v>
      </c>
      <c r="N11" s="51">
        <v>1.1862899169921874</v>
      </c>
      <c r="O11" s="56">
        <v>2.4188687133789064</v>
      </c>
      <c r="P11">
        <f t="shared" ca="1" si="0"/>
        <v>0.36417355907664578</v>
      </c>
      <c r="Q11">
        <f t="shared" ca="1" si="1"/>
        <v>0.82211635791554161</v>
      </c>
      <c r="R11" s="46">
        <f t="shared" si="2"/>
        <v>3902.3569023569021</v>
      </c>
      <c r="S11">
        <f t="shared" ca="1" si="8"/>
        <v>1213.6159338685472</v>
      </c>
      <c r="T11" s="49"/>
      <c r="U11" s="51"/>
      <c r="V11" s="56"/>
    </row>
    <row r="12" spans="2:22" x14ac:dyDescent="0.4">
      <c r="B12" t="s">
        <v>655</v>
      </c>
      <c r="C12" s="38" t="str">
        <f t="shared" ca="1" si="3"/>
        <v>9422</v>
      </c>
      <c r="D12" s="31" t="str">
        <f t="shared" ca="1" si="4"/>
        <v>3970</v>
      </c>
      <c r="E12" s="32" t="str">
        <f t="shared" ca="1" si="5"/>
        <v>1298</v>
      </c>
      <c r="G12" s="42">
        <f ca="1">D12/($D12+$E12)</f>
        <v>0.75360668185269553</v>
      </c>
      <c r="H12" s="43">
        <f ca="1">E12/($D12+$E12)</f>
        <v>0.24639331814730447</v>
      </c>
      <c r="I12" t="s">
        <v>751</v>
      </c>
      <c r="J12" s="46">
        <v>3184.588881462867</v>
      </c>
      <c r="K12" s="46">
        <v>1926.3532642295802</v>
      </c>
      <c r="L12" s="47" t="s">
        <v>655</v>
      </c>
      <c r="M12" s="49" t="s">
        <v>655</v>
      </c>
      <c r="N12" s="51">
        <v>4.7215722656250003</v>
      </c>
      <c r="O12" s="56">
        <v>21.410610839843752</v>
      </c>
      <c r="P12">
        <f t="shared" ca="1" si="0"/>
        <v>3.5582084082253704</v>
      </c>
      <c r="Q12">
        <f t="shared" ca="1" si="1"/>
        <v>1.1633638573996299</v>
      </c>
      <c r="R12" s="46">
        <f t="shared" si="2"/>
        <v>3184.588881462867</v>
      </c>
      <c r="S12">
        <f t="shared" ca="1" si="8"/>
        <v>8663.8241690013492</v>
      </c>
      <c r="T12" s="49"/>
      <c r="U12" s="51"/>
      <c r="V12" s="56"/>
    </row>
    <row r="13" spans="2:22" x14ac:dyDescent="0.4">
      <c r="B13" t="s">
        <v>656</v>
      </c>
      <c r="C13" s="38"/>
      <c r="D13" s="31" t="str">
        <f t="shared" ca="1" si="4"/>
        <v>7</v>
      </c>
      <c r="E13" s="32"/>
      <c r="G13" s="42">
        <f t="shared" ref="G13:G22" ca="1" si="9">D13/($D13+$E13)</f>
        <v>1</v>
      </c>
      <c r="H13" s="43">
        <f t="shared" ref="H13:H22" ca="1" si="10">E13/($D13+$E13)</f>
        <v>0</v>
      </c>
      <c r="I13" t="s">
        <v>752</v>
      </c>
      <c r="J13" s="46">
        <v>3010.7526881720428</v>
      </c>
      <c r="K13" s="46" t="e">
        <v>#DIV/0!</v>
      </c>
      <c r="L13" s="47" t="s">
        <v>656</v>
      </c>
      <c r="M13" s="49" t="s">
        <v>656</v>
      </c>
      <c r="N13" s="51">
        <v>1.0999999046325684E-2</v>
      </c>
      <c r="O13" s="56">
        <v>2.636296272277832E-2</v>
      </c>
      <c r="P13">
        <f t="shared" ca="1" si="0"/>
        <v>1.0999999046325684E-2</v>
      </c>
      <c r="Q13">
        <f t="shared" ca="1" si="1"/>
        <v>0</v>
      </c>
      <c r="R13" s="46">
        <f t="shared" si="2"/>
        <v>3010.7526881720428</v>
      </c>
      <c r="S13">
        <v>0</v>
      </c>
      <c r="T13" s="49"/>
      <c r="U13" s="51"/>
      <c r="V13" s="56"/>
    </row>
    <row r="14" spans="2:22" x14ac:dyDescent="0.4">
      <c r="B14" t="s">
        <v>657</v>
      </c>
      <c r="C14" s="38">
        <f t="shared" ca="1" si="3"/>
        <v>8</v>
      </c>
      <c r="D14" s="31">
        <f t="shared" ca="1" si="4"/>
        <v>0</v>
      </c>
      <c r="E14" s="32"/>
      <c r="G14" s="42" t="e">
        <f t="shared" ca="1" si="9"/>
        <v>#DIV/0!</v>
      </c>
      <c r="H14" s="43" t="e">
        <f t="shared" ca="1" si="10"/>
        <v>#DIV/0!</v>
      </c>
      <c r="I14" t="s">
        <v>753</v>
      </c>
      <c r="J14" s="46">
        <v>3750</v>
      </c>
      <c r="K14" s="46" t="e">
        <v>#DIV/0!</v>
      </c>
      <c r="L14" s="47" t="s">
        <v>657</v>
      </c>
      <c r="M14" s="49" t="s">
        <v>657</v>
      </c>
      <c r="N14" s="51">
        <v>8.0999994277954103E-3</v>
      </c>
      <c r="O14" s="56">
        <v>3.3113571166992185E-2</v>
      </c>
      <c r="P14" t="e">
        <f t="shared" ca="1" si="0"/>
        <v>#DIV/0!</v>
      </c>
      <c r="Q14" t="e">
        <f t="shared" ca="1" si="1"/>
        <v>#DIV/0!</v>
      </c>
      <c r="R14" s="46">
        <f t="shared" si="2"/>
        <v>3750</v>
      </c>
      <c r="S14">
        <v>0</v>
      </c>
      <c r="T14" s="49"/>
      <c r="U14" s="51"/>
      <c r="V14" s="56"/>
    </row>
    <row r="15" spans="2:22" x14ac:dyDescent="0.4">
      <c r="B15" t="s">
        <v>658</v>
      </c>
      <c r="C15" s="38">
        <f t="shared" ca="1" si="3"/>
        <v>5645</v>
      </c>
      <c r="D15" s="31">
        <f t="shared" ca="1" si="4"/>
        <v>1155</v>
      </c>
      <c r="E15" s="32">
        <f ca="1">19139-C15</f>
        <v>13494</v>
      </c>
      <c r="G15" s="42">
        <f t="shared" ca="1" si="9"/>
        <v>7.8844972353061649E-2</v>
      </c>
      <c r="H15" s="43">
        <f t="shared" ca="1" si="10"/>
        <v>0.92115502764693835</v>
      </c>
      <c r="I15" t="s">
        <v>754</v>
      </c>
      <c r="J15" s="46">
        <v>2080.4269760588063</v>
      </c>
      <c r="K15" s="46">
        <v>2108.6156529265863</v>
      </c>
      <c r="L15" s="47" t="s">
        <v>658</v>
      </c>
      <c r="M15" s="49" t="s">
        <v>658</v>
      </c>
      <c r="N15" s="51">
        <v>15.075469482421877</v>
      </c>
      <c r="O15" s="56">
        <v>30.905349121093753</v>
      </c>
      <c r="P15">
        <f t="shared" ca="1" si="0"/>
        <v>1.1886249745509774</v>
      </c>
      <c r="Q15">
        <f t="shared" ca="1" si="1"/>
        <v>13.886844507870899</v>
      </c>
      <c r="R15" s="46">
        <f t="shared" si="2"/>
        <v>2080.4269760588063</v>
      </c>
      <c r="S15">
        <f t="shared" ca="1" si="8"/>
        <v>2047.4414935304765</v>
      </c>
      <c r="T15" s="49"/>
      <c r="U15" s="51"/>
      <c r="V15" s="56"/>
    </row>
    <row r="16" spans="2:22" x14ac:dyDescent="0.4">
      <c r="B16" t="s">
        <v>659</v>
      </c>
      <c r="C16" s="38" t="str">
        <f t="shared" ca="1" si="3"/>
        <v>n/e</v>
      </c>
      <c r="D16" s="31" t="str">
        <f t="shared" ca="1" si="4"/>
        <v>3148</v>
      </c>
      <c r="E16" s="32"/>
      <c r="G16" s="42">
        <f t="shared" ca="1" si="9"/>
        <v>1</v>
      </c>
      <c r="H16" s="43">
        <f t="shared" ca="1" si="10"/>
        <v>0</v>
      </c>
      <c r="I16" t="s">
        <v>755</v>
      </c>
      <c r="J16" s="46">
        <v>4060.0229313161876</v>
      </c>
      <c r="K16" s="46">
        <v>3994.9558637709774</v>
      </c>
      <c r="L16" s="47" t="s">
        <v>773</v>
      </c>
      <c r="M16" s="49" t="s">
        <v>659</v>
      </c>
      <c r="N16" s="51">
        <v>3.4058706359863282</v>
      </c>
      <c r="O16" s="56">
        <v>15.110182128906249</v>
      </c>
      <c r="P16">
        <f t="shared" ca="1" si="0"/>
        <v>3.4058706359863282</v>
      </c>
      <c r="Q16">
        <f t="shared" ca="1" si="1"/>
        <v>0</v>
      </c>
      <c r="R16" s="46">
        <f t="shared" si="2"/>
        <v>4060.0229313161876</v>
      </c>
      <c r="S16">
        <v>0</v>
      </c>
      <c r="T16" s="49"/>
      <c r="U16" s="51"/>
      <c r="V16" s="56"/>
    </row>
    <row r="17" spans="2:22" x14ac:dyDescent="0.4">
      <c r="B17" t="s">
        <v>660</v>
      </c>
      <c r="C17" s="38" t="str">
        <f t="shared" ca="1" si="3"/>
        <v>4656</v>
      </c>
      <c r="D17" s="31" t="str">
        <f t="shared" ca="1" si="4"/>
        <v>9759</v>
      </c>
      <c r="E17" s="32" t="str">
        <f t="shared" ca="1" si="5"/>
        <v>7188</v>
      </c>
      <c r="G17" s="42">
        <f t="shared" ca="1" si="9"/>
        <v>0.57585413347495129</v>
      </c>
      <c r="H17" s="43">
        <f t="shared" ca="1" si="10"/>
        <v>0.42414586652504865</v>
      </c>
      <c r="I17" t="s">
        <v>756</v>
      </c>
      <c r="J17" s="46">
        <v>2945.5634899978645</v>
      </c>
      <c r="K17" s="46">
        <v>2985.4743067565114</v>
      </c>
      <c r="L17" s="47" t="s">
        <v>660</v>
      </c>
      <c r="M17" s="49" t="s">
        <v>660</v>
      </c>
      <c r="N17" s="51">
        <v>19.530544189453128</v>
      </c>
      <c r="O17" s="56">
        <v>58.866774414062505</v>
      </c>
      <c r="P17">
        <f t="shared" ca="1" si="0"/>
        <v>11.246744600511775</v>
      </c>
      <c r="Q17">
        <f t="shared" ca="1" si="1"/>
        <v>8.2837995889413509</v>
      </c>
      <c r="R17" s="46">
        <f t="shared" si="2"/>
        <v>2945.5634899978645</v>
      </c>
      <c r="S17">
        <f t="shared" ca="1" si="8"/>
        <v>3107.1217816308558</v>
      </c>
      <c r="T17" s="49"/>
      <c r="U17" s="51"/>
      <c r="V17" s="56"/>
    </row>
    <row r="18" spans="2:22" x14ac:dyDescent="0.4">
      <c r="B18" t="s">
        <v>661</v>
      </c>
      <c r="C18" s="38" t="str">
        <f t="shared" ca="1" si="3"/>
        <v>699</v>
      </c>
      <c r="D18" s="31" t="str">
        <f t="shared" ca="1" si="4"/>
        <v>299</v>
      </c>
      <c r="E18" s="32" t="str">
        <f t="shared" ca="1" si="5"/>
        <v>2403</v>
      </c>
      <c r="G18" s="42">
        <f t="shared" ca="1" si="9"/>
        <v>0.11065877128053293</v>
      </c>
      <c r="H18" s="43">
        <f t="shared" ca="1" si="10"/>
        <v>0.88934122871946708</v>
      </c>
      <c r="I18" t="s">
        <v>757</v>
      </c>
      <c r="J18" s="46">
        <v>3883.0032243205897</v>
      </c>
      <c r="K18" s="46">
        <v>1531.6558198122543</v>
      </c>
      <c r="L18" s="47" t="s">
        <v>661</v>
      </c>
      <c r="M18" s="49" t="s">
        <v>661</v>
      </c>
      <c r="N18" s="51">
        <v>3.2138861999511716</v>
      </c>
      <c r="O18" s="56">
        <v>5.2021088562011721</v>
      </c>
      <c r="P18">
        <f t="shared" ca="1" si="0"/>
        <v>0.35564469792205783</v>
      </c>
      <c r="Q18">
        <f t="shared" ca="1" si="1"/>
        <v>2.8582415020291139</v>
      </c>
      <c r="R18" s="46">
        <f t="shared" si="2"/>
        <v>3883.0032243205897</v>
      </c>
      <c r="S18">
        <f t="shared" ca="1" si="8"/>
        <v>1336.8847050693962</v>
      </c>
      <c r="T18" s="49"/>
      <c r="U18" s="51"/>
      <c r="V18" s="56"/>
    </row>
    <row r="19" spans="2:22" x14ac:dyDescent="0.4">
      <c r="B19" t="s">
        <v>662</v>
      </c>
      <c r="C19" s="38" t="str">
        <f t="shared" ca="1" si="3"/>
        <v>281</v>
      </c>
      <c r="D19" s="31" t="str">
        <f t="shared" ca="1" si="4"/>
        <v>421</v>
      </c>
      <c r="E19" s="32" t="str">
        <f t="shared" ca="1" si="5"/>
        <v>1444</v>
      </c>
      <c r="G19" s="42">
        <f t="shared" ca="1" si="9"/>
        <v>0.22573726541554959</v>
      </c>
      <c r="H19" s="43">
        <f t="shared" ca="1" si="10"/>
        <v>0.77426273458445039</v>
      </c>
      <c r="I19" t="s">
        <v>758</v>
      </c>
      <c r="J19" s="46">
        <v>4377.9663100946764</v>
      </c>
      <c r="K19" s="46">
        <v>3355.4858934169279</v>
      </c>
      <c r="L19" s="47" t="s">
        <v>662</v>
      </c>
      <c r="M19" s="49" t="s">
        <v>662</v>
      </c>
      <c r="N19" s="51">
        <v>2.3770441284179689</v>
      </c>
      <c r="O19" s="56">
        <v>7.4213277587890625</v>
      </c>
      <c r="P19">
        <f t="shared" ca="1" si="0"/>
        <v>0.53658744132116076</v>
      </c>
      <c r="Q19">
        <f t="shared" ca="1" si="1"/>
        <v>1.840456687096808</v>
      </c>
      <c r="R19" s="46">
        <f t="shared" si="2"/>
        <v>4377.9663100946764</v>
      </c>
      <c r="S19">
        <f t="shared" ca="1" si="8"/>
        <v>2755.9279464849046</v>
      </c>
      <c r="T19" s="49"/>
      <c r="U19" s="51"/>
      <c r="V19" s="56"/>
    </row>
    <row r="20" spans="2:22" x14ac:dyDescent="0.4">
      <c r="B20" t="s">
        <v>663</v>
      </c>
      <c r="C20" s="38" t="str">
        <f t="shared" ca="1" si="3"/>
        <v>n/e</v>
      </c>
      <c r="D20" s="31" t="str">
        <f t="shared" ca="1" si="4"/>
        <v>30</v>
      </c>
      <c r="E20" s="32" t="str">
        <f t="shared" ca="1" si="5"/>
        <v>28</v>
      </c>
      <c r="G20" s="42">
        <f t="shared" ca="1" si="9"/>
        <v>0.51724137931034486</v>
      </c>
      <c r="H20" s="43">
        <f t="shared" ca="1" si="10"/>
        <v>0.48275862068965519</v>
      </c>
      <c r="I20" t="s">
        <v>759</v>
      </c>
      <c r="J20" s="46">
        <v>4321.4285714285716</v>
      </c>
      <c r="K20" s="46">
        <v>4357.1428571428569</v>
      </c>
      <c r="L20" s="47" t="s">
        <v>663</v>
      </c>
      <c r="M20" s="49" t="s">
        <v>663</v>
      </c>
      <c r="N20" s="51">
        <v>6.5498771667480471E-2</v>
      </c>
      <c r="O20" s="56">
        <v>0.26976488494873047</v>
      </c>
      <c r="P20">
        <f t="shared" ca="1" si="0"/>
        <v>3.3878675000420938E-2</v>
      </c>
      <c r="Q20">
        <f t="shared" ca="1" si="1"/>
        <v>3.162009666705954E-2</v>
      </c>
      <c r="R20" s="46">
        <f t="shared" si="2"/>
        <v>4321.4285714285716</v>
      </c>
      <c r="S20">
        <f t="shared" ca="1" si="8"/>
        <v>3901.3356644250975</v>
      </c>
      <c r="T20" s="49"/>
      <c r="U20" s="51"/>
      <c r="V20" s="56"/>
    </row>
    <row r="21" spans="2:22" x14ac:dyDescent="0.4">
      <c r="B21" t="s">
        <v>664</v>
      </c>
      <c r="C21" s="38" t="str">
        <f t="shared" ca="1" si="3"/>
        <v>292</v>
      </c>
      <c r="D21" s="31" t="str">
        <f t="shared" ca="1" si="4"/>
        <v>216</v>
      </c>
      <c r="E21" s="32"/>
      <c r="G21" s="42">
        <f t="shared" ca="1" si="9"/>
        <v>1</v>
      </c>
      <c r="H21" s="43">
        <f t="shared" ca="1" si="10"/>
        <v>0</v>
      </c>
      <c r="I21" t="s">
        <v>760</v>
      </c>
      <c r="J21" s="46">
        <v>3843.75</v>
      </c>
      <c r="K21" s="46">
        <v>1178.0487804878048</v>
      </c>
      <c r="L21" s="47" t="s">
        <v>664</v>
      </c>
      <c r="M21" s="49" t="s">
        <v>664</v>
      </c>
      <c r="N21" s="51">
        <v>0.27812320327758788</v>
      </c>
      <c r="O21" s="56">
        <v>0.84103906250000005</v>
      </c>
      <c r="P21">
        <f t="shared" ca="1" si="0"/>
        <v>0.27812320327758788</v>
      </c>
      <c r="Q21">
        <f t="shared" ca="1" si="1"/>
        <v>0</v>
      </c>
      <c r="R21" s="46">
        <f t="shared" si="2"/>
        <v>3843.75</v>
      </c>
      <c r="S21">
        <v>0</v>
      </c>
      <c r="T21" s="49"/>
      <c r="U21" s="51"/>
      <c r="V21" s="56"/>
    </row>
    <row r="22" spans="2:22" x14ac:dyDescent="0.4">
      <c r="B22" t="s">
        <v>665</v>
      </c>
      <c r="C22" s="38" t="str">
        <f t="shared" ca="1" si="3"/>
        <v>7276</v>
      </c>
      <c r="D22" s="31" t="str">
        <f t="shared" ca="1" si="4"/>
        <v>10441</v>
      </c>
      <c r="E22" s="32" t="str">
        <f t="shared" ca="1" si="5"/>
        <v>4459</v>
      </c>
      <c r="G22" s="42">
        <f t="shared" ca="1" si="9"/>
        <v>0.70073825503355702</v>
      </c>
      <c r="H22" s="43">
        <f t="shared" ca="1" si="10"/>
        <v>0.29926174496644298</v>
      </c>
      <c r="I22" t="s">
        <v>761</v>
      </c>
      <c r="J22" s="46">
        <v>2393.3335290612854</v>
      </c>
      <c r="K22" s="46">
        <v>2425.761925167782</v>
      </c>
      <c r="L22" s="47" t="s">
        <v>665</v>
      </c>
      <c r="M22" s="49" t="s">
        <v>665</v>
      </c>
      <c r="N22" s="51">
        <v>15.244308837890625</v>
      </c>
      <c r="O22" s="56">
        <v>44.404783203125007</v>
      </c>
      <c r="P22">
        <f t="shared" ca="1" si="0"/>
        <v>10.682270374256108</v>
      </c>
      <c r="Q22">
        <f t="shared" ca="1" si="1"/>
        <v>4.5620384636345168</v>
      </c>
      <c r="R22" s="46">
        <f t="shared" si="2"/>
        <v>2393.3335290612854</v>
      </c>
      <c r="S22">
        <f t="shared" ca="1" si="8"/>
        <v>4129.4144054435237</v>
      </c>
      <c r="T22" s="49"/>
      <c r="U22" s="51"/>
      <c r="V22" s="56"/>
    </row>
    <row r="23" spans="2:22" x14ac:dyDescent="0.4">
      <c r="B23" t="s">
        <v>666</v>
      </c>
      <c r="C23" s="38" t="str">
        <f t="shared" ca="1" si="3"/>
        <v>900</v>
      </c>
      <c r="D23" s="31" t="str">
        <f t="shared" ca="1" si="4"/>
        <v>128</v>
      </c>
      <c r="E23" s="32"/>
      <c r="G23" s="42">
        <f ca="1">D23/($D23+$E23)</f>
        <v>1</v>
      </c>
      <c r="H23" s="43">
        <f ca="1">E23/($D23+$E23)</f>
        <v>0</v>
      </c>
      <c r="I23" t="s">
        <v>762</v>
      </c>
      <c r="J23" s="46">
        <v>3206.8965517241377</v>
      </c>
      <c r="K23" s="46">
        <v>841.32693844924063</v>
      </c>
      <c r="L23" s="47" t="s">
        <v>666</v>
      </c>
      <c r="M23" s="49" t="s">
        <v>666</v>
      </c>
      <c r="N23" s="51">
        <v>0.16101399612426759</v>
      </c>
      <c r="O23" s="56">
        <v>0.61406178283691415</v>
      </c>
      <c r="P23">
        <f t="shared" ca="1" si="0"/>
        <v>0.16101399612426759</v>
      </c>
      <c r="Q23">
        <f t="shared" ca="1" si="1"/>
        <v>0</v>
      </c>
      <c r="R23" s="46">
        <f t="shared" si="2"/>
        <v>3206.8965517241377</v>
      </c>
      <c r="S23">
        <v>0</v>
      </c>
      <c r="T23" s="49"/>
      <c r="U23" s="51"/>
      <c r="V23" s="56"/>
    </row>
    <row r="24" spans="2:22" x14ac:dyDescent="0.4">
      <c r="B24" t="s">
        <v>667</v>
      </c>
      <c r="C24" s="38" t="str">
        <f t="shared" ref="C24:C31" ca="1" si="11">INDIRECT(ADDRESS(13,5,1,1,B24),TRUE)</f>
        <v>0</v>
      </c>
      <c r="D24" s="31" t="str">
        <f t="shared" ca="1" si="4"/>
        <v>25</v>
      </c>
      <c r="E24" s="32" t="str">
        <f t="shared" ca="1" si="5"/>
        <v>11</v>
      </c>
      <c r="G24" s="42">
        <f ca="1">D24/($D24+$E24)</f>
        <v>0.69444444444444442</v>
      </c>
      <c r="H24" s="43">
        <f ca="1">E24/($D24+$E24)</f>
        <v>0.30555555555555558</v>
      </c>
      <c r="I24" t="s">
        <v>763</v>
      </c>
      <c r="J24" s="46">
        <v>2941.1764705882356</v>
      </c>
      <c r="K24" s="46">
        <v>1504.9683830171634</v>
      </c>
      <c r="L24" s="47" t="s">
        <v>667</v>
      </c>
      <c r="M24" s="49" t="s">
        <v>667</v>
      </c>
      <c r="N24" s="51">
        <v>4.6781959533691408E-2</v>
      </c>
      <c r="O24" s="56">
        <v>0.14340351867675782</v>
      </c>
      <c r="P24">
        <f t="shared" ca="1" si="0"/>
        <v>3.2487471898396812E-2</v>
      </c>
      <c r="Q24">
        <f t="shared" ca="1" si="1"/>
        <v>1.4294487635294598E-2</v>
      </c>
      <c r="R24" s="46">
        <f t="shared" si="2"/>
        <v>2941.1764705882356</v>
      </c>
      <c r="S24">
        <f t="shared" ca="1" si="8"/>
        <v>3347.5932793942634</v>
      </c>
      <c r="T24" s="49"/>
      <c r="U24" s="51"/>
      <c r="V24" s="56"/>
    </row>
    <row r="25" spans="2:22" x14ac:dyDescent="0.4">
      <c r="B25" t="s">
        <v>668</v>
      </c>
      <c r="C25" s="38" t="str">
        <f ca="1">INDIRECT(ADDRESS(13,5,1,1,B25),TRUE)</f>
        <v>n/e</v>
      </c>
      <c r="D25" s="31" t="str">
        <f ca="1">INDIRECT(ADDRESS(14,5,1,1,B25),TRUE)</f>
        <v>1539</v>
      </c>
      <c r="E25" s="32"/>
      <c r="G25" s="42"/>
      <c r="H25" s="43"/>
      <c r="I25" t="s">
        <v>764</v>
      </c>
      <c r="J25" s="46">
        <v>2653.8461538461538</v>
      </c>
      <c r="K25" s="46">
        <v>1828.1500480923373</v>
      </c>
      <c r="L25" s="47" t="s">
        <v>668</v>
      </c>
      <c r="M25" s="49" t="s">
        <v>668</v>
      </c>
      <c r="N25" s="51">
        <v>1.8261652450561523</v>
      </c>
      <c r="O25" s="56">
        <v>3.4827404327392579</v>
      </c>
      <c r="P25">
        <f t="shared" si="0"/>
        <v>0</v>
      </c>
      <c r="Q25">
        <f t="shared" si="1"/>
        <v>0</v>
      </c>
      <c r="R25" s="46">
        <f t="shared" si="2"/>
        <v>2653.8461538461538</v>
      </c>
      <c r="S25">
        <v>0</v>
      </c>
      <c r="T25" s="49"/>
      <c r="U25" s="51"/>
      <c r="V25" s="56"/>
    </row>
    <row r="26" spans="2:22" x14ac:dyDescent="0.4">
      <c r="B26" t="s">
        <v>774</v>
      </c>
      <c r="C26" s="38">
        <v>0</v>
      </c>
      <c r="D26" s="59">
        <v>0</v>
      </c>
      <c r="G26" s="42">
        <f ca="1">D25/($D25+$E25)</f>
        <v>1</v>
      </c>
      <c r="H26" s="43">
        <f ca="1">E25/($D25+$E25)</f>
        <v>0</v>
      </c>
      <c r="I26" t="s">
        <v>776</v>
      </c>
      <c r="J26" s="46">
        <v>2456.1403508771932</v>
      </c>
      <c r="K26" s="46">
        <v>864.02966625463534</v>
      </c>
      <c r="L26" s="47" t="s">
        <v>774</v>
      </c>
      <c r="M26" s="49" t="s">
        <v>774</v>
      </c>
      <c r="N26" s="51">
        <v>0</v>
      </c>
      <c r="O26" s="56">
        <v>0</v>
      </c>
      <c r="P26">
        <f t="shared" ca="1" si="0"/>
        <v>0</v>
      </c>
      <c r="Q26">
        <f t="shared" ca="1" si="1"/>
        <v>0</v>
      </c>
      <c r="R26" s="46">
        <f t="shared" si="2"/>
        <v>2456.1403508771932</v>
      </c>
      <c r="S26">
        <v>0</v>
      </c>
      <c r="T26" s="49"/>
      <c r="U26" s="51"/>
      <c r="V26" s="56"/>
    </row>
    <row r="27" spans="2:22" x14ac:dyDescent="0.4">
      <c r="B27" t="s">
        <v>669</v>
      </c>
      <c r="C27" s="38">
        <f t="shared" ca="1" si="11"/>
        <v>0</v>
      </c>
      <c r="D27" s="31">
        <f t="shared" ref="D27:D31" ca="1" si="12">INDIRECT(ADDRESS(14,5,1,1,B27),TRUE)</f>
        <v>38</v>
      </c>
      <c r="E27" s="32">
        <f t="shared" ref="E27:E31" ca="1" si="13">INDIRECT(ADDRESS(15,5,1,1,B27),TRUE)</f>
        <v>0</v>
      </c>
      <c r="G27" s="42">
        <f t="shared" ref="G27:G31" ca="1" si="14">D27/($D27+$E27)</f>
        <v>1</v>
      </c>
      <c r="H27" s="43">
        <f t="shared" ref="H27:H31" ca="1" si="15">E27/($D27+$E27)</f>
        <v>0</v>
      </c>
      <c r="I27" t="s">
        <v>765</v>
      </c>
      <c r="J27" s="46">
        <v>2666.6666666666665</v>
      </c>
      <c r="K27" s="46" t="e">
        <v>#DIV/0!</v>
      </c>
      <c r="L27" s="47" t="s">
        <v>669</v>
      </c>
      <c r="M27" s="49" t="s">
        <v>669</v>
      </c>
      <c r="N27" s="51">
        <v>3.9200003862380983E-2</v>
      </c>
      <c r="O27" s="56">
        <v>9.9902439117431643E-2</v>
      </c>
      <c r="P27">
        <f t="shared" ca="1" si="0"/>
        <v>3.9200003862380983E-2</v>
      </c>
      <c r="Q27">
        <f t="shared" ca="1" si="1"/>
        <v>0</v>
      </c>
      <c r="R27" s="46">
        <f t="shared" si="2"/>
        <v>2666.6666666666665</v>
      </c>
      <c r="S27">
        <v>0</v>
      </c>
      <c r="T27" s="49"/>
      <c r="U27" s="51"/>
      <c r="V27" s="56"/>
    </row>
    <row r="28" spans="2:22" x14ac:dyDescent="0.4">
      <c r="B28" t="s">
        <v>670</v>
      </c>
      <c r="C28" s="38" t="str">
        <f t="shared" ca="1" si="11"/>
        <v>n/e</v>
      </c>
      <c r="D28" s="31" t="str">
        <f t="shared" ca="1" si="12"/>
        <v>1149</v>
      </c>
      <c r="E28" s="32" t="str">
        <f t="shared" ca="1" si="13"/>
        <v>28185</v>
      </c>
      <c r="G28" s="42">
        <f t="shared" ca="1" si="14"/>
        <v>3.9169564328083453E-2</v>
      </c>
      <c r="H28" s="43">
        <f t="shared" ca="1" si="15"/>
        <v>0.96083043567191651</v>
      </c>
      <c r="I28" t="s">
        <v>766</v>
      </c>
      <c r="J28" s="46">
        <v>4595.4766820822069</v>
      </c>
      <c r="K28" s="46">
        <v>4657.7429447070781</v>
      </c>
      <c r="L28" s="47" t="s">
        <v>670</v>
      </c>
      <c r="M28" s="49" t="s">
        <v>670</v>
      </c>
      <c r="P28">
        <f t="shared" ca="1" si="0"/>
        <v>0</v>
      </c>
      <c r="Q28">
        <f t="shared" ca="1" si="1"/>
        <v>0</v>
      </c>
      <c r="R28" s="46">
        <f t="shared" si="2"/>
        <v>4595.4766820822069</v>
      </c>
      <c r="S28">
        <v>0</v>
      </c>
      <c r="T28" s="49"/>
    </row>
    <row r="29" spans="2:22" x14ac:dyDescent="0.4">
      <c r="B29" t="s">
        <v>671</v>
      </c>
      <c r="C29" s="38" t="str">
        <f t="shared" ca="1" si="11"/>
        <v>1780</v>
      </c>
      <c r="D29" s="31" t="str">
        <f t="shared" ca="1" si="12"/>
        <v>448</v>
      </c>
      <c r="E29" s="32" t="str">
        <f t="shared" ca="1" si="13"/>
        <v>157</v>
      </c>
      <c r="G29" s="42">
        <f t="shared" ca="1" si="14"/>
        <v>0.740495867768595</v>
      </c>
      <c r="H29" s="43">
        <f t="shared" ca="1" si="15"/>
        <v>0.25950413223140495</v>
      </c>
      <c r="I29" t="s">
        <v>767</v>
      </c>
      <c r="J29" s="46">
        <v>3328.6908077994426</v>
      </c>
      <c r="K29" s="46">
        <v>1595.2868852459017</v>
      </c>
      <c r="L29" s="47" t="s">
        <v>775</v>
      </c>
      <c r="M29" s="49" t="s">
        <v>671</v>
      </c>
      <c r="N29" s="51">
        <v>0.8733246154785157</v>
      </c>
      <c r="O29" s="56">
        <v>3.0990433349609376</v>
      </c>
      <c r="P29">
        <f t="shared" ca="1" si="0"/>
        <v>0.64669326898243806</v>
      </c>
      <c r="Q29">
        <f t="shared" ca="1" si="1"/>
        <v>0.22663134649607761</v>
      </c>
      <c r="R29" s="46">
        <f t="shared" si="2"/>
        <v>3328.6908077994426</v>
      </c>
      <c r="S29">
        <f t="shared" ca="1" si="8"/>
        <v>4175.9509867700644</v>
      </c>
      <c r="T29" s="49"/>
      <c r="U29" s="51"/>
      <c r="V29" s="56"/>
    </row>
    <row r="30" spans="2:22" x14ac:dyDescent="0.4">
      <c r="B30" t="s">
        <v>672</v>
      </c>
      <c r="C30" s="38">
        <f t="shared" ca="1" si="11"/>
        <v>2820</v>
      </c>
      <c r="D30" s="31">
        <f t="shared" ca="1" si="12"/>
        <v>2858</v>
      </c>
      <c r="E30" s="32">
        <f t="shared" ca="1" si="13"/>
        <v>1515</v>
      </c>
      <c r="G30" s="42">
        <f t="shared" ca="1" si="14"/>
        <v>0.65355591127372514</v>
      </c>
      <c r="H30" s="43">
        <f t="shared" ca="1" si="15"/>
        <v>0.34644408872627486</v>
      </c>
      <c r="I30" t="s">
        <v>768</v>
      </c>
      <c r="J30" s="46">
        <v>2566.27812083044</v>
      </c>
      <c r="K30" s="46">
        <v>2601.0498230102544</v>
      </c>
      <c r="L30" s="47" t="s">
        <v>672</v>
      </c>
      <c r="M30" s="49" t="s">
        <v>672</v>
      </c>
      <c r="N30" s="51">
        <v>5.0150501098632816</v>
      </c>
      <c r="O30" s="56">
        <v>11.3316982421875</v>
      </c>
      <c r="P30">
        <f t="shared" ca="1" si="0"/>
        <v>3.2776156446350924</v>
      </c>
      <c r="Q30">
        <f t="shared" ca="1" si="1"/>
        <v>1.7374344652281892</v>
      </c>
      <c r="R30" s="46">
        <f t="shared" si="2"/>
        <v>2566.27812083044</v>
      </c>
      <c r="S30">
        <f t="shared" ca="1" si="8"/>
        <v>1680.8834999628859</v>
      </c>
      <c r="T30" s="49"/>
      <c r="U30" s="51"/>
      <c r="V30" s="56"/>
    </row>
    <row r="31" spans="2:22" x14ac:dyDescent="0.4">
      <c r="B31" t="s">
        <v>673</v>
      </c>
      <c r="C31" s="38" t="str">
        <f t="shared" ca="1" si="11"/>
        <v>n/e</v>
      </c>
      <c r="D31" s="31" t="str">
        <f t="shared" ca="1" si="12"/>
        <v>2750</v>
      </c>
      <c r="E31" s="32" t="str">
        <f t="shared" ca="1" si="13"/>
        <v>3390</v>
      </c>
      <c r="G31" s="42">
        <f t="shared" ca="1" si="14"/>
        <v>0.44788273615635177</v>
      </c>
      <c r="H31" s="43">
        <f t="shared" ca="1" si="15"/>
        <v>0.55211726384364823</v>
      </c>
      <c r="I31" t="s">
        <v>769</v>
      </c>
      <c r="J31" s="46">
        <v>354.88647581441262</v>
      </c>
      <c r="K31" s="46">
        <v>0</v>
      </c>
      <c r="L31" s="47" t="s">
        <v>673</v>
      </c>
      <c r="M31" s="49" t="s">
        <v>673</v>
      </c>
      <c r="N31" s="51">
        <v>7.8398110351562496</v>
      </c>
      <c r="O31" s="56">
        <v>20.383586669921876</v>
      </c>
      <c r="P31">
        <f t="shared" ca="1" si="0"/>
        <v>3.5113160173745417</v>
      </c>
      <c r="Q31">
        <f t="shared" ca="1" si="1"/>
        <v>4.3284950177817079</v>
      </c>
      <c r="R31" s="46">
        <f t="shared" si="2"/>
        <v>354.88647581441262</v>
      </c>
      <c r="S31">
        <f t="shared" ca="1" si="8"/>
        <v>4421.2752987879849</v>
      </c>
      <c r="T31" s="49"/>
      <c r="U31" s="51"/>
      <c r="V31" s="56"/>
    </row>
    <row r="32" spans="2:22" x14ac:dyDescent="0.4">
      <c r="B32" t="s">
        <v>676</v>
      </c>
      <c r="C32" s="38" t="str">
        <f ca="1">INDIRECT(ADDRESS(13,3,1,1,B32),TRUE)</f>
        <v>916</v>
      </c>
      <c r="D32" s="31" t="str">
        <f ca="1">INDIRECT(ADDRESS(14,3,1,1,B32),TRUE)</f>
        <v>1208</v>
      </c>
      <c r="E32" s="32" t="str">
        <f ca="1">INDIRECT(ADDRESS(15,3,1,1,B32),TRUE)</f>
        <v>418</v>
      </c>
      <c r="G32" s="42">
        <f ca="1">D32/($D32+$E32)</f>
        <v>0.74292742927429278</v>
      </c>
      <c r="H32" s="43">
        <f ca="1">E32/($D32+$E32)</f>
        <v>0.25707257072570727</v>
      </c>
      <c r="I32" t="s">
        <v>770</v>
      </c>
      <c r="J32" s="46">
        <v>4270.1612903225814</v>
      </c>
      <c r="K32" s="46">
        <v>2302.7027027027029</v>
      </c>
      <c r="L32" s="47" t="s">
        <v>676</v>
      </c>
      <c r="M32" s="49" t="s">
        <v>674</v>
      </c>
      <c r="N32" s="51">
        <v>17.333246337890625</v>
      </c>
      <c r="O32" s="56">
        <v>69.896120117187508</v>
      </c>
      <c r="P32">
        <f t="shared" ca="1" si="0"/>
        <v>12.877344142787132</v>
      </c>
      <c r="Q32">
        <f t="shared" ca="1" si="1"/>
        <v>4.4559021951034943</v>
      </c>
      <c r="R32" s="46">
        <f t="shared" si="2"/>
        <v>4270.1612903225814</v>
      </c>
      <c r="S32">
        <f t="shared" ca="1" si="8"/>
        <v>3345.6263139881175</v>
      </c>
      <c r="T32" s="49"/>
      <c r="U32" s="51"/>
      <c r="V32" s="56"/>
    </row>
    <row r="33" spans="2:22" x14ac:dyDescent="0.4">
      <c r="B33" t="s">
        <v>677</v>
      </c>
      <c r="C33" s="39">
        <f t="shared" ref="C33" ca="1" si="16">INDIRECT(ADDRESS(13,5,1,1,B33),TRUE)</f>
        <v>4052</v>
      </c>
      <c r="D33" s="33">
        <f t="shared" ref="D33" ca="1" si="17">INDIRECT(ADDRESS(14,5,1,1,B33),TRUE)</f>
        <v>1882</v>
      </c>
      <c r="E33" s="34">
        <f t="shared" ref="E33" ca="1" si="18">INDIRECT(ADDRESS(15,5,1,1,B33),TRUE)</f>
        <v>0</v>
      </c>
      <c r="G33" s="44">
        <f ca="1">D33/($D33+$E33)</f>
        <v>1</v>
      </c>
      <c r="H33" s="45">
        <f ca="1">E33/($D33+$E33)</f>
        <v>0</v>
      </c>
      <c r="I33" t="s">
        <v>771</v>
      </c>
      <c r="J33" s="46">
        <v>3520.0982581509602</v>
      </c>
      <c r="K33" s="46">
        <v>1814.0069438433502</v>
      </c>
      <c r="L33" s="47" t="s">
        <v>677</v>
      </c>
      <c r="M33" s="49" t="s">
        <v>675</v>
      </c>
      <c r="N33" s="51">
        <v>1.2081736297607422</v>
      </c>
      <c r="O33" s="56">
        <v>4.6581038208007817</v>
      </c>
      <c r="P33">
        <f t="shared" ca="1" si="0"/>
        <v>1.2081736297607422</v>
      </c>
      <c r="Q33">
        <f t="shared" ca="1" si="1"/>
        <v>0</v>
      </c>
      <c r="R33" s="46">
        <f t="shared" si="2"/>
        <v>3520.0982581509602</v>
      </c>
      <c r="S33">
        <v>0</v>
      </c>
      <c r="T33" s="49"/>
      <c r="U33" s="51"/>
      <c r="V33" s="56"/>
    </row>
    <row r="34" spans="2:22" x14ac:dyDescent="0.4">
      <c r="I34" t="s">
        <v>772</v>
      </c>
      <c r="J34" s="46">
        <v>3260.869565217391</v>
      </c>
      <c r="K34" s="46">
        <v>0</v>
      </c>
      <c r="M34" s="49" t="s">
        <v>676</v>
      </c>
      <c r="N34" s="51">
        <v>1.8315406188964845</v>
      </c>
      <c r="O34" s="56">
        <v>4.5366378784179684</v>
      </c>
      <c r="P34">
        <f t="shared" si="0"/>
        <v>0</v>
      </c>
      <c r="Q34">
        <f t="shared" si="1"/>
        <v>0</v>
      </c>
      <c r="R34" s="46">
        <f t="shared" si="2"/>
        <v>3260.869565217391</v>
      </c>
      <c r="S34">
        <v>0</v>
      </c>
      <c r="T34" s="49"/>
      <c r="U34" s="51"/>
      <c r="V34" s="56"/>
    </row>
  </sheetData>
  <autoFilter ref="M5:N32">
    <sortState ref="M5:N34">
      <sortCondition ref="M3:M30"/>
    </sortState>
  </autoFilter>
  <mergeCells count="1">
    <mergeCell ref="G3:H3"/>
  </mergeCells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EE</v>
      </c>
    </row>
    <row r="3" spans="1:5" x14ac:dyDescent="0.4">
      <c r="A3" s="17" t="s">
        <v>6</v>
      </c>
      <c r="B3" s="18">
        <v>86</v>
      </c>
      <c r="C3" s="18">
        <v>102</v>
      </c>
      <c r="D3" s="18">
        <v>157</v>
      </c>
      <c r="E3" s="19">
        <v>157</v>
      </c>
    </row>
    <row r="4" spans="1:5" x14ac:dyDescent="0.4">
      <c r="A4" s="20" t="s">
        <v>7</v>
      </c>
      <c r="B4" s="21">
        <v>0</v>
      </c>
      <c r="C4" s="21">
        <v>0</v>
      </c>
      <c r="D4" s="21">
        <v>0</v>
      </c>
      <c r="E4" s="22">
        <v>0</v>
      </c>
    </row>
    <row r="5" spans="1:5" x14ac:dyDescent="0.4">
      <c r="A5" s="17" t="s">
        <v>8</v>
      </c>
      <c r="B5" s="18">
        <v>85</v>
      </c>
      <c r="C5" s="18">
        <v>85</v>
      </c>
      <c r="D5" s="18">
        <v>51</v>
      </c>
      <c r="E5" s="19">
        <v>79</v>
      </c>
    </row>
    <row r="6" spans="1:5" x14ac:dyDescent="0.4">
      <c r="A6" s="20" t="s">
        <v>9</v>
      </c>
      <c r="B6" s="21">
        <v>129</v>
      </c>
      <c r="C6" s="21">
        <v>119</v>
      </c>
      <c r="D6" s="21">
        <v>125</v>
      </c>
      <c r="E6" s="22">
        <v>133</v>
      </c>
    </row>
    <row r="7" spans="1:5" x14ac:dyDescent="0.4">
      <c r="A7" s="17" t="s">
        <v>10</v>
      </c>
      <c r="B7" s="18">
        <v>0</v>
      </c>
      <c r="C7" s="18">
        <v>0</v>
      </c>
      <c r="D7" s="18">
        <v>0</v>
      </c>
      <c r="E7" s="19">
        <v>0</v>
      </c>
    </row>
    <row r="8" spans="1:5" x14ac:dyDescent="0.4">
      <c r="A8" s="20" t="s">
        <v>11</v>
      </c>
      <c r="B8" s="21">
        <v>0</v>
      </c>
      <c r="C8" s="21">
        <v>0</v>
      </c>
      <c r="D8" s="21">
        <v>8</v>
      </c>
      <c r="E8" s="22">
        <v>8</v>
      </c>
    </row>
    <row r="9" spans="1:5" x14ac:dyDescent="0.4">
      <c r="A9" s="17" t="s">
        <v>12</v>
      </c>
      <c r="B9" s="18">
        <v>1976</v>
      </c>
      <c r="C9" s="18">
        <v>1976</v>
      </c>
      <c r="D9" s="18">
        <v>1970</v>
      </c>
      <c r="E9" s="19">
        <v>1970</v>
      </c>
    </row>
    <row r="10" spans="1:5" x14ac:dyDescent="0.4">
      <c r="A10" s="20" t="s">
        <v>13</v>
      </c>
      <c r="B10" s="21">
        <v>0</v>
      </c>
      <c r="C10" s="21">
        <v>0</v>
      </c>
      <c r="D10" s="21">
        <v>0</v>
      </c>
      <c r="E10" s="22">
        <v>0</v>
      </c>
    </row>
    <row r="11" spans="1:5" x14ac:dyDescent="0.4">
      <c r="A11" s="17" t="s">
        <v>14</v>
      </c>
      <c r="B11" s="18">
        <v>0</v>
      </c>
      <c r="C11" s="18">
        <v>0</v>
      </c>
      <c r="D11" s="18">
        <v>0</v>
      </c>
      <c r="E11" s="19">
        <v>0</v>
      </c>
    </row>
    <row r="12" spans="1:5" x14ac:dyDescent="0.4">
      <c r="A12" s="20" t="s">
        <v>15</v>
      </c>
      <c r="B12" s="21">
        <v>0</v>
      </c>
      <c r="C12" s="21">
        <v>0</v>
      </c>
      <c r="D12" s="21">
        <v>0</v>
      </c>
      <c r="E12" s="22">
        <v>0</v>
      </c>
    </row>
    <row r="13" spans="1:5" x14ac:dyDescent="0.4">
      <c r="A13" s="17" t="s">
        <v>16</v>
      </c>
      <c r="B13" s="18">
        <v>8</v>
      </c>
      <c r="C13" s="18">
        <v>8</v>
      </c>
      <c r="D13" s="18">
        <v>7</v>
      </c>
      <c r="E13" s="19">
        <v>8</v>
      </c>
    </row>
    <row r="14" spans="1:5" x14ac:dyDescent="0.4">
      <c r="A14" s="20" t="s">
        <v>17</v>
      </c>
      <c r="B14" s="21">
        <v>0</v>
      </c>
      <c r="C14" s="21">
        <v>0</v>
      </c>
      <c r="D14" s="21">
        <v>0</v>
      </c>
      <c r="E14" s="22">
        <v>0</v>
      </c>
    </row>
    <row r="15" spans="1:5" x14ac:dyDescent="0.4">
      <c r="A15" s="17" t="s">
        <v>18</v>
      </c>
      <c r="B15" s="18">
        <v>0</v>
      </c>
      <c r="C15" s="18">
        <v>0</v>
      </c>
      <c r="D15" s="18">
        <v>0</v>
      </c>
      <c r="E15" s="19">
        <v>0</v>
      </c>
    </row>
    <row r="16" spans="1:5" x14ac:dyDescent="0.4">
      <c r="A16" s="20" t="s">
        <v>19</v>
      </c>
      <c r="B16" s="21">
        <v>0</v>
      </c>
      <c r="C16" s="21">
        <v>0</v>
      </c>
      <c r="D16" s="21">
        <v>0</v>
      </c>
      <c r="E16" s="22">
        <v>0</v>
      </c>
    </row>
    <row r="17" spans="1:5" x14ac:dyDescent="0.4">
      <c r="A17" s="17" t="s">
        <v>20</v>
      </c>
      <c r="B17" s="18">
        <v>0</v>
      </c>
      <c r="C17" s="18">
        <v>0</v>
      </c>
      <c r="D17" s="18">
        <v>0</v>
      </c>
      <c r="E17" s="19">
        <v>0</v>
      </c>
    </row>
    <row r="18" spans="1:5" x14ac:dyDescent="0.4">
      <c r="A18" s="20" t="s">
        <v>21</v>
      </c>
      <c r="B18" s="21">
        <v>6</v>
      </c>
      <c r="C18" s="21">
        <v>5</v>
      </c>
      <c r="D18" s="21">
        <v>12</v>
      </c>
      <c r="E18" s="22">
        <v>12</v>
      </c>
    </row>
    <row r="19" spans="1:5" x14ac:dyDescent="0.4">
      <c r="A19" s="17" t="s">
        <v>22</v>
      </c>
      <c r="B19" s="18">
        <v>1</v>
      </c>
      <c r="C19" s="18">
        <v>1</v>
      </c>
      <c r="D19" s="18">
        <v>33</v>
      </c>
      <c r="E19" s="19">
        <v>123</v>
      </c>
    </row>
    <row r="20" spans="1:5" x14ac:dyDescent="0.4">
      <c r="A20" s="20" t="s">
        <v>23</v>
      </c>
      <c r="B20" s="21">
        <v>20</v>
      </c>
      <c r="C20" s="21">
        <v>19</v>
      </c>
      <c r="D20" s="21">
        <v>19</v>
      </c>
      <c r="E20" s="22">
        <v>19</v>
      </c>
    </row>
    <row r="21" spans="1:5" x14ac:dyDescent="0.4">
      <c r="A21" s="17" t="s">
        <v>24</v>
      </c>
      <c r="B21" s="18">
        <v>0</v>
      </c>
      <c r="C21" s="18">
        <v>0</v>
      </c>
      <c r="D21" s="18">
        <v>0</v>
      </c>
      <c r="E21" s="19">
        <v>0</v>
      </c>
    </row>
    <row r="22" spans="1:5" x14ac:dyDescent="0.4">
      <c r="A22" s="20" t="s">
        <v>25</v>
      </c>
      <c r="B22" s="21">
        <v>384</v>
      </c>
      <c r="C22" s="21">
        <v>487</v>
      </c>
      <c r="D22" s="21">
        <v>462</v>
      </c>
      <c r="E22" s="22">
        <v>329</v>
      </c>
    </row>
    <row r="23" spans="1:5" x14ac:dyDescent="0.4">
      <c r="A23" s="26" t="s">
        <v>26</v>
      </c>
      <c r="B23" s="27">
        <v>2695</v>
      </c>
      <c r="C23" s="27">
        <v>2802</v>
      </c>
      <c r="D23" s="27">
        <v>2844</v>
      </c>
      <c r="E23" s="28">
        <v>2838</v>
      </c>
    </row>
    <row r="24" spans="1:5" x14ac:dyDescent="0.4">
      <c r="A24" s="23"/>
      <c r="B24" s="24"/>
      <c r="C24" s="24"/>
      <c r="D24" s="24"/>
      <c r="E24" s="2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ES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541</v>
      </c>
      <c r="C4" s="18">
        <v>520</v>
      </c>
      <c r="D4" s="18">
        <v>507</v>
      </c>
      <c r="E4" s="19">
        <v>555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30723</v>
      </c>
      <c r="C7" s="21">
        <v>30683</v>
      </c>
      <c r="D7" s="21">
        <v>30266</v>
      </c>
      <c r="E7" s="22">
        <v>30012</v>
      </c>
    </row>
    <row r="8" spans="1:5" x14ac:dyDescent="0.4">
      <c r="A8" s="17" t="s">
        <v>10</v>
      </c>
      <c r="B8" s="18">
        <v>9535</v>
      </c>
      <c r="C8" s="18">
        <v>9535</v>
      </c>
      <c r="D8" s="18">
        <v>9561</v>
      </c>
      <c r="E8" s="19">
        <v>9214</v>
      </c>
    </row>
    <row r="9" spans="1:5" x14ac:dyDescent="0.4">
      <c r="A9" s="20" t="s">
        <v>11</v>
      </c>
      <c r="B9" s="21">
        <v>715</v>
      </c>
      <c r="C9" s="21">
        <v>715</v>
      </c>
      <c r="D9" s="21">
        <v>714</v>
      </c>
      <c r="E9" s="22">
        <v>707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5645</v>
      </c>
      <c r="C13" s="21">
        <v>5645</v>
      </c>
      <c r="D13" s="21">
        <v>5645</v>
      </c>
      <c r="E13" s="22">
        <v>5645</v>
      </c>
    </row>
    <row r="14" spans="1:5" x14ac:dyDescent="0.4">
      <c r="A14" s="17" t="s">
        <v>16</v>
      </c>
      <c r="B14" s="18">
        <v>1156</v>
      </c>
      <c r="C14" s="18">
        <v>1156</v>
      </c>
      <c r="D14" s="18">
        <v>1156</v>
      </c>
      <c r="E14" s="19">
        <v>1155</v>
      </c>
    </row>
    <row r="15" spans="1:5" x14ac:dyDescent="0.4">
      <c r="A15" s="20" t="s">
        <v>17</v>
      </c>
      <c r="B15" s="21">
        <v>19113</v>
      </c>
      <c r="C15" s="21">
        <v>19125</v>
      </c>
      <c r="D15" s="21">
        <v>19146</v>
      </c>
      <c r="E15" s="22">
        <v>19139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7572</v>
      </c>
      <c r="C17" s="21">
        <v>7117</v>
      </c>
      <c r="D17" s="21">
        <v>7117</v>
      </c>
      <c r="E17" s="22">
        <v>7117</v>
      </c>
    </row>
    <row r="18" spans="1:5" x14ac:dyDescent="0.4">
      <c r="A18" s="17" t="s">
        <v>20</v>
      </c>
      <c r="B18" s="18">
        <v>107</v>
      </c>
      <c r="C18" s="18">
        <v>117</v>
      </c>
      <c r="D18" s="18">
        <v>117</v>
      </c>
      <c r="E18" s="19">
        <v>117</v>
      </c>
    </row>
    <row r="19" spans="1:5" x14ac:dyDescent="0.4">
      <c r="A19" s="20" t="s">
        <v>21</v>
      </c>
      <c r="B19" s="21">
        <v>253</v>
      </c>
      <c r="C19" s="21">
        <v>262</v>
      </c>
      <c r="D19" s="21">
        <v>261</v>
      </c>
      <c r="E19" s="22">
        <v>275</v>
      </c>
    </row>
    <row r="20" spans="1:5" x14ac:dyDescent="0.4">
      <c r="A20" s="17" t="s">
        <v>22</v>
      </c>
      <c r="B20" s="18">
        <v>6720</v>
      </c>
      <c r="C20" s="18">
        <v>6722</v>
      </c>
      <c r="D20" s="18">
        <v>6751</v>
      </c>
      <c r="E20" s="19">
        <v>8466</v>
      </c>
    </row>
    <row r="21" spans="1:5" x14ac:dyDescent="0.4">
      <c r="A21" s="20" t="s">
        <v>23</v>
      </c>
      <c r="B21" s="21">
        <v>536</v>
      </c>
      <c r="C21" s="21">
        <v>544</v>
      </c>
      <c r="D21" s="21">
        <v>538</v>
      </c>
      <c r="E21" s="22">
        <v>543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4">
      <c r="A23" s="20" t="s">
        <v>25</v>
      </c>
      <c r="B23" s="21">
        <v>22813</v>
      </c>
      <c r="C23" s="21">
        <v>22834</v>
      </c>
      <c r="D23" s="21">
        <v>22961</v>
      </c>
      <c r="E23" s="22">
        <v>24447</v>
      </c>
    </row>
    <row r="24" spans="1:5" x14ac:dyDescent="0.4">
      <c r="A24" s="26" t="s">
        <v>26</v>
      </c>
      <c r="B24" s="27">
        <v>105429</v>
      </c>
      <c r="C24" s="27">
        <v>104975</v>
      </c>
      <c r="D24" s="27">
        <v>104740</v>
      </c>
      <c r="E24" s="28">
        <v>107392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FI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250</v>
      </c>
      <c r="C4" s="21" t="s">
        <v>251</v>
      </c>
      <c r="D4" s="21" t="s">
        <v>252</v>
      </c>
      <c r="E4" s="22" t="s">
        <v>253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254</v>
      </c>
      <c r="C7" s="18" t="s">
        <v>255</v>
      </c>
      <c r="D7" s="18" t="s">
        <v>256</v>
      </c>
      <c r="E7" s="19" t="s">
        <v>257</v>
      </c>
    </row>
    <row r="8" spans="1:5" x14ac:dyDescent="0.4">
      <c r="A8" s="20" t="s">
        <v>10</v>
      </c>
      <c r="B8" s="21" t="s">
        <v>258</v>
      </c>
      <c r="C8" s="21" t="s">
        <v>259</v>
      </c>
      <c r="D8" s="21" t="s">
        <v>259</v>
      </c>
      <c r="E8" s="22" t="s">
        <v>260</v>
      </c>
    </row>
    <row r="9" spans="1:5" x14ac:dyDescent="0.4">
      <c r="A9" s="17" t="s">
        <v>11</v>
      </c>
      <c r="B9" s="18" t="s">
        <v>261</v>
      </c>
      <c r="C9" s="18" t="s">
        <v>262</v>
      </c>
      <c r="D9" s="18" t="s">
        <v>263</v>
      </c>
      <c r="E9" s="19" t="s">
        <v>264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265</v>
      </c>
      <c r="C11" s="18" t="s">
        <v>266</v>
      </c>
      <c r="D11" s="18" t="s">
        <v>266</v>
      </c>
      <c r="E11" s="19" t="s">
        <v>266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267</v>
      </c>
      <c r="C14" s="21" t="s">
        <v>268</v>
      </c>
      <c r="D14" s="21" t="s">
        <v>269</v>
      </c>
      <c r="E14" s="22" t="s">
        <v>269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270</v>
      </c>
      <c r="C17" s="18" t="s">
        <v>270</v>
      </c>
      <c r="D17" s="18" t="s">
        <v>271</v>
      </c>
      <c r="E17" s="19" t="s">
        <v>272</v>
      </c>
    </row>
    <row r="18" spans="1:5" x14ac:dyDescent="0.4">
      <c r="A18" s="20" t="s">
        <v>20</v>
      </c>
      <c r="B18" s="21" t="s">
        <v>273</v>
      </c>
      <c r="C18" s="21" t="s">
        <v>56</v>
      </c>
      <c r="D18" s="21" t="s">
        <v>134</v>
      </c>
      <c r="E18" s="22" t="s">
        <v>274</v>
      </c>
    </row>
    <row r="19" spans="1:5" x14ac:dyDescent="0.4">
      <c r="A19" s="17" t="s">
        <v>21</v>
      </c>
      <c r="B19" s="18" t="s">
        <v>275</v>
      </c>
      <c r="C19" s="18" t="s">
        <v>276</v>
      </c>
      <c r="D19" s="18" t="s">
        <v>276</v>
      </c>
      <c r="E19" s="19" t="s">
        <v>277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278</v>
      </c>
      <c r="E20" s="22" t="s">
        <v>229</v>
      </c>
    </row>
    <row r="21" spans="1:5" x14ac:dyDescent="0.4">
      <c r="A21" s="17" t="s">
        <v>23</v>
      </c>
      <c r="B21" s="18" t="s">
        <v>279</v>
      </c>
      <c r="C21" s="18" t="s">
        <v>280</v>
      </c>
      <c r="D21" s="18" t="s">
        <v>280</v>
      </c>
      <c r="E21" s="19" t="s">
        <v>281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282</v>
      </c>
      <c r="C23" s="18" t="s">
        <v>283</v>
      </c>
      <c r="D23" s="18" t="s">
        <v>284</v>
      </c>
      <c r="E23" s="19" t="s">
        <v>285</v>
      </c>
    </row>
    <row r="24" spans="1:5" x14ac:dyDescent="0.4">
      <c r="A24" s="23" t="s">
        <v>26</v>
      </c>
      <c r="B24" s="24" t="s">
        <v>286</v>
      </c>
      <c r="C24" s="24" t="s">
        <v>287</v>
      </c>
      <c r="D24" s="24" t="s">
        <v>288</v>
      </c>
      <c r="E24" s="25" t="s">
        <v>289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FR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290</v>
      </c>
      <c r="C4" s="21" t="s">
        <v>291</v>
      </c>
      <c r="D4" s="21" t="s">
        <v>292</v>
      </c>
      <c r="E4" s="22" t="s">
        <v>293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294</v>
      </c>
      <c r="C7" s="18" t="s">
        <v>295</v>
      </c>
      <c r="D7" s="18" t="s">
        <v>296</v>
      </c>
      <c r="E7" s="19" t="s">
        <v>297</v>
      </c>
    </row>
    <row r="8" spans="1:5" x14ac:dyDescent="0.4">
      <c r="A8" s="20" t="s">
        <v>10</v>
      </c>
      <c r="B8" s="21" t="s">
        <v>298</v>
      </c>
      <c r="C8" s="21" t="s">
        <v>299</v>
      </c>
      <c r="D8" s="21" t="s">
        <v>300</v>
      </c>
      <c r="E8" s="22" t="s">
        <v>301</v>
      </c>
    </row>
    <row r="9" spans="1:5" x14ac:dyDescent="0.4">
      <c r="A9" s="17" t="s">
        <v>11</v>
      </c>
      <c r="B9" s="18" t="s">
        <v>302</v>
      </c>
      <c r="C9" s="18" t="s">
        <v>303</v>
      </c>
      <c r="D9" s="18" t="s">
        <v>304</v>
      </c>
      <c r="E9" s="19" t="s">
        <v>305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306</v>
      </c>
      <c r="C13" s="18" t="s">
        <v>307</v>
      </c>
      <c r="D13" s="18" t="s">
        <v>308</v>
      </c>
      <c r="E13" s="19" t="s">
        <v>309</v>
      </c>
    </row>
    <row r="14" spans="1:5" x14ac:dyDescent="0.4">
      <c r="A14" s="20" t="s">
        <v>16</v>
      </c>
      <c r="B14" s="21" t="s">
        <v>310</v>
      </c>
      <c r="C14" s="21" t="s">
        <v>311</v>
      </c>
      <c r="D14" s="21" t="s">
        <v>312</v>
      </c>
      <c r="E14" s="22" t="s">
        <v>313</v>
      </c>
    </row>
    <row r="15" spans="1:5" x14ac:dyDescent="0.4">
      <c r="A15" s="17" t="s">
        <v>17</v>
      </c>
      <c r="B15" s="18" t="s">
        <v>314</v>
      </c>
      <c r="C15" s="18" t="s">
        <v>315</v>
      </c>
      <c r="D15" s="18" t="s">
        <v>316</v>
      </c>
      <c r="E15" s="19" t="s">
        <v>317</v>
      </c>
    </row>
    <row r="16" spans="1:5" x14ac:dyDescent="0.4">
      <c r="A16" s="20" t="s">
        <v>18</v>
      </c>
      <c r="B16" s="21" t="s">
        <v>318</v>
      </c>
      <c r="C16" s="21" t="s">
        <v>318</v>
      </c>
      <c r="D16" s="21" t="s">
        <v>318</v>
      </c>
      <c r="E16" s="22" t="s">
        <v>319</v>
      </c>
    </row>
    <row r="17" spans="1:5" x14ac:dyDescent="0.4">
      <c r="A17" s="17" t="s">
        <v>19</v>
      </c>
      <c r="B17" s="18" t="s">
        <v>320</v>
      </c>
      <c r="C17" s="18" t="s">
        <v>320</v>
      </c>
      <c r="D17" s="18" t="s">
        <v>320</v>
      </c>
      <c r="E17" s="19" t="s">
        <v>320</v>
      </c>
    </row>
    <row r="18" spans="1:5" x14ac:dyDescent="0.4">
      <c r="A18" s="20" t="s">
        <v>20</v>
      </c>
      <c r="B18" s="21" t="s">
        <v>321</v>
      </c>
      <c r="C18" s="21" t="s">
        <v>322</v>
      </c>
      <c r="D18" s="21" t="s">
        <v>323</v>
      </c>
      <c r="E18" s="22" t="s">
        <v>324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325</v>
      </c>
      <c r="C20" s="21" t="s">
        <v>326</v>
      </c>
      <c r="D20" s="21" t="s">
        <v>327</v>
      </c>
      <c r="E20" s="22" t="s">
        <v>328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132</v>
      </c>
      <c r="C22" s="21" t="s">
        <v>132</v>
      </c>
      <c r="D22" s="21" t="s">
        <v>35</v>
      </c>
      <c r="E22" s="22" t="s">
        <v>329</v>
      </c>
    </row>
    <row r="23" spans="1:5" x14ac:dyDescent="0.4">
      <c r="A23" s="17" t="s">
        <v>25</v>
      </c>
      <c r="B23" s="18" t="s">
        <v>330</v>
      </c>
      <c r="C23" s="18" t="s">
        <v>331</v>
      </c>
      <c r="D23" s="18" t="s">
        <v>332</v>
      </c>
      <c r="E23" s="19" t="s">
        <v>333</v>
      </c>
    </row>
    <row r="24" spans="1:5" x14ac:dyDescent="0.4">
      <c r="A24" s="23" t="s">
        <v>26</v>
      </c>
      <c r="B24" s="24" t="s">
        <v>334</v>
      </c>
      <c r="C24" s="24" t="s">
        <v>335</v>
      </c>
      <c r="D24" s="24" t="s">
        <v>336</v>
      </c>
      <c r="E24" s="25" t="s">
        <v>337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GR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338</v>
      </c>
      <c r="C4" s="21" t="s">
        <v>338</v>
      </c>
      <c r="D4" s="21" t="s">
        <v>338</v>
      </c>
      <c r="E4" s="22" t="s">
        <v>339</v>
      </c>
    </row>
    <row r="5" spans="1:5" x14ac:dyDescent="0.4">
      <c r="A5" s="17" t="s">
        <v>7</v>
      </c>
      <c r="B5" s="18" t="s">
        <v>340</v>
      </c>
      <c r="C5" s="18" t="s">
        <v>340</v>
      </c>
      <c r="D5" s="18" t="s">
        <v>340</v>
      </c>
      <c r="E5" s="19" t="s">
        <v>341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342</v>
      </c>
      <c r="C7" s="18" t="s">
        <v>342</v>
      </c>
      <c r="D7" s="18" t="s">
        <v>343</v>
      </c>
      <c r="E7" s="19" t="s">
        <v>343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132</v>
      </c>
      <c r="C12" s="21" t="s">
        <v>132</v>
      </c>
      <c r="D12" s="21" t="s">
        <v>132</v>
      </c>
      <c r="E12" s="22" t="s">
        <v>132</v>
      </c>
    </row>
    <row r="13" spans="1:5" x14ac:dyDescent="0.4">
      <c r="A13" s="17" t="s">
        <v>15</v>
      </c>
      <c r="B13" s="18" t="s">
        <v>32</v>
      </c>
      <c r="C13" s="18" t="s">
        <v>32</v>
      </c>
      <c r="D13" s="18" t="s">
        <v>32</v>
      </c>
      <c r="E13" s="19" t="s">
        <v>32</v>
      </c>
    </row>
    <row r="14" spans="1:5" x14ac:dyDescent="0.4">
      <c r="A14" s="20" t="s">
        <v>16</v>
      </c>
      <c r="B14" s="21" t="s">
        <v>344</v>
      </c>
      <c r="C14" s="21" t="s">
        <v>344</v>
      </c>
      <c r="D14" s="21" t="s">
        <v>344</v>
      </c>
      <c r="E14" s="22" t="s">
        <v>344</v>
      </c>
    </row>
    <row r="15" spans="1:5" x14ac:dyDescent="0.4">
      <c r="A15" s="17" t="s">
        <v>17</v>
      </c>
      <c r="B15" s="18" t="s">
        <v>345</v>
      </c>
      <c r="C15" s="18" t="s">
        <v>345</v>
      </c>
      <c r="D15" s="18" t="s">
        <v>345</v>
      </c>
      <c r="E15" s="19" t="s">
        <v>345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346</v>
      </c>
      <c r="C19" s="18" t="s">
        <v>346</v>
      </c>
      <c r="D19" s="18" t="s">
        <v>346</v>
      </c>
      <c r="E19" s="19" t="s">
        <v>347</v>
      </c>
    </row>
    <row r="20" spans="1:5" x14ac:dyDescent="0.4">
      <c r="A20" s="20" t="s">
        <v>22</v>
      </c>
      <c r="B20" s="21" t="s">
        <v>348</v>
      </c>
      <c r="C20" s="21" t="s">
        <v>348</v>
      </c>
      <c r="D20" s="21" t="s">
        <v>348</v>
      </c>
      <c r="E20" s="22" t="s">
        <v>349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350</v>
      </c>
      <c r="C23" s="18" t="s">
        <v>351</v>
      </c>
      <c r="D23" s="18" t="s">
        <v>352</v>
      </c>
      <c r="E23" s="19" t="s">
        <v>353</v>
      </c>
    </row>
    <row r="24" spans="1:5" x14ac:dyDescent="0.4">
      <c r="A24" s="23" t="s">
        <v>26</v>
      </c>
      <c r="B24" s="24" t="s">
        <v>354</v>
      </c>
      <c r="C24" s="24" t="s">
        <v>355</v>
      </c>
      <c r="D24" s="24" t="s">
        <v>356</v>
      </c>
      <c r="E24" s="25" t="s">
        <v>357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HR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358</v>
      </c>
      <c r="C4" s="21" t="s">
        <v>359</v>
      </c>
      <c r="D4" s="21" t="s">
        <v>360</v>
      </c>
      <c r="E4" s="22" t="s">
        <v>361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362</v>
      </c>
      <c r="C7" s="18" t="s">
        <v>362</v>
      </c>
      <c r="D7" s="18" t="s">
        <v>362</v>
      </c>
      <c r="E7" s="19" t="s">
        <v>362</v>
      </c>
    </row>
    <row r="8" spans="1:5" x14ac:dyDescent="0.4">
      <c r="A8" s="20" t="s">
        <v>10</v>
      </c>
      <c r="B8" s="21" t="s">
        <v>363</v>
      </c>
      <c r="C8" s="21" t="s">
        <v>363</v>
      </c>
      <c r="D8" s="21" t="s">
        <v>364</v>
      </c>
      <c r="E8" s="22" t="s">
        <v>364</v>
      </c>
    </row>
    <row r="9" spans="1:5" x14ac:dyDescent="0.4">
      <c r="A9" s="17" t="s">
        <v>11</v>
      </c>
      <c r="B9" s="18" t="s">
        <v>365</v>
      </c>
      <c r="C9" s="18" t="s">
        <v>365</v>
      </c>
      <c r="D9" s="18" t="s">
        <v>366</v>
      </c>
      <c r="E9" s="19" t="s">
        <v>366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110</v>
      </c>
      <c r="E12" s="22" t="s">
        <v>110</v>
      </c>
    </row>
    <row r="13" spans="1:5" x14ac:dyDescent="0.4">
      <c r="A13" s="17" t="s">
        <v>15</v>
      </c>
      <c r="B13" s="18" t="s">
        <v>367</v>
      </c>
      <c r="C13" s="18" t="s">
        <v>367</v>
      </c>
      <c r="D13" s="18" t="s">
        <v>368</v>
      </c>
      <c r="E13" s="19" t="s">
        <v>367</v>
      </c>
    </row>
    <row r="14" spans="1:5" x14ac:dyDescent="0.4">
      <c r="A14" s="20" t="s">
        <v>16</v>
      </c>
      <c r="B14" s="21" t="s">
        <v>369</v>
      </c>
      <c r="C14" s="21" t="s">
        <v>369</v>
      </c>
      <c r="D14" s="21" t="s">
        <v>369</v>
      </c>
      <c r="E14" s="22" t="s">
        <v>369</v>
      </c>
    </row>
    <row r="15" spans="1:5" x14ac:dyDescent="0.4">
      <c r="A15" s="17" t="s">
        <v>17</v>
      </c>
      <c r="B15" s="18" t="s">
        <v>370</v>
      </c>
      <c r="C15" s="18" t="s">
        <v>370</v>
      </c>
      <c r="D15" s="18" t="s">
        <v>371</v>
      </c>
      <c r="E15" s="19" t="s">
        <v>372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373</v>
      </c>
      <c r="C19" s="18" t="s">
        <v>374</v>
      </c>
      <c r="D19" s="18" t="s">
        <v>375</v>
      </c>
      <c r="E19" s="19" t="s">
        <v>376</v>
      </c>
    </row>
    <row r="20" spans="1:5" x14ac:dyDescent="0.4">
      <c r="A20" s="20" t="s">
        <v>22</v>
      </c>
      <c r="B20" s="21" t="s">
        <v>338</v>
      </c>
      <c r="C20" s="21" t="s">
        <v>359</v>
      </c>
      <c r="D20" s="21" t="s">
        <v>377</v>
      </c>
      <c r="E20" s="22" t="s">
        <v>377</v>
      </c>
    </row>
    <row r="21" spans="1:5" x14ac:dyDescent="0.4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78</v>
      </c>
      <c r="C23" s="18" t="s">
        <v>378</v>
      </c>
      <c r="D23" s="18" t="s">
        <v>379</v>
      </c>
      <c r="E23" s="19" t="s">
        <v>380</v>
      </c>
    </row>
    <row r="24" spans="1:5" x14ac:dyDescent="0.4">
      <c r="A24" s="23" t="s">
        <v>26</v>
      </c>
      <c r="B24" s="24" t="s">
        <v>381</v>
      </c>
      <c r="C24" s="24" t="s">
        <v>382</v>
      </c>
      <c r="D24" s="24" t="s">
        <v>383</v>
      </c>
      <c r="E24" s="25" t="s">
        <v>384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HU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319</v>
      </c>
      <c r="C4" s="21" t="s">
        <v>385</v>
      </c>
      <c r="D4" s="21" t="s">
        <v>319</v>
      </c>
      <c r="E4" s="22" t="s">
        <v>319</v>
      </c>
    </row>
    <row r="5" spans="1:5" x14ac:dyDescent="0.4">
      <c r="A5" s="17" t="s">
        <v>7</v>
      </c>
      <c r="B5" s="18" t="s">
        <v>386</v>
      </c>
      <c r="C5" s="18" t="s">
        <v>386</v>
      </c>
      <c r="D5" s="18" t="s">
        <v>386</v>
      </c>
      <c r="E5" s="19" t="s">
        <v>226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387</v>
      </c>
      <c r="C7" s="18" t="s">
        <v>388</v>
      </c>
      <c r="D7" s="18" t="s">
        <v>389</v>
      </c>
      <c r="E7" s="19" t="s">
        <v>390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173</v>
      </c>
    </row>
    <row r="9" spans="1:5" x14ac:dyDescent="0.4">
      <c r="A9" s="17" t="s">
        <v>11</v>
      </c>
      <c r="B9" s="18" t="s">
        <v>124</v>
      </c>
      <c r="C9" s="18" t="s">
        <v>391</v>
      </c>
      <c r="D9" s="18" t="s">
        <v>369</v>
      </c>
      <c r="E9" s="19" t="s">
        <v>392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278</v>
      </c>
      <c r="E12" s="22" t="s">
        <v>278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393</v>
      </c>
      <c r="C14" s="21" t="s">
        <v>393</v>
      </c>
      <c r="D14" s="21" t="s">
        <v>394</v>
      </c>
      <c r="E14" s="22" t="s">
        <v>394</v>
      </c>
    </row>
    <row r="15" spans="1:5" x14ac:dyDescent="0.4">
      <c r="A15" s="17" t="s">
        <v>17</v>
      </c>
      <c r="B15" s="18" t="s">
        <v>393</v>
      </c>
      <c r="C15" s="18" t="s">
        <v>393</v>
      </c>
      <c r="D15" s="18" t="s">
        <v>393</v>
      </c>
      <c r="E15" s="19" t="s">
        <v>393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395</v>
      </c>
      <c r="C17" s="18" t="s">
        <v>396</v>
      </c>
      <c r="D17" s="18" t="s">
        <v>396</v>
      </c>
      <c r="E17" s="19" t="s">
        <v>396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397</v>
      </c>
      <c r="C19" s="18" t="s">
        <v>398</v>
      </c>
      <c r="D19" s="18" t="s">
        <v>69</v>
      </c>
      <c r="E19" s="19" t="s">
        <v>399</v>
      </c>
    </row>
    <row r="20" spans="1:5" x14ac:dyDescent="0.4">
      <c r="A20" s="20" t="s">
        <v>22</v>
      </c>
      <c r="B20" s="21" t="s">
        <v>400</v>
      </c>
      <c r="C20" s="21" t="s">
        <v>401</v>
      </c>
      <c r="D20" s="21" t="s">
        <v>402</v>
      </c>
      <c r="E20" s="22" t="s">
        <v>403</v>
      </c>
    </row>
    <row r="21" spans="1:5" x14ac:dyDescent="0.4">
      <c r="A21" s="17" t="s">
        <v>23</v>
      </c>
      <c r="B21" s="18" t="s">
        <v>393</v>
      </c>
      <c r="C21" s="18" t="s">
        <v>358</v>
      </c>
      <c r="D21" s="18" t="s">
        <v>404</v>
      </c>
      <c r="E21" s="19" t="s">
        <v>404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405</v>
      </c>
      <c r="C23" s="18" t="s">
        <v>363</v>
      </c>
      <c r="D23" s="18" t="s">
        <v>406</v>
      </c>
      <c r="E23" s="19" t="s">
        <v>406</v>
      </c>
    </row>
    <row r="24" spans="1:5" x14ac:dyDescent="0.4">
      <c r="A24" s="23" t="s">
        <v>26</v>
      </c>
      <c r="B24" s="24" t="s">
        <v>407</v>
      </c>
      <c r="C24" s="24" t="s">
        <v>408</v>
      </c>
      <c r="D24" s="24" t="s">
        <v>409</v>
      </c>
      <c r="E24" s="25" t="s">
        <v>410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IE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35</v>
      </c>
      <c r="C4" s="21" t="s">
        <v>35</v>
      </c>
      <c r="D4" s="21" t="s">
        <v>35</v>
      </c>
      <c r="E4" s="22" t="s">
        <v>35</v>
      </c>
    </row>
    <row r="5" spans="1:5" x14ac:dyDescent="0.4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411</v>
      </c>
      <c r="C7" s="18" t="s">
        <v>411</v>
      </c>
      <c r="D7" s="18" t="s">
        <v>411</v>
      </c>
      <c r="E7" s="19" t="s">
        <v>411</v>
      </c>
    </row>
    <row r="8" spans="1:5" x14ac:dyDescent="0.4">
      <c r="A8" s="20" t="s">
        <v>10</v>
      </c>
      <c r="B8" s="21" t="s">
        <v>412</v>
      </c>
      <c r="C8" s="21" t="s">
        <v>412</v>
      </c>
      <c r="D8" s="21" t="s">
        <v>412</v>
      </c>
      <c r="E8" s="22" t="s">
        <v>412</v>
      </c>
    </row>
    <row r="9" spans="1:5" x14ac:dyDescent="0.4">
      <c r="A9" s="17" t="s">
        <v>11</v>
      </c>
      <c r="B9" s="18" t="s">
        <v>413</v>
      </c>
      <c r="C9" s="18" t="s">
        <v>413</v>
      </c>
      <c r="D9" s="18" t="s">
        <v>413</v>
      </c>
      <c r="E9" s="19" t="s">
        <v>413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414</v>
      </c>
      <c r="C11" s="18" t="s">
        <v>414</v>
      </c>
      <c r="D11" s="18" t="s">
        <v>414</v>
      </c>
      <c r="E11" s="19" t="s">
        <v>414</v>
      </c>
    </row>
    <row r="12" spans="1:5" x14ac:dyDescent="0.4">
      <c r="A12" s="20" t="s">
        <v>14</v>
      </c>
      <c r="B12" s="21" t="s">
        <v>415</v>
      </c>
      <c r="C12" s="21" t="s">
        <v>415</v>
      </c>
      <c r="D12" s="21" t="s">
        <v>415</v>
      </c>
      <c r="E12" s="22" t="s">
        <v>415</v>
      </c>
    </row>
    <row r="13" spans="1:5" x14ac:dyDescent="0.4">
      <c r="A13" s="17" t="s">
        <v>15</v>
      </c>
      <c r="B13" s="18" t="s">
        <v>416</v>
      </c>
      <c r="C13" s="18" t="s">
        <v>416</v>
      </c>
      <c r="D13" s="18" t="s">
        <v>416</v>
      </c>
      <c r="E13" s="19" t="s">
        <v>416</v>
      </c>
    </row>
    <row r="14" spans="1:5" x14ac:dyDescent="0.4">
      <c r="A14" s="20" t="s">
        <v>16</v>
      </c>
      <c r="B14" s="21" t="s">
        <v>417</v>
      </c>
      <c r="C14" s="21" t="s">
        <v>417</v>
      </c>
      <c r="D14" s="21" t="s">
        <v>417</v>
      </c>
      <c r="E14" s="22" t="s">
        <v>417</v>
      </c>
    </row>
    <row r="15" spans="1:5" x14ac:dyDescent="0.4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418</v>
      </c>
      <c r="C18" s="21" t="s">
        <v>418</v>
      </c>
      <c r="D18" s="21" t="s">
        <v>418</v>
      </c>
      <c r="E18" s="22" t="s">
        <v>418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35</v>
      </c>
      <c r="C21" s="18" t="s">
        <v>35</v>
      </c>
      <c r="D21" s="18" t="s">
        <v>35</v>
      </c>
      <c r="E21" s="19" t="s">
        <v>35</v>
      </c>
    </row>
    <row r="22" spans="1:5" x14ac:dyDescent="0.4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4">
      <c r="A23" s="17" t="s">
        <v>25</v>
      </c>
      <c r="B23" s="18" t="s">
        <v>419</v>
      </c>
      <c r="C23" s="18" t="s">
        <v>419</v>
      </c>
      <c r="D23" s="18" t="s">
        <v>420</v>
      </c>
      <c r="E23" s="19" t="s">
        <v>420</v>
      </c>
    </row>
    <row r="24" spans="1:5" x14ac:dyDescent="0.4">
      <c r="A24" s="23" t="s">
        <v>26</v>
      </c>
      <c r="B24" s="24" t="s">
        <v>421</v>
      </c>
      <c r="C24" s="24" t="s">
        <v>421</v>
      </c>
      <c r="D24" s="24" t="s">
        <v>422</v>
      </c>
      <c r="E24" s="25" t="s">
        <v>422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IT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423</v>
      </c>
      <c r="C4" s="21" t="s">
        <v>424</v>
      </c>
      <c r="D4" s="21" t="s">
        <v>425</v>
      </c>
      <c r="E4" s="22" t="s">
        <v>426</v>
      </c>
    </row>
    <row r="5" spans="1:5" x14ac:dyDescent="0.4">
      <c r="A5" s="17" t="s">
        <v>7</v>
      </c>
      <c r="B5" s="18" t="s">
        <v>132</v>
      </c>
      <c r="C5" s="18" t="s">
        <v>132</v>
      </c>
      <c r="D5" s="18" t="s">
        <v>132</v>
      </c>
      <c r="E5" s="19" t="s">
        <v>132</v>
      </c>
    </row>
    <row r="6" spans="1:5" x14ac:dyDescent="0.4">
      <c r="A6" s="20" t="s">
        <v>8</v>
      </c>
      <c r="B6" s="21" t="s">
        <v>427</v>
      </c>
      <c r="C6" s="21" t="s">
        <v>428</v>
      </c>
      <c r="D6" s="21" t="s">
        <v>429</v>
      </c>
      <c r="E6" s="22" t="s">
        <v>430</v>
      </c>
    </row>
    <row r="7" spans="1:5" x14ac:dyDescent="0.4">
      <c r="A7" s="17" t="s">
        <v>9</v>
      </c>
      <c r="B7" s="18" t="s">
        <v>431</v>
      </c>
      <c r="C7" s="18" t="s">
        <v>432</v>
      </c>
      <c r="D7" s="18" t="s">
        <v>433</v>
      </c>
      <c r="E7" s="19" t="s">
        <v>434</v>
      </c>
    </row>
    <row r="8" spans="1:5" x14ac:dyDescent="0.4">
      <c r="A8" s="20" t="s">
        <v>10</v>
      </c>
      <c r="B8" s="21" t="s">
        <v>435</v>
      </c>
      <c r="C8" s="21" t="s">
        <v>436</v>
      </c>
      <c r="D8" s="21" t="s">
        <v>437</v>
      </c>
      <c r="E8" s="22" t="s">
        <v>438</v>
      </c>
    </row>
    <row r="9" spans="1:5" x14ac:dyDescent="0.4">
      <c r="A9" s="17" t="s">
        <v>11</v>
      </c>
      <c r="B9" s="18" t="s">
        <v>439</v>
      </c>
      <c r="C9" s="18" t="s">
        <v>440</v>
      </c>
      <c r="D9" s="18" t="s">
        <v>441</v>
      </c>
      <c r="E9" s="19" t="s">
        <v>442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132</v>
      </c>
      <c r="C11" s="18" t="s">
        <v>132</v>
      </c>
      <c r="D11" s="18" t="s">
        <v>132</v>
      </c>
      <c r="E11" s="19" t="s">
        <v>132</v>
      </c>
    </row>
    <row r="12" spans="1:5" x14ac:dyDescent="0.4">
      <c r="A12" s="20" t="s">
        <v>14</v>
      </c>
      <c r="B12" s="21" t="s">
        <v>443</v>
      </c>
      <c r="C12" s="21" t="s">
        <v>443</v>
      </c>
      <c r="D12" s="21" t="s">
        <v>443</v>
      </c>
      <c r="E12" s="22" t="s">
        <v>443</v>
      </c>
    </row>
    <row r="13" spans="1:5" x14ac:dyDescent="0.4">
      <c r="A13" s="17" t="s">
        <v>15</v>
      </c>
      <c r="B13" s="18" t="s">
        <v>444</v>
      </c>
      <c r="C13" s="18" t="s">
        <v>445</v>
      </c>
      <c r="D13" s="18" t="s">
        <v>446</v>
      </c>
      <c r="E13" s="19" t="s">
        <v>447</v>
      </c>
    </row>
    <row r="14" spans="1:5" x14ac:dyDescent="0.4">
      <c r="A14" s="20" t="s">
        <v>16</v>
      </c>
      <c r="B14" s="21" t="s">
        <v>448</v>
      </c>
      <c r="C14" s="21" t="s">
        <v>449</v>
      </c>
      <c r="D14" s="21" t="s">
        <v>450</v>
      </c>
      <c r="E14" s="22" t="s">
        <v>451</v>
      </c>
    </row>
    <row r="15" spans="1:5" x14ac:dyDescent="0.4">
      <c r="A15" s="17" t="s">
        <v>17</v>
      </c>
      <c r="B15" s="18" t="s">
        <v>452</v>
      </c>
      <c r="C15" s="18" t="s">
        <v>453</v>
      </c>
      <c r="D15" s="18" t="s">
        <v>454</v>
      </c>
      <c r="E15" s="19" t="s">
        <v>455</v>
      </c>
    </row>
    <row r="16" spans="1:5" x14ac:dyDescent="0.4">
      <c r="A16" s="20" t="s">
        <v>18</v>
      </c>
      <c r="B16" s="21" t="s">
        <v>132</v>
      </c>
      <c r="C16" s="21" t="s">
        <v>132</v>
      </c>
      <c r="D16" s="21" t="s">
        <v>132</v>
      </c>
      <c r="E16" s="22" t="s">
        <v>132</v>
      </c>
    </row>
    <row r="17" spans="1:5" x14ac:dyDescent="0.4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456</v>
      </c>
      <c r="C18" s="21" t="s">
        <v>457</v>
      </c>
      <c r="D18" s="21" t="s">
        <v>458</v>
      </c>
      <c r="E18" s="22" t="s">
        <v>459</v>
      </c>
    </row>
    <row r="19" spans="1:5" x14ac:dyDescent="0.4">
      <c r="A19" s="17" t="s">
        <v>21</v>
      </c>
      <c r="B19" s="18" t="s">
        <v>460</v>
      </c>
      <c r="C19" s="18" t="s">
        <v>460</v>
      </c>
      <c r="D19" s="18" t="s">
        <v>132</v>
      </c>
      <c r="E19" s="19" t="s">
        <v>132</v>
      </c>
    </row>
    <row r="20" spans="1:5" x14ac:dyDescent="0.4">
      <c r="A20" s="20" t="s">
        <v>22</v>
      </c>
      <c r="B20" s="21" t="s">
        <v>461</v>
      </c>
      <c r="C20" s="21" t="s">
        <v>462</v>
      </c>
      <c r="D20" s="21" t="s">
        <v>463</v>
      </c>
      <c r="E20" s="22" t="s">
        <v>464</v>
      </c>
    </row>
    <row r="21" spans="1:5" x14ac:dyDescent="0.4">
      <c r="A21" s="17" t="s">
        <v>23</v>
      </c>
      <c r="B21" s="18" t="s">
        <v>465</v>
      </c>
      <c r="C21" s="18" t="s">
        <v>466</v>
      </c>
      <c r="D21" s="18" t="s">
        <v>467</v>
      </c>
      <c r="E21" s="19" t="s">
        <v>468</v>
      </c>
    </row>
    <row r="22" spans="1:5" x14ac:dyDescent="0.4">
      <c r="A22" s="20" t="s">
        <v>24</v>
      </c>
      <c r="B22" s="21" t="s">
        <v>132</v>
      </c>
      <c r="C22" s="21" t="s">
        <v>132</v>
      </c>
      <c r="D22" s="21" t="s">
        <v>132</v>
      </c>
      <c r="E22" s="22" t="s">
        <v>132</v>
      </c>
    </row>
    <row r="23" spans="1:5" x14ac:dyDescent="0.4">
      <c r="A23" s="17" t="s">
        <v>25</v>
      </c>
      <c r="B23" s="18" t="s">
        <v>469</v>
      </c>
      <c r="C23" s="18" t="s">
        <v>470</v>
      </c>
      <c r="D23" s="18" t="s">
        <v>471</v>
      </c>
      <c r="E23" s="19" t="s">
        <v>472</v>
      </c>
    </row>
    <row r="24" spans="1:5" x14ac:dyDescent="0.4">
      <c r="A24" s="23" t="s">
        <v>26</v>
      </c>
      <c r="B24" s="24" t="s">
        <v>473</v>
      </c>
      <c r="C24" s="24" t="s">
        <v>474</v>
      </c>
      <c r="D24" s="24" t="s">
        <v>475</v>
      </c>
      <c r="E24" s="25" t="s">
        <v>476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LT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477</v>
      </c>
      <c r="C4" s="21" t="s">
        <v>478</v>
      </c>
      <c r="D4" s="21" t="s">
        <v>479</v>
      </c>
      <c r="E4" s="22" t="s">
        <v>480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481</v>
      </c>
      <c r="C7" s="18" t="s">
        <v>482</v>
      </c>
      <c r="D7" s="18" t="s">
        <v>483</v>
      </c>
      <c r="E7" s="19" t="s">
        <v>484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485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486</v>
      </c>
      <c r="C13" s="18" t="s">
        <v>486</v>
      </c>
      <c r="D13" s="18" t="s">
        <v>486</v>
      </c>
      <c r="E13" s="19" t="s">
        <v>486</v>
      </c>
    </row>
    <row r="14" spans="1:5" x14ac:dyDescent="0.4">
      <c r="A14" s="20" t="s">
        <v>16</v>
      </c>
      <c r="B14" s="21" t="s">
        <v>487</v>
      </c>
      <c r="C14" s="21" t="s">
        <v>487</v>
      </c>
      <c r="D14" s="21" t="s">
        <v>487</v>
      </c>
      <c r="E14" s="22" t="s">
        <v>487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488</v>
      </c>
      <c r="C18" s="21" t="s">
        <v>489</v>
      </c>
      <c r="D18" s="21" t="s">
        <v>490</v>
      </c>
      <c r="E18" s="22" t="s">
        <v>491</v>
      </c>
    </row>
    <row r="19" spans="1:5" x14ac:dyDescent="0.4">
      <c r="A19" s="17" t="s">
        <v>21</v>
      </c>
      <c r="B19" s="18" t="s">
        <v>492</v>
      </c>
      <c r="C19" s="18" t="s">
        <v>132</v>
      </c>
      <c r="D19" s="18" t="s">
        <v>132</v>
      </c>
      <c r="E19" s="19" t="s">
        <v>132</v>
      </c>
    </row>
    <row r="20" spans="1:5" x14ac:dyDescent="0.4">
      <c r="A20" s="20" t="s">
        <v>22</v>
      </c>
      <c r="B20" s="21" t="s">
        <v>493</v>
      </c>
      <c r="C20" s="21" t="s">
        <v>494</v>
      </c>
      <c r="D20" s="21" t="s">
        <v>494</v>
      </c>
      <c r="E20" s="22" t="s">
        <v>495</v>
      </c>
    </row>
    <row r="21" spans="1:5" x14ac:dyDescent="0.4">
      <c r="A21" s="17" t="s">
        <v>23</v>
      </c>
      <c r="B21" s="18" t="s">
        <v>496</v>
      </c>
      <c r="C21" s="18" t="s">
        <v>497</v>
      </c>
      <c r="D21" s="18" t="s">
        <v>496</v>
      </c>
      <c r="E21" s="19" t="s">
        <v>497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498</v>
      </c>
      <c r="C23" s="18" t="s">
        <v>499</v>
      </c>
      <c r="D23" s="18" t="s">
        <v>500</v>
      </c>
      <c r="E23" s="19" t="s">
        <v>77</v>
      </c>
    </row>
    <row r="24" spans="1:5" x14ac:dyDescent="0.4">
      <c r="A24" s="23" t="s">
        <v>26</v>
      </c>
      <c r="B24" s="24" t="s">
        <v>501</v>
      </c>
      <c r="C24" s="24" t="s">
        <v>502</v>
      </c>
      <c r="D24" s="24" t="s">
        <v>503</v>
      </c>
      <c r="E24" s="25" t="s">
        <v>504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24"/>
  <sheetViews>
    <sheetView workbookViewId="0">
      <selection activeCell="K10" sqref="K10"/>
    </sheetView>
  </sheetViews>
  <sheetFormatPr baseColWidth="10" defaultColWidth="9.15234375" defaultRowHeight="14.6" x14ac:dyDescent="0.4"/>
  <cols>
    <col min="1" max="1" width="31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AT</v>
      </c>
    </row>
    <row r="3" spans="1:5" x14ac:dyDescent="0.4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 x14ac:dyDescent="0.4">
      <c r="A4" s="5" t="s">
        <v>6</v>
      </c>
      <c r="B4" s="6">
        <v>474</v>
      </c>
      <c r="C4" s="6">
        <v>491</v>
      </c>
      <c r="D4" s="6">
        <v>500</v>
      </c>
      <c r="E4" s="7">
        <v>497</v>
      </c>
    </row>
    <row r="5" spans="1:5" x14ac:dyDescent="0.4">
      <c r="A5" s="8" t="s">
        <v>7</v>
      </c>
      <c r="B5" s="9">
        <v>0</v>
      </c>
      <c r="C5" s="9">
        <v>0</v>
      </c>
      <c r="D5" s="9">
        <v>0</v>
      </c>
      <c r="E5" s="10">
        <v>0</v>
      </c>
    </row>
    <row r="6" spans="1:5" x14ac:dyDescent="0.4">
      <c r="A6" s="5" t="s">
        <v>8</v>
      </c>
      <c r="B6" s="6">
        <v>0</v>
      </c>
      <c r="C6" s="6">
        <v>0</v>
      </c>
      <c r="D6" s="6">
        <v>0</v>
      </c>
      <c r="E6" s="7">
        <v>0</v>
      </c>
    </row>
    <row r="7" spans="1:5" x14ac:dyDescent="0.4">
      <c r="A7" s="8" t="s">
        <v>9</v>
      </c>
      <c r="B7" s="9">
        <v>4466</v>
      </c>
      <c r="C7" s="9">
        <v>4468</v>
      </c>
      <c r="D7" s="9">
        <v>4463</v>
      </c>
      <c r="E7" s="10">
        <v>4015</v>
      </c>
    </row>
    <row r="8" spans="1:5" x14ac:dyDescent="0.4">
      <c r="A8" s="5" t="s">
        <v>10</v>
      </c>
      <c r="B8" s="6">
        <v>598</v>
      </c>
      <c r="C8" s="6">
        <v>598</v>
      </c>
      <c r="D8" s="6">
        <v>598</v>
      </c>
      <c r="E8" s="7">
        <v>246</v>
      </c>
    </row>
    <row r="9" spans="1:5" x14ac:dyDescent="0.4">
      <c r="A9" s="8" t="s">
        <v>11</v>
      </c>
      <c r="B9" s="9">
        <v>178</v>
      </c>
      <c r="C9" s="9">
        <v>178</v>
      </c>
      <c r="D9" s="9">
        <v>178</v>
      </c>
      <c r="E9" s="10">
        <v>178</v>
      </c>
    </row>
    <row r="10" spans="1:5" x14ac:dyDescent="0.4">
      <c r="A10" s="5" t="s">
        <v>12</v>
      </c>
      <c r="B10" s="6">
        <v>0</v>
      </c>
      <c r="C10" s="6">
        <v>0</v>
      </c>
      <c r="D10" s="6">
        <v>0</v>
      </c>
      <c r="E10" s="7">
        <v>0</v>
      </c>
    </row>
    <row r="11" spans="1:5" x14ac:dyDescent="0.4">
      <c r="A11" s="8" t="s">
        <v>13</v>
      </c>
      <c r="B11" s="9">
        <v>0</v>
      </c>
      <c r="C11" s="9">
        <v>0</v>
      </c>
      <c r="D11" s="9">
        <v>0</v>
      </c>
      <c r="E11" s="10">
        <v>0</v>
      </c>
    </row>
    <row r="12" spans="1:5" x14ac:dyDescent="0.4">
      <c r="A12" s="5" t="s">
        <v>14</v>
      </c>
      <c r="B12" s="6">
        <v>1</v>
      </c>
      <c r="C12" s="6">
        <v>1</v>
      </c>
      <c r="D12" s="6">
        <v>1</v>
      </c>
      <c r="E12" s="7">
        <v>0</v>
      </c>
    </row>
    <row r="13" spans="1:5" x14ac:dyDescent="0.4">
      <c r="A13" s="8" t="s">
        <v>15</v>
      </c>
      <c r="B13" s="9">
        <v>3401</v>
      </c>
      <c r="C13" s="9">
        <v>3401</v>
      </c>
      <c r="D13" s="9">
        <v>3120</v>
      </c>
      <c r="E13" s="10">
        <v>3120</v>
      </c>
    </row>
    <row r="14" spans="1:5" x14ac:dyDescent="0.4">
      <c r="A14" s="5" t="s">
        <v>16</v>
      </c>
      <c r="B14" s="6">
        <v>5581</v>
      </c>
      <c r="C14" s="6">
        <v>5605</v>
      </c>
      <c r="D14" s="6">
        <v>5558</v>
      </c>
      <c r="E14" s="7">
        <v>5724</v>
      </c>
    </row>
    <row r="15" spans="1:5" x14ac:dyDescent="0.4">
      <c r="A15" s="8" t="s">
        <v>17</v>
      </c>
      <c r="B15" s="9">
        <v>2965</v>
      </c>
      <c r="C15" s="9">
        <v>2985</v>
      </c>
      <c r="D15" s="9">
        <v>2440</v>
      </c>
      <c r="E15" s="10">
        <v>2436</v>
      </c>
    </row>
    <row r="16" spans="1:5" x14ac:dyDescent="0.4">
      <c r="A16" s="5" t="s">
        <v>18</v>
      </c>
      <c r="B16" s="6">
        <v>0</v>
      </c>
      <c r="C16" s="6">
        <v>0</v>
      </c>
      <c r="D16" s="6">
        <v>0</v>
      </c>
      <c r="E16" s="7">
        <v>0</v>
      </c>
    </row>
    <row r="17" spans="1:5" x14ac:dyDescent="0.4">
      <c r="A17" s="8" t="s">
        <v>19</v>
      </c>
      <c r="B17" s="9">
        <v>0</v>
      </c>
      <c r="C17" s="9">
        <v>0</v>
      </c>
      <c r="D17" s="9">
        <v>0</v>
      </c>
      <c r="E17" s="10">
        <v>0</v>
      </c>
    </row>
    <row r="18" spans="1:5" x14ac:dyDescent="0.4">
      <c r="A18" s="5" t="s">
        <v>20</v>
      </c>
      <c r="B18" s="6">
        <v>23</v>
      </c>
      <c r="C18" s="6">
        <v>23</v>
      </c>
      <c r="D18" s="6">
        <v>23</v>
      </c>
      <c r="E18" s="7">
        <v>23</v>
      </c>
    </row>
    <row r="19" spans="1:5" x14ac:dyDescent="0.4">
      <c r="A19" s="8" t="s">
        <v>21</v>
      </c>
      <c r="B19" s="9">
        <v>33</v>
      </c>
      <c r="C19" s="9">
        <v>42</v>
      </c>
      <c r="D19" s="9">
        <v>42</v>
      </c>
      <c r="E19" s="10">
        <v>100</v>
      </c>
    </row>
    <row r="20" spans="1:5" x14ac:dyDescent="0.4">
      <c r="A20" s="5" t="s">
        <v>22</v>
      </c>
      <c r="B20" s="6">
        <v>1031</v>
      </c>
      <c r="C20" s="6">
        <v>1193</v>
      </c>
      <c r="D20" s="6">
        <v>1193</v>
      </c>
      <c r="E20" s="7">
        <v>1333</v>
      </c>
    </row>
    <row r="21" spans="1:5" x14ac:dyDescent="0.4">
      <c r="A21" s="8" t="s">
        <v>23</v>
      </c>
      <c r="B21" s="9">
        <v>144</v>
      </c>
      <c r="C21" s="9">
        <v>150</v>
      </c>
      <c r="D21" s="9">
        <v>150</v>
      </c>
      <c r="E21" s="10">
        <v>150</v>
      </c>
    </row>
    <row r="22" spans="1:5" x14ac:dyDescent="0.4">
      <c r="A22" s="5" t="s">
        <v>24</v>
      </c>
      <c r="B22" s="6">
        <v>0</v>
      </c>
      <c r="C22" s="6">
        <v>0</v>
      </c>
      <c r="D22" s="6">
        <v>0</v>
      </c>
      <c r="E22" s="7">
        <v>0</v>
      </c>
    </row>
    <row r="23" spans="1:5" x14ac:dyDescent="0.4">
      <c r="A23" s="8" t="s">
        <v>25</v>
      </c>
      <c r="B23" s="9">
        <v>2696</v>
      </c>
      <c r="C23" s="9">
        <v>2887</v>
      </c>
      <c r="D23" s="9">
        <v>3035</v>
      </c>
      <c r="E23" s="10">
        <v>3133</v>
      </c>
    </row>
    <row r="24" spans="1:5" x14ac:dyDescent="0.4">
      <c r="A24" s="11" t="s">
        <v>26</v>
      </c>
      <c r="B24" s="12">
        <v>21591</v>
      </c>
      <c r="C24" s="12">
        <v>22022</v>
      </c>
      <c r="D24" s="12">
        <v>21301</v>
      </c>
      <c r="E24" s="13">
        <v>20955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LU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2</v>
      </c>
      <c r="C4" s="18">
        <v>2</v>
      </c>
      <c r="D4" s="18" t="s">
        <v>394</v>
      </c>
      <c r="E4" s="19" t="s">
        <v>174</v>
      </c>
    </row>
    <row r="5" spans="1:5" x14ac:dyDescent="0.4">
      <c r="A5" s="20" t="s">
        <v>7</v>
      </c>
      <c r="B5" s="21">
        <v>0</v>
      </c>
      <c r="C5" s="21">
        <v>0</v>
      </c>
      <c r="D5" s="21" t="s">
        <v>132</v>
      </c>
      <c r="E5" s="22" t="s">
        <v>132</v>
      </c>
    </row>
    <row r="6" spans="1:5" x14ac:dyDescent="0.4">
      <c r="A6" s="17" t="s">
        <v>8</v>
      </c>
      <c r="B6" s="18">
        <v>0</v>
      </c>
      <c r="C6" s="18">
        <v>0</v>
      </c>
      <c r="D6" s="18" t="s">
        <v>132</v>
      </c>
      <c r="E6" s="19" t="s">
        <v>132</v>
      </c>
    </row>
    <row r="7" spans="1:5" x14ac:dyDescent="0.4">
      <c r="A7" s="20" t="s">
        <v>9</v>
      </c>
      <c r="B7" s="21">
        <v>81</v>
      </c>
      <c r="C7" s="21">
        <v>81</v>
      </c>
      <c r="D7" s="21" t="s">
        <v>505</v>
      </c>
      <c r="E7" s="22" t="s">
        <v>505</v>
      </c>
    </row>
    <row r="8" spans="1:5" x14ac:dyDescent="0.4">
      <c r="A8" s="17" t="s">
        <v>10</v>
      </c>
      <c r="B8" s="18">
        <v>0</v>
      </c>
      <c r="C8" s="18">
        <v>0</v>
      </c>
      <c r="D8" s="18" t="s">
        <v>132</v>
      </c>
      <c r="E8" s="19" t="s">
        <v>132</v>
      </c>
    </row>
    <row r="9" spans="1:5" x14ac:dyDescent="0.4">
      <c r="A9" s="20" t="s">
        <v>11</v>
      </c>
      <c r="B9" s="21">
        <v>0</v>
      </c>
      <c r="C9" s="21">
        <v>0</v>
      </c>
      <c r="D9" s="21" t="s">
        <v>132</v>
      </c>
      <c r="E9" s="22" t="s">
        <v>132</v>
      </c>
    </row>
    <row r="10" spans="1:5" x14ac:dyDescent="0.4">
      <c r="A10" s="17" t="s">
        <v>12</v>
      </c>
      <c r="B10" s="18">
        <v>0</v>
      </c>
      <c r="C10" s="18">
        <v>0</v>
      </c>
      <c r="D10" s="18" t="s">
        <v>132</v>
      </c>
      <c r="E10" s="19" t="s">
        <v>132</v>
      </c>
    </row>
    <row r="11" spans="1:5" x14ac:dyDescent="0.4">
      <c r="A11" s="20" t="s">
        <v>13</v>
      </c>
      <c r="B11" s="21">
        <v>0</v>
      </c>
      <c r="C11" s="21">
        <v>0</v>
      </c>
      <c r="D11" s="21" t="s">
        <v>132</v>
      </c>
      <c r="E11" s="22" t="s">
        <v>132</v>
      </c>
    </row>
    <row r="12" spans="1:5" x14ac:dyDescent="0.4">
      <c r="A12" s="17" t="s">
        <v>14</v>
      </c>
      <c r="B12" s="18">
        <v>0</v>
      </c>
      <c r="C12" s="18">
        <v>0</v>
      </c>
      <c r="D12" s="18" t="s">
        <v>132</v>
      </c>
      <c r="E12" s="19" t="s">
        <v>132</v>
      </c>
    </row>
    <row r="13" spans="1:5" x14ac:dyDescent="0.4">
      <c r="A13" s="20" t="s">
        <v>15</v>
      </c>
      <c r="B13" s="21">
        <v>0</v>
      </c>
      <c r="C13" s="21">
        <v>0</v>
      </c>
      <c r="D13" s="21" t="s">
        <v>132</v>
      </c>
      <c r="E13" s="22" t="s">
        <v>132</v>
      </c>
    </row>
    <row r="14" spans="1:5" x14ac:dyDescent="0.4">
      <c r="A14" s="17" t="s">
        <v>16</v>
      </c>
      <c r="B14" s="18">
        <v>25</v>
      </c>
      <c r="C14" s="18">
        <v>25</v>
      </c>
      <c r="D14" s="18" t="s">
        <v>506</v>
      </c>
      <c r="E14" s="19" t="s">
        <v>506</v>
      </c>
    </row>
    <row r="15" spans="1:5" x14ac:dyDescent="0.4">
      <c r="A15" s="20" t="s">
        <v>17</v>
      </c>
      <c r="B15" s="21">
        <v>11</v>
      </c>
      <c r="C15" s="21">
        <v>11</v>
      </c>
      <c r="D15" s="21" t="s">
        <v>507</v>
      </c>
      <c r="E15" s="22" t="s">
        <v>507</v>
      </c>
    </row>
    <row r="16" spans="1:5" x14ac:dyDescent="0.4">
      <c r="A16" s="17" t="s">
        <v>18</v>
      </c>
      <c r="B16" s="18">
        <v>0</v>
      </c>
      <c r="C16" s="18">
        <v>0</v>
      </c>
      <c r="D16" s="18" t="s">
        <v>132</v>
      </c>
      <c r="E16" s="19" t="s">
        <v>132</v>
      </c>
    </row>
    <row r="17" spans="1:5" x14ac:dyDescent="0.4">
      <c r="A17" s="20" t="s">
        <v>19</v>
      </c>
      <c r="B17" s="21">
        <v>0</v>
      </c>
      <c r="C17" s="21">
        <v>0</v>
      </c>
      <c r="D17" s="21" t="s">
        <v>132</v>
      </c>
      <c r="E17" s="22" t="s">
        <v>132</v>
      </c>
    </row>
    <row r="18" spans="1:5" x14ac:dyDescent="0.4">
      <c r="A18" s="17" t="s">
        <v>20</v>
      </c>
      <c r="B18" s="18">
        <v>0</v>
      </c>
      <c r="C18" s="18">
        <v>3</v>
      </c>
      <c r="D18" s="18" t="s">
        <v>35</v>
      </c>
      <c r="E18" s="19" t="s">
        <v>35</v>
      </c>
    </row>
    <row r="19" spans="1:5" x14ac:dyDescent="0.4">
      <c r="A19" s="20" t="s">
        <v>21</v>
      </c>
      <c r="B19" s="21">
        <v>0</v>
      </c>
      <c r="C19" s="21">
        <v>0</v>
      </c>
      <c r="D19" s="21" t="s">
        <v>132</v>
      </c>
      <c r="E19" s="22" t="s">
        <v>132</v>
      </c>
    </row>
    <row r="20" spans="1:5" x14ac:dyDescent="0.4">
      <c r="A20" s="17" t="s">
        <v>22</v>
      </c>
      <c r="B20" s="18">
        <v>1</v>
      </c>
      <c r="C20" s="18">
        <v>1</v>
      </c>
      <c r="D20" s="18" t="s">
        <v>508</v>
      </c>
      <c r="E20" s="19" t="s">
        <v>290</v>
      </c>
    </row>
    <row r="21" spans="1:5" x14ac:dyDescent="0.4">
      <c r="A21" s="20" t="s">
        <v>23</v>
      </c>
      <c r="B21" s="21">
        <v>21</v>
      </c>
      <c r="C21" s="21">
        <v>21</v>
      </c>
      <c r="D21" s="21" t="s">
        <v>496</v>
      </c>
      <c r="E21" s="22" t="s">
        <v>496</v>
      </c>
    </row>
    <row r="22" spans="1:5" x14ac:dyDescent="0.4">
      <c r="A22" s="17" t="s">
        <v>24</v>
      </c>
      <c r="B22" s="18">
        <v>0</v>
      </c>
      <c r="C22" s="18">
        <v>0</v>
      </c>
      <c r="D22" s="18" t="s">
        <v>132</v>
      </c>
      <c r="E22" s="19" t="s">
        <v>132</v>
      </c>
    </row>
    <row r="23" spans="1:5" x14ac:dyDescent="0.4">
      <c r="A23" s="20" t="s">
        <v>25</v>
      </c>
      <c r="B23" s="21">
        <v>124</v>
      </c>
      <c r="C23" s="21">
        <v>154</v>
      </c>
      <c r="D23" s="21" t="s">
        <v>509</v>
      </c>
      <c r="E23" s="22" t="s">
        <v>509</v>
      </c>
    </row>
    <row r="24" spans="1:5" x14ac:dyDescent="0.4">
      <c r="A24" s="26" t="s">
        <v>26</v>
      </c>
      <c r="B24" s="27">
        <v>265</v>
      </c>
      <c r="C24" s="27">
        <v>298</v>
      </c>
      <c r="D24" s="27" t="s">
        <v>510</v>
      </c>
      <c r="E24" s="28" t="s">
        <v>499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LV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347</v>
      </c>
      <c r="C4" s="21" t="s">
        <v>347</v>
      </c>
      <c r="D4" s="21" t="s">
        <v>279</v>
      </c>
      <c r="E4" s="22" t="s">
        <v>279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511</v>
      </c>
      <c r="C7" s="18" t="s">
        <v>511</v>
      </c>
      <c r="D7" s="18" t="s">
        <v>512</v>
      </c>
      <c r="E7" s="19" t="s">
        <v>512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513</v>
      </c>
      <c r="C14" s="21" t="s">
        <v>513</v>
      </c>
      <c r="D14" s="21" t="s">
        <v>513</v>
      </c>
      <c r="E14" s="22" t="s">
        <v>513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377</v>
      </c>
      <c r="C23" s="18" t="s">
        <v>377</v>
      </c>
      <c r="D23" s="18" t="s">
        <v>404</v>
      </c>
      <c r="E23" s="19" t="s">
        <v>404</v>
      </c>
    </row>
    <row r="24" spans="1:5" x14ac:dyDescent="0.4">
      <c r="A24" s="23" t="s">
        <v>26</v>
      </c>
      <c r="B24" s="24" t="s">
        <v>514</v>
      </c>
      <c r="C24" s="24" t="s">
        <v>514</v>
      </c>
      <c r="D24" s="24" t="s">
        <v>515</v>
      </c>
      <c r="E24" s="25" t="s">
        <v>515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NL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486</v>
      </c>
      <c r="C4" s="18">
        <v>489</v>
      </c>
      <c r="D4" s="18">
        <v>485</v>
      </c>
      <c r="E4" s="19">
        <v>490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19297</v>
      </c>
      <c r="C7" s="21">
        <v>18433</v>
      </c>
      <c r="D7" s="21">
        <v>15570</v>
      </c>
      <c r="E7" s="22">
        <v>15496</v>
      </c>
    </row>
    <row r="8" spans="1:5" x14ac:dyDescent="0.4">
      <c r="A8" s="17" t="s">
        <v>10</v>
      </c>
      <c r="B8" s="18">
        <v>4608</v>
      </c>
      <c r="C8" s="18">
        <v>4631</v>
      </c>
      <c r="D8" s="18">
        <v>4631</v>
      </c>
      <c r="E8" s="19">
        <v>4662</v>
      </c>
    </row>
    <row r="9" spans="1:5" x14ac:dyDescent="0.4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0</v>
      </c>
      <c r="C13" s="21">
        <v>0</v>
      </c>
      <c r="D13" s="21">
        <v>0</v>
      </c>
      <c r="E13" s="22">
        <v>0</v>
      </c>
    </row>
    <row r="14" spans="1:5" x14ac:dyDescent="0.4">
      <c r="A14" s="17" t="s">
        <v>16</v>
      </c>
      <c r="B14" s="18">
        <v>38</v>
      </c>
      <c r="C14" s="18">
        <v>38</v>
      </c>
      <c r="D14" s="18">
        <v>38</v>
      </c>
      <c r="E14" s="19">
        <v>38</v>
      </c>
    </row>
    <row r="15" spans="1:5" x14ac:dyDescent="0.4">
      <c r="A15" s="20" t="s">
        <v>17</v>
      </c>
      <c r="B15" s="21">
        <v>0</v>
      </c>
      <c r="C15" s="21">
        <v>0</v>
      </c>
      <c r="D15" s="21">
        <v>0</v>
      </c>
      <c r="E15" s="22">
        <v>0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486</v>
      </c>
      <c r="C17" s="21">
        <v>486</v>
      </c>
      <c r="D17" s="21">
        <v>486</v>
      </c>
      <c r="E17" s="22">
        <v>485</v>
      </c>
    </row>
    <row r="18" spans="1:5" x14ac:dyDescent="0.4">
      <c r="A18" s="17" t="s">
        <v>20</v>
      </c>
      <c r="B18" s="18">
        <v>0</v>
      </c>
      <c r="C18" s="18">
        <v>0</v>
      </c>
      <c r="D18" s="18">
        <v>0</v>
      </c>
      <c r="E18" s="19">
        <v>0</v>
      </c>
    </row>
    <row r="19" spans="1:5" x14ac:dyDescent="0.4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4">
      <c r="A20" s="17" t="s">
        <v>22</v>
      </c>
      <c r="B20" s="18">
        <v>2039</v>
      </c>
      <c r="C20" s="18">
        <v>2584</v>
      </c>
      <c r="D20" s="18">
        <v>3937</v>
      </c>
      <c r="E20" s="19">
        <v>5710</v>
      </c>
    </row>
    <row r="21" spans="1:5" x14ac:dyDescent="0.4">
      <c r="A21" s="20" t="s">
        <v>23</v>
      </c>
      <c r="B21" s="21">
        <v>678</v>
      </c>
      <c r="C21" s="21">
        <v>683</v>
      </c>
      <c r="D21" s="21">
        <v>758</v>
      </c>
      <c r="E21" s="22">
        <v>790</v>
      </c>
    </row>
    <row r="22" spans="1:5" x14ac:dyDescent="0.4">
      <c r="A22" s="17" t="s">
        <v>24</v>
      </c>
      <c r="B22" s="18">
        <v>638</v>
      </c>
      <c r="C22" s="18">
        <v>957</v>
      </c>
      <c r="D22" s="18">
        <v>957</v>
      </c>
      <c r="E22" s="19">
        <v>1709</v>
      </c>
    </row>
    <row r="23" spans="1:5" x14ac:dyDescent="0.4">
      <c r="A23" s="20" t="s">
        <v>25</v>
      </c>
      <c r="B23" s="21">
        <v>3479</v>
      </c>
      <c r="C23" s="21">
        <v>3675</v>
      </c>
      <c r="D23" s="21">
        <v>3669</v>
      </c>
      <c r="E23" s="22">
        <v>3973</v>
      </c>
    </row>
    <row r="24" spans="1:5" x14ac:dyDescent="0.4">
      <c r="A24" s="26" t="s">
        <v>26</v>
      </c>
      <c r="B24" s="27">
        <v>31749</v>
      </c>
      <c r="C24" s="27">
        <v>31976</v>
      </c>
      <c r="D24" s="27">
        <v>30531</v>
      </c>
      <c r="E24" s="28">
        <v>33353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NO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516</v>
      </c>
      <c r="C7" s="18" t="s">
        <v>99</v>
      </c>
      <c r="D7" s="18" t="s">
        <v>99</v>
      </c>
      <c r="E7" s="19" t="s">
        <v>517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518</v>
      </c>
      <c r="C14" s="21" t="s">
        <v>519</v>
      </c>
      <c r="D14" s="21" t="s">
        <v>520</v>
      </c>
      <c r="E14" s="22" t="s">
        <v>521</v>
      </c>
    </row>
    <row r="15" spans="1:5" x14ac:dyDescent="0.4">
      <c r="A15" s="17" t="s">
        <v>17</v>
      </c>
      <c r="B15" s="18" t="s">
        <v>522</v>
      </c>
      <c r="C15" s="18" t="s">
        <v>523</v>
      </c>
      <c r="D15" s="18" t="s">
        <v>524</v>
      </c>
      <c r="E15" s="19" t="s">
        <v>525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526</v>
      </c>
      <c r="C23" s="18" t="s">
        <v>527</v>
      </c>
      <c r="D23" s="18" t="s">
        <v>528</v>
      </c>
      <c r="E23" s="19" t="s">
        <v>529</v>
      </c>
    </row>
    <row r="24" spans="1:5" x14ac:dyDescent="0.4">
      <c r="A24" s="23" t="s">
        <v>26</v>
      </c>
      <c r="B24" s="24" t="s">
        <v>530</v>
      </c>
      <c r="C24" s="24" t="s">
        <v>531</v>
      </c>
      <c r="D24" s="24" t="s">
        <v>532</v>
      </c>
      <c r="E24" s="25" t="s">
        <v>533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PL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534</v>
      </c>
      <c r="C4" s="21" t="s">
        <v>535</v>
      </c>
      <c r="D4" s="21" t="s">
        <v>536</v>
      </c>
      <c r="E4" s="22" t="s">
        <v>537</v>
      </c>
    </row>
    <row r="5" spans="1:5" x14ac:dyDescent="0.4">
      <c r="A5" s="17" t="s">
        <v>7</v>
      </c>
      <c r="B5" s="18" t="s">
        <v>538</v>
      </c>
      <c r="C5" s="18" t="s">
        <v>539</v>
      </c>
      <c r="D5" s="18" t="s">
        <v>540</v>
      </c>
      <c r="E5" s="19" t="s">
        <v>541</v>
      </c>
    </row>
    <row r="6" spans="1:5" x14ac:dyDescent="0.4">
      <c r="A6" s="20" t="s">
        <v>8</v>
      </c>
      <c r="B6" s="21" t="s">
        <v>117</v>
      </c>
      <c r="C6" s="21" t="s">
        <v>117</v>
      </c>
      <c r="D6" s="21" t="s">
        <v>542</v>
      </c>
      <c r="E6" s="22" t="s">
        <v>542</v>
      </c>
    </row>
    <row r="7" spans="1:5" x14ac:dyDescent="0.4">
      <c r="A7" s="17" t="s">
        <v>9</v>
      </c>
      <c r="B7" s="18" t="s">
        <v>543</v>
      </c>
      <c r="C7" s="18" t="s">
        <v>544</v>
      </c>
      <c r="D7" s="18" t="s">
        <v>545</v>
      </c>
      <c r="E7" s="19" t="s">
        <v>546</v>
      </c>
    </row>
    <row r="8" spans="1:5" x14ac:dyDescent="0.4">
      <c r="A8" s="20" t="s">
        <v>10</v>
      </c>
      <c r="B8" s="21" t="s">
        <v>547</v>
      </c>
      <c r="C8" s="21" t="s">
        <v>548</v>
      </c>
      <c r="D8" s="21" t="s">
        <v>549</v>
      </c>
      <c r="E8" s="22" t="s">
        <v>550</v>
      </c>
    </row>
    <row r="9" spans="1:5" x14ac:dyDescent="0.4">
      <c r="A9" s="17" t="s">
        <v>11</v>
      </c>
      <c r="B9" s="18" t="s">
        <v>551</v>
      </c>
      <c r="C9" s="18" t="s">
        <v>552</v>
      </c>
      <c r="D9" s="18" t="s">
        <v>552</v>
      </c>
      <c r="E9" s="19" t="s">
        <v>553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484</v>
      </c>
      <c r="C13" s="18" t="s">
        <v>554</v>
      </c>
      <c r="D13" s="18" t="s">
        <v>554</v>
      </c>
      <c r="E13" s="19" t="s">
        <v>554</v>
      </c>
    </row>
    <row r="14" spans="1:5" x14ac:dyDescent="0.4">
      <c r="A14" s="20" t="s">
        <v>16</v>
      </c>
      <c r="B14" s="21" t="s">
        <v>555</v>
      </c>
      <c r="C14" s="21" t="s">
        <v>556</v>
      </c>
      <c r="D14" s="21" t="s">
        <v>557</v>
      </c>
      <c r="E14" s="22" t="s">
        <v>558</v>
      </c>
    </row>
    <row r="15" spans="1:5" x14ac:dyDescent="0.4">
      <c r="A15" s="17" t="s">
        <v>17</v>
      </c>
      <c r="B15" s="18" t="s">
        <v>559</v>
      </c>
      <c r="C15" s="18" t="s">
        <v>280</v>
      </c>
      <c r="D15" s="18" t="s">
        <v>280</v>
      </c>
      <c r="E15" s="19" t="s">
        <v>280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560</v>
      </c>
      <c r="C20" s="21" t="s">
        <v>561</v>
      </c>
      <c r="D20" s="21" t="s">
        <v>562</v>
      </c>
      <c r="E20" s="22" t="s">
        <v>563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564</v>
      </c>
      <c r="C23" s="18" t="s">
        <v>565</v>
      </c>
      <c r="D23" s="18" t="s">
        <v>566</v>
      </c>
      <c r="E23" s="19" t="s">
        <v>567</v>
      </c>
    </row>
    <row r="24" spans="1:5" x14ac:dyDescent="0.4">
      <c r="A24" s="23" t="s">
        <v>26</v>
      </c>
      <c r="B24" s="24" t="s">
        <v>568</v>
      </c>
      <c r="C24" s="24" t="s">
        <v>569</v>
      </c>
      <c r="D24" s="24" t="s">
        <v>570</v>
      </c>
      <c r="E24" s="25" t="s">
        <v>571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PT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598</v>
      </c>
      <c r="C4" s="18">
        <v>594</v>
      </c>
      <c r="D4" s="18">
        <v>605</v>
      </c>
      <c r="E4" s="19">
        <v>679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4657</v>
      </c>
      <c r="C7" s="21">
        <v>4621</v>
      </c>
      <c r="D7" s="21">
        <v>4606</v>
      </c>
      <c r="E7" s="22">
        <v>4606</v>
      </c>
    </row>
    <row r="8" spans="1:5" x14ac:dyDescent="0.4">
      <c r="A8" s="17" t="s">
        <v>10</v>
      </c>
      <c r="B8" s="18">
        <v>1756</v>
      </c>
      <c r="C8" s="18">
        <v>1756</v>
      </c>
      <c r="D8" s="18">
        <v>1756</v>
      </c>
      <c r="E8" s="19">
        <v>1756</v>
      </c>
    </row>
    <row r="9" spans="1:5" x14ac:dyDescent="0.4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2559</v>
      </c>
      <c r="C13" s="21">
        <v>2820</v>
      </c>
      <c r="D13" s="21">
        <v>2820</v>
      </c>
      <c r="E13" s="22">
        <v>2820</v>
      </c>
    </row>
    <row r="14" spans="1:5" x14ac:dyDescent="0.4">
      <c r="A14" s="17" t="s">
        <v>16</v>
      </c>
      <c r="B14" s="18">
        <v>2844</v>
      </c>
      <c r="C14" s="18">
        <v>2834</v>
      </c>
      <c r="D14" s="18">
        <v>2858</v>
      </c>
      <c r="E14" s="19">
        <v>2858</v>
      </c>
    </row>
    <row r="15" spans="1:5" x14ac:dyDescent="0.4">
      <c r="A15" s="20" t="s">
        <v>17</v>
      </c>
      <c r="B15" s="21">
        <v>1515</v>
      </c>
      <c r="C15" s="21">
        <v>1515</v>
      </c>
      <c r="D15" s="21">
        <v>1515</v>
      </c>
      <c r="E15" s="22">
        <v>1515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0</v>
      </c>
      <c r="C17" s="21">
        <v>0</v>
      </c>
      <c r="D17" s="21">
        <v>0</v>
      </c>
      <c r="E17" s="22">
        <v>0</v>
      </c>
    </row>
    <row r="18" spans="1:5" x14ac:dyDescent="0.4">
      <c r="A18" s="17" t="s">
        <v>20</v>
      </c>
      <c r="B18" s="18">
        <v>60</v>
      </c>
      <c r="C18" s="18">
        <v>40</v>
      </c>
      <c r="D18" s="18">
        <v>36</v>
      </c>
      <c r="E18" s="19">
        <v>8</v>
      </c>
    </row>
    <row r="19" spans="1:5" x14ac:dyDescent="0.4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4">
      <c r="A20" s="17" t="s">
        <v>22</v>
      </c>
      <c r="B20" s="18">
        <v>261</v>
      </c>
      <c r="C20" s="18">
        <v>272</v>
      </c>
      <c r="D20" s="18">
        <v>324</v>
      </c>
      <c r="E20" s="19">
        <v>413</v>
      </c>
    </row>
    <row r="21" spans="1:5" x14ac:dyDescent="0.4">
      <c r="A21" s="20" t="s">
        <v>23</v>
      </c>
      <c r="B21" s="21">
        <v>0</v>
      </c>
      <c r="C21" s="21">
        <v>0</v>
      </c>
      <c r="D21" s="21">
        <v>0</v>
      </c>
      <c r="E21" s="22">
        <v>0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4">
      <c r="A23" s="20" t="s">
        <v>25</v>
      </c>
      <c r="B23" s="21">
        <v>5028</v>
      </c>
      <c r="C23" s="21">
        <v>5073</v>
      </c>
      <c r="D23" s="21">
        <v>5127</v>
      </c>
      <c r="E23" s="22">
        <v>5181</v>
      </c>
    </row>
    <row r="24" spans="1:5" x14ac:dyDescent="0.4">
      <c r="A24" s="26" t="s">
        <v>26</v>
      </c>
      <c r="B24" s="27">
        <v>19278</v>
      </c>
      <c r="C24" s="27">
        <v>19525</v>
      </c>
      <c r="D24" s="27">
        <v>19647</v>
      </c>
      <c r="E24" s="28">
        <v>19836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RO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113</v>
      </c>
      <c r="C4" s="21" t="s">
        <v>572</v>
      </c>
      <c r="D4" s="21" t="s">
        <v>113</v>
      </c>
      <c r="E4" s="22" t="s">
        <v>573</v>
      </c>
    </row>
    <row r="5" spans="1:5" x14ac:dyDescent="0.4">
      <c r="A5" s="17" t="s">
        <v>7</v>
      </c>
      <c r="B5" s="18" t="s">
        <v>574</v>
      </c>
      <c r="C5" s="18" t="s">
        <v>575</v>
      </c>
      <c r="D5" s="18" t="s">
        <v>576</v>
      </c>
      <c r="E5" s="19" t="s">
        <v>577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307</v>
      </c>
      <c r="C7" s="18" t="s">
        <v>578</v>
      </c>
      <c r="D7" s="18" t="s">
        <v>579</v>
      </c>
      <c r="E7" s="19" t="s">
        <v>580</v>
      </c>
    </row>
    <row r="8" spans="1:5" x14ac:dyDescent="0.4">
      <c r="A8" s="20" t="s">
        <v>10</v>
      </c>
      <c r="B8" s="21" t="s">
        <v>73</v>
      </c>
      <c r="C8" s="21" t="s">
        <v>581</v>
      </c>
      <c r="D8" s="21" t="s">
        <v>582</v>
      </c>
      <c r="E8" s="22" t="s">
        <v>582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583</v>
      </c>
      <c r="C14" s="21" t="s">
        <v>584</v>
      </c>
      <c r="D14" s="21" t="s">
        <v>585</v>
      </c>
      <c r="E14" s="22" t="s">
        <v>586</v>
      </c>
    </row>
    <row r="15" spans="1:5" x14ac:dyDescent="0.4">
      <c r="A15" s="17" t="s">
        <v>17</v>
      </c>
      <c r="B15" s="18" t="s">
        <v>587</v>
      </c>
      <c r="C15" s="18" t="s">
        <v>588</v>
      </c>
      <c r="D15" s="18" t="s">
        <v>104</v>
      </c>
      <c r="E15" s="19" t="s">
        <v>589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264</v>
      </c>
      <c r="C17" s="18" t="s">
        <v>264</v>
      </c>
      <c r="D17" s="18" t="s">
        <v>264</v>
      </c>
      <c r="E17" s="19" t="s">
        <v>264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590</v>
      </c>
      <c r="C20" s="21" t="s">
        <v>591</v>
      </c>
      <c r="D20" s="21" t="s">
        <v>592</v>
      </c>
      <c r="E20" s="22" t="s">
        <v>593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594</v>
      </c>
      <c r="C23" s="18" t="s">
        <v>595</v>
      </c>
      <c r="D23" s="18" t="s">
        <v>596</v>
      </c>
      <c r="E23" s="19" t="s">
        <v>597</v>
      </c>
    </row>
    <row r="24" spans="1:5" x14ac:dyDescent="0.4">
      <c r="A24" s="23" t="s">
        <v>26</v>
      </c>
      <c r="B24" s="24" t="s">
        <v>598</v>
      </c>
      <c r="C24" s="24" t="s">
        <v>599</v>
      </c>
      <c r="D24" s="24" t="s">
        <v>600</v>
      </c>
      <c r="E24" s="25" t="s">
        <v>601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24"/>
  <sheetViews>
    <sheetView workbookViewId="0">
      <selection activeCell="E13" sqref="E13:E15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4">
      <c r="A15" s="17" t="s">
        <v>17</v>
      </c>
      <c r="B15" s="18" t="s">
        <v>602</v>
      </c>
      <c r="C15" s="18" t="s">
        <v>603</v>
      </c>
      <c r="D15" s="18" t="s">
        <v>604</v>
      </c>
      <c r="E15" s="19" t="s">
        <v>605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606</v>
      </c>
      <c r="C17" s="18" t="s">
        <v>607</v>
      </c>
      <c r="D17" s="18" t="s">
        <v>608</v>
      </c>
      <c r="E17" s="19" t="s">
        <v>609</v>
      </c>
    </row>
    <row r="18" spans="1:5" x14ac:dyDescent="0.4">
      <c r="A18" s="20" t="s">
        <v>20</v>
      </c>
      <c r="B18" s="21" t="s">
        <v>610</v>
      </c>
      <c r="C18" s="21" t="s">
        <v>611</v>
      </c>
      <c r="D18" s="21" t="s">
        <v>612</v>
      </c>
      <c r="E18" s="22" t="s">
        <v>613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614</v>
      </c>
      <c r="C23" s="18" t="s">
        <v>615</v>
      </c>
      <c r="D23" s="18" t="s">
        <v>616</v>
      </c>
      <c r="E23" s="19" t="s">
        <v>617</v>
      </c>
    </row>
    <row r="24" spans="1:5" x14ac:dyDescent="0.4">
      <c r="A24" s="23" t="s">
        <v>26</v>
      </c>
      <c r="B24" s="24" t="s">
        <v>618</v>
      </c>
      <c r="C24" s="24" t="s">
        <v>619</v>
      </c>
      <c r="D24" s="24" t="s">
        <v>620</v>
      </c>
      <c r="E24" s="25" t="s">
        <v>621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25"/>
  <sheetViews>
    <sheetView workbookViewId="0">
      <selection activeCell="E13" sqref="E13:E15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SI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17</v>
      </c>
      <c r="C4" s="18">
        <v>17</v>
      </c>
      <c r="D4" s="18">
        <v>17</v>
      </c>
      <c r="E4" s="19" t="s">
        <v>622</v>
      </c>
    </row>
    <row r="5" spans="1:5" x14ac:dyDescent="0.4">
      <c r="A5" s="20" t="s">
        <v>7</v>
      </c>
      <c r="B5" s="21">
        <v>924</v>
      </c>
      <c r="C5" s="21">
        <v>924</v>
      </c>
      <c r="D5" s="21">
        <v>924</v>
      </c>
      <c r="E5" s="22" t="s">
        <v>623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 t="s">
        <v>35</v>
      </c>
    </row>
    <row r="7" spans="1:5" x14ac:dyDescent="0.4">
      <c r="A7" s="20" t="s">
        <v>9</v>
      </c>
      <c r="B7" s="21">
        <v>491</v>
      </c>
      <c r="C7" s="21">
        <v>491</v>
      </c>
      <c r="D7" s="21">
        <v>491</v>
      </c>
      <c r="E7" s="22" t="s">
        <v>624</v>
      </c>
    </row>
    <row r="8" spans="1:5" x14ac:dyDescent="0.4">
      <c r="A8" s="17" t="s">
        <v>10</v>
      </c>
      <c r="B8" s="18">
        <v>0</v>
      </c>
      <c r="C8" s="18">
        <v>0</v>
      </c>
      <c r="D8" s="18">
        <v>0</v>
      </c>
      <c r="E8" s="19" t="s">
        <v>35</v>
      </c>
    </row>
    <row r="9" spans="1:5" x14ac:dyDescent="0.4">
      <c r="A9" s="20" t="s">
        <v>11</v>
      </c>
      <c r="B9" s="21">
        <v>58</v>
      </c>
      <c r="C9" s="21">
        <v>58</v>
      </c>
      <c r="D9" s="21">
        <v>58</v>
      </c>
      <c r="E9" s="22" t="s">
        <v>625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 t="s">
        <v>35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 t="s">
        <v>35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 t="s">
        <v>35</v>
      </c>
    </row>
    <row r="13" spans="1:5" x14ac:dyDescent="0.4">
      <c r="A13" s="20" t="s">
        <v>15</v>
      </c>
      <c r="B13" s="21">
        <v>180</v>
      </c>
      <c r="C13" s="21">
        <v>180</v>
      </c>
      <c r="D13" s="21">
        <v>180</v>
      </c>
      <c r="E13" s="22" t="s">
        <v>626</v>
      </c>
    </row>
    <row r="14" spans="1:5" x14ac:dyDescent="0.4">
      <c r="A14" s="17" t="s">
        <v>16</v>
      </c>
      <c r="B14" s="18">
        <v>1053</v>
      </c>
      <c r="C14" s="18">
        <v>1053</v>
      </c>
      <c r="D14" s="18">
        <v>1053</v>
      </c>
      <c r="E14" s="19" t="s">
        <v>512</v>
      </c>
    </row>
    <row r="15" spans="1:5" x14ac:dyDescent="0.4">
      <c r="A15" s="20" t="s">
        <v>17</v>
      </c>
      <c r="B15" s="21">
        <v>0</v>
      </c>
      <c r="C15" s="21">
        <v>0</v>
      </c>
      <c r="D15" s="21">
        <v>0</v>
      </c>
      <c r="E15" s="22" t="s">
        <v>35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 t="s">
        <v>35</v>
      </c>
    </row>
    <row r="17" spans="1:5" x14ac:dyDescent="0.4">
      <c r="A17" s="20" t="s">
        <v>19</v>
      </c>
      <c r="B17" s="21">
        <v>696</v>
      </c>
      <c r="C17" s="21">
        <v>696</v>
      </c>
      <c r="D17" s="21">
        <v>696</v>
      </c>
      <c r="E17" s="22" t="s">
        <v>627</v>
      </c>
    </row>
    <row r="18" spans="1:5" x14ac:dyDescent="0.4">
      <c r="A18" s="17" t="s">
        <v>20</v>
      </c>
      <c r="B18" s="18">
        <v>0</v>
      </c>
      <c r="C18" s="18">
        <v>0</v>
      </c>
      <c r="D18" s="18">
        <v>0</v>
      </c>
      <c r="E18" s="19" t="s">
        <v>35</v>
      </c>
    </row>
    <row r="19" spans="1:5" x14ac:dyDescent="0.4">
      <c r="A19" s="20" t="s">
        <v>21</v>
      </c>
      <c r="B19" s="21">
        <v>0</v>
      </c>
      <c r="C19" s="21">
        <v>1</v>
      </c>
      <c r="D19" s="21">
        <v>1</v>
      </c>
      <c r="E19" s="22" t="s">
        <v>35</v>
      </c>
    </row>
    <row r="20" spans="1:5" x14ac:dyDescent="0.4">
      <c r="A20" s="17" t="s">
        <v>22</v>
      </c>
      <c r="B20" s="18">
        <v>266</v>
      </c>
      <c r="C20" s="18">
        <v>275</v>
      </c>
      <c r="D20" s="18">
        <v>275</v>
      </c>
      <c r="E20" s="19" t="s">
        <v>628</v>
      </c>
    </row>
    <row r="21" spans="1:5" x14ac:dyDescent="0.4">
      <c r="A21" s="20" t="s">
        <v>23</v>
      </c>
      <c r="B21" s="21">
        <v>40</v>
      </c>
      <c r="C21" s="21">
        <v>40</v>
      </c>
      <c r="D21" s="21">
        <v>40</v>
      </c>
      <c r="E21" s="22" t="s">
        <v>172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 t="s">
        <v>35</v>
      </c>
    </row>
    <row r="23" spans="1:5" x14ac:dyDescent="0.4">
      <c r="A23" s="20" t="s">
        <v>25</v>
      </c>
      <c r="B23" s="21">
        <v>3</v>
      </c>
      <c r="C23" s="21">
        <v>3</v>
      </c>
      <c r="D23" s="21">
        <v>3</v>
      </c>
      <c r="E23" s="22" t="s">
        <v>278</v>
      </c>
    </row>
    <row r="24" spans="1:5" x14ac:dyDescent="0.4">
      <c r="A24" s="26" t="s">
        <v>26</v>
      </c>
      <c r="B24" s="27">
        <v>3728</v>
      </c>
      <c r="C24" s="27">
        <v>3738</v>
      </c>
      <c r="D24" s="27">
        <v>3738</v>
      </c>
      <c r="E24" s="28" t="s">
        <v>629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SK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630</v>
      </c>
      <c r="C4" s="21" t="s">
        <v>631</v>
      </c>
      <c r="D4" s="21" t="s">
        <v>35</v>
      </c>
      <c r="E4" s="22" t="s">
        <v>35</v>
      </c>
    </row>
    <row r="5" spans="1:5" x14ac:dyDescent="0.4">
      <c r="A5" s="17" t="s">
        <v>7</v>
      </c>
      <c r="B5" s="18" t="s">
        <v>43</v>
      </c>
      <c r="C5" s="18" t="s">
        <v>551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632</v>
      </c>
      <c r="C7" s="18" t="s">
        <v>633</v>
      </c>
      <c r="D7" s="18" t="s">
        <v>35</v>
      </c>
      <c r="E7" s="19" t="s">
        <v>35</v>
      </c>
    </row>
    <row r="8" spans="1:5" x14ac:dyDescent="0.4">
      <c r="A8" s="20" t="s">
        <v>10</v>
      </c>
      <c r="B8" s="21" t="s">
        <v>634</v>
      </c>
      <c r="C8" s="21" t="s">
        <v>634</v>
      </c>
      <c r="D8" s="21" t="s">
        <v>35</v>
      </c>
      <c r="E8" s="22" t="s">
        <v>35</v>
      </c>
    </row>
    <row r="9" spans="1:5" x14ac:dyDescent="0.4">
      <c r="A9" s="17" t="s">
        <v>11</v>
      </c>
      <c r="B9" s="18" t="s">
        <v>276</v>
      </c>
      <c r="C9" s="18" t="s">
        <v>276</v>
      </c>
      <c r="D9" s="18" t="s">
        <v>35</v>
      </c>
      <c r="E9" s="19" t="s">
        <v>35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635</v>
      </c>
      <c r="C13" s="18" t="s">
        <v>635</v>
      </c>
      <c r="D13" s="18" t="s">
        <v>35</v>
      </c>
      <c r="E13" s="19" t="s">
        <v>35</v>
      </c>
    </row>
    <row r="14" spans="1:5" x14ac:dyDescent="0.4">
      <c r="A14" s="20" t="s">
        <v>16</v>
      </c>
      <c r="B14" s="21" t="s">
        <v>636</v>
      </c>
      <c r="C14" s="21" t="s">
        <v>637</v>
      </c>
      <c r="D14" s="21" t="s">
        <v>35</v>
      </c>
      <c r="E14" s="22" t="s">
        <v>35</v>
      </c>
    </row>
    <row r="15" spans="1:5" x14ac:dyDescent="0.4">
      <c r="A15" s="17" t="s">
        <v>17</v>
      </c>
      <c r="B15" s="18" t="s">
        <v>638</v>
      </c>
      <c r="C15" s="18" t="s">
        <v>638</v>
      </c>
      <c r="D15" s="18" t="s">
        <v>35</v>
      </c>
      <c r="E15" s="19" t="s">
        <v>35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639</v>
      </c>
      <c r="C17" s="18" t="s">
        <v>639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640</v>
      </c>
      <c r="C18" s="21" t="s">
        <v>641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573</v>
      </c>
      <c r="C19" s="18" t="s">
        <v>572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76</v>
      </c>
      <c r="C20" s="21" t="s">
        <v>642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278</v>
      </c>
      <c r="C23" s="18" t="s">
        <v>278</v>
      </c>
      <c r="D23" s="18" t="s">
        <v>35</v>
      </c>
      <c r="E23" s="19" t="s">
        <v>35</v>
      </c>
    </row>
    <row r="24" spans="1:5" x14ac:dyDescent="0.4">
      <c r="A24" s="23" t="s">
        <v>26</v>
      </c>
      <c r="B24" s="24" t="s">
        <v>643</v>
      </c>
      <c r="C24" s="24" t="s">
        <v>644</v>
      </c>
      <c r="D24" s="24" t="s">
        <v>35</v>
      </c>
      <c r="E24" s="25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4"/>
  <sheetViews>
    <sheetView workbookViewId="0">
      <selection activeCell="A3" sqref="A3:XFD3"/>
    </sheetView>
  </sheetViews>
  <sheetFormatPr baseColWidth="10" defaultRowHeight="14.6" x14ac:dyDescent="0.4"/>
  <sheetData>
    <row r="1" spans="1:5" x14ac:dyDescent="0.4">
      <c r="A1" t="s">
        <v>0</v>
      </c>
      <c r="B1" s="1" t="str">
        <f ca="1">MID(CELL( "dateiname",B1), FIND("]", CELL("dateiname", B1))+1, 255)</f>
        <v>BE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32</v>
      </c>
      <c r="C4" s="21" t="s">
        <v>32</v>
      </c>
      <c r="D4" s="21" t="s">
        <v>33</v>
      </c>
      <c r="E4" s="22" t="s">
        <v>34</v>
      </c>
    </row>
    <row r="5" spans="1:5" x14ac:dyDescent="0.4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36</v>
      </c>
      <c r="C7" s="18" t="s">
        <v>37</v>
      </c>
      <c r="D7" s="18" t="s">
        <v>38</v>
      </c>
      <c r="E7" s="19" t="s">
        <v>39</v>
      </c>
    </row>
    <row r="8" spans="1:5" x14ac:dyDescent="0.4">
      <c r="A8" s="20" t="s">
        <v>10</v>
      </c>
      <c r="B8" s="21" t="s">
        <v>40</v>
      </c>
      <c r="C8" s="21" t="s">
        <v>40</v>
      </c>
      <c r="D8" s="21" t="s">
        <v>40</v>
      </c>
      <c r="E8" s="22" t="s">
        <v>40</v>
      </c>
    </row>
    <row r="9" spans="1:5" x14ac:dyDescent="0.4">
      <c r="A9" s="17" t="s">
        <v>11</v>
      </c>
      <c r="B9" s="18" t="s">
        <v>41</v>
      </c>
      <c r="C9" s="18" t="s">
        <v>42</v>
      </c>
      <c r="D9" s="18" t="s">
        <v>43</v>
      </c>
      <c r="E9" s="19" t="s">
        <v>44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4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4">
      <c r="A13" s="17" t="s">
        <v>15</v>
      </c>
      <c r="B13" s="18" t="s">
        <v>45</v>
      </c>
      <c r="C13" s="18" t="s">
        <v>45</v>
      </c>
      <c r="D13" s="18" t="s">
        <v>45</v>
      </c>
      <c r="E13" s="19" t="s">
        <v>45</v>
      </c>
    </row>
    <row r="14" spans="1:5" x14ac:dyDescent="0.4">
      <c r="A14" s="20" t="s">
        <v>16</v>
      </c>
      <c r="B14" s="21" t="s">
        <v>46</v>
      </c>
      <c r="C14" s="21" t="s">
        <v>47</v>
      </c>
      <c r="D14" s="21" t="s">
        <v>48</v>
      </c>
      <c r="E14" s="22" t="s">
        <v>48</v>
      </c>
    </row>
    <row r="15" spans="1:5" x14ac:dyDescent="0.4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49</v>
      </c>
      <c r="C17" s="18" t="s">
        <v>49</v>
      </c>
      <c r="D17" s="18" t="s">
        <v>49</v>
      </c>
      <c r="E17" s="19" t="s">
        <v>50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51</v>
      </c>
      <c r="E18" s="22" t="s">
        <v>51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52</v>
      </c>
      <c r="C20" s="21" t="s">
        <v>52</v>
      </c>
      <c r="D20" s="21" t="s">
        <v>53</v>
      </c>
      <c r="E20" s="22" t="s">
        <v>54</v>
      </c>
    </row>
    <row r="21" spans="1:5" x14ac:dyDescent="0.4">
      <c r="A21" s="17" t="s">
        <v>23</v>
      </c>
      <c r="B21" s="18" t="s">
        <v>55</v>
      </c>
      <c r="C21" s="18" t="s">
        <v>56</v>
      </c>
      <c r="D21" s="18" t="s">
        <v>56</v>
      </c>
      <c r="E21" s="19" t="s">
        <v>56</v>
      </c>
    </row>
    <row r="22" spans="1:5" x14ac:dyDescent="0.4">
      <c r="A22" s="20" t="s">
        <v>24</v>
      </c>
      <c r="B22" s="21" t="s">
        <v>57</v>
      </c>
      <c r="C22" s="21" t="s">
        <v>58</v>
      </c>
      <c r="D22" s="21" t="s">
        <v>59</v>
      </c>
      <c r="E22" s="22" t="s">
        <v>60</v>
      </c>
    </row>
    <row r="23" spans="1:5" x14ac:dyDescent="0.4">
      <c r="A23" s="17" t="s">
        <v>25</v>
      </c>
      <c r="B23" s="18" t="s">
        <v>61</v>
      </c>
      <c r="C23" s="18" t="s">
        <v>62</v>
      </c>
      <c r="D23" s="18" t="s">
        <v>63</v>
      </c>
      <c r="E23" s="19" t="s">
        <v>64</v>
      </c>
    </row>
    <row r="24" spans="1:5" x14ac:dyDescent="0.4">
      <c r="A24" s="23" t="s">
        <v>26</v>
      </c>
      <c r="B24" s="24" t="s">
        <v>65</v>
      </c>
      <c r="C24" s="24" t="s">
        <v>66</v>
      </c>
      <c r="D24" s="24" t="s">
        <v>67</v>
      </c>
      <c r="E24" s="25" t="s">
        <v>68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Q25"/>
  <sheetViews>
    <sheetView workbookViewId="0">
      <selection activeCell="E14" sqref="E14"/>
    </sheetView>
  </sheetViews>
  <sheetFormatPr baseColWidth="10" defaultRowHeight="14.6" x14ac:dyDescent="0.4"/>
  <cols>
    <col min="1" max="1" width="31" bestFit="1" customWidth="1"/>
    <col min="2" max="5" width="11.15234375" bestFit="1" customWidth="1"/>
    <col min="7" max="7" width="31" bestFit="1" customWidth="1"/>
    <col min="8" max="11" width="11.15234375" bestFit="1" customWidth="1"/>
    <col min="13" max="13" width="31" bestFit="1" customWidth="1"/>
    <col min="14" max="17" width="11.15234375" bestFit="1" customWidth="1"/>
  </cols>
  <sheetData>
    <row r="1" spans="1:17" x14ac:dyDescent="0.4">
      <c r="A1" t="s">
        <v>0</v>
      </c>
      <c r="B1" s="1" t="str">
        <f ca="1">MID(CELL( "dateiname",B1), FIND("]", CELL("dateiname", B1))+1, 255)</f>
        <v>UK</v>
      </c>
    </row>
    <row r="2" spans="1:17" x14ac:dyDescent="0.4">
      <c r="B2" t="s">
        <v>743</v>
      </c>
      <c r="G2" t="s">
        <v>741</v>
      </c>
      <c r="M2" t="s">
        <v>742</v>
      </c>
    </row>
    <row r="3" spans="1:17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  <c r="G3" s="36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M3" s="2" t="s">
        <v>27</v>
      </c>
      <c r="N3" s="3" t="s">
        <v>28</v>
      </c>
      <c r="O3" s="3" t="s">
        <v>29</v>
      </c>
      <c r="P3" s="3" t="s">
        <v>30</v>
      </c>
      <c r="Q3" s="4" t="s">
        <v>31</v>
      </c>
    </row>
    <row r="4" spans="1:17" x14ac:dyDescent="0.4">
      <c r="A4" s="20" t="s">
        <v>6</v>
      </c>
      <c r="B4" s="21">
        <f>H5+N5</f>
        <v>2119</v>
      </c>
      <c r="C4" s="21">
        <f t="shared" ref="C4:E4" si="0">I5+O5</f>
        <v>2099</v>
      </c>
      <c r="D4" s="21">
        <f t="shared" si="0"/>
        <v>4061</v>
      </c>
      <c r="E4" s="21">
        <f t="shared" si="0"/>
        <v>4237</v>
      </c>
      <c r="G4" s="17" t="s">
        <v>1</v>
      </c>
      <c r="H4" s="18" t="s">
        <v>2</v>
      </c>
      <c r="I4" s="18" t="s">
        <v>3</v>
      </c>
      <c r="J4" s="18" t="s">
        <v>4</v>
      </c>
      <c r="K4" s="19" t="s">
        <v>5</v>
      </c>
      <c r="M4" s="17" t="s">
        <v>1</v>
      </c>
      <c r="N4" s="18" t="s">
        <v>2</v>
      </c>
      <c r="O4" s="18" t="s">
        <v>3</v>
      </c>
      <c r="P4" s="18" t="s">
        <v>4</v>
      </c>
      <c r="Q4" s="19" t="s">
        <v>5</v>
      </c>
    </row>
    <row r="5" spans="1:17" x14ac:dyDescent="0.4">
      <c r="A5" s="17" t="s">
        <v>7</v>
      </c>
      <c r="B5" s="21">
        <f t="shared" ref="B5:B24" si="1">H6+N6</f>
        <v>0</v>
      </c>
      <c r="C5" s="21">
        <f t="shared" ref="C5:C24" si="2">I6+O6</f>
        <v>0</v>
      </c>
      <c r="D5" s="21">
        <f t="shared" ref="D5:D24" si="3">J6+P6</f>
        <v>0</v>
      </c>
      <c r="E5" s="21">
        <f t="shared" ref="E5:E24" si="4">K6+Q6</f>
        <v>0</v>
      </c>
      <c r="G5" s="20" t="s">
        <v>6</v>
      </c>
      <c r="H5" s="21" t="s">
        <v>686</v>
      </c>
      <c r="I5" s="21" t="s">
        <v>687</v>
      </c>
      <c r="J5" s="21" t="s">
        <v>688</v>
      </c>
      <c r="K5" s="22" t="s">
        <v>689</v>
      </c>
      <c r="M5" s="20" t="s">
        <v>6</v>
      </c>
      <c r="N5" s="21"/>
      <c r="O5" s="21"/>
      <c r="P5" s="21"/>
      <c r="Q5" s="22"/>
    </row>
    <row r="6" spans="1:17" x14ac:dyDescent="0.4">
      <c r="A6" s="20" t="s">
        <v>8</v>
      </c>
      <c r="B6" s="21">
        <f t="shared" si="1"/>
        <v>0</v>
      </c>
      <c r="C6" s="21">
        <f t="shared" si="2"/>
        <v>0</v>
      </c>
      <c r="D6" s="21">
        <f t="shared" si="3"/>
        <v>0</v>
      </c>
      <c r="E6" s="21">
        <f t="shared" si="4"/>
        <v>0</v>
      </c>
      <c r="G6" s="17" t="s">
        <v>7</v>
      </c>
      <c r="H6" s="18"/>
      <c r="I6" s="18"/>
      <c r="J6" s="18"/>
      <c r="K6" s="19"/>
      <c r="M6" s="17" t="s">
        <v>7</v>
      </c>
      <c r="N6" s="18"/>
      <c r="O6" s="18"/>
      <c r="P6" s="18"/>
      <c r="Q6" s="19"/>
    </row>
    <row r="7" spans="1:17" x14ac:dyDescent="0.4">
      <c r="A7" s="17" t="s">
        <v>9</v>
      </c>
      <c r="B7" s="21">
        <f t="shared" si="1"/>
        <v>33502</v>
      </c>
      <c r="C7" s="21">
        <f t="shared" si="2"/>
        <v>33020</v>
      </c>
      <c r="D7" s="21">
        <f t="shared" si="3"/>
        <v>41963</v>
      </c>
      <c r="E7" s="21">
        <f t="shared" si="4"/>
        <v>44088</v>
      </c>
      <c r="G7" s="20" t="s">
        <v>8</v>
      </c>
      <c r="H7" s="21"/>
      <c r="I7" s="21"/>
      <c r="J7" s="21"/>
      <c r="K7" s="22"/>
      <c r="M7" s="20" t="s">
        <v>8</v>
      </c>
      <c r="N7" s="21"/>
      <c r="O7" s="21"/>
      <c r="P7" s="21"/>
      <c r="Q7" s="22"/>
    </row>
    <row r="8" spans="1:17" x14ac:dyDescent="0.4">
      <c r="A8" s="20" t="s">
        <v>10</v>
      </c>
      <c r="B8" s="21">
        <f t="shared" si="1"/>
        <v>12466</v>
      </c>
      <c r="C8" s="21">
        <f t="shared" si="2"/>
        <v>12282</v>
      </c>
      <c r="D8" s="21">
        <f t="shared" si="3"/>
        <v>9649</v>
      </c>
      <c r="E8" s="21">
        <f t="shared" si="4"/>
        <v>8149</v>
      </c>
      <c r="G8" s="17" t="s">
        <v>9</v>
      </c>
      <c r="H8" s="18" t="s">
        <v>690</v>
      </c>
      <c r="I8" s="18" t="s">
        <v>691</v>
      </c>
      <c r="J8" s="18" t="s">
        <v>692</v>
      </c>
      <c r="K8" s="19" t="s">
        <v>693</v>
      </c>
      <c r="M8" s="17" t="s">
        <v>9</v>
      </c>
      <c r="N8" s="18" t="s">
        <v>728</v>
      </c>
      <c r="O8" s="18" t="s">
        <v>728</v>
      </c>
      <c r="P8" s="18" t="s">
        <v>728</v>
      </c>
      <c r="Q8" s="19" t="s">
        <v>728</v>
      </c>
    </row>
    <row r="9" spans="1:17" x14ac:dyDescent="0.4">
      <c r="A9" s="17" t="s">
        <v>11</v>
      </c>
      <c r="B9" s="21">
        <f t="shared" si="1"/>
        <v>2347</v>
      </c>
      <c r="C9" s="21">
        <f t="shared" si="2"/>
        <v>1588</v>
      </c>
      <c r="D9" s="21">
        <f t="shared" si="3"/>
        <v>1588</v>
      </c>
      <c r="E9" s="21">
        <f t="shared" si="4"/>
        <v>1588</v>
      </c>
      <c r="G9" s="20" t="s">
        <v>10</v>
      </c>
      <c r="H9" s="21" t="s">
        <v>694</v>
      </c>
      <c r="I9" s="21" t="s">
        <v>695</v>
      </c>
      <c r="J9" s="21" t="s">
        <v>696</v>
      </c>
      <c r="K9" s="22" t="s">
        <v>697</v>
      </c>
      <c r="M9" s="20" t="s">
        <v>10</v>
      </c>
      <c r="N9" s="21" t="s">
        <v>729</v>
      </c>
      <c r="O9" s="21" t="s">
        <v>729</v>
      </c>
      <c r="P9" s="21" t="s">
        <v>729</v>
      </c>
      <c r="Q9" s="22" t="s">
        <v>729</v>
      </c>
    </row>
    <row r="10" spans="1:17" x14ac:dyDescent="0.4">
      <c r="A10" s="20" t="s">
        <v>12</v>
      </c>
      <c r="B10" s="21">
        <f t="shared" si="1"/>
        <v>0</v>
      </c>
      <c r="C10" s="21">
        <f t="shared" si="2"/>
        <v>0</v>
      </c>
      <c r="D10" s="21">
        <f t="shared" si="3"/>
        <v>0</v>
      </c>
      <c r="E10" s="21">
        <f t="shared" si="4"/>
        <v>0</v>
      </c>
      <c r="G10" s="17" t="s">
        <v>11</v>
      </c>
      <c r="H10" s="18" t="s">
        <v>698</v>
      </c>
      <c r="I10" s="18" t="s">
        <v>132</v>
      </c>
      <c r="J10" s="18" t="s">
        <v>132</v>
      </c>
      <c r="K10" s="19" t="s">
        <v>132</v>
      </c>
      <c r="M10" s="17" t="s">
        <v>11</v>
      </c>
      <c r="N10" s="18" t="s">
        <v>730</v>
      </c>
      <c r="O10" s="18" t="s">
        <v>730</v>
      </c>
      <c r="P10" s="18" t="s">
        <v>730</v>
      </c>
      <c r="Q10" s="19" t="s">
        <v>730</v>
      </c>
    </row>
    <row r="11" spans="1:17" x14ac:dyDescent="0.4">
      <c r="A11" s="17" t="s">
        <v>13</v>
      </c>
      <c r="B11" s="21">
        <f t="shared" si="1"/>
        <v>0</v>
      </c>
      <c r="C11" s="21">
        <f t="shared" si="2"/>
        <v>0</v>
      </c>
      <c r="D11" s="21">
        <f t="shared" si="3"/>
        <v>0</v>
      </c>
      <c r="E11" s="21">
        <f t="shared" si="4"/>
        <v>0</v>
      </c>
      <c r="G11" s="20" t="s">
        <v>12</v>
      </c>
      <c r="H11" s="21"/>
      <c r="I11" s="21"/>
      <c r="J11" s="21"/>
      <c r="K11" s="22"/>
      <c r="M11" s="20" t="s">
        <v>12</v>
      </c>
      <c r="N11" s="21"/>
      <c r="O11" s="21"/>
      <c r="P11" s="21"/>
      <c r="Q11" s="22"/>
    </row>
    <row r="12" spans="1:17" x14ac:dyDescent="0.4">
      <c r="A12" s="20" t="s">
        <v>14</v>
      </c>
      <c r="B12" s="21">
        <f t="shared" si="1"/>
        <v>0</v>
      </c>
      <c r="C12" s="21">
        <f t="shared" si="2"/>
        <v>0</v>
      </c>
      <c r="D12" s="21">
        <f t="shared" si="3"/>
        <v>0</v>
      </c>
      <c r="E12" s="21">
        <f t="shared" si="4"/>
        <v>0</v>
      </c>
      <c r="G12" s="17" t="s">
        <v>13</v>
      </c>
      <c r="H12" s="18"/>
      <c r="I12" s="18"/>
      <c r="J12" s="18"/>
      <c r="K12" s="19"/>
      <c r="M12" s="17" t="s">
        <v>13</v>
      </c>
      <c r="N12" s="18"/>
      <c r="O12" s="18"/>
      <c r="P12" s="18"/>
      <c r="Q12" s="19"/>
    </row>
    <row r="13" spans="1:17" x14ac:dyDescent="0.4">
      <c r="A13" s="17" t="s">
        <v>15</v>
      </c>
      <c r="B13" s="21">
        <f t="shared" si="1"/>
        <v>2744</v>
      </c>
      <c r="C13" s="21">
        <f t="shared" si="2"/>
        <v>2744</v>
      </c>
      <c r="D13" s="21">
        <f t="shared" si="3"/>
        <v>2744</v>
      </c>
      <c r="E13" s="21">
        <f t="shared" si="4"/>
        <v>4052</v>
      </c>
      <c r="G13" s="20" t="s">
        <v>14</v>
      </c>
      <c r="H13" s="21"/>
      <c r="I13" s="21"/>
      <c r="J13" s="21"/>
      <c r="K13" s="22"/>
      <c r="M13" s="20" t="s">
        <v>14</v>
      </c>
      <c r="N13" s="21"/>
      <c r="O13" s="21"/>
      <c r="P13" s="21"/>
      <c r="Q13" s="22"/>
    </row>
    <row r="14" spans="1:17" x14ac:dyDescent="0.4">
      <c r="A14" s="20" t="s">
        <v>16</v>
      </c>
      <c r="B14" s="21">
        <f t="shared" si="1"/>
        <v>1525</v>
      </c>
      <c r="C14" s="21">
        <f t="shared" si="2"/>
        <v>1758</v>
      </c>
      <c r="D14" s="21">
        <f t="shared" si="3"/>
        <v>1885</v>
      </c>
      <c r="E14" s="21">
        <f t="shared" si="4"/>
        <v>1882</v>
      </c>
      <c r="G14" s="17" t="s">
        <v>15</v>
      </c>
      <c r="H14" s="18" t="s">
        <v>699</v>
      </c>
      <c r="I14" s="18" t="s">
        <v>699</v>
      </c>
      <c r="J14" s="18" t="s">
        <v>699</v>
      </c>
      <c r="K14" s="19" t="s">
        <v>700</v>
      </c>
      <c r="M14" s="17" t="s">
        <v>15</v>
      </c>
      <c r="N14" s="18"/>
      <c r="O14" s="18"/>
      <c r="P14" s="18"/>
      <c r="Q14" s="19"/>
    </row>
    <row r="15" spans="1:17" x14ac:dyDescent="0.4">
      <c r="A15" s="17" t="s">
        <v>17</v>
      </c>
      <c r="B15" s="21">
        <f t="shared" si="1"/>
        <v>0</v>
      </c>
      <c r="C15" s="21">
        <f t="shared" si="2"/>
        <v>0</v>
      </c>
      <c r="D15" s="21">
        <f t="shared" si="3"/>
        <v>0</v>
      </c>
      <c r="E15" s="21">
        <f t="shared" si="4"/>
        <v>0</v>
      </c>
      <c r="G15" s="20" t="s">
        <v>16</v>
      </c>
      <c r="H15" s="21" t="s">
        <v>701</v>
      </c>
      <c r="I15" s="21" t="s">
        <v>702</v>
      </c>
      <c r="J15" s="21" t="s">
        <v>703</v>
      </c>
      <c r="K15" s="22" t="s">
        <v>704</v>
      </c>
      <c r="M15" s="20" t="s">
        <v>16</v>
      </c>
      <c r="N15" s="21"/>
      <c r="O15" s="21"/>
      <c r="P15" s="21"/>
      <c r="Q15" s="22"/>
    </row>
    <row r="16" spans="1:17" x14ac:dyDescent="0.4">
      <c r="A16" s="20" t="s">
        <v>18</v>
      </c>
      <c r="B16" s="21">
        <f t="shared" si="1"/>
        <v>0</v>
      </c>
      <c r="C16" s="21">
        <f t="shared" si="2"/>
        <v>0</v>
      </c>
      <c r="D16" s="21">
        <f t="shared" si="3"/>
        <v>0</v>
      </c>
      <c r="E16" s="21">
        <f t="shared" si="4"/>
        <v>0</v>
      </c>
      <c r="G16" s="17" t="s">
        <v>17</v>
      </c>
      <c r="H16" s="18"/>
      <c r="I16" s="18"/>
      <c r="J16" s="18"/>
      <c r="K16" s="19"/>
      <c r="M16" s="17" t="s">
        <v>17</v>
      </c>
      <c r="N16" s="18"/>
      <c r="O16" s="18"/>
      <c r="P16" s="18"/>
      <c r="Q16" s="19"/>
    </row>
    <row r="17" spans="1:17" x14ac:dyDescent="0.4">
      <c r="A17" s="17" t="s">
        <v>19</v>
      </c>
      <c r="B17" s="21">
        <f t="shared" si="1"/>
        <v>8985</v>
      </c>
      <c r="C17" s="21">
        <f t="shared" si="2"/>
        <v>8974</v>
      </c>
      <c r="D17" s="21">
        <f t="shared" si="3"/>
        <v>9229</v>
      </c>
      <c r="E17" s="21">
        <f t="shared" si="4"/>
        <v>8209</v>
      </c>
      <c r="G17" s="20" t="s">
        <v>18</v>
      </c>
      <c r="H17" s="21"/>
      <c r="I17" s="21"/>
      <c r="J17" s="21"/>
      <c r="K17" s="22"/>
      <c r="M17" s="20" t="s">
        <v>18</v>
      </c>
      <c r="N17" s="21"/>
      <c r="O17" s="21"/>
      <c r="P17" s="21"/>
      <c r="Q17" s="22"/>
    </row>
    <row r="18" spans="1:17" x14ac:dyDescent="0.4">
      <c r="A18" s="20" t="s">
        <v>20</v>
      </c>
      <c r="B18" s="21">
        <f t="shared" si="1"/>
        <v>6869</v>
      </c>
      <c r="C18" s="21">
        <f t="shared" si="2"/>
        <v>9117</v>
      </c>
      <c r="D18" s="21">
        <f t="shared" si="3"/>
        <v>5153</v>
      </c>
      <c r="E18" s="21">
        <f t="shared" si="4"/>
        <v>4721</v>
      </c>
      <c r="G18" s="17" t="s">
        <v>19</v>
      </c>
      <c r="H18" s="18" t="s">
        <v>645</v>
      </c>
      <c r="I18" s="18" t="s">
        <v>646</v>
      </c>
      <c r="J18" s="18" t="s">
        <v>647</v>
      </c>
      <c r="K18" s="19" t="s">
        <v>648</v>
      </c>
      <c r="M18" s="17" t="s">
        <v>19</v>
      </c>
      <c r="N18" s="18"/>
      <c r="O18" s="18"/>
      <c r="P18" s="18"/>
      <c r="Q18" s="19"/>
    </row>
    <row r="19" spans="1:17" x14ac:dyDescent="0.4">
      <c r="A19" s="17" t="s">
        <v>21</v>
      </c>
      <c r="B19" s="21">
        <f t="shared" si="1"/>
        <v>2104</v>
      </c>
      <c r="C19" s="21">
        <f t="shared" si="2"/>
        <v>3132</v>
      </c>
      <c r="D19" s="21">
        <f t="shared" si="3"/>
        <v>1873</v>
      </c>
      <c r="E19" s="21">
        <f t="shared" si="4"/>
        <v>2249</v>
      </c>
      <c r="G19" s="20" t="s">
        <v>20</v>
      </c>
      <c r="H19" s="21" t="s">
        <v>705</v>
      </c>
      <c r="I19" s="21" t="s">
        <v>706</v>
      </c>
      <c r="J19" s="21" t="s">
        <v>707</v>
      </c>
      <c r="K19" s="22" t="s">
        <v>708</v>
      </c>
      <c r="M19" s="20" t="s">
        <v>20</v>
      </c>
      <c r="N19" s="21" t="s">
        <v>731</v>
      </c>
      <c r="O19" s="21" t="s">
        <v>732</v>
      </c>
      <c r="P19" s="21" t="s">
        <v>732</v>
      </c>
      <c r="Q19" s="22" t="s">
        <v>733</v>
      </c>
    </row>
    <row r="20" spans="1:17" x14ac:dyDescent="0.4">
      <c r="A20" s="20" t="s">
        <v>22</v>
      </c>
      <c r="B20" s="21">
        <f t="shared" si="1"/>
        <v>8566</v>
      </c>
      <c r="C20" s="21">
        <f t="shared" si="2"/>
        <v>12471</v>
      </c>
      <c r="D20" s="21">
        <f t="shared" si="3"/>
        <v>13346</v>
      </c>
      <c r="E20" s="21">
        <f t="shared" si="4"/>
        <v>13276</v>
      </c>
      <c r="G20" s="17" t="s">
        <v>21</v>
      </c>
      <c r="H20" s="18" t="s">
        <v>709</v>
      </c>
      <c r="I20" s="18" t="s">
        <v>710</v>
      </c>
      <c r="J20" s="18" t="s">
        <v>482</v>
      </c>
      <c r="K20" s="19" t="s">
        <v>711</v>
      </c>
      <c r="M20" s="17" t="s">
        <v>21</v>
      </c>
      <c r="N20" s="18"/>
      <c r="O20" s="18"/>
      <c r="P20" s="18"/>
      <c r="Q20" s="19"/>
    </row>
    <row r="21" spans="1:17" x14ac:dyDescent="0.4">
      <c r="A21" s="17" t="s">
        <v>23</v>
      </c>
      <c r="B21" s="21">
        <f t="shared" si="1"/>
        <v>0</v>
      </c>
      <c r="C21" s="21">
        <f t="shared" si="2"/>
        <v>0</v>
      </c>
      <c r="D21" s="21">
        <f t="shared" si="3"/>
        <v>0</v>
      </c>
      <c r="E21" s="21">
        <f t="shared" si="4"/>
        <v>0</v>
      </c>
      <c r="G21" s="20" t="s">
        <v>22</v>
      </c>
      <c r="H21" s="21" t="s">
        <v>712</v>
      </c>
      <c r="I21" s="21" t="s">
        <v>713</v>
      </c>
      <c r="J21" s="21" t="s">
        <v>714</v>
      </c>
      <c r="K21" s="22" t="s">
        <v>715</v>
      </c>
      <c r="M21" s="20" t="s">
        <v>22</v>
      </c>
      <c r="N21" s="21"/>
      <c r="O21" s="21"/>
      <c r="P21" s="21"/>
      <c r="Q21" s="22"/>
    </row>
    <row r="22" spans="1:17" x14ac:dyDescent="0.4">
      <c r="A22" s="20" t="s">
        <v>24</v>
      </c>
      <c r="B22" s="21">
        <f t="shared" si="1"/>
        <v>5471</v>
      </c>
      <c r="C22" s="21">
        <f t="shared" si="2"/>
        <v>6071</v>
      </c>
      <c r="D22" s="21">
        <f t="shared" si="3"/>
        <v>9379</v>
      </c>
      <c r="E22" s="21">
        <f t="shared" si="4"/>
        <v>10365</v>
      </c>
      <c r="G22" s="17" t="s">
        <v>23</v>
      </c>
      <c r="H22" s="18"/>
      <c r="I22" s="18"/>
      <c r="J22" s="18"/>
      <c r="K22" s="19"/>
      <c r="M22" s="17" t="s">
        <v>23</v>
      </c>
      <c r="N22" s="18"/>
      <c r="O22" s="18"/>
      <c r="P22" s="18"/>
      <c r="Q22" s="19"/>
    </row>
    <row r="23" spans="1:17" x14ac:dyDescent="0.4">
      <c r="A23" s="17" t="s">
        <v>25</v>
      </c>
      <c r="B23" s="21">
        <f t="shared" si="1"/>
        <v>12719</v>
      </c>
      <c r="C23" s="21">
        <f t="shared" si="2"/>
        <v>15059</v>
      </c>
      <c r="D23" s="21">
        <f t="shared" si="3"/>
        <v>15552</v>
      </c>
      <c r="E23" s="21">
        <f t="shared" si="4"/>
        <v>15749</v>
      </c>
      <c r="G23" s="20" t="s">
        <v>24</v>
      </c>
      <c r="H23" s="21" t="s">
        <v>716</v>
      </c>
      <c r="I23" s="21" t="s">
        <v>717</v>
      </c>
      <c r="J23" s="21" t="s">
        <v>718</v>
      </c>
      <c r="K23" s="22" t="s">
        <v>719</v>
      </c>
      <c r="M23" s="20" t="s">
        <v>24</v>
      </c>
      <c r="N23" s="21"/>
      <c r="O23" s="21"/>
      <c r="P23" s="21"/>
      <c r="Q23" s="22"/>
    </row>
    <row r="24" spans="1:17" x14ac:dyDescent="0.4">
      <c r="A24" s="23" t="s">
        <v>26</v>
      </c>
      <c r="B24" s="21">
        <f t="shared" si="1"/>
        <v>99417</v>
      </c>
      <c r="C24" s="21">
        <f t="shared" si="2"/>
        <v>108315</v>
      </c>
      <c r="D24" s="21">
        <f t="shared" si="3"/>
        <v>116422</v>
      </c>
      <c r="E24" s="21">
        <f t="shared" si="4"/>
        <v>118565</v>
      </c>
      <c r="G24" s="17" t="s">
        <v>25</v>
      </c>
      <c r="H24" s="18" t="s">
        <v>720</v>
      </c>
      <c r="I24" s="18" t="s">
        <v>721</v>
      </c>
      <c r="J24" s="18" t="s">
        <v>722</v>
      </c>
      <c r="K24" s="19" t="s">
        <v>723</v>
      </c>
      <c r="M24" s="17" t="s">
        <v>25</v>
      </c>
      <c r="N24" s="18" t="s">
        <v>734</v>
      </c>
      <c r="O24" s="18" t="s">
        <v>735</v>
      </c>
      <c r="P24" s="18" t="s">
        <v>736</v>
      </c>
      <c r="Q24" s="19" t="s">
        <v>736</v>
      </c>
    </row>
    <row r="25" spans="1:17" x14ac:dyDescent="0.4">
      <c r="G25" s="23" t="s">
        <v>26</v>
      </c>
      <c r="H25" s="24" t="s">
        <v>724</v>
      </c>
      <c r="I25" s="24" t="s">
        <v>725</v>
      </c>
      <c r="J25" s="24" t="s">
        <v>726</v>
      </c>
      <c r="K25" s="25" t="s">
        <v>727</v>
      </c>
      <c r="M25" s="23" t="s">
        <v>26</v>
      </c>
      <c r="N25" s="24" t="s">
        <v>737</v>
      </c>
      <c r="O25" s="24" t="s">
        <v>738</v>
      </c>
      <c r="P25" s="24" t="s">
        <v>739</v>
      </c>
      <c r="Q25" s="25" t="s">
        <v>740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0" workbookViewId="0">
      <selection activeCell="A2" sqref="A2:A30"/>
    </sheetView>
  </sheetViews>
  <sheetFormatPr baseColWidth="10" defaultRowHeight="14.6" x14ac:dyDescent="0.4"/>
  <sheetData>
    <row r="1" spans="1:1" x14ac:dyDescent="0.4">
      <c r="A1" t="e">
        <f>IF(ROW(A1)&gt;COUNTA(x),"",HYPERLINK("#'"&amp;INDEX(x,ROW(A1))&amp;"'!A1",MID(INDEX(x,ROW(A1)),FIND("]",INDEX(x,ROW(A1)))+1,31)))</f>
        <v>#NAME?</v>
      </c>
    </row>
    <row r="2" spans="1:1" x14ac:dyDescent="0.4">
      <c r="A2" t="str">
        <f>IF(ROW(A2)&gt;COUNTA(x),"",HYPERLINK("#'"&amp;INDEX(x,ROW(A2))&amp;"'!A1",MID(INDEX(x,ROW(A2)),FIND("]",INDEX(x,ROW(A2)))+1,31)))</f>
        <v/>
      </c>
    </row>
    <row r="3" spans="1:1" x14ac:dyDescent="0.4">
      <c r="A3" t="str">
        <f>IF(ROW(A3)&gt;COUNTA(x),"",HYPERLINK("#'"&amp;INDEX(x,ROW(A3))&amp;"'!A1",MID(INDEX(x,ROW(A3)),FIND("]",INDEX(x,ROW(A3)))+1,31)))</f>
        <v/>
      </c>
    </row>
    <row r="4" spans="1:1" x14ac:dyDescent="0.4">
      <c r="A4" t="str">
        <f>IF(ROW(A4)&gt;COUNTA(x),"",HYPERLINK("#'"&amp;INDEX(x,ROW(A4))&amp;"'!A1",MID(INDEX(x,ROW(A4)),FIND("]",INDEX(x,ROW(A4)))+1,31)))</f>
        <v/>
      </c>
    </row>
    <row r="5" spans="1:1" x14ac:dyDescent="0.4">
      <c r="A5" t="str">
        <f>IF(ROW(A5)&gt;COUNTA(x),"",HYPERLINK("#'"&amp;INDEX(x,ROW(A5))&amp;"'!A1",MID(INDEX(x,ROW(A5)),FIND("]",INDEX(x,ROW(A5)))+1,31)))</f>
        <v/>
      </c>
    </row>
    <row r="6" spans="1:1" x14ac:dyDescent="0.4">
      <c r="A6" t="str">
        <f>IF(ROW(A6)&gt;COUNTA(x),"",HYPERLINK("#'"&amp;INDEX(x,ROW(A6))&amp;"'!A1",MID(INDEX(x,ROW(A6)),FIND("]",INDEX(x,ROW(A6)))+1,31)))</f>
        <v/>
      </c>
    </row>
    <row r="7" spans="1:1" x14ac:dyDescent="0.4">
      <c r="A7" t="str">
        <f>IF(ROW(A7)&gt;COUNTA(x),"",HYPERLINK("#'"&amp;INDEX(x,ROW(A7))&amp;"'!A1",MID(INDEX(x,ROW(A7)),FIND("]",INDEX(x,ROW(A7)))+1,31)))</f>
        <v/>
      </c>
    </row>
    <row r="8" spans="1:1" x14ac:dyDescent="0.4">
      <c r="A8" t="str">
        <f>IF(ROW(A8)&gt;COUNTA(x),"",HYPERLINK("#'"&amp;INDEX(x,ROW(A8))&amp;"'!A1",MID(INDEX(x,ROW(A8)),FIND("]",INDEX(x,ROW(A8)))+1,31)))</f>
        <v/>
      </c>
    </row>
    <row r="9" spans="1:1" x14ac:dyDescent="0.4">
      <c r="A9" t="str">
        <f>IF(ROW(A9)&gt;COUNTA(x),"",HYPERLINK("#'"&amp;INDEX(x,ROW(A9))&amp;"'!A1",MID(INDEX(x,ROW(A9)),FIND("]",INDEX(x,ROW(A9)))+1,31)))</f>
        <v/>
      </c>
    </row>
    <row r="10" spans="1:1" x14ac:dyDescent="0.4">
      <c r="A10" t="str">
        <f>IF(ROW(A10)&gt;COUNTA(x),"",HYPERLINK("#'"&amp;INDEX(x,ROW(A10))&amp;"'!A1",MID(INDEX(x,ROW(A10)),FIND("]",INDEX(x,ROW(A10)))+1,31)))</f>
        <v/>
      </c>
    </row>
    <row r="11" spans="1:1" x14ac:dyDescent="0.4">
      <c r="A11" t="str">
        <f>IF(ROW(A11)&gt;COUNTA(x),"",HYPERLINK("#'"&amp;INDEX(x,ROW(A11))&amp;"'!A1",MID(INDEX(x,ROW(A11)),FIND("]",INDEX(x,ROW(A11)))+1,31)))</f>
        <v/>
      </c>
    </row>
    <row r="12" spans="1:1" x14ac:dyDescent="0.4">
      <c r="A12" t="str">
        <f>IF(ROW(A12)&gt;COUNTA(x),"",HYPERLINK("#'"&amp;INDEX(x,ROW(A12))&amp;"'!A1",MID(INDEX(x,ROW(A12)),FIND("]",INDEX(x,ROW(A12)))+1,31)))</f>
        <v/>
      </c>
    </row>
    <row r="13" spans="1:1" x14ac:dyDescent="0.4">
      <c r="A13" t="str">
        <f>IF(ROW(A13)&gt;COUNTA(x),"",HYPERLINK("#'"&amp;INDEX(x,ROW(A13))&amp;"'!A1",MID(INDEX(x,ROW(A13)),FIND("]",INDEX(x,ROW(A13)))+1,31)))</f>
        <v/>
      </c>
    </row>
    <row r="14" spans="1:1" x14ac:dyDescent="0.4">
      <c r="A14" t="str">
        <f>IF(ROW(A14)&gt;COUNTA(x),"",HYPERLINK("#'"&amp;INDEX(x,ROW(A14))&amp;"'!A1",MID(INDEX(x,ROW(A14)),FIND("]",INDEX(x,ROW(A14)))+1,31)))</f>
        <v/>
      </c>
    </row>
    <row r="15" spans="1:1" x14ac:dyDescent="0.4">
      <c r="A15" t="str">
        <f>IF(ROW(A15)&gt;COUNTA(x),"",HYPERLINK("#'"&amp;INDEX(x,ROW(A15))&amp;"'!A1",MID(INDEX(x,ROW(A15)),FIND("]",INDEX(x,ROW(A15)))+1,31)))</f>
        <v/>
      </c>
    </row>
    <row r="16" spans="1:1" x14ac:dyDescent="0.4">
      <c r="A16" t="str">
        <f>IF(ROW(A16)&gt;COUNTA(x),"",HYPERLINK("#'"&amp;INDEX(x,ROW(A16))&amp;"'!A1",MID(INDEX(x,ROW(A16)),FIND("]",INDEX(x,ROW(A16)))+1,31)))</f>
        <v/>
      </c>
    </row>
    <row r="17" spans="1:1" x14ac:dyDescent="0.4">
      <c r="A17" t="str">
        <f>IF(ROW(A17)&gt;COUNTA(x),"",HYPERLINK("#'"&amp;INDEX(x,ROW(A17))&amp;"'!A1",MID(INDEX(x,ROW(A17)),FIND("]",INDEX(x,ROW(A17)))+1,31)))</f>
        <v/>
      </c>
    </row>
    <row r="18" spans="1:1" x14ac:dyDescent="0.4">
      <c r="A18" t="str">
        <f>IF(ROW(A18)&gt;COUNTA(x),"",HYPERLINK("#'"&amp;INDEX(x,ROW(A18))&amp;"'!A1",MID(INDEX(x,ROW(A18)),FIND("]",INDEX(x,ROW(A18)))+1,31)))</f>
        <v/>
      </c>
    </row>
    <row r="19" spans="1:1" x14ac:dyDescent="0.4">
      <c r="A19" t="str">
        <f>IF(ROW(A19)&gt;COUNTA(x),"",HYPERLINK("#'"&amp;INDEX(x,ROW(A19))&amp;"'!A1",MID(INDEX(x,ROW(A19)),FIND("]",INDEX(x,ROW(A19)))+1,31)))</f>
        <v/>
      </c>
    </row>
    <row r="20" spans="1:1" x14ac:dyDescent="0.4">
      <c r="A20" t="str">
        <f>IF(ROW(A20)&gt;COUNTA(x),"",HYPERLINK("#'"&amp;INDEX(x,ROW(A20))&amp;"'!A1",MID(INDEX(x,ROW(A20)),FIND("]",INDEX(x,ROW(A20)))+1,31)))</f>
        <v/>
      </c>
    </row>
    <row r="21" spans="1:1" x14ac:dyDescent="0.4">
      <c r="A21" t="str">
        <f>IF(ROW(A21)&gt;COUNTA(x),"",HYPERLINK("#'"&amp;INDEX(x,ROW(A21))&amp;"'!A1",MID(INDEX(x,ROW(A21)),FIND("]",INDEX(x,ROW(A21)))+1,31)))</f>
        <v/>
      </c>
    </row>
    <row r="22" spans="1:1" x14ac:dyDescent="0.4">
      <c r="A22" t="str">
        <f>IF(ROW(A22)&gt;COUNTA(x),"",HYPERLINK("#'"&amp;INDEX(x,ROW(A22))&amp;"'!A1",MID(INDEX(x,ROW(A22)),FIND("]",INDEX(x,ROW(A22)))+1,31)))</f>
        <v/>
      </c>
    </row>
    <row r="23" spans="1:1" x14ac:dyDescent="0.4">
      <c r="A23" t="str">
        <f>IF(ROW(A23)&gt;COUNTA(x),"",HYPERLINK("#'"&amp;INDEX(x,ROW(A23))&amp;"'!A1",MID(INDEX(x,ROW(A23)),FIND("]",INDEX(x,ROW(A23)))+1,31)))</f>
        <v/>
      </c>
    </row>
    <row r="24" spans="1:1" x14ac:dyDescent="0.4">
      <c r="A24" t="str">
        <f>IF(ROW(A24)&gt;COUNTA(x),"",HYPERLINK("#'"&amp;INDEX(x,ROW(A24))&amp;"'!A1",MID(INDEX(x,ROW(A24)),FIND("]",INDEX(x,ROW(A24)))+1,31)))</f>
        <v/>
      </c>
    </row>
    <row r="25" spans="1:1" x14ac:dyDescent="0.4">
      <c r="A25" t="str">
        <f>IF(ROW(A25)&gt;COUNTA(x),"",HYPERLINK("#'"&amp;INDEX(x,ROW(A25))&amp;"'!A1",MID(INDEX(x,ROW(A25)),FIND("]",INDEX(x,ROW(A25)))+1,31)))</f>
        <v/>
      </c>
    </row>
    <row r="26" spans="1:1" x14ac:dyDescent="0.4">
      <c r="A26" t="str">
        <f>IF(ROW(A26)&gt;COUNTA(x),"",HYPERLINK("#'"&amp;INDEX(x,ROW(A26))&amp;"'!A1",MID(INDEX(x,ROW(A26)),FIND("]",INDEX(x,ROW(A26)))+1,31)))</f>
        <v/>
      </c>
    </row>
    <row r="27" spans="1:1" x14ac:dyDescent="0.4">
      <c r="A27" t="str">
        <f>IF(ROW(A27)&gt;COUNTA(x),"",HYPERLINK("#'"&amp;INDEX(x,ROW(A27))&amp;"'!A1",MID(INDEX(x,ROW(A27)),FIND("]",INDEX(x,ROW(A27)))+1,31)))</f>
        <v/>
      </c>
    </row>
    <row r="28" spans="1:1" x14ac:dyDescent="0.4">
      <c r="A28" t="str">
        <f>IF(ROW(A28)&gt;COUNTA(x),"",HYPERLINK("#'"&amp;INDEX(x,ROW(A28))&amp;"'!A1",MID(INDEX(x,ROW(A28)),FIND("]",INDEX(x,ROW(A28)))+1,31)))</f>
        <v/>
      </c>
    </row>
    <row r="29" spans="1:1" x14ac:dyDescent="0.4">
      <c r="A29" t="str">
        <f>IF(ROW(A29)&gt;COUNTA(x),"",HYPERLINK("#'"&amp;INDEX(x,ROW(A29))&amp;"'!A1",MID(INDEX(x,ROW(A29)),FIND("]",INDEX(x,ROW(A29)))+1,31)))</f>
        <v/>
      </c>
    </row>
    <row r="30" spans="1:1" x14ac:dyDescent="0.4">
      <c r="A30" t="str">
        <f>IF(ROW(A30)&gt;COUNTA(x),"",HYPERLINK("#'"&amp;INDEX(x,ROW(A30))&amp;"'!A1",MID(INDEX(x,ROW(A30)),FIND("]",INDEX(x,ROW(A30)))+1,31)))</f>
        <v/>
      </c>
    </row>
    <row r="31" spans="1:1" x14ac:dyDescent="0.4">
      <c r="A31" t="str">
        <f>IF(ROW(A31)&gt;COUNTA(x),"",HYPERLINK("#'"&amp;INDEX(x,ROW(A31))&amp;"'!A1",MID(INDEX(x,ROW(A31)),FIND("]",INDEX(x,ROW(A31)))+1,31)))</f>
        <v/>
      </c>
    </row>
    <row r="32" spans="1:1" x14ac:dyDescent="0.4">
      <c r="A32" t="str">
        <f>IF(ROW(A32)&gt;COUNTA(x),"",HYPERLINK("#'"&amp;INDEX(x,ROW(A32))&amp;"'!A1",MID(INDEX(x,ROW(A32)),FIND("]",INDEX(x,ROW(A32)))+1,31)))</f>
        <v/>
      </c>
    </row>
    <row r="33" spans="1:1" x14ac:dyDescent="0.4">
      <c r="A33" t="str">
        <f>IF(ROW(A33)&gt;COUNTA(x),"",HYPERLINK("#'"&amp;INDEX(x,ROW(A33))&amp;"'!A1",MID(INDEX(x,ROW(A33)),FIND("]",INDEX(x,ROW(A33)))+1,31)))</f>
        <v/>
      </c>
    </row>
    <row r="34" spans="1:1" x14ac:dyDescent="0.4">
      <c r="A34" t="str">
        <f>IF(ROW(A34)&gt;COUNTA(x),"",HYPERLINK("#'"&amp;INDEX(x,ROW(A34))&amp;"'!A1",MID(INDEX(x,ROW(A34)),FIND("]",INDEX(x,ROW(A34)))+1,31)))</f>
        <v/>
      </c>
    </row>
    <row r="35" spans="1:1" x14ac:dyDescent="0.4">
      <c r="A35" t="str">
        <f>IF(ROW(A35)&gt;COUNTA(x),"",HYPERLINK("#'"&amp;INDEX(x,ROW(A35))&amp;"'!A1",MID(INDEX(x,ROW(A35)),FIND("]",INDEX(x,ROW(A35)))+1,31)))</f>
        <v/>
      </c>
    </row>
    <row r="36" spans="1:1" x14ac:dyDescent="0.4">
      <c r="A36" t="str">
        <f>IF(ROW(A36)&gt;COUNTA(x),"",HYPERLINK("#'"&amp;INDEX(x,ROW(A36))&amp;"'!A1",MID(INDEX(x,ROW(A36)),FIND("]",INDEX(x,ROW(A36)))+1,31)))</f>
        <v/>
      </c>
    </row>
    <row r="37" spans="1:1" x14ac:dyDescent="0.4">
      <c r="A37" t="str">
        <f>IF(ROW(A37)&gt;COUNTA(x),"",HYPERLINK("#'"&amp;INDEX(x,ROW(A37))&amp;"'!A1",MID(INDEX(x,ROW(A37)),FIND("]",INDEX(x,ROW(A37)))+1,31)))</f>
        <v/>
      </c>
    </row>
    <row r="38" spans="1:1" x14ac:dyDescent="0.4">
      <c r="A38" t="str">
        <f>IF(ROW(A38)&gt;COUNTA(x),"",HYPERLINK("#'"&amp;INDEX(x,ROW(A38))&amp;"'!A1",MID(INDEX(x,ROW(A38)),FIND("]",INDEX(x,ROW(A38)))+1,31)))</f>
        <v/>
      </c>
    </row>
    <row r="39" spans="1:1" x14ac:dyDescent="0.4">
      <c r="A39" t="str">
        <f>IF(ROW(A39)&gt;COUNTA(x),"",HYPERLINK("#'"&amp;INDEX(x,ROW(A39))&amp;"'!A1",MID(INDEX(x,ROW(A39)),FIND("]",INDEX(x,ROW(A39)))+1,31)))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BG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69</v>
      </c>
      <c r="C4" s="21" t="s">
        <v>69</v>
      </c>
      <c r="D4" s="21" t="s">
        <v>69</v>
      </c>
      <c r="E4" s="22" t="s">
        <v>69</v>
      </c>
    </row>
    <row r="5" spans="1:5" x14ac:dyDescent="0.4">
      <c r="A5" s="17" t="s">
        <v>7</v>
      </c>
      <c r="B5" s="18" t="s">
        <v>70</v>
      </c>
      <c r="C5" s="18" t="s">
        <v>70</v>
      </c>
      <c r="D5" s="18" t="s">
        <v>70</v>
      </c>
      <c r="E5" s="19" t="s">
        <v>70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71</v>
      </c>
      <c r="C7" s="18" t="s">
        <v>72</v>
      </c>
      <c r="D7" s="18" t="s">
        <v>73</v>
      </c>
      <c r="E7" s="19" t="s">
        <v>73</v>
      </c>
    </row>
    <row r="8" spans="1:5" x14ac:dyDescent="0.4">
      <c r="A8" s="20" t="s">
        <v>10</v>
      </c>
      <c r="B8" s="21" t="s">
        <v>56</v>
      </c>
      <c r="C8" s="21" t="s">
        <v>56</v>
      </c>
      <c r="D8" s="21" t="s">
        <v>74</v>
      </c>
      <c r="E8" s="22" t="s">
        <v>74</v>
      </c>
    </row>
    <row r="9" spans="1:5" x14ac:dyDescent="0.4">
      <c r="A9" s="17" t="s">
        <v>11</v>
      </c>
      <c r="B9" s="18" t="s">
        <v>35</v>
      </c>
      <c r="C9" s="18" t="s">
        <v>35</v>
      </c>
      <c r="D9" s="18" t="s">
        <v>35</v>
      </c>
      <c r="E9" s="19" t="s">
        <v>35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4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4">
      <c r="A13" s="17" t="s">
        <v>15</v>
      </c>
      <c r="B13" s="18" t="s">
        <v>75</v>
      </c>
      <c r="C13" s="18" t="s">
        <v>75</v>
      </c>
      <c r="D13" s="18" t="s">
        <v>75</v>
      </c>
      <c r="E13" s="19" t="s">
        <v>75</v>
      </c>
    </row>
    <row r="14" spans="1:5" x14ac:dyDescent="0.4">
      <c r="A14" s="20" t="s">
        <v>16</v>
      </c>
      <c r="B14" s="21" t="s">
        <v>76</v>
      </c>
      <c r="C14" s="21" t="s">
        <v>77</v>
      </c>
      <c r="D14" s="21" t="s">
        <v>78</v>
      </c>
      <c r="E14" s="22" t="s">
        <v>78</v>
      </c>
    </row>
    <row r="15" spans="1:5" x14ac:dyDescent="0.4">
      <c r="A15" s="17" t="s">
        <v>17</v>
      </c>
      <c r="B15" s="18" t="s">
        <v>79</v>
      </c>
      <c r="C15" s="18" t="s">
        <v>79</v>
      </c>
      <c r="D15" s="18" t="s">
        <v>79</v>
      </c>
      <c r="E15" s="19" t="s">
        <v>79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80</v>
      </c>
      <c r="C17" s="18" t="s">
        <v>80</v>
      </c>
      <c r="D17" s="18" t="s">
        <v>80</v>
      </c>
      <c r="E17" s="19" t="s">
        <v>80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81</v>
      </c>
      <c r="C20" s="21" t="s">
        <v>82</v>
      </c>
      <c r="D20" s="21" t="s">
        <v>83</v>
      </c>
      <c r="E20" s="22" t="s">
        <v>84</v>
      </c>
    </row>
    <row r="21" spans="1:5" x14ac:dyDescent="0.4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4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4">
      <c r="A23" s="17" t="s">
        <v>25</v>
      </c>
      <c r="B23" s="18" t="s">
        <v>86</v>
      </c>
      <c r="C23" s="18" t="s">
        <v>87</v>
      </c>
      <c r="D23" s="18" t="s">
        <v>87</v>
      </c>
      <c r="E23" s="19" t="s">
        <v>87</v>
      </c>
    </row>
    <row r="24" spans="1:5" x14ac:dyDescent="0.4">
      <c r="A24" s="23" t="s">
        <v>26</v>
      </c>
      <c r="B24" s="24" t="s">
        <v>88</v>
      </c>
      <c r="C24" s="24" t="s">
        <v>89</v>
      </c>
      <c r="D24" s="24" t="s">
        <v>90</v>
      </c>
      <c r="E24" s="25" t="s">
        <v>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  <col min="6" max="6" width="35.6914062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CH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35</v>
      </c>
      <c r="C7" s="18" t="s">
        <v>35</v>
      </c>
      <c r="D7" s="18" t="s">
        <v>35</v>
      </c>
      <c r="E7" s="19" t="s">
        <v>35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93</v>
      </c>
      <c r="C13" s="18" t="s">
        <v>94</v>
      </c>
      <c r="D13" s="18" t="s">
        <v>95</v>
      </c>
      <c r="E13" s="19" t="s">
        <v>96</v>
      </c>
    </row>
    <row r="14" spans="1:5" x14ac:dyDescent="0.4">
      <c r="A14" s="20" t="s">
        <v>16</v>
      </c>
      <c r="B14" s="21" t="s">
        <v>97</v>
      </c>
      <c r="C14" s="21" t="s">
        <v>98</v>
      </c>
      <c r="D14" s="21" t="s">
        <v>99</v>
      </c>
      <c r="E14" s="22" t="s">
        <v>99</v>
      </c>
    </row>
    <row r="15" spans="1:5" x14ac:dyDescent="0.4">
      <c r="A15" s="17" t="s">
        <v>17</v>
      </c>
      <c r="B15" s="18" t="s">
        <v>100</v>
      </c>
      <c r="C15" s="18" t="s">
        <v>101</v>
      </c>
      <c r="D15" s="18" t="s">
        <v>102</v>
      </c>
      <c r="E15" s="19" t="s">
        <v>103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104</v>
      </c>
      <c r="C17" s="18" t="s">
        <v>104</v>
      </c>
      <c r="D17" s="18" t="s">
        <v>104</v>
      </c>
      <c r="E17" s="19" t="s">
        <v>105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35</v>
      </c>
      <c r="C23" s="18" t="s">
        <v>35</v>
      </c>
      <c r="D23" s="18" t="s">
        <v>35</v>
      </c>
      <c r="E23" s="19" t="s">
        <v>35</v>
      </c>
    </row>
    <row r="24" spans="1:5" x14ac:dyDescent="0.4">
      <c r="A24" s="23" t="s">
        <v>26</v>
      </c>
      <c r="B24" s="24" t="s">
        <v>106</v>
      </c>
      <c r="C24" s="24" t="s">
        <v>107</v>
      </c>
      <c r="D24" s="24" t="s">
        <v>108</v>
      </c>
      <c r="E24" s="25" t="s">
        <v>109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CY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110</v>
      </c>
      <c r="C4" s="21" t="s">
        <v>110</v>
      </c>
      <c r="D4" s="21" t="s">
        <v>111</v>
      </c>
      <c r="E4" s="22" t="s">
        <v>111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112</v>
      </c>
      <c r="C9" s="18" t="s">
        <v>112</v>
      </c>
      <c r="D9" s="18" t="s">
        <v>112</v>
      </c>
      <c r="E9" s="19" t="s">
        <v>112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113</v>
      </c>
      <c r="C20" s="21" t="s">
        <v>114</v>
      </c>
      <c r="D20" s="21" t="s">
        <v>115</v>
      </c>
      <c r="E20" s="22" t="s">
        <v>116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117</v>
      </c>
      <c r="C23" s="18" t="s">
        <v>117</v>
      </c>
      <c r="D23" s="18" t="s">
        <v>117</v>
      </c>
      <c r="E23" s="19" t="s">
        <v>117</v>
      </c>
    </row>
    <row r="24" spans="1:5" x14ac:dyDescent="0.4">
      <c r="A24" s="23" t="s">
        <v>26</v>
      </c>
      <c r="B24" s="24" t="s">
        <v>118</v>
      </c>
      <c r="C24" s="24" t="s">
        <v>119</v>
      </c>
      <c r="D24" s="24" t="s">
        <v>120</v>
      </c>
      <c r="E24" s="25" t="s">
        <v>121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CZ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122</v>
      </c>
      <c r="C4" s="21" t="s">
        <v>122</v>
      </c>
      <c r="D4" s="21" t="s">
        <v>123</v>
      </c>
      <c r="E4" s="22" t="s">
        <v>124</v>
      </c>
    </row>
    <row r="5" spans="1:5" x14ac:dyDescent="0.4">
      <c r="A5" s="17" t="s">
        <v>7</v>
      </c>
      <c r="B5" s="18" t="s">
        <v>125</v>
      </c>
      <c r="C5" s="18" t="s">
        <v>126</v>
      </c>
      <c r="D5" s="18" t="s">
        <v>127</v>
      </c>
      <c r="E5" s="19" t="s">
        <v>128</v>
      </c>
    </row>
    <row r="6" spans="1:5" x14ac:dyDescent="0.4">
      <c r="A6" s="20" t="s">
        <v>8</v>
      </c>
      <c r="B6" s="21" t="s">
        <v>129</v>
      </c>
      <c r="C6" s="21" t="s">
        <v>129</v>
      </c>
      <c r="D6" s="21" t="s">
        <v>129</v>
      </c>
      <c r="E6" s="22" t="s">
        <v>129</v>
      </c>
    </row>
    <row r="7" spans="1:5" x14ac:dyDescent="0.4">
      <c r="A7" s="17" t="s">
        <v>9</v>
      </c>
      <c r="B7" s="18" t="s">
        <v>130</v>
      </c>
      <c r="C7" s="18" t="s">
        <v>130</v>
      </c>
      <c r="D7" s="18" t="s">
        <v>130</v>
      </c>
      <c r="E7" s="19" t="s">
        <v>130</v>
      </c>
    </row>
    <row r="8" spans="1:5" x14ac:dyDescent="0.4">
      <c r="A8" s="20" t="s">
        <v>10</v>
      </c>
      <c r="B8" s="21" t="s">
        <v>131</v>
      </c>
      <c r="C8" s="21" t="s">
        <v>131</v>
      </c>
      <c r="D8" s="21" t="s">
        <v>131</v>
      </c>
      <c r="E8" s="22" t="s">
        <v>131</v>
      </c>
    </row>
    <row r="9" spans="1:5" x14ac:dyDescent="0.4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133</v>
      </c>
      <c r="C13" s="18" t="s">
        <v>133</v>
      </c>
      <c r="D13" s="18" t="s">
        <v>133</v>
      </c>
      <c r="E13" s="19" t="s">
        <v>133</v>
      </c>
    </row>
    <row r="14" spans="1:5" x14ac:dyDescent="0.4">
      <c r="A14" s="20" t="s">
        <v>16</v>
      </c>
      <c r="B14" s="21" t="s">
        <v>134</v>
      </c>
      <c r="C14" s="21" t="s">
        <v>134</v>
      </c>
      <c r="D14" s="21" t="s">
        <v>134</v>
      </c>
      <c r="E14" s="22" t="s">
        <v>134</v>
      </c>
    </row>
    <row r="15" spans="1:5" x14ac:dyDescent="0.4">
      <c r="A15" s="17" t="s">
        <v>17</v>
      </c>
      <c r="B15" s="18" t="s">
        <v>135</v>
      </c>
      <c r="C15" s="18" t="s">
        <v>135</v>
      </c>
      <c r="D15" s="18" t="s">
        <v>135</v>
      </c>
      <c r="E15" s="19" t="s">
        <v>136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137</v>
      </c>
      <c r="C17" s="18" t="s">
        <v>137</v>
      </c>
      <c r="D17" s="18" t="s">
        <v>137</v>
      </c>
      <c r="E17" s="19" t="s">
        <v>137</v>
      </c>
    </row>
    <row r="18" spans="1:5" x14ac:dyDescent="0.4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4">
      <c r="A19" s="17" t="s">
        <v>21</v>
      </c>
      <c r="B19" s="18" t="s">
        <v>123</v>
      </c>
      <c r="C19" s="18" t="s">
        <v>123</v>
      </c>
      <c r="D19" s="18" t="s">
        <v>123</v>
      </c>
      <c r="E19" s="19" t="s">
        <v>124</v>
      </c>
    </row>
    <row r="20" spans="1:5" x14ac:dyDescent="0.4">
      <c r="A20" s="20" t="s">
        <v>22</v>
      </c>
      <c r="B20" s="21" t="s">
        <v>138</v>
      </c>
      <c r="C20" s="21" t="s">
        <v>139</v>
      </c>
      <c r="D20" s="21" t="s">
        <v>140</v>
      </c>
      <c r="E20" s="22" t="s">
        <v>141</v>
      </c>
    </row>
    <row r="21" spans="1:5" x14ac:dyDescent="0.4">
      <c r="A21" s="17" t="s">
        <v>23</v>
      </c>
      <c r="B21" s="18" t="s">
        <v>142</v>
      </c>
      <c r="C21" s="18" t="s">
        <v>142</v>
      </c>
      <c r="D21" s="18" t="s">
        <v>142</v>
      </c>
      <c r="E21" s="19" t="s">
        <v>142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143</v>
      </c>
      <c r="C23" s="18" t="s">
        <v>144</v>
      </c>
      <c r="D23" s="18" t="s">
        <v>145</v>
      </c>
      <c r="E23" s="19" t="s">
        <v>146</v>
      </c>
    </row>
    <row r="24" spans="1:5" x14ac:dyDescent="0.4">
      <c r="A24" s="23" t="s">
        <v>26</v>
      </c>
      <c r="B24" s="24" t="s">
        <v>147</v>
      </c>
      <c r="C24" s="24" t="s">
        <v>148</v>
      </c>
      <c r="D24" s="24" t="s">
        <v>149</v>
      </c>
      <c r="E24" s="25" t="s">
        <v>150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DE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151</v>
      </c>
      <c r="C4" s="21" t="s">
        <v>152</v>
      </c>
      <c r="D4" s="21" t="s">
        <v>153</v>
      </c>
      <c r="E4" s="22" t="s">
        <v>154</v>
      </c>
    </row>
    <row r="5" spans="1:5" x14ac:dyDescent="0.4">
      <c r="A5" s="17" t="s">
        <v>7</v>
      </c>
      <c r="B5" s="18" t="s">
        <v>155</v>
      </c>
      <c r="C5" s="18" t="s">
        <v>156</v>
      </c>
      <c r="D5" s="18" t="s">
        <v>157</v>
      </c>
      <c r="E5" s="19" t="s">
        <v>158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132</v>
      </c>
    </row>
    <row r="7" spans="1:5" x14ac:dyDescent="0.4">
      <c r="A7" s="17" t="s">
        <v>9</v>
      </c>
      <c r="B7" s="18" t="s">
        <v>159</v>
      </c>
      <c r="C7" s="18" t="s">
        <v>160</v>
      </c>
      <c r="D7" s="18" t="s">
        <v>161</v>
      </c>
      <c r="E7" s="19" t="s">
        <v>162</v>
      </c>
    </row>
    <row r="8" spans="1:5" x14ac:dyDescent="0.4">
      <c r="A8" s="20" t="s">
        <v>10</v>
      </c>
      <c r="B8" s="21" t="s">
        <v>163</v>
      </c>
      <c r="C8" s="21" t="s">
        <v>164</v>
      </c>
      <c r="D8" s="21" t="s">
        <v>165</v>
      </c>
      <c r="E8" s="22" t="s">
        <v>166</v>
      </c>
    </row>
    <row r="9" spans="1:5" x14ac:dyDescent="0.4">
      <c r="A9" s="17" t="s">
        <v>11</v>
      </c>
      <c r="B9" s="18" t="s">
        <v>167</v>
      </c>
      <c r="C9" s="18" t="s">
        <v>168</v>
      </c>
      <c r="D9" s="18" t="s">
        <v>169</v>
      </c>
      <c r="E9" s="19" t="s">
        <v>170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171</v>
      </c>
      <c r="C12" s="21" t="s">
        <v>172</v>
      </c>
      <c r="D12" s="21" t="s">
        <v>173</v>
      </c>
      <c r="E12" s="22" t="s">
        <v>174</v>
      </c>
    </row>
    <row r="13" spans="1:5" x14ac:dyDescent="0.4">
      <c r="A13" s="17" t="s">
        <v>15</v>
      </c>
      <c r="B13" s="18" t="s">
        <v>175</v>
      </c>
      <c r="C13" s="18" t="s">
        <v>176</v>
      </c>
      <c r="D13" s="18" t="s">
        <v>177</v>
      </c>
      <c r="E13" s="19" t="s">
        <v>177</v>
      </c>
    </row>
    <row r="14" spans="1:5" x14ac:dyDescent="0.4">
      <c r="A14" s="20" t="s">
        <v>16</v>
      </c>
      <c r="B14" s="21" t="s">
        <v>178</v>
      </c>
      <c r="C14" s="21" t="s">
        <v>179</v>
      </c>
      <c r="D14" s="21" t="s">
        <v>180</v>
      </c>
      <c r="E14" s="22" t="s">
        <v>181</v>
      </c>
    </row>
    <row r="15" spans="1:5" x14ac:dyDescent="0.4">
      <c r="A15" s="17" t="s">
        <v>17</v>
      </c>
      <c r="B15" s="18" t="s">
        <v>182</v>
      </c>
      <c r="C15" s="18" t="s">
        <v>183</v>
      </c>
      <c r="D15" s="18" t="s">
        <v>184</v>
      </c>
      <c r="E15" s="19" t="s">
        <v>184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185</v>
      </c>
      <c r="C17" s="18" t="s">
        <v>186</v>
      </c>
      <c r="D17" s="18" t="s">
        <v>186</v>
      </c>
      <c r="E17" s="19" t="s">
        <v>187</v>
      </c>
    </row>
    <row r="18" spans="1:5" x14ac:dyDescent="0.4">
      <c r="A18" s="20" t="s">
        <v>20</v>
      </c>
      <c r="B18" s="21" t="s">
        <v>188</v>
      </c>
      <c r="C18" s="21" t="s">
        <v>189</v>
      </c>
      <c r="D18" s="21" t="s">
        <v>190</v>
      </c>
      <c r="E18" s="22" t="s">
        <v>191</v>
      </c>
    </row>
    <row r="19" spans="1:5" x14ac:dyDescent="0.4">
      <c r="A19" s="17" t="s">
        <v>21</v>
      </c>
      <c r="B19" s="18" t="s">
        <v>192</v>
      </c>
      <c r="C19" s="18" t="s">
        <v>193</v>
      </c>
      <c r="D19" s="18" t="s">
        <v>194</v>
      </c>
      <c r="E19" s="19" t="s">
        <v>195</v>
      </c>
    </row>
    <row r="20" spans="1:5" x14ac:dyDescent="0.4">
      <c r="A20" s="20" t="s">
        <v>22</v>
      </c>
      <c r="B20" s="21" t="s">
        <v>196</v>
      </c>
      <c r="C20" s="21" t="s">
        <v>197</v>
      </c>
      <c r="D20" s="21" t="s">
        <v>198</v>
      </c>
      <c r="E20" s="22" t="s">
        <v>199</v>
      </c>
    </row>
    <row r="21" spans="1:5" x14ac:dyDescent="0.4">
      <c r="A21" s="17" t="s">
        <v>23</v>
      </c>
      <c r="B21" s="18" t="s">
        <v>200</v>
      </c>
      <c r="C21" s="18" t="s">
        <v>201</v>
      </c>
      <c r="D21" s="18" t="s">
        <v>201</v>
      </c>
      <c r="E21" s="19" t="s">
        <v>202</v>
      </c>
    </row>
    <row r="22" spans="1:5" x14ac:dyDescent="0.4">
      <c r="A22" s="20" t="s">
        <v>24</v>
      </c>
      <c r="B22" s="21" t="s">
        <v>203</v>
      </c>
      <c r="C22" s="21" t="s">
        <v>204</v>
      </c>
      <c r="D22" s="21" t="s">
        <v>205</v>
      </c>
      <c r="E22" s="22" t="s">
        <v>206</v>
      </c>
    </row>
    <row r="23" spans="1:5" x14ac:dyDescent="0.4">
      <c r="A23" s="17" t="s">
        <v>25</v>
      </c>
      <c r="B23" s="18" t="s">
        <v>207</v>
      </c>
      <c r="C23" s="18" t="s">
        <v>208</v>
      </c>
      <c r="D23" s="18" t="s">
        <v>209</v>
      </c>
      <c r="E23" s="19" t="s">
        <v>210</v>
      </c>
    </row>
    <row r="24" spans="1:5" x14ac:dyDescent="0.4">
      <c r="A24" s="23" t="s">
        <v>26</v>
      </c>
      <c r="B24" s="24" t="s">
        <v>211</v>
      </c>
      <c r="C24" s="24" t="s">
        <v>212</v>
      </c>
      <c r="D24" s="24" t="s">
        <v>213</v>
      </c>
      <c r="E24" s="25" t="s">
        <v>214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DK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215</v>
      </c>
      <c r="C4" s="21" t="s">
        <v>216</v>
      </c>
      <c r="D4" s="21" t="s">
        <v>217</v>
      </c>
      <c r="E4" s="22" t="s">
        <v>218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219</v>
      </c>
      <c r="C7" s="18" t="s">
        <v>220</v>
      </c>
      <c r="D7" s="18" t="s">
        <v>221</v>
      </c>
      <c r="E7" s="19" t="s">
        <v>222</v>
      </c>
    </row>
    <row r="8" spans="1:5" x14ac:dyDescent="0.4">
      <c r="A8" s="20" t="s">
        <v>10</v>
      </c>
      <c r="B8" s="21" t="s">
        <v>223</v>
      </c>
      <c r="C8" s="21" t="s">
        <v>224</v>
      </c>
      <c r="D8" s="21" t="s">
        <v>224</v>
      </c>
      <c r="E8" s="22" t="s">
        <v>224</v>
      </c>
    </row>
    <row r="9" spans="1:5" x14ac:dyDescent="0.4">
      <c r="A9" s="17" t="s">
        <v>11</v>
      </c>
      <c r="B9" s="18" t="s">
        <v>225</v>
      </c>
      <c r="C9" s="18" t="s">
        <v>226</v>
      </c>
      <c r="D9" s="18" t="s">
        <v>226</v>
      </c>
      <c r="E9" s="19" t="s">
        <v>227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228</v>
      </c>
      <c r="C14" s="21" t="s">
        <v>85</v>
      </c>
      <c r="D14" s="21" t="s">
        <v>229</v>
      </c>
      <c r="E14" s="22" t="s">
        <v>229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230</v>
      </c>
      <c r="C19" s="18" t="s">
        <v>231</v>
      </c>
      <c r="D19" s="18" t="s">
        <v>232</v>
      </c>
      <c r="E19" s="19" t="s">
        <v>233</v>
      </c>
    </row>
    <row r="20" spans="1:5" x14ac:dyDescent="0.4">
      <c r="A20" s="20" t="s">
        <v>22</v>
      </c>
      <c r="B20" s="21" t="s">
        <v>234</v>
      </c>
      <c r="C20" s="21" t="s">
        <v>235</v>
      </c>
      <c r="D20" s="21" t="s">
        <v>236</v>
      </c>
      <c r="E20" s="22" t="s">
        <v>237</v>
      </c>
    </row>
    <row r="21" spans="1:5" x14ac:dyDescent="0.4">
      <c r="A21" s="17" t="s">
        <v>23</v>
      </c>
      <c r="B21" s="18" t="s">
        <v>238</v>
      </c>
      <c r="C21" s="18" t="s">
        <v>239</v>
      </c>
      <c r="D21" s="18" t="s">
        <v>239</v>
      </c>
      <c r="E21" s="19" t="s">
        <v>239</v>
      </c>
    </row>
    <row r="22" spans="1:5" x14ac:dyDescent="0.4">
      <c r="A22" s="20" t="s">
        <v>24</v>
      </c>
      <c r="B22" s="21" t="s">
        <v>240</v>
      </c>
      <c r="C22" s="21" t="s">
        <v>241</v>
      </c>
      <c r="D22" s="21" t="s">
        <v>241</v>
      </c>
      <c r="E22" s="22" t="s">
        <v>241</v>
      </c>
    </row>
    <row r="23" spans="1:5" x14ac:dyDescent="0.4">
      <c r="A23" s="17" t="s">
        <v>25</v>
      </c>
      <c r="B23" s="18" t="s">
        <v>242</v>
      </c>
      <c r="C23" s="18" t="s">
        <v>243</v>
      </c>
      <c r="D23" s="18" t="s">
        <v>244</v>
      </c>
      <c r="E23" s="19" t="s">
        <v>245</v>
      </c>
    </row>
    <row r="24" spans="1:5" x14ac:dyDescent="0.4">
      <c r="A24" s="23" t="s">
        <v>26</v>
      </c>
      <c r="B24" s="24" t="s">
        <v>246</v>
      </c>
      <c r="C24" s="24" t="s">
        <v>247</v>
      </c>
      <c r="D24" s="24" t="s">
        <v>248</v>
      </c>
      <c r="E24" s="25" t="s">
        <v>249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4 h y U S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d 4 h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I c l E o i k e 4 D g A A A B E A A A A T A B w A R m 9 y b X V s Y X M v U 2 V j d G l v b j E u b S C i G A A o o B Q A A A A A A A A A A A A A A A A A A A A A A A A A A A A r T k 0 u y c z P U w i G 0 I b W A F B L A Q I t A B Q A A g A I A H e I c l E r E V 4 C p w A A A P k A A A A S A A A A A A A A A A A A A A A A A A A A A A B D b 2 5 m a W c v U G F j a 2 F n Z S 5 4 b W x Q S w E C L Q A U A A I A C A B 3 i H J R D 8 r p q 6 Q A A A D p A A A A E w A A A A A A A A A A A A A A A A D z A A A A W 0 N v b n R l b n R f V H l w Z X N d L n h t b F B L A Q I t A B Q A A g A I A H e I c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/ g E D R T Q m S 7 1 X Q n r L 8 9 M 1 A A A A A A I A A A A A A B B m A A A A A Q A A I A A A A G + n Z s j 6 q r V G Z 3 n A S h l + P z P a + r 8 6 u h 5 C C a / p p O I U r d I M A A A A A A 6 A A A A A A g A A I A A A A J A / 7 G Z c 6 S Y E k J S G g z O k U Q X G L T k 1 R W 4 B I I t 4 / Y d o l d G N U A A A A M J N / U n R y o / p d C w c 5 r S i B a R O g B e C + G y 6 8 s E y z 9 z Y N / c m P Z Z Y y I X e K d 2 3 K 7 D Y u 1 l J P z l W 0 K X U Y 6 U F H 1 E N x C K k d 0 9 8 8 x x 1 4 e q y n S J B N A N J N i H r Q A A A A K G y 9 p T 5 a h n r 1 9 D q p V m c S E i f H P w + W Q x P y u o r H m C s H J k 8 w P P / H P N B v h m / r h o E e Q s m v r V h k U E h o T n x x V 2 L 5 y k x P t o = < / D a t a M a s h u p > 
</file>

<file path=customXml/itemProps1.xml><?xml version="1.0" encoding="utf-8"?>
<ds:datastoreItem xmlns:ds="http://schemas.openxmlformats.org/officeDocument/2006/customXml" ds:itemID="{EEB9B3DC-D80A-43C8-921C-2E79C26C5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Hydro capacities</vt:lpstr>
      <vt:lpstr>AT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GR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PL</vt:lpstr>
      <vt:lpstr>PT</vt:lpstr>
      <vt:lpstr>RO</vt:lpstr>
      <vt:lpstr>SE</vt:lpstr>
      <vt:lpstr>SI</vt:lpstr>
      <vt:lpstr>SK</vt:lpstr>
      <vt:lpstr>UK</vt:lpstr>
      <vt:lpstr>table country names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geipel</cp:lastModifiedBy>
  <dcterms:created xsi:type="dcterms:W3CDTF">2020-11-18T14:19:11Z</dcterms:created>
  <dcterms:modified xsi:type="dcterms:W3CDTF">2020-12-18T11:33:07Z</dcterms:modified>
</cp:coreProperties>
</file>