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"/>
    </mc:Choice>
  </mc:AlternateContent>
  <bookViews>
    <workbookView xWindow="0" yWindow="0" windowWidth="25200" windowHeight="9975" tabRatio="773"/>
  </bookViews>
  <sheets>
    <sheet name="Hydro capacities" sheetId="31" r:id="rId1"/>
    <sheet name="AT" sheetId="1" r:id="rId2"/>
    <sheet name="BE" sheetId="2" r:id="rId3"/>
    <sheet name="BG" sheetId="3" r:id="rId4"/>
    <sheet name="CH" sheetId="4" r:id="rId5"/>
    <sheet name="CY" sheetId="5" r:id="rId6"/>
    <sheet name="CZ" sheetId="6" r:id="rId7"/>
    <sheet name="DE" sheetId="7" r:id="rId8"/>
    <sheet name="DK" sheetId="8" r:id="rId9"/>
    <sheet name="EE" sheetId="9" r:id="rId10"/>
    <sheet name="ES" sheetId="10" r:id="rId11"/>
    <sheet name="FI" sheetId="11" r:id="rId12"/>
    <sheet name="FR" sheetId="12" r:id="rId13"/>
    <sheet name="GR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L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  <sheet name="table country names" sheetId="30" r:id="rId31"/>
  </sheets>
  <definedNames>
    <definedName name="_xlnm._FilterDatabase" localSheetId="0" hidden="1">'Hydro capacities'!$M$4:$N$33</definedName>
    <definedName name="ExterneDaten_1" localSheetId="7" hidden="1">DE!$A$3:$E$24</definedName>
    <definedName name="ExterneDaten_1" localSheetId="9" hidden="1">EE!$A$3:$E$23</definedName>
    <definedName name="ExterneDaten_1" localSheetId="10" hidden="1">ES!$A$3:$E$24</definedName>
    <definedName name="ExterneDaten_1" localSheetId="11" hidden="1">FI!$A$3:$E$24</definedName>
    <definedName name="ExterneDaten_1" localSheetId="12" hidden="1">FR!$A$3:$E$24</definedName>
    <definedName name="ExterneDaten_1" localSheetId="13" hidden="1">GR!$A$3:$E$24</definedName>
    <definedName name="ExterneDaten_1" localSheetId="14" hidden="1">HR!$A$3:$E$24</definedName>
    <definedName name="ExterneDaten_1" localSheetId="15" hidden="1">HU!$A$3:$E$24</definedName>
    <definedName name="ExterneDaten_1" localSheetId="16" hidden="1">IE!$A$3:$E$24</definedName>
    <definedName name="ExterneDaten_1" localSheetId="17" hidden="1">IT!$A$3:$E$24</definedName>
    <definedName name="ExterneDaten_1" localSheetId="18" hidden="1">LT!$A$3:$E$24</definedName>
    <definedName name="ExterneDaten_1" localSheetId="19" hidden="1">LU!$A$3:$E$24</definedName>
    <definedName name="ExterneDaten_1" localSheetId="21" hidden="1">NL!$A$3:$E$24</definedName>
    <definedName name="ExterneDaten_1" localSheetId="22" hidden="1">NO!$A$3:$E$24</definedName>
    <definedName name="ExterneDaten_1" localSheetId="23" hidden="1">PL!$A$3:$E$24</definedName>
    <definedName name="ExterneDaten_1" localSheetId="24" hidden="1">PT!$A$3:$E$24</definedName>
    <definedName name="ExterneDaten_1" localSheetId="25" hidden="1">RO!$A$3:$E$24</definedName>
    <definedName name="ExterneDaten_1" localSheetId="26" hidden="1">SE!$A$3:$E$24</definedName>
    <definedName name="ExterneDaten_1" localSheetId="27" hidden="1">SI!$A$3:$E$24</definedName>
    <definedName name="ExterneDaten_1" localSheetId="28" hidden="1">SK!$A$3:$E$24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1" l="1"/>
  <c r="Q33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5" i="31"/>
  <c r="P24" i="31"/>
  <c r="P33" i="31"/>
  <c r="C31" i="31" l="1"/>
  <c r="C32" i="31"/>
  <c r="C23" i="31" l="1"/>
  <c r="C24" i="31"/>
  <c r="C26" i="31"/>
  <c r="E28" i="31"/>
  <c r="D29" i="31"/>
  <c r="C30" i="31"/>
  <c r="E32" i="31"/>
  <c r="E26" i="31"/>
  <c r="E30" i="31"/>
  <c r="D28" i="31"/>
  <c r="E31" i="31"/>
  <c r="D24" i="31"/>
  <c r="D26" i="31"/>
  <c r="C27" i="31"/>
  <c r="E29" i="31"/>
  <c r="D30" i="31"/>
  <c r="D27" i="31"/>
  <c r="C28" i="31"/>
  <c r="D31" i="31"/>
  <c r="E27" i="31"/>
  <c r="C29" i="31"/>
  <c r="D32" i="31"/>
  <c r="G32" i="31" l="1"/>
  <c r="P32" i="31" s="1"/>
  <c r="H27" i="31"/>
  <c r="Q27" i="31" s="1"/>
  <c r="G31" i="31"/>
  <c r="P31" i="31" s="1"/>
  <c r="G27" i="31"/>
  <c r="P27" i="31" s="1"/>
  <c r="G30" i="31"/>
  <c r="P30" i="31" s="1"/>
  <c r="H29" i="31"/>
  <c r="Q29" i="31" s="1"/>
  <c r="G26" i="31"/>
  <c r="P26" i="31" s="1"/>
  <c r="G25" i="31"/>
  <c r="P25" i="31" s="1"/>
  <c r="H25" i="31"/>
  <c r="Q25" i="31" s="1"/>
  <c r="H31" i="31"/>
  <c r="Q31" i="31" s="1"/>
  <c r="G28" i="31"/>
  <c r="P28" i="31" s="1"/>
  <c r="H30" i="31"/>
  <c r="Q30" i="31" s="1"/>
  <c r="H26" i="31"/>
  <c r="Q26" i="31" s="1"/>
  <c r="H32" i="31"/>
  <c r="Q32" i="31" s="1"/>
  <c r="G29" i="31"/>
  <c r="P29" i="31" s="1"/>
  <c r="S29" i="31" s="1"/>
  <c r="H28" i="31"/>
  <c r="Q28" i="31" s="1"/>
  <c r="S28" i="31" l="1"/>
  <c r="S31" i="31"/>
  <c r="S30" i="31"/>
  <c r="B5" i="29" l="1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E16" i="31"/>
  <c r="D6" i="31"/>
  <c r="G6" i="31" l="1"/>
  <c r="P6" i="31" s="1"/>
  <c r="H6" i="31"/>
  <c r="Q6" i="31" s="1"/>
  <c r="E17" i="31"/>
  <c r="D19" i="31"/>
  <c r="D23" i="31"/>
  <c r="C22" i="31"/>
  <c r="C16" i="31"/>
  <c r="C17" i="31"/>
  <c r="E10" i="31"/>
  <c r="D10" i="31"/>
  <c r="D12" i="31"/>
  <c r="C9" i="31"/>
  <c r="C5" i="31"/>
  <c r="D16" i="31"/>
  <c r="C13" i="31"/>
  <c r="C21" i="31"/>
  <c r="E5" i="31"/>
  <c r="E21" i="31"/>
  <c r="C7" i="31"/>
  <c r="D14" i="31"/>
  <c r="C20" i="31"/>
  <c r="D18" i="31"/>
  <c r="D13" i="31"/>
  <c r="E23" i="31"/>
  <c r="C10" i="31"/>
  <c r="E7" i="31"/>
  <c r="E19" i="31"/>
  <c r="C6" i="31"/>
  <c r="C14" i="31"/>
  <c r="E8" i="31"/>
  <c r="C11" i="31"/>
  <c r="D8" i="31"/>
  <c r="E18" i="31"/>
  <c r="D21" i="31"/>
  <c r="D20" i="31"/>
  <c r="D22" i="31"/>
  <c r="C18" i="31"/>
  <c r="D11" i="31"/>
  <c r="D17" i="31"/>
  <c r="C8" i="31"/>
  <c r="E11" i="31"/>
  <c r="D5" i="31"/>
  <c r="D7" i="31"/>
  <c r="C19" i="31"/>
  <c r="C15" i="31"/>
  <c r="D15" i="31"/>
  <c r="G5" i="31" l="1"/>
  <c r="P5" i="31" s="1"/>
  <c r="G21" i="31"/>
  <c r="P21" i="31" s="1"/>
  <c r="G20" i="31"/>
  <c r="P20" i="31" s="1"/>
  <c r="G16" i="31"/>
  <c r="P16" i="31" s="1"/>
  <c r="G23" i="31"/>
  <c r="P23" i="31" s="1"/>
  <c r="G19" i="31"/>
  <c r="P19" i="31" s="1"/>
  <c r="G15" i="31"/>
  <c r="P15" i="31" s="1"/>
  <c r="H15" i="31"/>
  <c r="Q15" i="31" s="1"/>
  <c r="G17" i="31"/>
  <c r="P17" i="31" s="1"/>
  <c r="G22" i="31"/>
  <c r="P22" i="31" s="1"/>
  <c r="H22" i="31"/>
  <c r="Q22" i="31" s="1"/>
  <c r="G18" i="31"/>
  <c r="P18" i="31" s="1"/>
  <c r="H20" i="31"/>
  <c r="Q20" i="31" s="1"/>
  <c r="H16" i="31"/>
  <c r="Q16" i="31" s="1"/>
  <c r="H17" i="31"/>
  <c r="Q17" i="31" s="1"/>
  <c r="H23" i="31"/>
  <c r="Q23" i="31" s="1"/>
  <c r="H19" i="31"/>
  <c r="Q19" i="31" s="1"/>
  <c r="H21" i="31"/>
  <c r="Q21" i="31" s="1"/>
  <c r="H18" i="31"/>
  <c r="Q18" i="31" s="1"/>
  <c r="G12" i="31"/>
  <c r="P12" i="31" s="1"/>
  <c r="H12" i="31"/>
  <c r="Q12" i="31" s="1"/>
  <c r="G13" i="31"/>
  <c r="P13" i="31" s="1"/>
  <c r="G11" i="31"/>
  <c r="P11" i="31" s="1"/>
  <c r="G10" i="31"/>
  <c r="P10" i="31" s="1"/>
  <c r="H13" i="31"/>
  <c r="Q13" i="31" s="1"/>
  <c r="H11" i="31"/>
  <c r="Q11" i="31" s="1"/>
  <c r="H10" i="31"/>
  <c r="Q10" i="31" s="1"/>
  <c r="G9" i="31"/>
  <c r="P9" i="31" s="1"/>
  <c r="G8" i="31"/>
  <c r="P8" i="31" s="1"/>
  <c r="G7" i="31"/>
  <c r="P7" i="31" s="1"/>
  <c r="H8" i="31"/>
  <c r="Q8" i="31" s="1"/>
  <c r="H7" i="31"/>
  <c r="Q7" i="31" s="1"/>
  <c r="H9" i="31"/>
  <c r="Q9" i="31" s="1"/>
  <c r="H5" i="31"/>
  <c r="Q5" i="31" s="1"/>
  <c r="E14" i="31"/>
  <c r="H14" i="31" s="1"/>
  <c r="Q14" i="31" s="1"/>
  <c r="S10" i="31" l="1"/>
  <c r="S18" i="31"/>
  <c r="S16" i="31"/>
  <c r="S11" i="31"/>
  <c r="S19" i="31"/>
  <c r="S21" i="31"/>
  <c r="S7" i="31"/>
  <c r="S17" i="31"/>
  <c r="S23" i="31"/>
  <c r="S5" i="31"/>
  <c r="G14" i="31"/>
  <c r="P14" i="31" s="1"/>
  <c r="S14" i="31" s="1"/>
  <c r="B1" i="29" l="1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</calcChain>
</file>

<file path=xl/comments1.xml><?xml version="1.0" encoding="utf-8"?>
<comments xmlns="http://schemas.openxmlformats.org/spreadsheetml/2006/main">
  <authors>
    <author>Windows User</author>
  </authors>
  <commentList>
    <comment ref="E14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  <comment ref="B31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2018 values taken because others not available</t>
        </r>
      </text>
    </comment>
    <comment ref="B32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</commentList>
</comments>
</file>

<file path=xl/sharedStrings.xml><?xml version="1.0" encoding="utf-8"?>
<sst xmlns="http://schemas.openxmlformats.org/spreadsheetml/2006/main" count="2888" uniqueCount="783">
  <si>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</si>
  <si>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</si>
  <si>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</si>
  <si>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</si>
  <si>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</si>
  <si>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</si>
  <si>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</si>
  <si>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</si>
  <si>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</si>
  <si>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</si>
  <si>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</si>
  <si>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</si>
  <si>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</si>
  <si>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</si>
  <si>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</si>
  <si>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</si>
  <si>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</si>
  <si>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</si>
  <si>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</si>
  <si>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</si>
  <si>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</si>
  <si>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</si>
  <si>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</si>
  <si>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</si>
  <si>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</si>
  <si>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</si>
  <si>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</si>
  <si>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</si>
  <si>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</si>
  <si>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</si>
  <si>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</si>
  <si>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</si>
  <si>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</si>
  <si>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</si>
  <si>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</si>
  <si>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</si>
  <si>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</si>
  <si>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</si>
  <si>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</si>
  <si>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</si>
  <si>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</si>
  <si>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</si>
  <si>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</si>
  <si>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</si>
  <si>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</si>
  <si>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</si>
  <si>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</si>
  <si>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</si>
  <si>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</si>
  <si>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</si>
  <si>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</si>
  <si>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</si>
  <si>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</si>
  <si>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</si>
  <si>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</si>
  <si>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</si>
  <si>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</si>
  <si>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</si>
  <si>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</si>
  <si>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</si>
  <si>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</si>
  <si>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</si>
  <si>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</si>
  <si>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</si>
  <si>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</si>
  <si>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</si>
  <si>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</si>
  <si>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</si>
  <si>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</si>
  <si>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</si>
  <si>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</si>
  <si>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</si>
  <si>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</si>
  <si>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</si>
  <si>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</si>
  <si>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</si>
  <si>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</si>
  <si>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</si>
  <si>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</si>
  <si>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</si>
  <si>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</si>
  <si>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</si>
  <si>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</si>
  <si>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</si>
  <si>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</si>
  <si>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</si>
  <si>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</si>
  <si>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</si>
  <si>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</si>
  <si>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</si>
  <si>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</si>
  <si>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</si>
  <si>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</si>
  <si>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</si>
  <si>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</si>
  <si>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</si>
  <si>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</si>
  <si>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</si>
  <si>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</si>
  <si>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</si>
  <si>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</si>
  <si>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</si>
  <si>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</si>
  <si>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</si>
  <si>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</si>
  <si>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</si>
  <si>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</si>
  <si>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</si>
  <si>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</si>
  <si>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</si>
  <si>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</si>
  <si>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</si>
  <si>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</si>
  <si>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</si>
  <si>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</si>
  <si>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</si>
  <si>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</si>
  <si>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</si>
  <si>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</si>
  <si>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</si>
  <si>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</si>
  <si>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</si>
  <si>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</si>
  <si>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</si>
  <si>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</si>
  <si>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</si>
  <si>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</si>
  <si>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</si>
  <si>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</si>
  <si>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</si>
  <si>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</si>
  <si>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</si>
  <si>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</si>
  <si>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</si>
  <si>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</si>
  <si>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</si>
  <si>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</si>
  <si>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</si>
  <si>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</si>
  <si>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</si>
  <si>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</si>
  <si>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</si>
  <si>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</si>
  <si>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</si>
  <si>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</si>
  <si>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</si>
  <si>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</si>
  <si>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</si>
  <si>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</si>
  <si>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</si>
  <si>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</si>
  <si>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</si>
  <si>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</si>
  <si>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</si>
  <si>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</si>
  <si>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</si>
  <si>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</si>
  <si>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</si>
  <si>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</si>
  <si>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</si>
  <si>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</si>
  <si>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</si>
  <si>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</si>
  <si>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</si>
  <si>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</si>
  <si>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</si>
  <si>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</si>
  <si>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</si>
  <si>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</si>
  <si>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</si>
  <si>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</si>
  <si>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</si>
  <si>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</si>
  <si>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</si>
  <si>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</si>
  <si>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</si>
  <si>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</si>
  <si>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</si>
  <si>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</si>
  <si>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</si>
  <si>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</si>
  <si>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</si>
  <si>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</si>
  <si>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</si>
  <si>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</si>
  <si>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</si>
  <si>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</si>
  <si>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</si>
  <si>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</si>
  <si>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</si>
  <si>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</si>
  <si>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</si>
  <si>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</si>
  <si>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</si>
  <si>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</si>
  <si>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</si>
  <si>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</si>
  <si>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</si>
  <si>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</si>
  <si>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</si>
  <si>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</si>
  <si>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</si>
  <si>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</si>
  <si>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</si>
  <si>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</si>
  <si>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</si>
  <si>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</si>
  <si>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</si>
  <si>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</si>
  <si>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</si>
  <si>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</si>
  <si>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</si>
  <si>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</si>
  <si>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</si>
  <si>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</si>
  <si>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</si>
  <si>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</si>
  <si>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</si>
  <si>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</si>
  <si>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</si>
  <si>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</si>
  <si>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</si>
  <si>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</si>
  <si>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</si>
  <si>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</si>
  <si>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</si>
  <si>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</si>
  <si>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</si>
  <si>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</si>
  <si>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</si>
  <si>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</si>
  <si>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</si>
  <si>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</si>
  <si>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</si>
  <si>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</si>
  <si>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</si>
  <si>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</si>
  <si>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</si>
  <si>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</si>
  <si>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</si>
  <si>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</si>
  <si>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</si>
  <si>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</si>
  <si>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</si>
  <si>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</si>
  <si>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</si>
  <si>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</si>
  <si>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</si>
  <si>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</si>
  <si>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</si>
  <si>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</si>
  <si>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</si>
  <si>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</si>
  <si>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</si>
  <si>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</si>
  <si>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</si>
  <si>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</si>
  <si>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</si>
  <si>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</si>
  <si>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</si>
  <si>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</si>
  <si>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</si>
  <si>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</si>
  <si>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</si>
  <si>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</si>
  <si>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</si>
  <si>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</si>
  <si>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</si>
  <si>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</si>
  <si>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</si>
  <si>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</si>
  <si>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</si>
  <si>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</si>
  <si>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</si>
  <si>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</si>
  <si>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</si>
  <si>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</si>
  <si>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</si>
  <si>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</si>
  <si>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</si>
  <si>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</si>
  <si>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</si>
  <si>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</si>
  <si>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</si>
  <si>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</si>
  <si>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</si>
  <si>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</si>
  <si>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</si>
  <si>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</si>
  <si>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</si>
  <si>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</si>
  <si>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</si>
  <si>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</si>
  <si>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</si>
  <si>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</si>
  <si>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</si>
  <si>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</si>
  <si>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</si>
  <si>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</si>
  <si>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</si>
  <si>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</si>
  <si>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</si>
  <si>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</si>
  <si>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</si>
  <si>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</si>
  <si>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</si>
  <si>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</si>
  <si>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</si>
  <si>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</si>
  <si>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</si>
  <si>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</si>
  <si>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</si>
  <si>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</si>
  <si>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</si>
  <si>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</si>
  <si>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</si>
  <si>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</si>
  <si>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</si>
  <si>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</si>
  <si>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</si>
  <si>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</si>
  <si>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</si>
  <si>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</si>
  <si>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</si>
  <si>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</si>
  <si>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</si>
  <si>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</si>
  <si>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</si>
  <si>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</si>
  <si>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</si>
  <si>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</si>
  <si>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</si>
  <si>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</si>
  <si>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</si>
  <si>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</si>
  <si>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</si>
  <si>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</si>
  <si>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</si>
  <si>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</si>
  <si>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</si>
  <si>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</si>
  <si>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</si>
  <si>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</si>
  <si>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</si>
  <si>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</si>
  <si>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</si>
  <si>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</si>
  <si>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</si>
  <si>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</si>
  <si>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</si>
  <si>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</si>
  <si>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</si>
  <si>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</si>
  <si>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</si>
  <si>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</si>
  <si>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</si>
  <si>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</si>
  <si>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</si>
  <si>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</si>
  <si>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</si>
  <si>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</si>
  <si>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</si>
  <si>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</si>
  <si>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</si>
  <si>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</si>
  <si>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</si>
  <si>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</si>
  <si>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</si>
  <si>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</si>
  <si>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</si>
  <si>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</si>
  <si>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</si>
  <si>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</si>
  <si>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</si>
  <si>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</si>
  <si>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</si>
  <si>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</si>
  <si>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</si>
  <si>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</si>
  <si>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</si>
  <si>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</si>
  <si>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</si>
  <si>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</si>
  <si>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</si>
  <si>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</si>
  <si>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</si>
  <si>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</si>
  <si>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</si>
  <si>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</si>
  <si>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</si>
  <si>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</si>
  <si>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</si>
  <si>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</si>
  <si>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</si>
  <si>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</si>
  <si>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</si>
  <si>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</si>
  <si>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</si>
  <si>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</si>
  <si>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</si>
  <si>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</si>
  <si>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</si>
  <si>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</si>
  <si>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</si>
  <si>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</si>
  <si>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</si>
  <si>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</si>
  <si>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</si>
  <si>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</si>
  <si>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</si>
  <si>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</si>
  <si>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</si>
  <si>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</si>
  <si>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</si>
  <si>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</si>
  <si>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</si>
  <si>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</si>
  <si>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</si>
  <si>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</si>
  <si>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</si>
  <si>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</si>
  <si>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</si>
  <si>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</si>
  <si>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</si>
  <si>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</si>
  <si>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</si>
  <si>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</si>
  <si>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</si>
  <si>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</si>
  <si>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</si>
  <si>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</si>
  <si>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</si>
  <si>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</si>
  <si>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</si>
  <si>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</si>
  <si>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</si>
  <si>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</si>
  <si>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</si>
  <si>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</si>
  <si>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</si>
  <si>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</si>
  <si>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</si>
  <si>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</si>
  <si>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</si>
  <si>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</si>
  <si>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</si>
  <si>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</si>
  <si>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</si>
  <si>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</si>
  <si>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</si>
  <si>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</si>
  <si>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</si>
  <si>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</si>
  <si>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</si>
  <si>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</si>
  <si>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</si>
  <si>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</si>
  <si>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</si>
  <si>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</si>
  <si>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</si>
  <si>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</si>
  <si>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</si>
  <si>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</si>
  <si>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</si>
  <si>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</si>
  <si>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</si>
  <si>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</si>
  <si>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</si>
  <si>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</si>
  <si>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</si>
  <si>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</si>
  <si>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</si>
  <si>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</si>
  <si>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</si>
  <si>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</si>
  <si>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</si>
  <si>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</si>
  <si>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</si>
  <si>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</si>
  <si>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</si>
  <si>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</si>
  <si>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</si>
  <si>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</si>
  <si>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</si>
  <si>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</si>
  <si>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</si>
  <si>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</si>
  <si>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</si>
  <si>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</si>
  <si>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</si>
  <si>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</si>
  <si>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</si>
  <si>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</si>
  <si>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</si>
  <si>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</si>
  <si>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</si>
  <si>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</si>
  <si>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</si>
  <si>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</si>
  <si>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</si>
  <si>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</si>
  <si>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</si>
  <si>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</si>
  <si>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</si>
  <si>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</si>
  <si>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</si>
  <si>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</si>
  <si>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</si>
  <si>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</si>
  <si>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</si>
  <si>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</si>
  <si>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</si>
  <si>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</si>
  <si>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</si>
  <si>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</si>
  <si>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</si>
  <si>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</si>
  <si>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</si>
  <si>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</si>
  <si>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</si>
  <si>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</si>
  <si>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</si>
  <si>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</si>
  <si>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</si>
  <si>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</si>
  <si>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</si>
  <si>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</si>
  <si>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</si>
  <si>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</si>
  <si>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</si>
  <si>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</si>
  <si>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</si>
  <si>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</si>
  <si>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</si>
  <si>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</si>
  <si>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</si>
  <si>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</si>
  <si>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</si>
  <si>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</si>
  <si>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</si>
  <si>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</si>
  <si>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</si>
  <si>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</si>
  <si>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</si>
  <si>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</si>
  <si>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</si>
  <si>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</si>
  <si>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</si>
  <si>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</si>
  <si>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</si>
  <si>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</si>
  <si>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</si>
  <si>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</si>
  <si>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</si>
  <si>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</si>
  <si>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</si>
  <si>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</si>
  <si>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</si>
  <si>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</si>
  <si>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</si>
  <si>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</si>
  <si>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</si>
  <si>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</si>
  <si>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</si>
  <si>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</si>
  <si>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</si>
  <si>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</si>
  <si>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</si>
  <si>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</si>
  <si>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</si>
  <si>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</si>
  <si>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</si>
  <si>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</si>
  <si>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</si>
  <si>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</si>
  <si>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</si>
  <si>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</si>
  <si>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</si>
  <si>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</si>
  <si>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</si>
  <si>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</si>
  <si>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</si>
  <si>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</si>
  <si>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</si>
  <si>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</si>
  <si>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</si>
  <si>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</si>
  <si>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</si>
  <si>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</si>
  <si>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</si>
  <si>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</si>
  <si>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</si>
  <si>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</si>
  <si>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</si>
  <si>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</si>
  <si>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</si>
  <si>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</si>
  <si>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</si>
  <si>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</si>
  <si>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</si>
  <si>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</si>
  <si>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</si>
  <si>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</si>
  <si>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</si>
  <si>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</si>
  <si>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</si>
  <si>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</si>
  <si>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</si>
  <si>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</si>
  <si>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</si>
  <si>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</si>
  <si>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</si>
  <si>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</si>
  <si>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</si>
  <si>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</si>
  <si>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</si>
  <si>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</si>
  <si>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</si>
  <si>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</si>
  <si>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</si>
  <si>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</si>
  <si>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</si>
  <si>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</si>
  <si>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</si>
  <si>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</si>
  <si>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</si>
  <si>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</si>
  <si>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</si>
  <si>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</si>
  <si>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</si>
  <si>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</si>
  <si>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</si>
  <si>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</si>
  <si>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</si>
  <si>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</si>
  <si>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</si>
  <si>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</si>
  <si>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</si>
  <si>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</si>
  <si>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</si>
  <si>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</si>
  <si>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</si>
  <si>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</si>
  <si>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</si>
  <si>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</si>
  <si>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</si>
  <si>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</si>
  <si>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</si>
  <si>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</si>
  <si>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</si>
  <si>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</si>
  <si>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</si>
  <si>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</si>
  <si>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</si>
  <si>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</si>
  <si>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</si>
  <si>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</si>
  <si>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</si>
  <si>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</si>
  <si>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</si>
  <si>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</si>
  <si>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</si>
  <si>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</si>
  <si>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</si>
  <si>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</si>
  <si>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</si>
  <si>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</si>
  <si>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</si>
  <si>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</si>
  <si>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</si>
  <si>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</si>
  <si>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</si>
  <si>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</si>
  <si>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</si>
  <si>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</si>
  <si>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</si>
  <si>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</si>
  <si>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</si>
  <si>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</si>
  <si>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</si>
  <si>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</si>
  <si>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</si>
  <si>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</si>
  <si>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RoR/(RoR+reservoir)</t>
  </si>
  <si>
    <t>Share</t>
  </si>
  <si>
    <t>reservoir/(RoR+reservoir)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</si>
  <si>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</si>
  <si>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</si>
  <si>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</si>
  <si>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</si>
  <si>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</si>
  <si>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</si>
  <si>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</si>
  <si>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</si>
  <si>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</si>
  <si>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</si>
  <si>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</si>
  <si>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</si>
  <si>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</si>
  <si>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</si>
  <si>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</si>
  <si>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</si>
  <si>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</si>
  <si>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</si>
  <si>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</si>
  <si>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</si>
  <si>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</si>
  <si>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</si>
  <si>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</si>
  <si>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</si>
  <si>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</si>
  <si>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</si>
  <si>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</si>
  <si>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</si>
  <si>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</si>
  <si>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</si>
  <si>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</si>
  <si>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</si>
  <si>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</si>
  <si>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</si>
  <si>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</si>
  <si>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</si>
  <si>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</si>
  <si>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</si>
  <si>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</si>
  <si>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</si>
  <si>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</si>
  <si>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</si>
  <si>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</si>
  <si>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</si>
  <si>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</si>
  <si>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</si>
  <si>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</si>
  <si>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</si>
  <si>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</si>
  <si>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</si>
  <si>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</si>
  <si>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</si>
  <si>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</si>
  <si>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</si>
  <si>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</si>
  <si>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</si>
  <si>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</si>
  <si>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</si>
  <si>
    <t>FLH run-of-river</t>
  </si>
  <si>
    <t>FLH reservoir</t>
  </si>
  <si>
    <t xml:space="preserve">AT                  </t>
  </si>
  <si>
    <t xml:space="preserve">BE                  </t>
  </si>
  <si>
    <t xml:space="preserve">BG                  </t>
  </si>
  <si>
    <t xml:space="preserve">CH                  </t>
  </si>
  <si>
    <t xml:space="preserve">CZ                  </t>
  </si>
  <si>
    <t xml:space="preserve">DE                  </t>
  </si>
  <si>
    <t xml:space="preserve">DK                  </t>
  </si>
  <si>
    <t xml:space="preserve">EE                  </t>
  </si>
  <si>
    <t xml:space="preserve">ES                  </t>
  </si>
  <si>
    <t xml:space="preserve">FI                  </t>
  </si>
  <si>
    <t xml:space="preserve">FR                  </t>
  </si>
  <si>
    <t xml:space="preserve">GR                  </t>
  </si>
  <si>
    <t xml:space="preserve">HR                  </t>
  </si>
  <si>
    <t xml:space="preserve">HU                  </t>
  </si>
  <si>
    <t xml:space="preserve">IE                  </t>
  </si>
  <si>
    <t xml:space="preserve">IT                  </t>
  </si>
  <si>
    <t xml:space="preserve">LT                  </t>
  </si>
  <si>
    <t xml:space="preserve">LU                  </t>
  </si>
  <si>
    <t xml:space="preserve">LV                  </t>
  </si>
  <si>
    <t xml:space="preserve">NL                  </t>
  </si>
  <si>
    <t xml:space="preserve">NO                  </t>
  </si>
  <si>
    <t xml:space="preserve">PL                  </t>
  </si>
  <si>
    <t xml:space="preserve">PT                  </t>
  </si>
  <si>
    <t xml:space="preserve">RO                  </t>
  </si>
  <si>
    <t xml:space="preserve">SI                  </t>
  </si>
  <si>
    <t xml:space="preserve">SK                  </t>
  </si>
  <si>
    <t xml:space="preserve">UK                  </t>
  </si>
  <si>
    <t xml:space="preserve">FI </t>
  </si>
  <si>
    <t>MT</t>
  </si>
  <si>
    <t>PO</t>
  </si>
  <si>
    <t xml:space="preserve">MA                  </t>
  </si>
  <si>
    <t>Country comparison</t>
  </si>
  <si>
    <t>Hydro Total</t>
  </si>
  <si>
    <t>Hyreps</t>
  </si>
  <si>
    <t>capacity</t>
  </si>
  <si>
    <t>Balmorel</t>
  </si>
  <si>
    <t>Gustav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</si>
</sst>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164" fontId="0" fillId="4" borderId="14" xfId="1" applyNumberFormat="1" applyFont="1" applyFill="1" applyBorder="1"/>
    <xf numFmtId="1" fontId="0" fillId="0" borderId="0" xfId="0" applyNumberFormat="1"/>
    <xf numFmtId="0" fontId="4" fillId="4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wrapText="1" indent="1"/>
    </xf>
    <xf numFmtId="165" fontId="11" fillId="5" borderId="16" xfId="0" applyNumberFormat="1" applyFont="1" applyFill="1" applyBorder="1"/>
    <xf numFmtId="0" fontId="9" fillId="0" borderId="16" xfId="0" applyFont="1" applyBorder="1" applyAlignment="1">
      <alignment horizontal="right"/>
    </xf>
    <xf numFmtId="165" fontId="11" fillId="5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wrapText="1" indent="1"/>
    </xf>
    <xf numFmtId="165" fontId="12" fillId="5" borderId="16" xfId="0" applyNumberFormat="1" applyFont="1" applyFill="1" applyBorder="1"/>
    <xf numFmtId="0" fontId="9" fillId="0" borderId="0" xfId="0" applyFont="1" applyFill="1" applyBorder="1" applyAlignment="1">
      <alignment horizontal="right"/>
    </xf>
    <xf numFmtId="165" fontId="12" fillId="5" borderId="0" xfId="0" applyNumberFormat="1" applyFont="1" applyFill="1" applyBorder="1"/>
    <xf numFmtId="0" fontId="0" fillId="0" borderId="0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3"/>
  <sheetViews>
    <sheetView tabSelected="1" topLeftCell="I2" workbookViewId="0">
      <selection activeCell="S33" sqref="S33"/>
    </sheetView>
  </sheetViews>
  <sheetFormatPr baseColWidth="10" defaultRowHeight="15" x14ac:dyDescent="0.25"/>
  <cols>
    <col min="2" max="2" width="14.28515625" bestFit="1" customWidth="1"/>
    <col min="3" max="3" width="21.5703125" bestFit="1" customWidth="1"/>
    <col min="4" max="4" width="31" bestFit="1" customWidth="1"/>
    <col min="5" max="5" width="21.42578125" bestFit="1" customWidth="1"/>
    <col min="7" max="7" width="14.140625" customWidth="1"/>
  </cols>
  <sheetData>
    <row r="1" spans="2:22" x14ac:dyDescent="0.25">
      <c r="B1" t="s">
        <v>681</v>
      </c>
      <c r="C1" t="s">
        <v>678</v>
      </c>
    </row>
    <row r="2" spans="2:22" x14ac:dyDescent="0.25">
      <c r="B2" t="s">
        <v>680</v>
      </c>
      <c r="C2" t="s">
        <v>679</v>
      </c>
    </row>
    <row r="3" spans="2:22" x14ac:dyDescent="0.25">
      <c r="D3" t="s">
        <v>779</v>
      </c>
      <c r="G3" s="47" t="s">
        <v>684</v>
      </c>
      <c r="H3" s="47"/>
      <c r="J3" t="s">
        <v>779</v>
      </c>
      <c r="N3" t="s">
        <v>782</v>
      </c>
      <c r="O3" t="s">
        <v>782</v>
      </c>
      <c r="P3" t="s">
        <v>780</v>
      </c>
      <c r="Q3" t="s">
        <v>780</v>
      </c>
      <c r="R3" t="s">
        <v>781</v>
      </c>
      <c r="S3" t="s">
        <v>781</v>
      </c>
    </row>
    <row r="4" spans="2:22" ht="56.25" x14ac:dyDescent="0.3">
      <c r="B4" s="35" t="s">
        <v>682</v>
      </c>
      <c r="C4" s="37" t="s">
        <v>15</v>
      </c>
      <c r="D4" s="29" t="s">
        <v>16</v>
      </c>
      <c r="E4" s="30" t="s">
        <v>17</v>
      </c>
      <c r="G4" s="40" t="s">
        <v>683</v>
      </c>
      <c r="H4" s="41" t="s">
        <v>685</v>
      </c>
      <c r="J4" t="s">
        <v>744</v>
      </c>
      <c r="K4" t="s">
        <v>745</v>
      </c>
      <c r="M4" s="49" t="s">
        <v>777</v>
      </c>
      <c r="N4" s="51" t="s">
        <v>778</v>
      </c>
      <c r="O4" s="56" t="s">
        <v>778</v>
      </c>
      <c r="P4" s="29" t="s">
        <v>16</v>
      </c>
      <c r="Q4" s="30" t="s">
        <v>17</v>
      </c>
      <c r="R4" t="s">
        <v>744</v>
      </c>
      <c r="S4" t="s">
        <v>745</v>
      </c>
      <c r="T4" s="49"/>
      <c r="U4" s="51"/>
      <c r="V4" s="56"/>
    </row>
    <row r="5" spans="2:22" x14ac:dyDescent="0.25">
      <c r="B5" t="s">
        <v>649</v>
      </c>
      <c r="C5" s="38">
        <f ca="1">INDIRECT(ADDRESS(13,5,1,1,B5),TRUE)</f>
        <v>3120</v>
      </c>
      <c r="D5" s="31">
        <f ca="1">INDIRECT(ADDRESS(14,5,1,1,B5),TRUE)</f>
        <v>5724</v>
      </c>
      <c r="E5" s="32">
        <f ca="1">INDIRECT(ADDRESS(15,5,1,1,B5),TRUE)</f>
        <v>2436</v>
      </c>
      <c r="G5" s="42">
        <f ca="1">D5/($D5+$E5)</f>
        <v>0.70147058823529407</v>
      </c>
      <c r="H5" s="43">
        <f ca="1">E5/($D5+$E5)</f>
        <v>0.29852941176470588</v>
      </c>
      <c r="I5" t="s">
        <v>746</v>
      </c>
      <c r="J5" s="46">
        <v>5592.1787709497203</v>
      </c>
      <c r="K5" s="46">
        <v>1328.9839313761024</v>
      </c>
      <c r="L5" s="48" t="s">
        <v>649</v>
      </c>
      <c r="M5" s="50" t="s">
        <v>649</v>
      </c>
      <c r="N5" s="54">
        <v>10.70374560546875</v>
      </c>
      <c r="O5" s="59">
        <v>46.416210937500004</v>
      </c>
      <c r="P5">
        <f ca="1">N5*G5</f>
        <v>7.5083627261891079</v>
      </c>
      <c r="Q5">
        <f ca="1">N5*H5</f>
        <v>3.1953828792796415</v>
      </c>
      <c r="R5" s="46">
        <f>J5</f>
        <v>5592.1787709497203</v>
      </c>
      <c r="S5">
        <f ca="1">1000*(O5-P5*R5/1000)/Q5</f>
        <v>1385.782068317701</v>
      </c>
      <c r="T5" s="50"/>
      <c r="U5" s="54"/>
      <c r="V5" s="59"/>
    </row>
    <row r="6" spans="2:22" ht="15.75" customHeight="1" x14ac:dyDescent="0.25">
      <c r="B6" t="s">
        <v>650</v>
      </c>
      <c r="C6" s="38" t="str">
        <f ca="1">INDIRECT(ADDRESS(13,5,1,1,B6),TRUE)</f>
        <v>1308</v>
      </c>
      <c r="D6" s="31" t="str">
        <f ca="1">INDIRECT(ADDRESS(14,5,1,1,B6),TRUE)</f>
        <v>181</v>
      </c>
      <c r="E6" s="32"/>
      <c r="G6" s="42">
        <f ca="1">D6/($D6+$E6)</f>
        <v>1</v>
      </c>
      <c r="H6" s="43">
        <f ca="1">E6/($D6+$E6)</f>
        <v>0</v>
      </c>
      <c r="I6" t="s">
        <v>747</v>
      </c>
      <c r="J6" s="46">
        <v>3333.3333333333335</v>
      </c>
      <c r="K6" s="46">
        <v>1263.9318885448915</v>
      </c>
      <c r="L6" s="48" t="s">
        <v>650</v>
      </c>
      <c r="M6" s="55" t="s">
        <v>650</v>
      </c>
      <c r="N6" s="52">
        <v>0.12291976165771484</v>
      </c>
      <c r="O6" s="57">
        <v>0.35055613708496092</v>
      </c>
      <c r="P6">
        <f t="shared" ref="P6:P33" ca="1" si="0">N6*G6</f>
        <v>0.12291976165771484</v>
      </c>
      <c r="Q6">
        <f t="shared" ref="Q6:S33" ca="1" si="1">N6*H6</f>
        <v>0</v>
      </c>
      <c r="R6" s="46">
        <f t="shared" ref="R6:R33" si="2">J6</f>
        <v>3333.3333333333335</v>
      </c>
      <c r="S6">
        <v>0</v>
      </c>
      <c r="T6" s="53"/>
      <c r="U6" s="52"/>
      <c r="V6" s="57"/>
    </row>
    <row r="7" spans="2:22" x14ac:dyDescent="0.25">
      <c r="B7" t="s">
        <v>651</v>
      </c>
      <c r="C7" s="38" t="str">
        <f t="shared" ref="C7:C22" ca="1" si="3">INDIRECT(ADDRESS(13,5,1,1,B7),TRUE)</f>
        <v>864</v>
      </c>
      <c r="D7" s="31" t="str">
        <f t="shared" ref="D7:D23" ca="1" si="4">INDIRECT(ADDRESS(14,5,1,1,B7),TRUE)</f>
        <v>537</v>
      </c>
      <c r="E7" s="32" t="str">
        <f t="shared" ref="E7:E23" ca="1" si="5">INDIRECT(ADDRESS(15,5,1,1,B7),TRUE)</f>
        <v>1810</v>
      </c>
      <c r="G7" s="42">
        <f t="shared" ref="G7:G9" ca="1" si="6">D7/($D7+$E7)</f>
        <v>0.22880272688538561</v>
      </c>
      <c r="H7" s="43">
        <f t="shared" ref="H7:H9" ca="1" si="7">E7/($D7+$E7)</f>
        <v>0.77119727311461439</v>
      </c>
      <c r="I7" t="s">
        <v>748</v>
      </c>
      <c r="J7" s="46">
        <v>2395.4372623574141</v>
      </c>
      <c r="K7" s="46">
        <v>1100.0080327737166</v>
      </c>
      <c r="L7" s="48" t="s">
        <v>651</v>
      </c>
      <c r="M7" s="50" t="s">
        <v>651</v>
      </c>
      <c r="N7" s="52">
        <v>2.4055921630859376</v>
      </c>
      <c r="O7" s="57">
        <v>4.3093948364257813</v>
      </c>
      <c r="P7">
        <f t="shared" ca="1" si="0"/>
        <v>0.55040604668817583</v>
      </c>
      <c r="Q7">
        <f t="shared" ca="1" si="1"/>
        <v>1.8551861163977619</v>
      </c>
      <c r="R7" s="46">
        <f t="shared" si="2"/>
        <v>2395.4372623574141</v>
      </c>
      <c r="S7">
        <f t="shared" ref="S6:S33" ca="1" si="8">1000*(O7-P7*R7/1000)/Q7</f>
        <v>1612.2003373815774</v>
      </c>
      <c r="T7" s="50"/>
      <c r="U7" s="52"/>
      <c r="V7" s="57"/>
    </row>
    <row r="8" spans="2:22" x14ac:dyDescent="0.25">
      <c r="B8" t="s">
        <v>652</v>
      </c>
      <c r="C8" s="38" t="str">
        <f t="shared" ca="1" si="3"/>
        <v>6672</v>
      </c>
      <c r="D8" s="31" t="str">
        <f t="shared" ca="1" si="4"/>
        <v>635</v>
      </c>
      <c r="E8" s="32" t="str">
        <f t="shared" ca="1" si="5"/>
        <v>5415</v>
      </c>
      <c r="G8" s="42">
        <f t="shared" ca="1" si="6"/>
        <v>0.10495867768595041</v>
      </c>
      <c r="H8" s="43">
        <f t="shared" ca="1" si="7"/>
        <v>0.89504132231404954</v>
      </c>
      <c r="I8" t="s">
        <v>749</v>
      </c>
      <c r="J8" s="46">
        <v>2871.9412677739956</v>
      </c>
      <c r="K8" s="46">
        <v>2910.854540660298</v>
      </c>
      <c r="L8" s="48" t="s">
        <v>652</v>
      </c>
      <c r="M8" s="58" t="s">
        <v>652</v>
      </c>
      <c r="P8">
        <f t="shared" ca="1" si="0"/>
        <v>0</v>
      </c>
      <c r="Q8">
        <f t="shared" ca="1" si="1"/>
        <v>0</v>
      </c>
      <c r="R8" s="46">
        <f t="shared" si="2"/>
        <v>2871.9412677739956</v>
      </c>
      <c r="S8">
        <v>0</v>
      </c>
    </row>
    <row r="9" spans="2:22" x14ac:dyDescent="0.25">
      <c r="B9" t="s">
        <v>653</v>
      </c>
      <c r="C9" s="38" t="str">
        <f t="shared" ca="1" si="3"/>
        <v>n/e</v>
      </c>
      <c r="D9" s="31"/>
      <c r="E9" s="32"/>
      <c r="G9" s="42" t="e">
        <f t="shared" si="6"/>
        <v>#DIV/0!</v>
      </c>
      <c r="H9" s="43" t="e">
        <f t="shared" si="7"/>
        <v>#DIV/0!</v>
      </c>
      <c r="I9" s="48" t="s">
        <v>653</v>
      </c>
      <c r="J9" s="46">
        <v>0</v>
      </c>
      <c r="K9" s="46">
        <v>0</v>
      </c>
      <c r="L9" s="48" t="s">
        <v>653</v>
      </c>
      <c r="M9" s="50" t="s">
        <v>653</v>
      </c>
      <c r="N9" s="52">
        <v>1.544201135635376E-3</v>
      </c>
      <c r="O9" s="57">
        <v>4.702603340148926E-3</v>
      </c>
      <c r="P9" t="e">
        <f t="shared" si="0"/>
        <v>#DIV/0!</v>
      </c>
      <c r="Q9" t="e">
        <f t="shared" si="1"/>
        <v>#DIV/0!</v>
      </c>
      <c r="R9" s="46">
        <f t="shared" si="2"/>
        <v>0</v>
      </c>
      <c r="S9">
        <v>0</v>
      </c>
      <c r="T9" s="50"/>
      <c r="U9" s="52"/>
      <c r="V9" s="57"/>
    </row>
    <row r="10" spans="2:22" x14ac:dyDescent="0.25">
      <c r="B10" t="s">
        <v>654</v>
      </c>
      <c r="C10" s="38" t="str">
        <f t="shared" ca="1" si="3"/>
        <v>1172</v>
      </c>
      <c r="D10" s="31" t="str">
        <f t="shared" ca="1" si="4"/>
        <v>334</v>
      </c>
      <c r="E10" s="32" t="str">
        <f t="shared" ca="1" si="5"/>
        <v>754</v>
      </c>
      <c r="G10" s="42">
        <f ca="1">D10/($D10+$E10)</f>
        <v>0.30698529411764708</v>
      </c>
      <c r="H10" s="43">
        <f ca="1">E10/($D10+$E10)</f>
        <v>0.69301470588235292</v>
      </c>
      <c r="I10" t="s">
        <v>750</v>
      </c>
      <c r="J10" s="46">
        <v>3902.3569023569021</v>
      </c>
      <c r="K10" s="46">
        <v>1142.3396514195833</v>
      </c>
      <c r="L10" s="48" t="s">
        <v>654</v>
      </c>
      <c r="M10" s="50" t="s">
        <v>654</v>
      </c>
      <c r="N10" s="52">
        <v>1.1862899169921874</v>
      </c>
      <c r="O10" s="57">
        <v>2.4188687133789064</v>
      </c>
      <c r="P10">
        <f t="shared" ca="1" si="0"/>
        <v>0.36417355907664578</v>
      </c>
      <c r="Q10">
        <f t="shared" ca="1" si="1"/>
        <v>0.82211635791554161</v>
      </c>
      <c r="R10" s="46">
        <f t="shared" si="2"/>
        <v>3902.3569023569021</v>
      </c>
      <c r="S10">
        <f t="shared" ca="1" si="8"/>
        <v>1213.6159338685472</v>
      </c>
      <c r="T10" s="50"/>
      <c r="U10" s="52"/>
      <c r="V10" s="57"/>
    </row>
    <row r="11" spans="2:22" x14ac:dyDescent="0.25">
      <c r="B11" t="s">
        <v>655</v>
      </c>
      <c r="C11" s="38" t="str">
        <f t="shared" ca="1" si="3"/>
        <v>9422</v>
      </c>
      <c r="D11" s="31" t="str">
        <f t="shared" ca="1" si="4"/>
        <v>3970</v>
      </c>
      <c r="E11" s="32" t="str">
        <f t="shared" ca="1" si="5"/>
        <v>1298</v>
      </c>
      <c r="G11" s="42">
        <f ca="1">D11/($D11+$E11)</f>
        <v>0.75360668185269553</v>
      </c>
      <c r="H11" s="43">
        <f ca="1">E11/($D11+$E11)</f>
        <v>0.24639331814730447</v>
      </c>
      <c r="I11" t="s">
        <v>751</v>
      </c>
      <c r="J11" s="46">
        <v>3184.588881462867</v>
      </c>
      <c r="K11" s="46">
        <v>1926.3532642295802</v>
      </c>
      <c r="L11" s="48" t="s">
        <v>655</v>
      </c>
      <c r="M11" s="50" t="s">
        <v>655</v>
      </c>
      <c r="N11" s="52">
        <v>4.7215722656250003</v>
      </c>
      <c r="O11" s="57">
        <v>21.410610839843752</v>
      </c>
      <c r="P11">
        <f t="shared" ca="1" si="0"/>
        <v>3.5582084082253704</v>
      </c>
      <c r="Q11">
        <f t="shared" ca="1" si="1"/>
        <v>1.1633638573996299</v>
      </c>
      <c r="R11" s="46">
        <f t="shared" si="2"/>
        <v>3184.588881462867</v>
      </c>
      <c r="S11">
        <f t="shared" ca="1" si="8"/>
        <v>8663.8241690013492</v>
      </c>
      <c r="T11" s="50"/>
      <c r="U11" s="52"/>
      <c r="V11" s="57"/>
    </row>
    <row r="12" spans="2:22" x14ac:dyDescent="0.25">
      <c r="B12" t="s">
        <v>656</v>
      </c>
      <c r="C12" s="38"/>
      <c r="D12" s="31" t="str">
        <f t="shared" ca="1" si="4"/>
        <v>7</v>
      </c>
      <c r="E12" s="32"/>
      <c r="G12" s="42">
        <f t="shared" ref="G12:G21" ca="1" si="9">D12/($D12+$E12)</f>
        <v>1</v>
      </c>
      <c r="H12" s="43">
        <f t="shared" ref="H12:H21" ca="1" si="10">E12/($D12+$E12)</f>
        <v>0</v>
      </c>
      <c r="I12" t="s">
        <v>752</v>
      </c>
      <c r="J12" s="46">
        <v>3010.7526881720428</v>
      </c>
      <c r="K12" s="46" t="e">
        <v>#DIV/0!</v>
      </c>
      <c r="L12" s="48" t="s">
        <v>656</v>
      </c>
      <c r="M12" s="50" t="s">
        <v>656</v>
      </c>
      <c r="N12" s="52">
        <v>1.0999999046325684E-2</v>
      </c>
      <c r="O12" s="57">
        <v>2.636296272277832E-2</v>
      </c>
      <c r="P12">
        <f t="shared" ca="1" si="0"/>
        <v>1.0999999046325684E-2</v>
      </c>
      <c r="Q12">
        <f t="shared" ca="1" si="1"/>
        <v>0</v>
      </c>
      <c r="R12" s="46">
        <f t="shared" si="2"/>
        <v>3010.7526881720428</v>
      </c>
      <c r="S12">
        <v>0</v>
      </c>
      <c r="T12" s="50"/>
      <c r="U12" s="52"/>
      <c r="V12" s="57"/>
    </row>
    <row r="13" spans="2:22" x14ac:dyDescent="0.25">
      <c r="B13" t="s">
        <v>657</v>
      </c>
      <c r="C13" s="38">
        <f t="shared" ca="1" si="3"/>
        <v>8</v>
      </c>
      <c r="D13" s="31">
        <f t="shared" ca="1" si="4"/>
        <v>0</v>
      </c>
      <c r="E13" s="32"/>
      <c r="G13" s="42" t="e">
        <f t="shared" ca="1" si="9"/>
        <v>#DIV/0!</v>
      </c>
      <c r="H13" s="43" t="e">
        <f t="shared" ca="1" si="10"/>
        <v>#DIV/0!</v>
      </c>
      <c r="I13" t="s">
        <v>753</v>
      </c>
      <c r="J13" s="46">
        <v>3750</v>
      </c>
      <c r="K13" s="46" t="e">
        <v>#DIV/0!</v>
      </c>
      <c r="L13" s="48" t="s">
        <v>657</v>
      </c>
      <c r="M13" s="50" t="s">
        <v>657</v>
      </c>
      <c r="N13" s="52">
        <v>8.0999994277954103E-3</v>
      </c>
      <c r="O13" s="57">
        <v>3.3113571166992185E-2</v>
      </c>
      <c r="P13" t="e">
        <f t="shared" ca="1" si="0"/>
        <v>#DIV/0!</v>
      </c>
      <c r="Q13" t="e">
        <f t="shared" ca="1" si="1"/>
        <v>#DIV/0!</v>
      </c>
      <c r="R13" s="46">
        <f t="shared" si="2"/>
        <v>3750</v>
      </c>
      <c r="S13">
        <v>0</v>
      </c>
      <c r="T13" s="50"/>
      <c r="U13" s="52"/>
      <c r="V13" s="57"/>
    </row>
    <row r="14" spans="2:22" x14ac:dyDescent="0.25">
      <c r="B14" t="s">
        <v>658</v>
      </c>
      <c r="C14" s="38">
        <f t="shared" ca="1" si="3"/>
        <v>5645</v>
      </c>
      <c r="D14" s="31">
        <f t="shared" ca="1" si="4"/>
        <v>1155</v>
      </c>
      <c r="E14" s="32">
        <f ca="1">19139-C14</f>
        <v>13494</v>
      </c>
      <c r="G14" s="42">
        <f t="shared" ca="1" si="9"/>
        <v>7.8844972353061649E-2</v>
      </c>
      <c r="H14" s="43">
        <f t="shared" ca="1" si="10"/>
        <v>0.92115502764693835</v>
      </c>
      <c r="I14" t="s">
        <v>754</v>
      </c>
      <c r="J14" s="46">
        <v>2080.4269760588063</v>
      </c>
      <c r="K14" s="46">
        <v>2108.6156529265863</v>
      </c>
      <c r="L14" s="48" t="s">
        <v>658</v>
      </c>
      <c r="M14" s="50" t="s">
        <v>658</v>
      </c>
      <c r="N14" s="52">
        <v>15.075469482421877</v>
      </c>
      <c r="O14" s="57">
        <v>30.905349121093753</v>
      </c>
      <c r="P14">
        <f t="shared" ca="1" si="0"/>
        <v>1.1886249745509774</v>
      </c>
      <c r="Q14">
        <f t="shared" ca="1" si="1"/>
        <v>13.886844507870899</v>
      </c>
      <c r="R14" s="46">
        <f t="shared" si="2"/>
        <v>2080.4269760588063</v>
      </c>
      <c r="S14">
        <f t="shared" ca="1" si="8"/>
        <v>2047.4414935304765</v>
      </c>
      <c r="T14" s="50"/>
      <c r="U14" s="52"/>
      <c r="V14" s="57"/>
    </row>
    <row r="15" spans="2:22" x14ac:dyDescent="0.25">
      <c r="B15" t="s">
        <v>659</v>
      </c>
      <c r="C15" s="38" t="str">
        <f t="shared" ca="1" si="3"/>
        <v>n/e</v>
      </c>
      <c r="D15" s="31" t="str">
        <f t="shared" ca="1" si="4"/>
        <v>3148</v>
      </c>
      <c r="E15" s="32"/>
      <c r="G15" s="42">
        <f t="shared" ca="1" si="9"/>
        <v>1</v>
      </c>
      <c r="H15" s="43">
        <f t="shared" ca="1" si="10"/>
        <v>0</v>
      </c>
      <c r="I15" t="s">
        <v>755</v>
      </c>
      <c r="J15" s="46">
        <v>4060.0229313161876</v>
      </c>
      <c r="K15" s="46">
        <v>3994.9558637709774</v>
      </c>
      <c r="L15" s="48" t="s">
        <v>773</v>
      </c>
      <c r="M15" s="50" t="s">
        <v>659</v>
      </c>
      <c r="N15" s="52">
        <v>3.4058706359863282</v>
      </c>
      <c r="O15" s="57">
        <v>15.110182128906249</v>
      </c>
      <c r="P15">
        <f t="shared" ca="1" si="0"/>
        <v>3.4058706359863282</v>
      </c>
      <c r="Q15">
        <f t="shared" ca="1" si="1"/>
        <v>0</v>
      </c>
      <c r="R15" s="46">
        <f t="shared" si="2"/>
        <v>4060.0229313161876</v>
      </c>
      <c r="S15">
        <v>0</v>
      </c>
      <c r="T15" s="50"/>
      <c r="U15" s="52"/>
      <c r="V15" s="57"/>
    </row>
    <row r="16" spans="2:22" x14ac:dyDescent="0.25">
      <c r="B16" t="s">
        <v>660</v>
      </c>
      <c r="C16" s="38" t="str">
        <f t="shared" ca="1" si="3"/>
        <v>4656</v>
      </c>
      <c r="D16" s="31" t="str">
        <f t="shared" ca="1" si="4"/>
        <v>9759</v>
      </c>
      <c r="E16" s="32" t="str">
        <f t="shared" ca="1" si="5"/>
        <v>7188</v>
      </c>
      <c r="G16" s="42">
        <f t="shared" ca="1" si="9"/>
        <v>0.57585413347495129</v>
      </c>
      <c r="H16" s="43">
        <f t="shared" ca="1" si="10"/>
        <v>0.42414586652504865</v>
      </c>
      <c r="I16" t="s">
        <v>756</v>
      </c>
      <c r="J16" s="46">
        <v>2945.5634899978645</v>
      </c>
      <c r="K16" s="46">
        <v>2985.4743067565114</v>
      </c>
      <c r="L16" s="48" t="s">
        <v>660</v>
      </c>
      <c r="M16" s="50" t="s">
        <v>660</v>
      </c>
      <c r="N16" s="52">
        <v>19.530544189453128</v>
      </c>
      <c r="O16" s="57">
        <v>58.866774414062505</v>
      </c>
      <c r="P16">
        <f t="shared" ca="1" si="0"/>
        <v>11.246744600511775</v>
      </c>
      <c r="Q16">
        <f t="shared" ca="1" si="1"/>
        <v>8.2837995889413509</v>
      </c>
      <c r="R16" s="46">
        <f t="shared" si="2"/>
        <v>2945.5634899978645</v>
      </c>
      <c r="S16">
        <f t="shared" ca="1" si="8"/>
        <v>3107.1217816308558</v>
      </c>
      <c r="T16" s="50"/>
      <c r="U16" s="52"/>
      <c r="V16" s="57"/>
    </row>
    <row r="17" spans="2:22" x14ac:dyDescent="0.25">
      <c r="B17" t="s">
        <v>661</v>
      </c>
      <c r="C17" s="38" t="str">
        <f t="shared" ca="1" si="3"/>
        <v>699</v>
      </c>
      <c r="D17" s="31" t="str">
        <f t="shared" ca="1" si="4"/>
        <v>299</v>
      </c>
      <c r="E17" s="32" t="str">
        <f t="shared" ca="1" si="5"/>
        <v>2403</v>
      </c>
      <c r="G17" s="42">
        <f t="shared" ca="1" si="9"/>
        <v>0.11065877128053293</v>
      </c>
      <c r="H17" s="43">
        <f t="shared" ca="1" si="10"/>
        <v>0.88934122871946708</v>
      </c>
      <c r="I17" t="s">
        <v>757</v>
      </c>
      <c r="J17" s="46">
        <v>3883.0032243205897</v>
      </c>
      <c r="K17" s="46">
        <v>1531.6558198122543</v>
      </c>
      <c r="L17" s="48" t="s">
        <v>661</v>
      </c>
      <c r="M17" s="50" t="s">
        <v>661</v>
      </c>
      <c r="N17" s="52">
        <v>3.2138861999511716</v>
      </c>
      <c r="O17" s="57">
        <v>5.2021088562011721</v>
      </c>
      <c r="P17">
        <f t="shared" ca="1" si="0"/>
        <v>0.35564469792205783</v>
      </c>
      <c r="Q17">
        <f t="shared" ca="1" si="1"/>
        <v>2.8582415020291139</v>
      </c>
      <c r="R17" s="46">
        <f t="shared" si="2"/>
        <v>3883.0032243205897</v>
      </c>
      <c r="S17">
        <f t="shared" ca="1" si="8"/>
        <v>1336.8847050693962</v>
      </c>
      <c r="T17" s="50"/>
      <c r="U17" s="52"/>
      <c r="V17" s="57"/>
    </row>
    <row r="18" spans="2:22" x14ac:dyDescent="0.25">
      <c r="B18" t="s">
        <v>662</v>
      </c>
      <c r="C18" s="38" t="str">
        <f t="shared" ca="1" si="3"/>
        <v>281</v>
      </c>
      <c r="D18" s="31" t="str">
        <f t="shared" ca="1" si="4"/>
        <v>421</v>
      </c>
      <c r="E18" s="32" t="str">
        <f t="shared" ca="1" si="5"/>
        <v>1444</v>
      </c>
      <c r="G18" s="42">
        <f t="shared" ca="1" si="9"/>
        <v>0.22573726541554959</v>
      </c>
      <c r="H18" s="43">
        <f t="shared" ca="1" si="10"/>
        <v>0.77426273458445039</v>
      </c>
      <c r="I18" t="s">
        <v>758</v>
      </c>
      <c r="J18" s="46">
        <v>4377.9663100946764</v>
      </c>
      <c r="K18" s="46">
        <v>3355.4858934169279</v>
      </c>
      <c r="L18" s="48" t="s">
        <v>662</v>
      </c>
      <c r="M18" s="50" t="s">
        <v>662</v>
      </c>
      <c r="N18" s="52">
        <v>2.3770441284179689</v>
      </c>
      <c r="O18" s="57">
        <v>7.4213277587890625</v>
      </c>
      <c r="P18">
        <f t="shared" ca="1" si="0"/>
        <v>0.53658744132116076</v>
      </c>
      <c r="Q18">
        <f t="shared" ca="1" si="1"/>
        <v>1.840456687096808</v>
      </c>
      <c r="R18" s="46">
        <f t="shared" si="2"/>
        <v>4377.9663100946764</v>
      </c>
      <c r="S18">
        <f t="shared" ca="1" si="8"/>
        <v>2755.9279464849046</v>
      </c>
      <c r="T18" s="50"/>
      <c r="U18" s="52"/>
      <c r="V18" s="57"/>
    </row>
    <row r="19" spans="2:22" x14ac:dyDescent="0.25">
      <c r="B19" t="s">
        <v>663</v>
      </c>
      <c r="C19" s="38" t="str">
        <f t="shared" ca="1" si="3"/>
        <v>n/e</v>
      </c>
      <c r="D19" s="31" t="str">
        <f t="shared" ca="1" si="4"/>
        <v>30</v>
      </c>
      <c r="E19" s="32" t="str">
        <f t="shared" ca="1" si="5"/>
        <v>28</v>
      </c>
      <c r="G19" s="42">
        <f t="shared" ca="1" si="9"/>
        <v>0.51724137931034486</v>
      </c>
      <c r="H19" s="43">
        <f t="shared" ca="1" si="10"/>
        <v>0.48275862068965519</v>
      </c>
      <c r="I19" t="s">
        <v>759</v>
      </c>
      <c r="J19" s="46">
        <v>4321.4285714285716</v>
      </c>
      <c r="K19" s="46">
        <v>4357.1428571428569</v>
      </c>
      <c r="L19" s="48" t="s">
        <v>663</v>
      </c>
      <c r="M19" s="50" t="s">
        <v>663</v>
      </c>
      <c r="N19" s="52">
        <v>6.5498771667480471E-2</v>
      </c>
      <c r="O19" s="57">
        <v>0.26976488494873047</v>
      </c>
      <c r="P19">
        <f t="shared" ca="1" si="0"/>
        <v>3.3878675000420938E-2</v>
      </c>
      <c r="Q19">
        <f t="shared" ca="1" si="1"/>
        <v>3.162009666705954E-2</v>
      </c>
      <c r="R19" s="46">
        <f t="shared" si="2"/>
        <v>4321.4285714285716</v>
      </c>
      <c r="S19">
        <f t="shared" ca="1" si="8"/>
        <v>3901.3356644250975</v>
      </c>
      <c r="T19" s="50"/>
      <c r="U19" s="52"/>
      <c r="V19" s="57"/>
    </row>
    <row r="20" spans="2:22" x14ac:dyDescent="0.25">
      <c r="B20" t="s">
        <v>664</v>
      </c>
      <c r="C20" s="38" t="str">
        <f t="shared" ca="1" si="3"/>
        <v>292</v>
      </c>
      <c r="D20" s="31" t="str">
        <f t="shared" ca="1" si="4"/>
        <v>216</v>
      </c>
      <c r="E20" s="32"/>
      <c r="G20" s="42">
        <f t="shared" ca="1" si="9"/>
        <v>1</v>
      </c>
      <c r="H20" s="43">
        <f t="shared" ca="1" si="10"/>
        <v>0</v>
      </c>
      <c r="I20" t="s">
        <v>760</v>
      </c>
      <c r="J20" s="46">
        <v>3843.75</v>
      </c>
      <c r="K20" s="46">
        <v>1178.0487804878048</v>
      </c>
      <c r="L20" s="48" t="s">
        <v>664</v>
      </c>
      <c r="M20" s="50" t="s">
        <v>664</v>
      </c>
      <c r="N20" s="52">
        <v>0.27812320327758788</v>
      </c>
      <c r="O20" s="57">
        <v>0.84103906250000005</v>
      </c>
      <c r="P20">
        <f t="shared" ca="1" si="0"/>
        <v>0.27812320327758788</v>
      </c>
      <c r="Q20">
        <f t="shared" ca="1" si="1"/>
        <v>0</v>
      </c>
      <c r="R20" s="46">
        <f t="shared" si="2"/>
        <v>3843.75</v>
      </c>
      <c r="S20">
        <v>0</v>
      </c>
      <c r="T20" s="50"/>
      <c r="U20" s="52"/>
      <c r="V20" s="57"/>
    </row>
    <row r="21" spans="2:22" x14ac:dyDescent="0.25">
      <c r="B21" t="s">
        <v>665</v>
      </c>
      <c r="C21" s="38" t="str">
        <f t="shared" ca="1" si="3"/>
        <v>7276</v>
      </c>
      <c r="D21" s="31" t="str">
        <f t="shared" ca="1" si="4"/>
        <v>10441</v>
      </c>
      <c r="E21" s="32" t="str">
        <f t="shared" ca="1" si="5"/>
        <v>4459</v>
      </c>
      <c r="G21" s="42">
        <f t="shared" ca="1" si="9"/>
        <v>0.70073825503355702</v>
      </c>
      <c r="H21" s="43">
        <f t="shared" ca="1" si="10"/>
        <v>0.29926174496644298</v>
      </c>
      <c r="I21" t="s">
        <v>761</v>
      </c>
      <c r="J21" s="46">
        <v>2393.3335290612854</v>
      </c>
      <c r="K21" s="46">
        <v>2425.761925167782</v>
      </c>
      <c r="L21" s="48" t="s">
        <v>665</v>
      </c>
      <c r="M21" s="50" t="s">
        <v>665</v>
      </c>
      <c r="N21" s="52">
        <v>15.244308837890625</v>
      </c>
      <c r="O21" s="57">
        <v>44.404783203125007</v>
      </c>
      <c r="P21">
        <f t="shared" ca="1" si="0"/>
        <v>10.682270374256108</v>
      </c>
      <c r="Q21">
        <f t="shared" ca="1" si="1"/>
        <v>4.5620384636345168</v>
      </c>
      <c r="R21" s="46">
        <f t="shared" si="2"/>
        <v>2393.3335290612854</v>
      </c>
      <c r="S21">
        <f t="shared" ca="1" si="8"/>
        <v>4129.4144054435237</v>
      </c>
      <c r="T21" s="50"/>
      <c r="U21" s="52"/>
      <c r="V21" s="57"/>
    </row>
    <row r="22" spans="2:22" x14ac:dyDescent="0.25">
      <c r="B22" t="s">
        <v>666</v>
      </c>
      <c r="C22" s="38" t="str">
        <f t="shared" ca="1" si="3"/>
        <v>900</v>
      </c>
      <c r="D22" s="31" t="str">
        <f t="shared" ca="1" si="4"/>
        <v>128</v>
      </c>
      <c r="E22" s="32"/>
      <c r="G22" s="42">
        <f ca="1">D22/($D22+$E22)</f>
        <v>1</v>
      </c>
      <c r="H22" s="43">
        <f ca="1">E22/($D22+$E22)</f>
        <v>0</v>
      </c>
      <c r="I22" t="s">
        <v>762</v>
      </c>
      <c r="J22" s="46">
        <v>3206.8965517241377</v>
      </c>
      <c r="K22" s="46">
        <v>841.32693844924063</v>
      </c>
      <c r="L22" s="48" t="s">
        <v>666</v>
      </c>
      <c r="M22" s="50" t="s">
        <v>666</v>
      </c>
      <c r="N22" s="52">
        <v>0.16101399612426759</v>
      </c>
      <c r="O22" s="57">
        <v>0.61406178283691415</v>
      </c>
      <c r="P22">
        <f t="shared" ca="1" si="0"/>
        <v>0.16101399612426759</v>
      </c>
      <c r="Q22">
        <f t="shared" ca="1" si="1"/>
        <v>0</v>
      </c>
      <c r="R22" s="46">
        <f t="shared" si="2"/>
        <v>3206.8965517241377</v>
      </c>
      <c r="S22">
        <v>0</v>
      </c>
      <c r="T22" s="50"/>
      <c r="U22" s="52"/>
      <c r="V22" s="57"/>
    </row>
    <row r="23" spans="2:22" x14ac:dyDescent="0.25">
      <c r="B23" t="s">
        <v>667</v>
      </c>
      <c r="C23" s="38" t="str">
        <f t="shared" ref="C23:C30" ca="1" si="11">INDIRECT(ADDRESS(13,5,1,1,B23),TRUE)</f>
        <v>0</v>
      </c>
      <c r="D23" s="31" t="str">
        <f t="shared" ca="1" si="4"/>
        <v>25</v>
      </c>
      <c r="E23" s="32" t="str">
        <f t="shared" ca="1" si="5"/>
        <v>11</v>
      </c>
      <c r="G23" s="42">
        <f ca="1">D23/($D23+$E23)</f>
        <v>0.69444444444444442</v>
      </c>
      <c r="H23" s="43">
        <f ca="1">E23/($D23+$E23)</f>
        <v>0.30555555555555558</v>
      </c>
      <c r="I23" t="s">
        <v>763</v>
      </c>
      <c r="J23" s="46">
        <v>2941.1764705882356</v>
      </c>
      <c r="K23" s="46">
        <v>1504.9683830171634</v>
      </c>
      <c r="L23" s="48" t="s">
        <v>667</v>
      </c>
      <c r="M23" s="50" t="s">
        <v>667</v>
      </c>
      <c r="N23" s="52">
        <v>4.6781959533691408E-2</v>
      </c>
      <c r="O23" s="57">
        <v>0.14340351867675782</v>
      </c>
      <c r="P23">
        <f t="shared" ca="1" si="0"/>
        <v>3.2487471898396812E-2</v>
      </c>
      <c r="Q23">
        <f t="shared" ca="1" si="1"/>
        <v>1.4294487635294598E-2</v>
      </c>
      <c r="R23" s="46">
        <f t="shared" si="2"/>
        <v>2941.1764705882356</v>
      </c>
      <c r="S23">
        <f t="shared" ca="1" si="8"/>
        <v>3347.5932793942634</v>
      </c>
      <c r="T23" s="50"/>
      <c r="U23" s="52"/>
      <c r="V23" s="57"/>
    </row>
    <row r="24" spans="2:22" x14ac:dyDescent="0.25">
      <c r="B24" t="s">
        <v>668</v>
      </c>
      <c r="C24" s="38" t="str">
        <f ca="1">INDIRECT(ADDRESS(13,5,1,1,B24),TRUE)</f>
        <v>n/e</v>
      </c>
      <c r="D24" s="31" t="str">
        <f ca="1">INDIRECT(ADDRESS(14,5,1,1,B24),TRUE)</f>
        <v>1539</v>
      </c>
      <c r="E24" s="32"/>
      <c r="G24" s="42"/>
      <c r="H24" s="43"/>
      <c r="I24" t="s">
        <v>764</v>
      </c>
      <c r="J24" s="46">
        <v>2653.8461538461538</v>
      </c>
      <c r="K24" s="46">
        <v>1828.1500480923373</v>
      </c>
      <c r="L24" s="48" t="s">
        <v>668</v>
      </c>
      <c r="M24" s="50" t="s">
        <v>668</v>
      </c>
      <c r="N24" s="52">
        <v>1.8261652450561523</v>
      </c>
      <c r="O24" s="57">
        <v>3.4827404327392579</v>
      </c>
      <c r="P24">
        <f t="shared" si="0"/>
        <v>0</v>
      </c>
      <c r="Q24">
        <f t="shared" si="1"/>
        <v>0</v>
      </c>
      <c r="R24" s="46">
        <f t="shared" si="2"/>
        <v>2653.8461538461538</v>
      </c>
      <c r="S24">
        <v>0</v>
      </c>
      <c r="T24" s="50"/>
      <c r="U24" s="52"/>
      <c r="V24" s="57"/>
    </row>
    <row r="25" spans="2:22" x14ac:dyDescent="0.25">
      <c r="B25" t="s">
        <v>774</v>
      </c>
      <c r="C25" s="38">
        <v>0</v>
      </c>
      <c r="D25" s="60">
        <v>0</v>
      </c>
      <c r="G25" s="42">
        <f ca="1">D24/($D24+$E24)</f>
        <v>1</v>
      </c>
      <c r="H25" s="43">
        <f ca="1">E24/($D24+$E24)</f>
        <v>0</v>
      </c>
      <c r="I25" t="s">
        <v>776</v>
      </c>
      <c r="J25" s="46">
        <v>2456.1403508771932</v>
      </c>
      <c r="K25" s="46">
        <v>864.02966625463534</v>
      </c>
      <c r="L25" s="48" t="s">
        <v>774</v>
      </c>
      <c r="M25" s="50" t="s">
        <v>774</v>
      </c>
      <c r="N25" s="52">
        <v>0</v>
      </c>
      <c r="O25" s="57">
        <v>0</v>
      </c>
      <c r="P25">
        <f t="shared" ca="1" si="0"/>
        <v>0</v>
      </c>
      <c r="Q25">
        <f t="shared" ca="1" si="1"/>
        <v>0</v>
      </c>
      <c r="R25" s="46">
        <f t="shared" si="2"/>
        <v>2456.1403508771932</v>
      </c>
      <c r="S25">
        <v>0</v>
      </c>
      <c r="T25" s="50"/>
      <c r="U25" s="52"/>
      <c r="V25" s="57"/>
    </row>
    <row r="26" spans="2:22" x14ac:dyDescent="0.25">
      <c r="B26" t="s">
        <v>669</v>
      </c>
      <c r="C26" s="38">
        <f t="shared" ca="1" si="11"/>
        <v>0</v>
      </c>
      <c r="D26" s="31">
        <f t="shared" ref="D25:D30" ca="1" si="12">INDIRECT(ADDRESS(14,5,1,1,B26),TRUE)</f>
        <v>38</v>
      </c>
      <c r="E26" s="32">
        <f t="shared" ref="E26:E30" ca="1" si="13">INDIRECT(ADDRESS(15,5,1,1,B26),TRUE)</f>
        <v>0</v>
      </c>
      <c r="G26" s="42">
        <f t="shared" ref="G25:G30" ca="1" si="14">D26/($D26+$E26)</f>
        <v>1</v>
      </c>
      <c r="H26" s="43">
        <f t="shared" ref="H25:H30" ca="1" si="15">E26/($D26+$E26)</f>
        <v>0</v>
      </c>
      <c r="I26" t="s">
        <v>765</v>
      </c>
      <c r="J26" s="46">
        <v>2666.6666666666665</v>
      </c>
      <c r="K26" s="46" t="e">
        <v>#DIV/0!</v>
      </c>
      <c r="L26" s="48" t="s">
        <v>669</v>
      </c>
      <c r="M26" s="50" t="s">
        <v>669</v>
      </c>
      <c r="N26" s="52">
        <v>3.9200003862380983E-2</v>
      </c>
      <c r="O26" s="57">
        <v>9.9902439117431643E-2</v>
      </c>
      <c r="P26">
        <f t="shared" ca="1" si="0"/>
        <v>3.9200003862380983E-2</v>
      </c>
      <c r="Q26">
        <f t="shared" ca="1" si="1"/>
        <v>0</v>
      </c>
      <c r="R26" s="46">
        <f t="shared" si="2"/>
        <v>2666.6666666666665</v>
      </c>
      <c r="S26">
        <v>0</v>
      </c>
      <c r="T26" s="50"/>
      <c r="U26" s="52"/>
      <c r="V26" s="57"/>
    </row>
    <row r="27" spans="2:22" x14ac:dyDescent="0.25">
      <c r="B27" t="s">
        <v>670</v>
      </c>
      <c r="C27" s="38" t="str">
        <f t="shared" ca="1" si="11"/>
        <v>n/e</v>
      </c>
      <c r="D27" s="31" t="str">
        <f t="shared" ca="1" si="12"/>
        <v>1149</v>
      </c>
      <c r="E27" s="32" t="str">
        <f t="shared" ca="1" si="13"/>
        <v>28185</v>
      </c>
      <c r="G27" s="42">
        <f t="shared" ca="1" si="14"/>
        <v>3.9169564328083453E-2</v>
      </c>
      <c r="H27" s="43">
        <f t="shared" ca="1" si="15"/>
        <v>0.96083043567191651</v>
      </c>
      <c r="I27" t="s">
        <v>766</v>
      </c>
      <c r="J27" s="46">
        <v>4595.4766820822069</v>
      </c>
      <c r="K27" s="46">
        <v>4657.7429447070781</v>
      </c>
      <c r="L27" s="48" t="s">
        <v>670</v>
      </c>
      <c r="M27" s="50" t="s">
        <v>670</v>
      </c>
      <c r="P27">
        <f t="shared" ca="1" si="0"/>
        <v>0</v>
      </c>
      <c r="Q27">
        <f t="shared" ca="1" si="1"/>
        <v>0</v>
      </c>
      <c r="R27" s="46">
        <f t="shared" si="2"/>
        <v>4595.4766820822069</v>
      </c>
      <c r="S27">
        <v>0</v>
      </c>
      <c r="T27" s="50"/>
    </row>
    <row r="28" spans="2:22" x14ac:dyDescent="0.25">
      <c r="B28" t="s">
        <v>671</v>
      </c>
      <c r="C28" s="38" t="str">
        <f t="shared" ca="1" si="11"/>
        <v>1780</v>
      </c>
      <c r="D28" s="31" t="str">
        <f t="shared" ca="1" si="12"/>
        <v>448</v>
      </c>
      <c r="E28" s="32" t="str">
        <f t="shared" ca="1" si="13"/>
        <v>157</v>
      </c>
      <c r="G28" s="42">
        <f t="shared" ca="1" si="14"/>
        <v>0.740495867768595</v>
      </c>
      <c r="H28" s="43">
        <f t="shared" ca="1" si="15"/>
        <v>0.25950413223140495</v>
      </c>
      <c r="I28" t="s">
        <v>767</v>
      </c>
      <c r="J28" s="46">
        <v>3328.6908077994426</v>
      </c>
      <c r="K28" s="46">
        <v>1595.2868852459017</v>
      </c>
      <c r="L28" s="48" t="s">
        <v>775</v>
      </c>
      <c r="M28" s="50" t="s">
        <v>671</v>
      </c>
      <c r="N28" s="52">
        <v>0.8733246154785157</v>
      </c>
      <c r="O28" s="57">
        <v>3.0990433349609376</v>
      </c>
      <c r="P28">
        <f t="shared" ca="1" si="0"/>
        <v>0.64669326898243806</v>
      </c>
      <c r="Q28">
        <f t="shared" ca="1" si="1"/>
        <v>0.22663134649607761</v>
      </c>
      <c r="R28" s="46">
        <f t="shared" si="2"/>
        <v>3328.6908077994426</v>
      </c>
      <c r="S28">
        <f t="shared" ca="1" si="8"/>
        <v>4175.9509867700644</v>
      </c>
      <c r="T28" s="50"/>
      <c r="U28" s="52"/>
      <c r="V28" s="57"/>
    </row>
    <row r="29" spans="2:22" x14ac:dyDescent="0.25">
      <c r="B29" t="s">
        <v>672</v>
      </c>
      <c r="C29" s="38">
        <f t="shared" ca="1" si="11"/>
        <v>2820</v>
      </c>
      <c r="D29" s="31">
        <f t="shared" ca="1" si="12"/>
        <v>2858</v>
      </c>
      <c r="E29" s="32">
        <f t="shared" ca="1" si="13"/>
        <v>1515</v>
      </c>
      <c r="G29" s="42">
        <f t="shared" ca="1" si="14"/>
        <v>0.65355591127372514</v>
      </c>
      <c r="H29" s="43">
        <f t="shared" ca="1" si="15"/>
        <v>0.34644408872627486</v>
      </c>
      <c r="I29" t="s">
        <v>768</v>
      </c>
      <c r="J29" s="46">
        <v>2566.27812083044</v>
      </c>
      <c r="K29" s="46">
        <v>2601.0498230102544</v>
      </c>
      <c r="L29" s="48" t="s">
        <v>672</v>
      </c>
      <c r="M29" s="50" t="s">
        <v>672</v>
      </c>
      <c r="N29" s="52">
        <v>5.0150501098632816</v>
      </c>
      <c r="O29" s="57">
        <v>11.3316982421875</v>
      </c>
      <c r="P29">
        <f t="shared" ca="1" si="0"/>
        <v>3.2776156446350924</v>
      </c>
      <c r="Q29">
        <f t="shared" ca="1" si="1"/>
        <v>1.7374344652281892</v>
      </c>
      <c r="R29" s="46">
        <f t="shared" si="2"/>
        <v>2566.27812083044</v>
      </c>
      <c r="S29">
        <f t="shared" ca="1" si="8"/>
        <v>1680.8834999628859</v>
      </c>
      <c r="T29" s="50"/>
      <c r="U29" s="52"/>
      <c r="V29" s="57"/>
    </row>
    <row r="30" spans="2:22" x14ac:dyDescent="0.25">
      <c r="B30" t="s">
        <v>673</v>
      </c>
      <c r="C30" s="38" t="str">
        <f t="shared" ca="1" si="11"/>
        <v>n/e</v>
      </c>
      <c r="D30" s="31" t="str">
        <f t="shared" ca="1" si="12"/>
        <v>2750</v>
      </c>
      <c r="E30" s="32" t="str">
        <f t="shared" ca="1" si="13"/>
        <v>3390</v>
      </c>
      <c r="G30" s="42">
        <f t="shared" ca="1" si="14"/>
        <v>0.44788273615635177</v>
      </c>
      <c r="H30" s="43">
        <f t="shared" ca="1" si="15"/>
        <v>0.55211726384364823</v>
      </c>
      <c r="I30" t="s">
        <v>769</v>
      </c>
      <c r="J30" s="46">
        <v>354.88647581441262</v>
      </c>
      <c r="K30" s="46">
        <v>0</v>
      </c>
      <c r="L30" s="48" t="s">
        <v>673</v>
      </c>
      <c r="M30" s="50" t="s">
        <v>673</v>
      </c>
      <c r="N30" s="52">
        <v>7.8398110351562496</v>
      </c>
      <c r="O30" s="57">
        <v>20.383586669921876</v>
      </c>
      <c r="P30">
        <f t="shared" ca="1" si="0"/>
        <v>3.5113160173745417</v>
      </c>
      <c r="Q30">
        <f t="shared" ca="1" si="1"/>
        <v>4.3284950177817079</v>
      </c>
      <c r="R30" s="46">
        <f t="shared" si="2"/>
        <v>354.88647581441262</v>
      </c>
      <c r="S30">
        <f t="shared" ca="1" si="8"/>
        <v>4421.2752987879849</v>
      </c>
      <c r="T30" s="50"/>
      <c r="U30" s="52"/>
      <c r="V30" s="57"/>
    </row>
    <row r="31" spans="2:22" x14ac:dyDescent="0.25">
      <c r="B31" t="s">
        <v>676</v>
      </c>
      <c r="C31" s="38" t="str">
        <f ca="1">INDIRECT(ADDRESS(13,3,1,1,B31),TRUE)</f>
        <v>916</v>
      </c>
      <c r="D31" s="31" t="str">
        <f ca="1">INDIRECT(ADDRESS(14,3,1,1,B31),TRUE)</f>
        <v>1208</v>
      </c>
      <c r="E31" s="32" t="str">
        <f ca="1">INDIRECT(ADDRESS(15,3,1,1,B31),TRUE)</f>
        <v>418</v>
      </c>
      <c r="G31" s="42">
        <f ca="1">D31/($D31+$E31)</f>
        <v>0.74292742927429278</v>
      </c>
      <c r="H31" s="43">
        <f ca="1">E31/($D31+$E31)</f>
        <v>0.25707257072570727</v>
      </c>
      <c r="I31" t="s">
        <v>770</v>
      </c>
      <c r="J31" s="46">
        <v>4270.1612903225814</v>
      </c>
      <c r="K31" s="46">
        <v>2302.7027027027029</v>
      </c>
      <c r="L31" s="48" t="s">
        <v>676</v>
      </c>
      <c r="M31" s="50" t="s">
        <v>674</v>
      </c>
      <c r="N31" s="52">
        <v>17.333246337890625</v>
      </c>
      <c r="O31" s="57">
        <v>69.896120117187508</v>
      </c>
      <c r="P31">
        <f t="shared" ca="1" si="0"/>
        <v>12.877344142787132</v>
      </c>
      <c r="Q31">
        <f t="shared" ca="1" si="1"/>
        <v>4.4559021951034943</v>
      </c>
      <c r="R31" s="46">
        <f t="shared" si="2"/>
        <v>4270.1612903225814</v>
      </c>
      <c r="S31">
        <f t="shared" ca="1" si="8"/>
        <v>3345.6263139881175</v>
      </c>
      <c r="T31" s="50"/>
      <c r="U31" s="52"/>
      <c r="V31" s="57"/>
    </row>
    <row r="32" spans="2:22" x14ac:dyDescent="0.25">
      <c r="B32" t="s">
        <v>677</v>
      </c>
      <c r="C32" s="39">
        <f t="shared" ref="C32" ca="1" si="16">INDIRECT(ADDRESS(13,5,1,1,B32),TRUE)</f>
        <v>4052</v>
      </c>
      <c r="D32" s="33">
        <f t="shared" ref="D32:D33" ca="1" si="17">INDIRECT(ADDRESS(14,5,1,1,B32),TRUE)</f>
        <v>1882</v>
      </c>
      <c r="E32" s="34">
        <f t="shared" ref="E32:E33" ca="1" si="18">INDIRECT(ADDRESS(15,5,1,1,B32),TRUE)</f>
        <v>0</v>
      </c>
      <c r="G32" s="44">
        <f ca="1">D32/($D32+$E32)</f>
        <v>1</v>
      </c>
      <c r="H32" s="45">
        <f ca="1">E32/($D32+$E32)</f>
        <v>0</v>
      </c>
      <c r="I32" t="s">
        <v>771</v>
      </c>
      <c r="J32" s="46">
        <v>3520.0982581509602</v>
      </c>
      <c r="K32" s="46">
        <v>1814.0069438433502</v>
      </c>
      <c r="L32" s="48" t="s">
        <v>677</v>
      </c>
      <c r="M32" s="50" t="s">
        <v>675</v>
      </c>
      <c r="N32" s="52">
        <v>1.2081736297607422</v>
      </c>
      <c r="O32" s="57">
        <v>4.6581038208007817</v>
      </c>
      <c r="P32">
        <f t="shared" ca="1" si="0"/>
        <v>1.2081736297607422</v>
      </c>
      <c r="Q32">
        <f t="shared" ca="1" si="1"/>
        <v>0</v>
      </c>
      <c r="R32" s="46">
        <f t="shared" si="2"/>
        <v>3520.0982581509602</v>
      </c>
      <c r="S32">
        <v>0</v>
      </c>
      <c r="T32" s="50"/>
      <c r="U32" s="52"/>
      <c r="V32" s="57"/>
    </row>
    <row r="33" spans="9:22" x14ac:dyDescent="0.25">
      <c r="I33" t="s">
        <v>772</v>
      </c>
      <c r="J33" s="46">
        <v>3260.869565217391</v>
      </c>
      <c r="K33" s="46">
        <v>0</v>
      </c>
      <c r="M33" s="50" t="s">
        <v>676</v>
      </c>
      <c r="N33" s="52">
        <v>1.8315406188964845</v>
      </c>
      <c r="O33" s="57">
        <v>4.5366378784179684</v>
      </c>
      <c r="P33">
        <f t="shared" si="0"/>
        <v>0</v>
      </c>
      <c r="Q33">
        <f t="shared" si="1"/>
        <v>0</v>
      </c>
      <c r="R33" s="46">
        <f t="shared" si="2"/>
        <v>3260.869565217391</v>
      </c>
      <c r="S33">
        <v>0</v>
      </c>
      <c r="T33" s="50"/>
      <c r="U33" s="52"/>
      <c r="V33" s="57"/>
    </row>
  </sheetData>
  <autoFilter ref="M4:N31">
    <sortState ref="M5:N34">
      <sortCondition ref="M3:M30"/>
    </sortState>
  </autoFilter>
  <mergeCells count="1">
    <mergeCell ref="G3:H3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EE</v>
      </c>
    </row>
    <row r="3" spans="1:5" x14ac:dyDescent="0.25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25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25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25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25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25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25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25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25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25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25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25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25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25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25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25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25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25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25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25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25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25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ES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25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25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25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25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25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25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25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25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25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FI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25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25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25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25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25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25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25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25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25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25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25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25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25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25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25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GR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25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25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25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25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25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25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25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25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25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25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25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25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25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HU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25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25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25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25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25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25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25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25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25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25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25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25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25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25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25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25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25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25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25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25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25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25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25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25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25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25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25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25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25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25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25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24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31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AT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25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25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25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25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25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25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25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25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25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25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25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25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25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25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25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25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25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25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25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25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25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LU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25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25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25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25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25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25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25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25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25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25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25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25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25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25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25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25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25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25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25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LV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25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NL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25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25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25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25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25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25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25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25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PL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25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25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25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25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25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25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25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25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PT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25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25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25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25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25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25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RO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25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25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25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25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24"/>
  <sheetViews>
    <sheetView workbookViewId="0">
      <selection activeCell="E13" sqref="E13:E15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25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25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25"/>
  <sheetViews>
    <sheetView workbookViewId="0">
      <selection activeCell="E13" sqref="E13:E15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SI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25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25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25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25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25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25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25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25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25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25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25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25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635</v>
      </c>
      <c r="C13" s="18" t="s">
        <v>635</v>
      </c>
      <c r="D13" s="18" t="s">
        <v>35</v>
      </c>
      <c r="E13" s="19" t="s">
        <v>35</v>
      </c>
    </row>
    <row r="14" spans="1:5" x14ac:dyDescent="0.25">
      <c r="A14" s="20" t="s">
        <v>16</v>
      </c>
      <c r="B14" s="21" t="s">
        <v>636</v>
      </c>
      <c r="C14" s="21" t="s">
        <v>637</v>
      </c>
      <c r="D14" s="21" t="s">
        <v>35</v>
      </c>
      <c r="E14" s="22" t="s">
        <v>35</v>
      </c>
    </row>
    <row r="15" spans="1:5" x14ac:dyDescent="0.25">
      <c r="A15" s="17" t="s">
        <v>17</v>
      </c>
      <c r="B15" s="18" t="s">
        <v>638</v>
      </c>
      <c r="C15" s="18" t="s">
        <v>638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4"/>
  <sheetViews>
    <sheetView workbookViewId="0">
      <selection activeCell="A3" sqref="A3:XFD3"/>
    </sheetView>
  </sheetViews>
  <sheetFormatPr baseColWidth="10" defaultRowHeight="15" x14ac:dyDescent="0.25"/>
  <sheetData>
    <row r="1" spans="1:5" x14ac:dyDescent="0.25">
      <c r="A1" t="s">
        <v>0</v>
      </c>
      <c r="B1" s="1" t="str">
        <f ca="1">MID(CELL( "dateiname",B1), FIND("]", CELL("dateiname", B1))+1, 255)</f>
        <v>BE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25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25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25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25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25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25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25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25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Q25"/>
  <sheetViews>
    <sheetView workbookViewId="0">
      <selection activeCell="E14" sqref="E14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7" max="7" width="31" bestFit="1" customWidth="1"/>
    <col min="8" max="11" width="11.140625" bestFit="1" customWidth="1"/>
    <col min="13" max="13" width="31" bestFit="1" customWidth="1"/>
    <col min="14" max="17" width="11.140625" bestFit="1" customWidth="1"/>
  </cols>
  <sheetData>
    <row r="1" spans="1:17" x14ac:dyDescent="0.25">
      <c r="A1" t="s">
        <v>0</v>
      </c>
      <c r="B1" s="1" t="str">
        <f ca="1">MID(CELL( "dateiname",B1), FIND("]", CELL("dateiname", B1))+1, 255)</f>
        <v>UK</v>
      </c>
    </row>
    <row r="2" spans="1:17" x14ac:dyDescent="0.25">
      <c r="B2" t="s">
        <v>743</v>
      </c>
      <c r="G2" t="s">
        <v>741</v>
      </c>
      <c r="M2" t="s">
        <v>742</v>
      </c>
    </row>
    <row r="3" spans="1:17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6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25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25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686</v>
      </c>
      <c r="I5" s="21" t="s">
        <v>687</v>
      </c>
      <c r="J5" s="21" t="s">
        <v>688</v>
      </c>
      <c r="K5" s="22" t="s">
        <v>689</v>
      </c>
      <c r="M5" s="20" t="s">
        <v>6</v>
      </c>
      <c r="N5" s="21"/>
      <c r="O5" s="21"/>
      <c r="P5" s="21"/>
      <c r="Q5" s="22"/>
    </row>
    <row r="6" spans="1:17" x14ac:dyDescent="0.25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25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25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690</v>
      </c>
      <c r="I8" s="18" t="s">
        <v>691</v>
      </c>
      <c r="J8" s="18" t="s">
        <v>692</v>
      </c>
      <c r="K8" s="19" t="s">
        <v>693</v>
      </c>
      <c r="M8" s="17" t="s">
        <v>9</v>
      </c>
      <c r="N8" s="18" t="s">
        <v>728</v>
      </c>
      <c r="O8" s="18" t="s">
        <v>728</v>
      </c>
      <c r="P8" s="18" t="s">
        <v>728</v>
      </c>
      <c r="Q8" s="19" t="s">
        <v>728</v>
      </c>
    </row>
    <row r="9" spans="1:17" x14ac:dyDescent="0.25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694</v>
      </c>
      <c r="I9" s="21" t="s">
        <v>695</v>
      </c>
      <c r="J9" s="21" t="s">
        <v>696</v>
      </c>
      <c r="K9" s="22" t="s">
        <v>697</v>
      </c>
      <c r="M9" s="20" t="s">
        <v>10</v>
      </c>
      <c r="N9" s="21" t="s">
        <v>729</v>
      </c>
      <c r="O9" s="21" t="s">
        <v>729</v>
      </c>
      <c r="P9" s="21" t="s">
        <v>729</v>
      </c>
      <c r="Q9" s="22" t="s">
        <v>729</v>
      </c>
    </row>
    <row r="10" spans="1:17" x14ac:dyDescent="0.25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698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730</v>
      </c>
      <c r="O10" s="18" t="s">
        <v>730</v>
      </c>
      <c r="P10" s="18" t="s">
        <v>730</v>
      </c>
      <c r="Q10" s="19" t="s">
        <v>730</v>
      </c>
    </row>
    <row r="11" spans="1:17" x14ac:dyDescent="0.25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25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25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25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699</v>
      </c>
      <c r="I14" s="18" t="s">
        <v>699</v>
      </c>
      <c r="J14" s="18" t="s">
        <v>699</v>
      </c>
      <c r="K14" s="19" t="s">
        <v>700</v>
      </c>
      <c r="M14" s="17" t="s">
        <v>15</v>
      </c>
      <c r="N14" s="18"/>
      <c r="O14" s="18"/>
      <c r="P14" s="18"/>
      <c r="Q14" s="19"/>
    </row>
    <row r="15" spans="1:17" x14ac:dyDescent="0.25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701</v>
      </c>
      <c r="I15" s="21" t="s">
        <v>702</v>
      </c>
      <c r="J15" s="21" t="s">
        <v>703</v>
      </c>
      <c r="K15" s="22" t="s">
        <v>704</v>
      </c>
      <c r="M15" s="20" t="s">
        <v>16</v>
      </c>
      <c r="N15" s="21"/>
      <c r="O15" s="21"/>
      <c r="P15" s="21"/>
      <c r="Q15" s="22"/>
    </row>
    <row r="16" spans="1:17" x14ac:dyDescent="0.25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25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25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25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705</v>
      </c>
      <c r="I19" s="21" t="s">
        <v>706</v>
      </c>
      <c r="J19" s="21" t="s">
        <v>707</v>
      </c>
      <c r="K19" s="22" t="s">
        <v>708</v>
      </c>
      <c r="M19" s="20" t="s">
        <v>20</v>
      </c>
      <c r="N19" s="21" t="s">
        <v>731</v>
      </c>
      <c r="O19" s="21" t="s">
        <v>732</v>
      </c>
      <c r="P19" s="21" t="s">
        <v>732</v>
      </c>
      <c r="Q19" s="22" t="s">
        <v>733</v>
      </c>
    </row>
    <row r="20" spans="1:17" x14ac:dyDescent="0.25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709</v>
      </c>
      <c r="I20" s="18" t="s">
        <v>710</v>
      </c>
      <c r="J20" s="18" t="s">
        <v>482</v>
      </c>
      <c r="K20" s="19" t="s">
        <v>711</v>
      </c>
      <c r="M20" s="17" t="s">
        <v>21</v>
      </c>
      <c r="N20" s="18"/>
      <c r="O20" s="18"/>
      <c r="P20" s="18"/>
      <c r="Q20" s="19"/>
    </row>
    <row r="21" spans="1:17" x14ac:dyDescent="0.25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712</v>
      </c>
      <c r="I21" s="21" t="s">
        <v>713</v>
      </c>
      <c r="J21" s="21" t="s">
        <v>714</v>
      </c>
      <c r="K21" s="22" t="s">
        <v>715</v>
      </c>
      <c r="M21" s="20" t="s">
        <v>22</v>
      </c>
      <c r="N21" s="21"/>
      <c r="O21" s="21"/>
      <c r="P21" s="21"/>
      <c r="Q21" s="22"/>
    </row>
    <row r="22" spans="1:17" x14ac:dyDescent="0.25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25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716</v>
      </c>
      <c r="I23" s="21" t="s">
        <v>717</v>
      </c>
      <c r="J23" s="21" t="s">
        <v>718</v>
      </c>
      <c r="K23" s="22" t="s">
        <v>719</v>
      </c>
      <c r="M23" s="20" t="s">
        <v>24</v>
      </c>
      <c r="N23" s="21"/>
      <c r="O23" s="21"/>
      <c r="P23" s="21"/>
      <c r="Q23" s="22"/>
    </row>
    <row r="24" spans="1:17" x14ac:dyDescent="0.25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720</v>
      </c>
      <c r="I24" s="18" t="s">
        <v>721</v>
      </c>
      <c r="J24" s="18" t="s">
        <v>722</v>
      </c>
      <c r="K24" s="19" t="s">
        <v>723</v>
      </c>
      <c r="M24" s="17" t="s">
        <v>25</v>
      </c>
      <c r="N24" s="18" t="s">
        <v>734</v>
      </c>
      <c r="O24" s="18" t="s">
        <v>735</v>
      </c>
      <c r="P24" s="18" t="s">
        <v>736</v>
      </c>
      <c r="Q24" s="19" t="s">
        <v>736</v>
      </c>
    </row>
    <row r="25" spans="1:17" x14ac:dyDescent="0.25">
      <c r="G25" s="23" t="s">
        <v>26</v>
      </c>
      <c r="H25" s="24" t="s">
        <v>724</v>
      </c>
      <c r="I25" s="24" t="s">
        <v>725</v>
      </c>
      <c r="J25" s="24" t="s">
        <v>726</v>
      </c>
      <c r="K25" s="25" t="s">
        <v>727</v>
      </c>
      <c r="M25" s="23" t="s">
        <v>26</v>
      </c>
      <c r="N25" s="24" t="s">
        <v>737</v>
      </c>
      <c r="O25" s="24" t="s">
        <v>738</v>
      </c>
      <c r="P25" s="24" t="s">
        <v>739</v>
      </c>
      <c r="Q25" s="25" t="s">
        <v>740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0" workbookViewId="0">
      <selection activeCell="A2" sqref="A2:A30"/>
    </sheetView>
  </sheetViews>
  <sheetFormatPr baseColWidth="10" defaultRowHeight="15" x14ac:dyDescent="0.25"/>
  <sheetData>
    <row r="1" spans="1:1" x14ac:dyDescent="0.25">
      <c r="A1" t="e">
        <f>IF(ROW(A1)&gt;COUNTA(x),"",HYPERLINK("#'"&amp;INDEX(x,ROW(A1))&amp;"'!A1",MID(INDEX(x,ROW(A1)),FIND("]",INDEX(x,ROW(A1)))+1,31)))</f>
        <v>#NAME?</v>
      </c>
    </row>
    <row r="2" spans="1:1" x14ac:dyDescent="0.25">
      <c r="A2" t="str">
        <f>IF(ROW(A2)&gt;COUNTA(x),"",HYPERLINK("#'"&amp;INDEX(x,ROW(A2))&amp;"'!A1",MID(INDEX(x,ROW(A2)),FIND("]",INDEX(x,ROW(A2)))+1,31)))</f>
        <v/>
      </c>
    </row>
    <row r="3" spans="1:1" x14ac:dyDescent="0.25">
      <c r="A3" t="str">
        <f>IF(ROW(A3)&gt;COUNTA(x),"",HYPERLINK("#'"&amp;INDEX(x,ROW(A3))&amp;"'!A1",MID(INDEX(x,ROW(A3)),FIND("]",INDEX(x,ROW(A3)))+1,31)))</f>
        <v/>
      </c>
    </row>
    <row r="4" spans="1:1" x14ac:dyDescent="0.25">
      <c r="A4" t="str">
        <f>IF(ROW(A4)&gt;COUNTA(x),"",HYPERLINK("#'"&amp;INDEX(x,ROW(A4))&amp;"'!A1",MID(INDEX(x,ROW(A4)),FIND("]",INDEX(x,ROW(A4)))+1,31)))</f>
        <v/>
      </c>
    </row>
    <row r="5" spans="1:1" x14ac:dyDescent="0.25">
      <c r="A5" t="str">
        <f>IF(ROW(A5)&gt;COUNTA(x),"",HYPERLINK("#'"&amp;INDEX(x,ROW(A5))&amp;"'!A1",MID(INDEX(x,ROW(A5)),FIND("]",INDEX(x,ROW(A5)))+1,31)))</f>
        <v/>
      </c>
    </row>
    <row r="6" spans="1:1" x14ac:dyDescent="0.25">
      <c r="A6" t="str">
        <f>IF(ROW(A6)&gt;COUNTA(x),"",HYPERLINK("#'"&amp;INDEX(x,ROW(A6))&amp;"'!A1",MID(INDEX(x,ROW(A6)),FIND("]",INDEX(x,ROW(A6)))+1,31)))</f>
        <v/>
      </c>
    </row>
    <row r="7" spans="1:1" x14ac:dyDescent="0.25">
      <c r="A7" t="str">
        <f>IF(ROW(A7)&gt;COUNTA(x),"",HYPERLINK("#'"&amp;INDEX(x,ROW(A7))&amp;"'!A1",MID(INDEX(x,ROW(A7)),FIND("]",INDEX(x,ROW(A7)))+1,31)))</f>
        <v/>
      </c>
    </row>
    <row r="8" spans="1:1" x14ac:dyDescent="0.25">
      <c r="A8" t="str">
        <f>IF(ROW(A8)&gt;COUNTA(x),"",HYPERLINK("#'"&amp;INDEX(x,ROW(A8))&amp;"'!A1",MID(INDEX(x,ROW(A8)),FIND("]",INDEX(x,ROW(A8)))+1,31)))</f>
        <v/>
      </c>
    </row>
    <row r="9" spans="1:1" x14ac:dyDescent="0.25">
      <c r="A9" t="str">
        <f>IF(ROW(A9)&gt;COUNTA(x),"",HYPERLINK("#'"&amp;INDEX(x,ROW(A9))&amp;"'!A1",MID(INDEX(x,ROW(A9)),FIND("]",INDEX(x,ROW(A9)))+1,31)))</f>
        <v/>
      </c>
    </row>
    <row r="10" spans="1:1" x14ac:dyDescent="0.25">
      <c r="A10" t="str">
        <f>IF(ROW(A10)&gt;COUNTA(x),"",HYPERLINK("#'"&amp;INDEX(x,ROW(A10))&amp;"'!A1",MID(INDEX(x,ROW(A10)),FIND("]",INDEX(x,ROW(A10)))+1,31)))</f>
        <v/>
      </c>
    </row>
    <row r="11" spans="1:1" x14ac:dyDescent="0.25">
      <c r="A11" t="str">
        <f>IF(ROW(A11)&gt;COUNTA(x),"",HYPERLINK("#'"&amp;INDEX(x,ROW(A11))&amp;"'!A1",MID(INDEX(x,ROW(A11)),FIND("]",INDEX(x,ROW(A11)))+1,31)))</f>
        <v/>
      </c>
    </row>
    <row r="12" spans="1:1" x14ac:dyDescent="0.25">
      <c r="A12" t="str">
        <f>IF(ROW(A12)&gt;COUNTA(x),"",HYPERLINK("#'"&amp;INDEX(x,ROW(A12))&amp;"'!A1",MID(INDEX(x,ROW(A12)),FIND("]",INDEX(x,ROW(A12)))+1,31)))</f>
        <v/>
      </c>
    </row>
    <row r="13" spans="1:1" x14ac:dyDescent="0.25">
      <c r="A13" t="str">
        <f>IF(ROW(A13)&gt;COUNTA(x),"",HYPERLINK("#'"&amp;INDEX(x,ROW(A13))&amp;"'!A1",MID(INDEX(x,ROW(A13)),FIND("]",INDEX(x,ROW(A13)))+1,31)))</f>
        <v/>
      </c>
    </row>
    <row r="14" spans="1:1" x14ac:dyDescent="0.25">
      <c r="A14" t="str">
        <f>IF(ROW(A14)&gt;COUNTA(x),"",HYPERLINK("#'"&amp;INDEX(x,ROW(A14))&amp;"'!A1",MID(INDEX(x,ROW(A14)),FIND("]",INDEX(x,ROW(A14)))+1,31)))</f>
        <v/>
      </c>
    </row>
    <row r="15" spans="1:1" x14ac:dyDescent="0.25">
      <c r="A15" t="str">
        <f>IF(ROW(A15)&gt;COUNTA(x),"",HYPERLINK("#'"&amp;INDEX(x,ROW(A15))&amp;"'!A1",MID(INDEX(x,ROW(A15)),FIND("]",INDEX(x,ROW(A15)))+1,31)))</f>
        <v/>
      </c>
    </row>
    <row r="16" spans="1:1" x14ac:dyDescent="0.25">
      <c r="A16" t="str">
        <f>IF(ROW(A16)&gt;COUNTA(x),"",HYPERLINK("#'"&amp;INDEX(x,ROW(A16))&amp;"'!A1",MID(INDEX(x,ROW(A16)),FIND("]",INDEX(x,ROW(A16)))+1,31)))</f>
        <v/>
      </c>
    </row>
    <row r="17" spans="1:1" x14ac:dyDescent="0.25">
      <c r="A17" t="str">
        <f>IF(ROW(A17)&gt;COUNTA(x),"",HYPERLINK("#'"&amp;INDEX(x,ROW(A17))&amp;"'!A1",MID(INDEX(x,ROW(A17)),FIND("]",INDEX(x,ROW(A17)))+1,31)))</f>
        <v/>
      </c>
    </row>
    <row r="18" spans="1:1" x14ac:dyDescent="0.25">
      <c r="A18" t="str">
        <f>IF(ROW(A18)&gt;COUNTA(x),"",HYPERLINK("#'"&amp;INDEX(x,ROW(A18))&amp;"'!A1",MID(INDEX(x,ROW(A18)),FIND("]",INDEX(x,ROW(A18)))+1,31)))</f>
        <v/>
      </c>
    </row>
    <row r="19" spans="1:1" x14ac:dyDescent="0.25">
      <c r="A19" t="str">
        <f>IF(ROW(A19)&gt;COUNTA(x),"",HYPERLINK("#'"&amp;INDEX(x,ROW(A19))&amp;"'!A1",MID(INDEX(x,ROW(A19)),FIND("]",INDEX(x,ROW(A19)))+1,31)))</f>
        <v/>
      </c>
    </row>
    <row r="20" spans="1:1" x14ac:dyDescent="0.25">
      <c r="A20" t="str">
        <f>IF(ROW(A20)&gt;COUNTA(x),"",HYPERLINK("#'"&amp;INDEX(x,ROW(A20))&amp;"'!A1",MID(INDEX(x,ROW(A20)),FIND("]",INDEX(x,ROW(A20)))+1,31)))</f>
        <v/>
      </c>
    </row>
    <row r="21" spans="1:1" x14ac:dyDescent="0.25">
      <c r="A21" t="str">
        <f>IF(ROW(A21)&gt;COUNTA(x),"",HYPERLINK("#'"&amp;INDEX(x,ROW(A21))&amp;"'!A1",MID(INDEX(x,ROW(A21)),FIND("]",INDEX(x,ROW(A21)))+1,31)))</f>
        <v/>
      </c>
    </row>
    <row r="22" spans="1:1" x14ac:dyDescent="0.25">
      <c r="A22" t="str">
        <f>IF(ROW(A22)&gt;COUNTA(x),"",HYPERLINK("#'"&amp;INDEX(x,ROW(A22))&amp;"'!A1",MID(INDEX(x,ROW(A22)),FIND("]",INDEX(x,ROW(A22)))+1,31)))</f>
        <v/>
      </c>
    </row>
    <row r="23" spans="1:1" x14ac:dyDescent="0.25">
      <c r="A23" t="str">
        <f>IF(ROW(A23)&gt;COUNTA(x),"",HYPERLINK("#'"&amp;INDEX(x,ROW(A23))&amp;"'!A1",MID(INDEX(x,ROW(A23)),FIND("]",INDEX(x,ROW(A23)))+1,31)))</f>
        <v/>
      </c>
    </row>
    <row r="24" spans="1:1" x14ac:dyDescent="0.25">
      <c r="A24" t="str">
        <f>IF(ROW(A24)&gt;COUNTA(x),"",HYPERLINK("#'"&amp;INDEX(x,ROW(A24))&amp;"'!A1",MID(INDEX(x,ROW(A24)),FIND("]",INDEX(x,ROW(A24)))+1,31)))</f>
        <v/>
      </c>
    </row>
    <row r="25" spans="1:1" x14ac:dyDescent="0.25">
      <c r="A25" t="str">
        <f>IF(ROW(A25)&gt;COUNTA(x),"",HYPERLINK("#'"&amp;INDEX(x,ROW(A25))&amp;"'!A1",MID(INDEX(x,ROW(A25)),FIND("]",INDEX(x,ROW(A25)))+1,31)))</f>
        <v/>
      </c>
    </row>
    <row r="26" spans="1:1" x14ac:dyDescent="0.25">
      <c r="A26" t="str">
        <f>IF(ROW(A26)&gt;COUNTA(x),"",HYPERLINK("#'"&amp;INDEX(x,ROW(A26))&amp;"'!A1",MID(INDEX(x,ROW(A26)),FIND("]",INDEX(x,ROW(A26)))+1,31)))</f>
        <v/>
      </c>
    </row>
    <row r="27" spans="1:1" x14ac:dyDescent="0.25">
      <c r="A27" t="str">
        <f>IF(ROW(A27)&gt;COUNTA(x),"",HYPERLINK("#'"&amp;INDEX(x,ROW(A27))&amp;"'!A1",MID(INDEX(x,ROW(A27)),FIND("]",INDEX(x,ROW(A27)))+1,31)))</f>
        <v/>
      </c>
    </row>
    <row r="28" spans="1:1" x14ac:dyDescent="0.25">
      <c r="A28" t="str">
        <f>IF(ROW(A28)&gt;COUNTA(x),"",HYPERLINK("#'"&amp;INDEX(x,ROW(A28))&amp;"'!A1",MID(INDEX(x,ROW(A28)),FIND("]",INDEX(x,ROW(A28)))+1,31)))</f>
        <v/>
      </c>
    </row>
    <row r="29" spans="1:1" x14ac:dyDescent="0.25">
      <c r="A29" t="str">
        <f>IF(ROW(A29)&gt;COUNTA(x),"",HYPERLINK("#'"&amp;INDEX(x,ROW(A29))&amp;"'!A1",MID(INDEX(x,ROW(A29)),FIND("]",INDEX(x,ROW(A29)))+1,31)))</f>
        <v/>
      </c>
    </row>
    <row r="30" spans="1:1" x14ac:dyDescent="0.25">
      <c r="A30" t="str">
        <f>IF(ROW(A30)&gt;COUNTA(x),"",HYPERLINK("#'"&amp;INDEX(x,ROW(A30))&amp;"'!A1",MID(INDEX(x,ROW(A30)),FIND("]",INDEX(x,ROW(A30)))+1,31)))</f>
        <v/>
      </c>
    </row>
    <row r="31" spans="1:1" x14ac:dyDescent="0.25">
      <c r="A31" t="str">
        <f>IF(ROW(A31)&gt;COUNTA(x),"",HYPERLINK("#'"&amp;INDEX(x,ROW(A31))&amp;"'!A1",MID(INDEX(x,ROW(A31)),FIND("]",INDEX(x,ROW(A31)))+1,31)))</f>
        <v/>
      </c>
    </row>
    <row r="32" spans="1:1" x14ac:dyDescent="0.25">
      <c r="A32" t="str">
        <f>IF(ROW(A32)&gt;COUNTA(x),"",HYPERLINK("#'"&amp;INDEX(x,ROW(A32))&amp;"'!A1",MID(INDEX(x,ROW(A32)),FIND("]",INDEX(x,ROW(A32)))+1,31)))</f>
        <v/>
      </c>
    </row>
    <row r="33" spans="1:1" x14ac:dyDescent="0.25">
      <c r="A33" t="str">
        <f>IF(ROW(A33)&gt;COUNTA(x),"",HYPERLINK("#'"&amp;INDEX(x,ROW(A33))&amp;"'!A1",MID(INDEX(x,ROW(A33)),FIND("]",INDEX(x,ROW(A33)))+1,31)))</f>
        <v/>
      </c>
    </row>
    <row r="34" spans="1:1" x14ac:dyDescent="0.25">
      <c r="A34" t="str">
        <f>IF(ROW(A34)&gt;COUNTA(x),"",HYPERLINK("#'"&amp;INDEX(x,ROW(A34))&amp;"'!A1",MID(INDEX(x,ROW(A34)),FIND("]",INDEX(x,ROW(A34)))+1,31)))</f>
        <v/>
      </c>
    </row>
    <row r="35" spans="1:1" x14ac:dyDescent="0.25">
      <c r="A35" t="str">
        <f>IF(ROW(A35)&gt;COUNTA(x),"",HYPERLINK("#'"&amp;INDEX(x,ROW(A35))&amp;"'!A1",MID(INDEX(x,ROW(A35)),FIND("]",INDEX(x,ROW(A35)))+1,31)))</f>
        <v/>
      </c>
    </row>
    <row r="36" spans="1:1" x14ac:dyDescent="0.25">
      <c r="A36" t="str">
        <f>IF(ROW(A36)&gt;COUNTA(x),"",HYPERLINK("#'"&amp;INDEX(x,ROW(A36))&amp;"'!A1",MID(INDEX(x,ROW(A36)),FIND("]",INDEX(x,ROW(A36)))+1,31)))</f>
        <v/>
      </c>
    </row>
    <row r="37" spans="1:1" x14ac:dyDescent="0.25">
      <c r="A37" t="str">
        <f>IF(ROW(A37)&gt;COUNTA(x),"",HYPERLINK("#'"&amp;INDEX(x,ROW(A37))&amp;"'!A1",MID(INDEX(x,ROW(A37)),FIND("]",INDEX(x,ROW(A37)))+1,31)))</f>
        <v/>
      </c>
    </row>
    <row r="38" spans="1:1" x14ac:dyDescent="0.25">
      <c r="A38" t="str">
        <f>IF(ROW(A38)&gt;COUNTA(x),"",HYPERLINK("#'"&amp;INDEX(x,ROW(A38))&amp;"'!A1",MID(INDEX(x,ROW(A38)),FIND("]",INDEX(x,ROW(A38)))+1,31)))</f>
        <v/>
      </c>
    </row>
    <row r="39" spans="1:1" x14ac:dyDescent="0.25">
      <c r="A39" t="str">
        <f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BG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25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25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25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25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25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25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6" max="6" width="35.710937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CH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25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25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CY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25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CZ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25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25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25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25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25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25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25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25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25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25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25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25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25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25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25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25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25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25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25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25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25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25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25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25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25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25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25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25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25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25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4 h y U S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d 4 h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I c l E o i k e 4 D g A A A B E A A A A T A B w A R m 9 y b X V s Y X M v U 2 V j d G l v b j E u b S C i G A A o o B Q A A A A A A A A A A A A A A A A A A A A A A A A A A A A r T k 0 u y c z P U w i G 0 I b W A F B L A Q I t A B Q A A g A I A H e I c l E r E V 4 C p w A A A P k A A A A S A A A A A A A A A A A A A A A A A A A A A A B D b 2 5 m a W c v U G F j a 2 F n Z S 5 4 b W x Q S w E C L Q A U A A I A C A B 3 i H J R D 8 r p q 6 Q A A A D p A A A A E w A A A A A A A A A A A A A A A A D z A A A A W 0 N v b n R l b n R f V H l w Z X N d L n h t b F B L A Q I t A B Q A A g A I A H e I c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/ g E D R T Q m S 7 1 X Q n r L 8 9 M 1 A A A A A A I A A A A A A B B m A A A A A Q A A I A A A A G + n Z s j 6 q r V G Z 3 n A S h l + P z P a + r 8 6 u h 5 C C a / p p O I U r d I M A A A A A A 6 A A A A A A g A A I A A A A J A / 7 G Z c 6 S Y E k J S G g z O k U Q X G L T k 1 R W 4 B I I t 4 / Y d o l d G N U A A A A M J N / U n R y o / p d C w c 5 r S i B a R O g B e C + G y 6 8 s E y z 9 z Y N / c m P Z Z Y y I X e K d 2 3 K 7 D Y u 1 l J P z l W 0 K X U Y 6 U F H 1 E N x C K k d 0 9 8 8 x x 1 4 e q y n S J B N A N J N i H r Q A A A A K G y 9 p T 5 a h n r 1 9 D q p V m c S E i f H P w + W Q x P y u o r H m C s H J k 8 w P P / H P N B v h m / r h o E e Q s m v r V h k U E h o T n x x V 2 L 5 y k x P t o = < / D a t a M a s h u p > 
</file>

<file path=customXml/itemProps1.xml><?xml version="1.0" encoding="utf-8"?>
<ds:datastoreItem xmlns:ds="http://schemas.openxmlformats.org/officeDocument/2006/customXml" ds:itemID="{EEB9B3DC-D80A-43C8-921C-2E79C26C5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Hydro capacities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GR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PL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2020-11-18T14:19:11Z</dcterms:created>
  <dcterms:modified xsi:type="dcterms:W3CDTF">2020-11-20T09:54:00Z</dcterms:modified>
</cp:coreProperties>
</file>