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8\Analysis\"/>
    </mc:Choice>
  </mc:AlternateContent>
  <bookViews>
    <workbookView xWindow="0" yWindow="0" windowWidth="22245" windowHeight="11265" firstSheet="2" activeTab="2"/>
  </bookViews>
  <sheets>
    <sheet name="BKT_BRT" sheetId="1" r:id="rId1"/>
    <sheet name="BKT" sheetId="2" r:id="rId2"/>
    <sheet name="BRT" sheetId="3" r:id="rId3"/>
    <sheet name="BKT+BRT" sheetId="4" r:id="rId4"/>
    <sheet name="BKT_Sites_2018" sheetId="5" r:id="rId5"/>
    <sheet name="BRT Sites" sheetId="6" r:id="rId6"/>
    <sheet name="Troutless Sites" sheetId="8" r:id="rId7"/>
    <sheet name="Temperature " sheetId="9" r:id="rId8"/>
    <sheet name="Richness" sheetId="11" r:id="rId9"/>
    <sheet name="Effort (sec)" sheetId="20" r:id="rId10"/>
    <sheet name="SGCN" sheetId="12" r:id="rId11"/>
    <sheet name="SGCN_Trout_SLR" sheetId="13" r:id="rId12"/>
    <sheet name="Trout_Temps" sheetId="14" r:id="rId13"/>
    <sheet name="group_temp" sheetId="15" r:id="rId14"/>
    <sheet name="group_vs_temp" sheetId="18" r:id="rId15"/>
    <sheet name="master_fish_table" sheetId="17" r:id="rId16"/>
  </sheets>
  <definedNames>
    <definedName name="_xlchart.v1.0" hidden="1">BKT!$I$20:$I$107</definedName>
    <definedName name="_xlchart.v1.1" hidden="1">'Temperature '!$T$2:$T$39</definedName>
    <definedName name="_xlchart.v1.2" hidden="1">'Temperature '!$U$2:$U$49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3" i="9" l="1"/>
  <c r="T99" i="12" l="1"/>
  <c r="S99" i="12"/>
  <c r="T98" i="12"/>
  <c r="S98" i="12"/>
  <c r="T97" i="12"/>
  <c r="S97" i="12"/>
  <c r="T96" i="12"/>
  <c r="S96" i="12"/>
  <c r="T95" i="12"/>
  <c r="S95" i="12"/>
  <c r="T94" i="12"/>
  <c r="S94" i="12"/>
  <c r="T93" i="12"/>
  <c r="S93" i="12"/>
  <c r="S147" i="12"/>
  <c r="T147" i="12"/>
  <c r="S148" i="12"/>
  <c r="T148" i="12"/>
  <c r="S149" i="12"/>
  <c r="T149" i="12"/>
  <c r="S150" i="12"/>
  <c r="T150" i="12"/>
  <c r="S151" i="12"/>
  <c r="T151" i="12"/>
  <c r="S152" i="12"/>
  <c r="T152" i="12"/>
  <c r="S153" i="12"/>
  <c r="T153" i="12"/>
  <c r="S154" i="12"/>
  <c r="T154" i="12"/>
  <c r="S155" i="12"/>
  <c r="T155" i="12"/>
  <c r="S156" i="12"/>
  <c r="T156" i="12"/>
  <c r="S157" i="12"/>
  <c r="T157" i="12"/>
  <c r="S158" i="12"/>
  <c r="T158" i="12"/>
  <c r="S159" i="12"/>
  <c r="T159" i="12"/>
  <c r="S160" i="12"/>
  <c r="T160" i="12"/>
  <c r="S161" i="12"/>
  <c r="T161" i="12"/>
  <c r="S162" i="12"/>
  <c r="T162" i="12"/>
  <c r="S163" i="12"/>
  <c r="T163" i="12"/>
  <c r="S164" i="12"/>
  <c r="T164" i="12"/>
  <c r="S165" i="12"/>
  <c r="T165" i="12"/>
  <c r="S166" i="12"/>
  <c r="T166" i="12"/>
  <c r="S167" i="12"/>
  <c r="T167" i="12"/>
  <c r="S168" i="12"/>
  <c r="T168" i="12"/>
  <c r="S169" i="12"/>
  <c r="T169" i="12"/>
  <c r="S170" i="12"/>
  <c r="T170" i="12"/>
  <c r="S171" i="12"/>
  <c r="T171" i="12"/>
  <c r="S172" i="12"/>
  <c r="T172" i="12"/>
  <c r="S173" i="12"/>
  <c r="T173" i="12"/>
  <c r="S174" i="12"/>
  <c r="T174" i="12"/>
  <c r="S175" i="12"/>
  <c r="T175" i="12"/>
  <c r="S176" i="12"/>
  <c r="T176" i="12"/>
  <c r="S177" i="12"/>
  <c r="T177" i="12"/>
  <c r="S178" i="12"/>
  <c r="T178" i="12"/>
  <c r="S179" i="12"/>
  <c r="T179" i="12"/>
  <c r="S180" i="12"/>
  <c r="T18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T100" i="12"/>
  <c r="S100" i="12"/>
  <c r="K92" i="9" l="1"/>
  <c r="K91" i="9"/>
  <c r="K90" i="9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AN52" i="9"/>
  <c r="AN50" i="9"/>
  <c r="AN49" i="9"/>
  <c r="AN48" i="9"/>
  <c r="AN47" i="9"/>
  <c r="AN46" i="9"/>
  <c r="AN45" i="9"/>
  <c r="AN44" i="9"/>
  <c r="AN43" i="9"/>
  <c r="AN42" i="9"/>
  <c r="AN40" i="9"/>
  <c r="AN39" i="9"/>
  <c r="AN38" i="9"/>
  <c r="AN37" i="9"/>
  <c r="AN36" i="9"/>
  <c r="AN35" i="9"/>
  <c r="AN34" i="9"/>
  <c r="AN32" i="9"/>
  <c r="AN31" i="9"/>
  <c r="AN30" i="9"/>
  <c r="AN29" i="9"/>
  <c r="AN28" i="9"/>
  <c r="AN27" i="9"/>
  <c r="AN26" i="9"/>
  <c r="AN25" i="9"/>
  <c r="AN19" i="9"/>
  <c r="AN17" i="9"/>
  <c r="AN13" i="9"/>
  <c r="AN12" i="9"/>
  <c r="AN9" i="9"/>
  <c r="AN8" i="9"/>
  <c r="AN6" i="9"/>
  <c r="AN4" i="9"/>
  <c r="AN3" i="9"/>
  <c r="P181" i="12"/>
  <c r="O181" i="12"/>
  <c r="N181" i="12"/>
  <c r="M181" i="12"/>
  <c r="L181" i="12"/>
  <c r="K181" i="12"/>
  <c r="J181" i="12"/>
  <c r="U90" i="11"/>
  <c r="T90" i="11"/>
  <c r="S90" i="11"/>
  <c r="R90" i="11"/>
  <c r="Q90" i="11"/>
  <c r="P90" i="11"/>
  <c r="O90" i="1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3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3" i="3"/>
  <c r="U54" i="12"/>
  <c r="AB39" i="12"/>
  <c r="AA39" i="12"/>
  <c r="V53" i="12"/>
  <c r="U53" i="12"/>
  <c r="L92" i="11"/>
  <c r="L91" i="11"/>
  <c r="AV54" i="11"/>
  <c r="AI90" i="11"/>
  <c r="AH90" i="11"/>
  <c r="AW52" i="11"/>
  <c r="AV52" i="11"/>
  <c r="L90" i="11"/>
  <c r="W3" i="9"/>
  <c r="Q41" i="9"/>
  <c r="Q40" i="9"/>
  <c r="P41" i="9"/>
  <c r="P40" i="9"/>
  <c r="O41" i="9"/>
  <c r="O40" i="9"/>
  <c r="J2" i="9"/>
  <c r="J41" i="9"/>
  <c r="J3" i="9"/>
  <c r="J42" i="9"/>
  <c r="J4" i="9"/>
  <c r="J43" i="9"/>
  <c r="J5" i="9"/>
  <c r="J44" i="9"/>
  <c r="J45" i="9"/>
  <c r="J46" i="9"/>
  <c r="J6" i="9"/>
  <c r="J7" i="9"/>
  <c r="J8" i="9"/>
  <c r="J47" i="9"/>
  <c r="J48" i="9"/>
  <c r="J9" i="9"/>
  <c r="J49" i="9"/>
  <c r="J10" i="9"/>
  <c r="J11" i="9"/>
  <c r="J12" i="9"/>
  <c r="J50" i="9"/>
  <c r="J13" i="9"/>
  <c r="J14" i="9"/>
  <c r="J51" i="9"/>
  <c r="J52" i="9"/>
  <c r="J53" i="9"/>
  <c r="J15" i="9"/>
  <c r="J16" i="9"/>
  <c r="J54" i="9"/>
  <c r="J55" i="9"/>
  <c r="J17" i="9"/>
  <c r="J56" i="9"/>
  <c r="J18" i="9"/>
  <c r="J57" i="9"/>
  <c r="J19" i="9"/>
  <c r="J58" i="9"/>
  <c r="J59" i="9"/>
  <c r="J60" i="9"/>
  <c r="J61" i="9"/>
  <c r="J62" i="9"/>
  <c r="J20" i="9"/>
  <c r="J63" i="9"/>
  <c r="J21" i="9"/>
  <c r="J22" i="9"/>
  <c r="J64" i="9"/>
  <c r="J65" i="9"/>
  <c r="J66" i="9"/>
  <c r="J67" i="9"/>
  <c r="J68" i="9"/>
  <c r="J69" i="9"/>
  <c r="J70" i="9"/>
  <c r="J71" i="9"/>
  <c r="J23" i="9"/>
  <c r="J24" i="9"/>
  <c r="J25" i="9"/>
  <c r="J27" i="9"/>
  <c r="J72" i="9"/>
  <c r="J73" i="9"/>
  <c r="J28" i="9"/>
  <c r="J74" i="9"/>
  <c r="J75" i="9"/>
  <c r="J76" i="9"/>
  <c r="J29" i="9"/>
  <c r="J77" i="9"/>
  <c r="J30" i="9"/>
  <c r="J78" i="9"/>
  <c r="J31" i="9"/>
  <c r="J32" i="9"/>
  <c r="J33" i="9"/>
  <c r="J79" i="9"/>
  <c r="J34" i="9"/>
  <c r="J35" i="9"/>
  <c r="J80" i="9"/>
  <c r="J81" i="9"/>
  <c r="J82" i="9"/>
  <c r="J83" i="9"/>
  <c r="J36" i="9"/>
  <c r="J84" i="9"/>
  <c r="J85" i="9"/>
  <c r="J86" i="9"/>
  <c r="J37" i="9"/>
  <c r="J38" i="9"/>
  <c r="J87" i="9"/>
  <c r="J39" i="9"/>
  <c r="J88" i="9"/>
  <c r="J89" i="9"/>
  <c r="J40" i="9"/>
  <c r="S93" i="9"/>
  <c r="S92" i="9"/>
  <c r="S91" i="9"/>
  <c r="M93" i="1"/>
  <c r="M92" i="1"/>
  <c r="M91" i="1"/>
  <c r="G2" i="4"/>
  <c r="H2" i="4"/>
  <c r="L2" i="4"/>
  <c r="M2" i="4"/>
  <c r="N2" i="4"/>
  <c r="G41" i="4"/>
  <c r="H41" i="4"/>
  <c r="L41" i="4"/>
  <c r="M41" i="4"/>
  <c r="N41" i="4"/>
  <c r="G3" i="4"/>
  <c r="H3" i="4"/>
  <c r="L3" i="4"/>
  <c r="M3" i="4"/>
  <c r="N3" i="4"/>
  <c r="G78" i="4"/>
  <c r="H78" i="4"/>
  <c r="L78" i="4"/>
  <c r="M78" i="4"/>
  <c r="N78" i="4"/>
  <c r="G4" i="4"/>
  <c r="H4" i="4"/>
  <c r="L4" i="4"/>
  <c r="M4" i="4"/>
  <c r="N4" i="4"/>
  <c r="G42" i="4"/>
  <c r="H42" i="4"/>
  <c r="L42" i="4"/>
  <c r="M42" i="4"/>
  <c r="N42" i="4"/>
  <c r="G5" i="4"/>
  <c r="H5" i="4"/>
  <c r="L5" i="4"/>
  <c r="M5" i="4"/>
  <c r="N5" i="4"/>
  <c r="G43" i="4"/>
  <c r="H43" i="4"/>
  <c r="L43" i="4"/>
  <c r="M43" i="4"/>
  <c r="N43" i="4"/>
  <c r="G44" i="4"/>
  <c r="H44" i="4"/>
  <c r="L44" i="4"/>
  <c r="M44" i="4"/>
  <c r="N44" i="4"/>
  <c r="G45" i="4"/>
  <c r="H45" i="4"/>
  <c r="L45" i="4"/>
  <c r="M45" i="4"/>
  <c r="N45" i="4"/>
  <c r="G6" i="4"/>
  <c r="H6" i="4"/>
  <c r="L6" i="4"/>
  <c r="M6" i="4"/>
  <c r="N6" i="4"/>
  <c r="G7" i="4"/>
  <c r="H7" i="4"/>
  <c r="L7" i="4"/>
  <c r="M7" i="4"/>
  <c r="N7" i="4"/>
  <c r="G8" i="4"/>
  <c r="H8" i="4"/>
  <c r="L8" i="4"/>
  <c r="M8" i="4"/>
  <c r="N8" i="4"/>
  <c r="G79" i="4"/>
  <c r="H79" i="4"/>
  <c r="L79" i="4"/>
  <c r="M79" i="4"/>
  <c r="N79" i="4"/>
  <c r="G80" i="4"/>
  <c r="H80" i="4"/>
  <c r="L80" i="4"/>
  <c r="M80" i="4"/>
  <c r="N80" i="4"/>
  <c r="G9" i="4"/>
  <c r="H9" i="4"/>
  <c r="L9" i="4"/>
  <c r="M9" i="4"/>
  <c r="N9" i="4"/>
  <c r="G46" i="4"/>
  <c r="H46" i="4"/>
  <c r="L46" i="4"/>
  <c r="M46" i="4"/>
  <c r="N46" i="4"/>
  <c r="G10" i="4"/>
  <c r="H10" i="4"/>
  <c r="L10" i="4"/>
  <c r="M10" i="4"/>
  <c r="N10" i="4"/>
  <c r="G11" i="4"/>
  <c r="H11" i="4"/>
  <c r="L11" i="4"/>
  <c r="M11" i="4"/>
  <c r="N11" i="4"/>
  <c r="G12" i="4"/>
  <c r="H12" i="4"/>
  <c r="L12" i="4"/>
  <c r="M12" i="4"/>
  <c r="N12" i="4"/>
  <c r="G47" i="4"/>
  <c r="H47" i="4"/>
  <c r="L47" i="4"/>
  <c r="M47" i="4"/>
  <c r="N47" i="4"/>
  <c r="G13" i="4"/>
  <c r="H13" i="4"/>
  <c r="L13" i="4"/>
  <c r="M13" i="4"/>
  <c r="N13" i="4"/>
  <c r="G14" i="4"/>
  <c r="H14" i="4"/>
  <c r="L14" i="4"/>
  <c r="M14" i="4"/>
  <c r="N14" i="4"/>
  <c r="G81" i="4"/>
  <c r="H81" i="4"/>
  <c r="L81" i="4"/>
  <c r="M81" i="4"/>
  <c r="N81" i="4"/>
  <c r="G48" i="4"/>
  <c r="H48" i="4"/>
  <c r="L48" i="4"/>
  <c r="M48" i="4"/>
  <c r="N48" i="4"/>
  <c r="G49" i="4"/>
  <c r="H49" i="4"/>
  <c r="L49" i="4"/>
  <c r="M49" i="4"/>
  <c r="N49" i="4"/>
  <c r="G15" i="4"/>
  <c r="H15" i="4"/>
  <c r="L15" i="4"/>
  <c r="M15" i="4"/>
  <c r="N15" i="4"/>
  <c r="G16" i="4"/>
  <c r="H16" i="4"/>
  <c r="L16" i="4"/>
  <c r="M16" i="4"/>
  <c r="N16" i="4"/>
  <c r="G50" i="4"/>
  <c r="H50" i="4"/>
  <c r="L50" i="4"/>
  <c r="M50" i="4"/>
  <c r="N50" i="4"/>
  <c r="G82" i="4"/>
  <c r="H82" i="4"/>
  <c r="L82" i="4"/>
  <c r="M82" i="4"/>
  <c r="N82" i="4"/>
  <c r="G17" i="4"/>
  <c r="H17" i="4"/>
  <c r="L17" i="4"/>
  <c r="M17" i="4"/>
  <c r="N17" i="4"/>
  <c r="G51" i="4"/>
  <c r="H51" i="4"/>
  <c r="L51" i="4"/>
  <c r="M51" i="4"/>
  <c r="N51" i="4"/>
  <c r="G18" i="4"/>
  <c r="H18" i="4"/>
  <c r="L18" i="4"/>
  <c r="M18" i="4"/>
  <c r="N18" i="4"/>
  <c r="G83" i="4"/>
  <c r="H83" i="4"/>
  <c r="L83" i="4"/>
  <c r="M83" i="4"/>
  <c r="N83" i="4"/>
  <c r="G19" i="4"/>
  <c r="H19" i="4"/>
  <c r="L19" i="4"/>
  <c r="M19" i="4"/>
  <c r="N19" i="4"/>
  <c r="G84" i="4"/>
  <c r="H84" i="4"/>
  <c r="L84" i="4"/>
  <c r="M84" i="4"/>
  <c r="N84" i="4"/>
  <c r="G85" i="4"/>
  <c r="H85" i="4"/>
  <c r="L85" i="4"/>
  <c r="M85" i="4"/>
  <c r="N85" i="4"/>
  <c r="G86" i="4"/>
  <c r="H86" i="4"/>
  <c r="L86" i="4"/>
  <c r="M86" i="4"/>
  <c r="N86" i="4"/>
  <c r="G87" i="4"/>
  <c r="H87" i="4"/>
  <c r="L87" i="4"/>
  <c r="M87" i="4"/>
  <c r="N87" i="4"/>
  <c r="G52" i="4"/>
  <c r="H52" i="4"/>
  <c r="L52" i="4"/>
  <c r="M52" i="4"/>
  <c r="N52" i="4"/>
  <c r="G20" i="4"/>
  <c r="H20" i="4"/>
  <c r="L20" i="4"/>
  <c r="M20" i="4"/>
  <c r="N20" i="4"/>
  <c r="G53" i="4"/>
  <c r="H53" i="4"/>
  <c r="L53" i="4"/>
  <c r="M53" i="4"/>
  <c r="N53" i="4"/>
  <c r="G21" i="4"/>
  <c r="H21" i="4"/>
  <c r="L21" i="4"/>
  <c r="M21" i="4"/>
  <c r="N21" i="4"/>
  <c r="G22" i="4"/>
  <c r="H22" i="4"/>
  <c r="L22" i="4"/>
  <c r="M22" i="4"/>
  <c r="N22" i="4"/>
  <c r="G54" i="4"/>
  <c r="H54" i="4"/>
  <c r="L54" i="4"/>
  <c r="M54" i="4"/>
  <c r="N54" i="4"/>
  <c r="G55" i="4"/>
  <c r="H55" i="4"/>
  <c r="L55" i="4"/>
  <c r="M55" i="4"/>
  <c r="N55" i="4"/>
  <c r="G56" i="4"/>
  <c r="H56" i="4"/>
  <c r="L56" i="4"/>
  <c r="M56" i="4"/>
  <c r="N56" i="4"/>
  <c r="G57" i="4"/>
  <c r="H57" i="4"/>
  <c r="L57" i="4"/>
  <c r="M57" i="4"/>
  <c r="N57" i="4"/>
  <c r="G58" i="4"/>
  <c r="H58" i="4"/>
  <c r="L58" i="4"/>
  <c r="M58" i="4"/>
  <c r="N58" i="4"/>
  <c r="G59" i="4"/>
  <c r="H59" i="4"/>
  <c r="L59" i="4"/>
  <c r="M59" i="4"/>
  <c r="N59" i="4"/>
  <c r="G60" i="4"/>
  <c r="H60" i="4"/>
  <c r="L60" i="4"/>
  <c r="M60" i="4"/>
  <c r="N60" i="4"/>
  <c r="G61" i="4"/>
  <c r="H61" i="4"/>
  <c r="L61" i="4"/>
  <c r="M61" i="4"/>
  <c r="N61" i="4"/>
  <c r="G23" i="4"/>
  <c r="H23" i="4"/>
  <c r="L23" i="4"/>
  <c r="M23" i="4"/>
  <c r="N23" i="4"/>
  <c r="G24" i="4"/>
  <c r="H24" i="4"/>
  <c r="L24" i="4"/>
  <c r="M24" i="4"/>
  <c r="N24" i="4"/>
  <c r="G25" i="4"/>
  <c r="H25" i="4"/>
  <c r="L25" i="4"/>
  <c r="M25" i="4"/>
  <c r="N25" i="4"/>
  <c r="G26" i="4"/>
  <c r="H26" i="4"/>
  <c r="L26" i="4"/>
  <c r="M26" i="4"/>
  <c r="N26" i="4"/>
  <c r="G27" i="4"/>
  <c r="H27" i="4"/>
  <c r="L27" i="4"/>
  <c r="M27" i="4"/>
  <c r="N27" i="4"/>
  <c r="G62" i="4"/>
  <c r="H62" i="4"/>
  <c r="L62" i="4"/>
  <c r="M62" i="4"/>
  <c r="N62" i="4"/>
  <c r="G63" i="4"/>
  <c r="H63" i="4"/>
  <c r="L63" i="4"/>
  <c r="M63" i="4"/>
  <c r="N63" i="4"/>
  <c r="G28" i="4"/>
  <c r="H28" i="4"/>
  <c r="L28" i="4"/>
  <c r="M28" i="4"/>
  <c r="N28" i="4"/>
  <c r="G64" i="4"/>
  <c r="H64" i="4"/>
  <c r="L64" i="4"/>
  <c r="M64" i="4"/>
  <c r="N64" i="4"/>
  <c r="G65" i="4"/>
  <c r="H65" i="4"/>
  <c r="L65" i="4"/>
  <c r="M65" i="4"/>
  <c r="N65" i="4"/>
  <c r="G66" i="4"/>
  <c r="H66" i="4"/>
  <c r="L66" i="4"/>
  <c r="M66" i="4"/>
  <c r="N66" i="4"/>
  <c r="G29" i="4"/>
  <c r="H29" i="4"/>
  <c r="L29" i="4"/>
  <c r="M29" i="4"/>
  <c r="N29" i="4"/>
  <c r="G67" i="4"/>
  <c r="H67" i="4"/>
  <c r="L67" i="4"/>
  <c r="M67" i="4"/>
  <c r="N67" i="4"/>
  <c r="G30" i="4"/>
  <c r="H30" i="4"/>
  <c r="L30" i="4"/>
  <c r="M30" i="4"/>
  <c r="N30" i="4"/>
  <c r="G88" i="4"/>
  <c r="H88" i="4"/>
  <c r="L88" i="4"/>
  <c r="M88" i="4"/>
  <c r="N88" i="4"/>
  <c r="G31" i="4"/>
  <c r="H31" i="4"/>
  <c r="L31" i="4"/>
  <c r="M31" i="4"/>
  <c r="N31" i="4"/>
  <c r="G32" i="4"/>
  <c r="H32" i="4"/>
  <c r="L32" i="4"/>
  <c r="M32" i="4"/>
  <c r="N32" i="4"/>
  <c r="G33" i="4"/>
  <c r="H33" i="4"/>
  <c r="L33" i="4"/>
  <c r="M33" i="4"/>
  <c r="N33" i="4"/>
  <c r="G68" i="4"/>
  <c r="H68" i="4"/>
  <c r="L68" i="4"/>
  <c r="M68" i="4"/>
  <c r="N68" i="4"/>
  <c r="G34" i="4"/>
  <c r="H34" i="4"/>
  <c r="L34" i="4"/>
  <c r="M34" i="4"/>
  <c r="N34" i="4"/>
  <c r="G35" i="4"/>
  <c r="H35" i="4"/>
  <c r="L35" i="4"/>
  <c r="M35" i="4"/>
  <c r="N35" i="4"/>
  <c r="G69" i="4"/>
  <c r="H69" i="4"/>
  <c r="L69" i="4"/>
  <c r="M69" i="4"/>
  <c r="N69" i="4"/>
  <c r="G70" i="4"/>
  <c r="H70" i="4"/>
  <c r="L70" i="4"/>
  <c r="M70" i="4"/>
  <c r="N70" i="4"/>
  <c r="G71" i="4"/>
  <c r="H71" i="4"/>
  <c r="L71" i="4"/>
  <c r="M71" i="4"/>
  <c r="N71" i="4"/>
  <c r="G72" i="4"/>
  <c r="H72" i="4"/>
  <c r="L72" i="4"/>
  <c r="M72" i="4"/>
  <c r="N72" i="4"/>
  <c r="G36" i="4"/>
  <c r="H36" i="4"/>
  <c r="L36" i="4"/>
  <c r="M36" i="4"/>
  <c r="N36" i="4"/>
  <c r="G73" i="4"/>
  <c r="H73" i="4"/>
  <c r="L73" i="4"/>
  <c r="M73" i="4"/>
  <c r="N73" i="4"/>
  <c r="G74" i="4"/>
  <c r="H74" i="4"/>
  <c r="L74" i="4"/>
  <c r="M74" i="4"/>
  <c r="N74" i="4"/>
  <c r="G75" i="4"/>
  <c r="H75" i="4"/>
  <c r="L75" i="4"/>
  <c r="M75" i="4"/>
  <c r="N75" i="4"/>
  <c r="G37" i="4"/>
  <c r="H37" i="4"/>
  <c r="L37" i="4"/>
  <c r="M37" i="4"/>
  <c r="N37" i="4"/>
  <c r="G38" i="4"/>
  <c r="H38" i="4"/>
  <c r="L38" i="4"/>
  <c r="M38" i="4"/>
  <c r="N38" i="4"/>
  <c r="G76" i="4"/>
  <c r="H76" i="4"/>
  <c r="L76" i="4"/>
  <c r="M76" i="4"/>
  <c r="N76" i="4"/>
  <c r="G39" i="4"/>
  <c r="H39" i="4"/>
  <c r="L39" i="4"/>
  <c r="M39" i="4"/>
  <c r="N39" i="4"/>
  <c r="G89" i="4"/>
  <c r="H89" i="4"/>
  <c r="L89" i="4"/>
  <c r="M89" i="4"/>
  <c r="N89" i="4"/>
  <c r="G77" i="4"/>
  <c r="H77" i="4"/>
  <c r="L77" i="4"/>
  <c r="M77" i="4"/>
  <c r="N77" i="4"/>
  <c r="G40" i="4"/>
  <c r="H40" i="4"/>
  <c r="L40" i="4"/>
  <c r="M40" i="4"/>
  <c r="N40" i="4"/>
  <c r="M90" i="4"/>
  <c r="H90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3" i="2"/>
  <c r="U1" i="1"/>
</calcChain>
</file>

<file path=xl/sharedStrings.xml><?xml version="1.0" encoding="utf-8"?>
<sst xmlns="http://schemas.openxmlformats.org/spreadsheetml/2006/main" count="1854" uniqueCount="393">
  <si>
    <t>UID</t>
  </si>
  <si>
    <t>Watershed (HUC 8)</t>
  </si>
  <si>
    <t>Site #</t>
  </si>
  <si>
    <t>T1: BKT</t>
  </si>
  <si>
    <t>T2: BKT</t>
  </si>
  <si>
    <t>T3: BKT</t>
  </si>
  <si>
    <t>T3: BRT</t>
  </si>
  <si>
    <t>T2: BRT</t>
  </si>
  <si>
    <t>T1: BRT</t>
  </si>
  <si>
    <t>Upper Iowa River</t>
  </si>
  <si>
    <t>14b</t>
  </si>
  <si>
    <t>*Fishless</t>
  </si>
  <si>
    <t>32b</t>
  </si>
  <si>
    <t>57b</t>
  </si>
  <si>
    <t>Yellow River</t>
  </si>
  <si>
    <t>201_NCT</t>
  </si>
  <si>
    <t>202_CWT</t>
  </si>
  <si>
    <t>Little Maquoketa</t>
  </si>
  <si>
    <t>28b</t>
  </si>
  <si>
    <t>pH</t>
  </si>
  <si>
    <t>Temp</t>
  </si>
  <si>
    <t>ph</t>
  </si>
  <si>
    <t>NA</t>
  </si>
  <si>
    <t>DO</t>
  </si>
  <si>
    <t>Encounter History</t>
  </si>
  <si>
    <t>DO (mg/L)</t>
  </si>
  <si>
    <r>
      <t>Temp (</t>
    </r>
    <r>
      <rPr>
        <b/>
        <sz val="11"/>
        <color theme="1"/>
        <rFont val="Calibri"/>
        <family val="2"/>
      </rPr>
      <t>⁰C)</t>
    </r>
  </si>
  <si>
    <t>Encounter History (-/*26*/)</t>
  </si>
  <si>
    <t>/*1*/000 1 11.79;</t>
  </si>
  <si>
    <t>/*2*/000 1 11.64;</t>
  </si>
  <si>
    <t>/*3*/000 1 13.5;</t>
  </si>
  <si>
    <t>/*4*/000 1 11.24;</t>
  </si>
  <si>
    <t>/*5*/010 1 15.53;</t>
  </si>
  <si>
    <t>/*6*/000 1 9.74;</t>
  </si>
  <si>
    <t>/*7*/000 1 11.84;</t>
  </si>
  <si>
    <t>/*8*/000 1 10.55;</t>
  </si>
  <si>
    <t>/*9*/000 1 14.3;</t>
  </si>
  <si>
    <t>/*10*/000 1 10.63;</t>
  </si>
  <si>
    <t>/*11*/000 1 10.58;</t>
  </si>
  <si>
    <t>/*12*/000 1 12.7;</t>
  </si>
  <si>
    <t>/*13*/000 1 10.97;</t>
  </si>
  <si>
    <t>/*14*/000 1 10.88;</t>
  </si>
  <si>
    <t>/*15*/111 1 12.09;</t>
  </si>
  <si>
    <t>/*16*/110 1 12.21;</t>
  </si>
  <si>
    <t>/*17*/000 1 11.66;</t>
  </si>
  <si>
    <t>/*18*/000 1 10.5;</t>
  </si>
  <si>
    <t>/*19*/000 1 15.05;</t>
  </si>
  <si>
    <t>/*20*/000 1 14.08;</t>
  </si>
  <si>
    <t>/*21*/000 1 8.19;</t>
  </si>
  <si>
    <t>/*22*/000 1 11.76;</t>
  </si>
  <si>
    <t>/*23*/000 1 11.66;</t>
  </si>
  <si>
    <t>/*24*/000 1 10.52;</t>
  </si>
  <si>
    <t>/*25*/100 1 11.78;</t>
  </si>
  <si>
    <t>/*27*/001 1 11.63;</t>
  </si>
  <si>
    <t>/*28*/000 1 8.81;</t>
  </si>
  <si>
    <t>/*29*/000 1 12.27;</t>
  </si>
  <si>
    <t>/*30*/000 1 11.36;</t>
  </si>
  <si>
    <t>/*31*/111 1 12.06;</t>
  </si>
  <si>
    <t>/*32*/000 1 12.23;</t>
  </si>
  <si>
    <t>/*33*/000 1 9.65;</t>
  </si>
  <si>
    <t>/*34*/000 1 11.04;</t>
  </si>
  <si>
    <t>/*35*/110 1 7.4;</t>
  </si>
  <si>
    <t>/*36*/000 1 10.3;</t>
  </si>
  <si>
    <t>/*37*/111 1 11.52;</t>
  </si>
  <si>
    <t>/*38*/111 1 14.32;</t>
  </si>
  <si>
    <t>/*39*/111 1 13.25;</t>
  </si>
  <si>
    <t>/*40*/010 1 10.8;</t>
  </si>
  <si>
    <t>/*41*/000 1 10.29;</t>
  </si>
  <si>
    <t>/*42*/000 1 8.91;</t>
  </si>
  <si>
    <t>/*43*/000 1 11.8;</t>
  </si>
  <si>
    <t>/*44*/000 1 12.16;</t>
  </si>
  <si>
    <t>/*45*/000 1 11.08;</t>
  </si>
  <si>
    <t>/*46*/000 1 12.65;</t>
  </si>
  <si>
    <t>/*47*/000 1 11.05;</t>
  </si>
  <si>
    <t>/*48*/000 1 10.11;</t>
  </si>
  <si>
    <t>/*49*/000 1 10.77;</t>
  </si>
  <si>
    <t>/*50*/000 1 10.36;</t>
  </si>
  <si>
    <t>/*51*/000 1 13.01;</t>
  </si>
  <si>
    <t>/*52*/111 1 11.67;</t>
  </si>
  <si>
    <t>/*53*/000 1 10.3;</t>
  </si>
  <si>
    <t>/*54*/000 1 12.12;</t>
  </si>
  <si>
    <t>/*55*/000 1 12.74;</t>
  </si>
  <si>
    <t>/*56*/000 1 10.3;</t>
  </si>
  <si>
    <t>/*57*/000 1 10.86;</t>
  </si>
  <si>
    <t>/*58*/000 1 14.31;</t>
  </si>
  <si>
    <t>/*59*/000 1 9.94;</t>
  </si>
  <si>
    <t>/*60*/000 1 12.17;</t>
  </si>
  <si>
    <t>/*61*/000 1 9.92;</t>
  </si>
  <si>
    <t>/*62*/000 1 12.13;</t>
  </si>
  <si>
    <t>/*63*/000 1 12.52;</t>
  </si>
  <si>
    <t>/*64*/000 1 11.61;</t>
  </si>
  <si>
    <t>/*65*/000 1 11.55;</t>
  </si>
  <si>
    <t>/*66*/000 1 12.86;</t>
  </si>
  <si>
    <t>/*67*/000 1 12.59;</t>
  </si>
  <si>
    <t>/*68*/111 1 10.89;</t>
  </si>
  <si>
    <t>/*69*/000 1 12.28;</t>
  </si>
  <si>
    <t>/*70*/000 1 10.48;</t>
  </si>
  <si>
    <t>/*71*/000 1 13.17;</t>
  </si>
  <si>
    <t>/*72*/000 1 11.5;</t>
  </si>
  <si>
    <t>/*73*/000 1 10.25;</t>
  </si>
  <si>
    <t>/*74*/000 1 10.4;</t>
  </si>
  <si>
    <t>/*75*/000 1 11.12;</t>
  </si>
  <si>
    <t>/*76*/000 1 13.28;</t>
  </si>
  <si>
    <t>/*77*/000 1 12.28;</t>
  </si>
  <si>
    <t>/*78*/000 1 12.35;</t>
  </si>
  <si>
    <t>/*79*/000 1 11.21;</t>
  </si>
  <si>
    <t>/*80*/000 1 10.94;</t>
  </si>
  <si>
    <t>/*81*/000 1 9.79;</t>
  </si>
  <si>
    <t>/*82*/000 1 12.22;</t>
  </si>
  <si>
    <t>/*83*/000 1 13.7;</t>
  </si>
  <si>
    <t>/*84*/000 1 12.74;</t>
  </si>
  <si>
    <t>/*85*/000 1 11.65;</t>
  </si>
  <si>
    <t>/*86*/000 1 11.17;</t>
  </si>
  <si>
    <t>/*87*/111 1 10.23;</t>
  </si>
  <si>
    <t>/*88*/000 1 12.61;</t>
  </si>
  <si>
    <t>/*1*/101 1 11.79;</t>
  </si>
  <si>
    <t>/*8*/000 1 11.64;</t>
  </si>
  <si>
    <t>/*10*/001 1 13.5;</t>
  </si>
  <si>
    <t>/*11*/000 1 11.24;</t>
  </si>
  <si>
    <t>/*12*/011 1 15.53;</t>
  </si>
  <si>
    <t>/*13*/000 1 9.74;</t>
  </si>
  <si>
    <t>/*14*/010 1 11.84;</t>
  </si>
  <si>
    <t>/*16*/000 1 10.55;</t>
  </si>
  <si>
    <t>/*18*/100 1 14.3;</t>
  </si>
  <si>
    <t>/*22*/111 1 10.63;</t>
  </si>
  <si>
    <t>/*26*/101 1 10.58;</t>
  </si>
  <si>
    <t>/*27*/000 1 12.7;</t>
  </si>
  <si>
    <t>/*29*/000 1 10.97;</t>
  </si>
  <si>
    <t>/*32*/000 1 10.88;</t>
  </si>
  <si>
    <t>/*34*/001 1 12.09;</t>
  </si>
  <si>
    <t>/*35*/111 1 12.21;</t>
  </si>
  <si>
    <t>/*36*/000 1 11.66;</t>
  </si>
  <si>
    <t>/*38*/111 1 10.5;</t>
  </si>
  <si>
    <t>/*41*/000 1 15.05;</t>
  </si>
  <si>
    <t>/*48*/000 1 14.08;</t>
  </si>
  <si>
    <t>/*57*/000 1 8.19;</t>
  </si>
  <si>
    <t>/*61*/101 1 11.76;</t>
  </si>
  <si>
    <t>/*75*/000 1 11.66;</t>
  </si>
  <si>
    <t>/*84*/000 1 10.52;</t>
  </si>
  <si>
    <t>/*85*/111 1 11.78;</t>
  </si>
  <si>
    <t>/*93*/000 1 11.63;</t>
  </si>
  <si>
    <t>/*96*/000 1 8.81;</t>
  </si>
  <si>
    <t>/*108*/000 1 12.27;</t>
  </si>
  <si>
    <t>/*109*/100 1 11.36;</t>
  </si>
  <si>
    <t>/*117*/111 1 12.06;</t>
  </si>
  <si>
    <t>/*118*/000 1 12.23;</t>
  </si>
  <si>
    <t>/*123*/111 1 9.65;</t>
  </si>
  <si>
    <t>/*128*/000 1 11.04;</t>
  </si>
  <si>
    <t>/*130*/111 1 7.4;</t>
  </si>
  <si>
    <t>/*135*/000 1 10.3;</t>
  </si>
  <si>
    <t>/*149*/111 1 11.52;</t>
  </si>
  <si>
    <t>/*154*/111 1 14.32;</t>
  </si>
  <si>
    <t>/*156*/111 1 13.25;</t>
  </si>
  <si>
    <t>/*157*/111 1 10.8;</t>
  </si>
  <si>
    <t>/*163*/111 1 10.29;</t>
  </si>
  <si>
    <t>/*170*/000 1 8.91;</t>
  </si>
  <si>
    <t>/*14b*/111 1 11.8;</t>
  </si>
  <si>
    <t>/*32b*/000 1 12.16;</t>
  </si>
  <si>
    <t>/*57b*/000 1 11.08;</t>
  </si>
  <si>
    <t>/*201_NCT*/111 1 12.65;</t>
  </si>
  <si>
    <t>/*202_CWT*/111 1 11.05;</t>
  </si>
  <si>
    <t>/*1*/111 1 10.11;</t>
  </si>
  <si>
    <t>/*4*/111 1 10.77;</t>
  </si>
  <si>
    <t>/*17*/001 1 10.36;</t>
  </si>
  <si>
    <t>/*20*/111 1 13.01;</t>
  </si>
  <si>
    <t>/*25*/000 1 11.67;</t>
  </si>
  <si>
    <t>/*29*/101 1 10.3;</t>
  </si>
  <si>
    <t>/*33*/000 1 12.12;</t>
  </si>
  <si>
    <t>/*36*/000 1 12.74;</t>
  </si>
  <si>
    <t>/*39*/000 1 10.3;</t>
  </si>
  <si>
    <t>/*40*/000 1 10.86;</t>
  </si>
  <si>
    <t>/*41*/000 1 14.31;</t>
  </si>
  <si>
    <t>/*52*/010 1 9.94;</t>
  </si>
  <si>
    <t>/*56*/111 1 12.17;</t>
  </si>
  <si>
    <t>/*57*/000 1 9.92;</t>
  </si>
  <si>
    <t>/*65*/111 1 12.13;</t>
  </si>
  <si>
    <t>/*73*/101 1 12.52;</t>
  </si>
  <si>
    <t>/*77*/111 1 11.61;</t>
  </si>
  <si>
    <t>/*80*/000 1 11.55;</t>
  </si>
  <si>
    <t>/*82*/111 1 12.86;</t>
  </si>
  <si>
    <t>/*101*/000 1 12.59;</t>
  </si>
  <si>
    <t>/*103*/100 1 10.89;</t>
  </si>
  <si>
    <t>/*105*/000 1 12.28;</t>
  </si>
  <si>
    <t>/*113*/000 1 10.48;</t>
  </si>
  <si>
    <t>/*119*/000 1 13.17;</t>
  </si>
  <si>
    <t>/*120*/111 1 11.5;</t>
  </si>
  <si>
    <t>/*129*/000 1 10.25;</t>
  </si>
  <si>
    <t>/*150*/000 1 10.4;</t>
  </si>
  <si>
    <t>/*161*/011 1 11.12;</t>
  </si>
  <si>
    <t>/*178*/111 1 13.28;</t>
  </si>
  <si>
    <t>/*193*/111 1 12.28;</t>
  </si>
  <si>
    <t>/*201*/111 1 12.35;</t>
  </si>
  <si>
    <t>/*202*/000 1 11.21;</t>
  </si>
  <si>
    <t>/*203*/111 1 10.94;</t>
  </si>
  <si>
    <t>/*204*/111 1 9.79;</t>
  </si>
  <si>
    <t>/*5*/101 1 12.22;</t>
  </si>
  <si>
    <t>/*8*/000 1 13.7;</t>
  </si>
  <si>
    <t>/*10*/000 1 12.74;</t>
  </si>
  <si>
    <t>/*17*/011 1 11.65;</t>
  </si>
  <si>
    <t>/*28b*/000 1 11.17;</t>
  </si>
  <si>
    <t>/*24*/111 1 10.23;</t>
  </si>
  <si>
    <t>/*61*/010 1 12.61;</t>
  </si>
  <si>
    <t>*14 out of 88 sites occupied by BKT</t>
  </si>
  <si>
    <t>*47 out of 88 sites occupied by BRT = 53.4%</t>
  </si>
  <si>
    <t>BKT Presence</t>
  </si>
  <si>
    <t>BRT Presence</t>
  </si>
  <si>
    <t>Lat</t>
  </si>
  <si>
    <t>Long</t>
  </si>
  <si>
    <t xml:space="preserve">Species </t>
  </si>
  <si>
    <t>Number of Sites Occupied</t>
  </si>
  <si>
    <t>BKT</t>
  </si>
  <si>
    <t>BRT</t>
  </si>
  <si>
    <t>14/88</t>
  </si>
  <si>
    <t>48/88</t>
  </si>
  <si>
    <t>Trout Presence</t>
  </si>
  <si>
    <t>Trout</t>
  </si>
  <si>
    <t>*denotes fishless site*</t>
  </si>
  <si>
    <t>*Fishless*</t>
  </si>
  <si>
    <t>Site Type</t>
  </si>
  <si>
    <t>Trout Present</t>
  </si>
  <si>
    <t>Trout Absent</t>
  </si>
  <si>
    <t>Min Temp</t>
  </si>
  <si>
    <t>Max Temp</t>
  </si>
  <si>
    <t>Avg Temp</t>
  </si>
  <si>
    <t>T.Test Result</t>
  </si>
  <si>
    <t>Richness</t>
  </si>
  <si>
    <t>SGCN Presence</t>
  </si>
  <si>
    <t>*SRD</t>
  </si>
  <si>
    <t>*BKT</t>
  </si>
  <si>
    <t>*LND, MSM</t>
  </si>
  <si>
    <t>*Cottus, LND, SRD</t>
  </si>
  <si>
    <t>*LND, SRD</t>
  </si>
  <si>
    <t>*Cottus</t>
  </si>
  <si>
    <t>*SRD, LND</t>
  </si>
  <si>
    <t>*FISHLESS</t>
  </si>
  <si>
    <t>*Cottus, BKT</t>
  </si>
  <si>
    <t>*LND</t>
  </si>
  <si>
    <t>*LND, SRD, SuckerMouthMinnow</t>
  </si>
  <si>
    <t>*CentralMudMinnow</t>
  </si>
  <si>
    <t>*LND, Cottus</t>
  </si>
  <si>
    <t>T.TEST</t>
  </si>
  <si>
    <t>Ave</t>
  </si>
  <si>
    <t>Min</t>
  </si>
  <si>
    <t>Max</t>
  </si>
  <si>
    <t>SGCN = 1</t>
  </si>
  <si>
    <t>SGCN = 0</t>
  </si>
  <si>
    <t>T.Test for SP. Richness</t>
  </si>
  <si>
    <t>na</t>
  </si>
  <si>
    <t>BRT (Site)</t>
  </si>
  <si>
    <t>INP</t>
  </si>
  <si>
    <t>/*1*/000 1 16.9 1;</t>
  </si>
  <si>
    <t>/*2*/000 1 12.9 0;</t>
  </si>
  <si>
    <t>/*3*/000 1 13.1 1;</t>
  </si>
  <si>
    <t>/*4*/000 1 10.6 0;</t>
  </si>
  <si>
    <t>/*5*/010 1 11.7 1;</t>
  </si>
  <si>
    <t>/*6*/000 1 15.9 0;</t>
  </si>
  <si>
    <t>/*7*/000 1 13.4 1;</t>
  </si>
  <si>
    <t>/*8*/000 1 14.6 0;</t>
  </si>
  <si>
    <t>/*9*/000 1 15.6 1;</t>
  </si>
  <si>
    <t>/*10*/000 1 16.6 1;</t>
  </si>
  <si>
    <t>/*11*/000 1 18.9 1;</t>
  </si>
  <si>
    <t>/*12*/000 1 10.9 0;</t>
  </si>
  <si>
    <t>/*13*/000 1 14.2 0;</t>
  </si>
  <si>
    <t>/*14*/000 1 15.3 0;</t>
  </si>
  <si>
    <t>/*15*/111 1 13.9 1;</t>
  </si>
  <si>
    <t>/*16*/110 1 12.2 1;</t>
  </si>
  <si>
    <t>/*17*/000 1 19.7 0;</t>
  </si>
  <si>
    <t>/*18*/000 1 11.8 1;</t>
  </si>
  <si>
    <t>/*19*/000 1 21.7 0;</t>
  </si>
  <si>
    <t>/*20*/000 1 15 0;</t>
  </si>
  <si>
    <t>/*21*/000 1 14.3 0;</t>
  </si>
  <si>
    <t>/*22*/000 1 16.2 1;</t>
  </si>
  <si>
    <t>/*23*/000 1 16.1 0;</t>
  </si>
  <si>
    <t>/*24*/000 1 15.6 0;</t>
  </si>
  <si>
    <t>/*25*/100 1 15.9 1;</t>
  </si>
  <si>
    <t>/*26*/000 1 15.6 1;</t>
  </si>
  <si>
    <t>/*27*/001 1 15.7 0;</t>
  </si>
  <si>
    <t>/*28*/000 1 17.6 0;</t>
  </si>
  <si>
    <t>/*29*/000 1 17.7 0;</t>
  </si>
  <si>
    <t>/*30*/000 1 13.6 1;</t>
  </si>
  <si>
    <t>/*31*/111 1 12.4 1;</t>
  </si>
  <si>
    <t>/*32*/000 1 20 0;</t>
  </si>
  <si>
    <t>/*33*/000 1 14.3 1;</t>
  </si>
  <si>
    <t>/*34*/000 1 15.7 0;</t>
  </si>
  <si>
    <t>/*35*/110 1 11.2 1;</t>
  </si>
  <si>
    <t>/*36*/000 1 14.5 0;</t>
  </si>
  <si>
    <t>/*37*/111 1 13.1 1;</t>
  </si>
  <si>
    <t>/*38*/111 1 15.4 1;</t>
  </si>
  <si>
    <t>/*39*/111 1 10.5 1;</t>
  </si>
  <si>
    <t>/*40*/010 1 14.8 1;</t>
  </si>
  <si>
    <t>/*41*/000 1 16 1;</t>
  </si>
  <si>
    <t>/*42*/000 1 14.6 0;</t>
  </si>
  <si>
    <t>/*43*/000 1 12.2 1;</t>
  </si>
  <si>
    <t>/*44*/000 1 18.1 0;</t>
  </si>
  <si>
    <t>/*45*/000 1 17.5 0;</t>
  </si>
  <si>
    <t>/*46*/000 1 13.5 1;</t>
  </si>
  <si>
    <t>/*47*/000 1 14.7 1;</t>
  </si>
  <si>
    <t>/*48*/000 1 13.5 1;</t>
  </si>
  <si>
    <t>/*49*/000 1 13.4 1;</t>
  </si>
  <si>
    <t>/*50*/000 1 17.1 1;</t>
  </si>
  <si>
    <t>/*51*/000 1 13.4 1;</t>
  </si>
  <si>
    <t>/*52*/111 1 15.7 0;</t>
  </si>
  <si>
    <t>/*53*/000 1 23.2 1;</t>
  </si>
  <si>
    <t>/*54*/000 1 13.1 0;</t>
  </si>
  <si>
    <t>/*55*/000 1 25.7 0;</t>
  </si>
  <si>
    <t>/*56*/000 1 12.5 0;</t>
  </si>
  <si>
    <t>/*57*/000 1 15.4 0;</t>
  </si>
  <si>
    <t>/*58*/000 1 19.2 0;</t>
  </si>
  <si>
    <t>/*59*/000 1 14.3 1;</t>
  </si>
  <si>
    <t>/*60*/000 1 18 1;</t>
  </si>
  <si>
    <t>/*61*/000 1 20 0;</t>
  </si>
  <si>
    <t>/*62*/000 1 13.9 1;</t>
  </si>
  <si>
    <t>/*63*/000 1 14.9 1;</t>
  </si>
  <si>
    <t>/*64*/000 1 21.2 1;</t>
  </si>
  <si>
    <t>/*65*/000 1 18.3 0;</t>
  </si>
  <si>
    <t>/*66*/000 1 17.9 1;</t>
  </si>
  <si>
    <t>/*67*/000 1 17.7 0;</t>
  </si>
  <si>
    <t>/*68*/111 1 15.6 1;</t>
  </si>
  <si>
    <t>/*69*/000 1 12.7 0;</t>
  </si>
  <si>
    <t>/*70*/000 1 19.6 0;</t>
  </si>
  <si>
    <t>/*71*/000 1 19 0;</t>
  </si>
  <si>
    <t>/*72*/000 1 14.2 1;</t>
  </si>
  <si>
    <t>/*73*/000 1 16.9 0;</t>
  </si>
  <si>
    <t>/*74*/000 1 17.1 0;</t>
  </si>
  <si>
    <t>/*75*/000 1 16 1;</t>
  </si>
  <si>
    <t>/*76*/000 1 19.6 1;</t>
  </si>
  <si>
    <t>/*77*/000 1 16.7 1;</t>
  </si>
  <si>
    <t>/*78*/000 1 16 1;</t>
  </si>
  <si>
    <t>/*79*/000 1 15.3 0;</t>
  </si>
  <si>
    <t>/*80*/000 1 11.5 1;</t>
  </si>
  <si>
    <t>/*81*/000 1 12.5 1;</t>
  </si>
  <si>
    <t>/*82*/000 1 16.9 1;</t>
  </si>
  <si>
    <t>/*83*/000 1 16.3 0;</t>
  </si>
  <si>
    <t>/*84*/000 1 12.2 0;</t>
  </si>
  <si>
    <t>/*85*/000 1 13.9 1;</t>
  </si>
  <si>
    <t>/*86*/000 1 16 0;</t>
  </si>
  <si>
    <t>/*87*/111 1 14.9 1;</t>
  </si>
  <si>
    <t>/*88*/000 1 22.2 1;</t>
  </si>
  <si>
    <t>SRD</t>
  </si>
  <si>
    <t>Cottus</t>
  </si>
  <si>
    <t>LND</t>
  </si>
  <si>
    <t>CMM</t>
  </si>
  <si>
    <t>SMM</t>
  </si>
  <si>
    <t>MSM</t>
  </si>
  <si>
    <t>TEMP</t>
  </si>
  <si>
    <t>BKT TEMPS</t>
  </si>
  <si>
    <t>BRT/RBT TEMPS</t>
  </si>
  <si>
    <t>TROUTLESS TEMPS</t>
  </si>
  <si>
    <t>Group</t>
  </si>
  <si>
    <t>0 = BKT</t>
  </si>
  <si>
    <t>1 = BRT/RBT</t>
  </si>
  <si>
    <t>2 = TROUTLESS</t>
  </si>
  <si>
    <t>BKT (Site)</t>
  </si>
  <si>
    <t>*WAS NOT ORIGINALLY INCLUDED IN BRT SITES</t>
  </si>
  <si>
    <t>Species</t>
  </si>
  <si>
    <t># Sites Encountered</t>
  </si>
  <si>
    <t># Individuals Collected</t>
  </si>
  <si>
    <t>Non-Game</t>
  </si>
  <si>
    <t>White Sucker (WSU)</t>
  </si>
  <si>
    <t>Creek Chub (CRC)</t>
  </si>
  <si>
    <t>Brook Stickleback (BSB)</t>
  </si>
  <si>
    <t>Western Blacknose Dace (WBD)</t>
  </si>
  <si>
    <t>Johnny Darter (JOD)</t>
  </si>
  <si>
    <t>Central Stoneroller (CSR)</t>
  </si>
  <si>
    <t>Fathead Minnow (FHM)</t>
  </si>
  <si>
    <t>Fantail Darter (FTD)</t>
  </si>
  <si>
    <t xml:space="preserve">SGCN </t>
  </si>
  <si>
    <t>Longnose Dace (LND)</t>
  </si>
  <si>
    <t>Brook Trout (BKT)</t>
  </si>
  <si>
    <t>Brown Trout (BRT)</t>
  </si>
  <si>
    <t xml:space="preserve">Souther Redbelly Dace (SRD) </t>
  </si>
  <si>
    <t>Mississippi Silvery Minnow (MSM)</t>
  </si>
  <si>
    <t>Central Mudminnow (CMM)</t>
  </si>
  <si>
    <t>Suckermouth Minnow (SMM)</t>
  </si>
  <si>
    <t>Rainbow Trout (RBT)</t>
  </si>
  <si>
    <t>Tiger Trout (TGT)</t>
  </si>
  <si>
    <t>Common Shiner (CSH)</t>
  </si>
  <si>
    <t>Bluntnose Minnow (BNM)</t>
  </si>
  <si>
    <t>Largemouth Bass (LMB)</t>
  </si>
  <si>
    <t>Bluegill (BLG)</t>
  </si>
  <si>
    <t>Green Sunfish (GSF)</t>
  </si>
  <si>
    <t>Hornyhead Chub (HHC)</t>
  </si>
  <si>
    <t>Sand Shiner (SSH)</t>
  </si>
  <si>
    <t>Bigmouth Shiner (BMS)</t>
  </si>
  <si>
    <t>Golden Redhorse (GRH)</t>
  </si>
  <si>
    <t>Pumpkinseed Sunfish (PPS)</t>
  </si>
  <si>
    <t>Shorthead Redhorse (SHR)</t>
  </si>
  <si>
    <t>American Brook Lamprey</t>
  </si>
  <si>
    <t>*BRT and RBT present</t>
  </si>
  <si>
    <t>TEMP &gt; 15.9</t>
  </si>
  <si>
    <t>TEMP &lt; 15.9</t>
  </si>
  <si>
    <t>TEMP = 15.9</t>
  </si>
  <si>
    <t>Effort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</si>
</sst>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4" applyNumberFormat="0" applyAlignment="0" applyProtection="0"/>
    <xf numFmtId="0" fontId="14" fillId="12" borderId="13" applyNumberFormat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ont="1" applyFill="1" applyBorder="1" applyAlignment="1">
      <alignment horizontal="left"/>
    </xf>
    <xf numFmtId="0" fontId="0" fillId="5" borderId="0" xfId="0" applyFill="1"/>
    <xf numFmtId="2" fontId="0" fillId="5" borderId="0" xfId="0" applyNumberFormat="1" applyFill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2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8" borderId="0" xfId="0" applyFill="1"/>
    <xf numFmtId="164" fontId="0" fillId="0" borderId="0" xfId="0" applyNumberFormat="1"/>
    <xf numFmtId="0" fontId="9" fillId="9" borderId="0" xfId="18" applyAlignment="1">
      <alignment horizontal="center"/>
    </xf>
    <xf numFmtId="0" fontId="9" fillId="9" borderId="0" xfId="18"/>
    <xf numFmtId="0" fontId="11" fillId="11" borderId="0" xfId="20" applyAlignment="1">
      <alignment horizontal="center"/>
    </xf>
    <xf numFmtId="0" fontId="11" fillId="11" borderId="0" xfId="20"/>
    <xf numFmtId="0" fontId="9" fillId="3" borderId="0" xfId="18" applyFill="1" applyAlignment="1">
      <alignment horizontal="center"/>
    </xf>
    <xf numFmtId="165" fontId="0" fillId="0" borderId="0" xfId="0" applyNumberFormat="1"/>
    <xf numFmtId="0" fontId="13" fillId="0" borderId="0" xfId="0" applyFont="1"/>
    <xf numFmtId="0" fontId="12" fillId="12" borderId="4" xfId="21"/>
    <xf numFmtId="0" fontId="8" fillId="0" borderId="3" xfId="17"/>
    <xf numFmtId="164" fontId="12" fillId="12" borderId="4" xfId="21" applyNumberFormat="1"/>
    <xf numFmtId="0" fontId="1" fillId="0" borderId="0" xfId="0" applyFont="1" applyBorder="1" applyAlignment="1">
      <alignment horizontal="center"/>
    </xf>
    <xf numFmtId="0" fontId="10" fillId="10" borderId="0" xfId="19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0" fillId="10" borderId="9" xfId="19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10" fillId="13" borderId="0" xfId="19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12" borderId="13" xfId="2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19" applyFill="1" applyBorder="1" applyAlignment="1">
      <alignment horizontal="center"/>
    </xf>
    <xf numFmtId="0" fontId="0" fillId="0" borderId="0" xfId="0" applyFill="1" applyBorder="1"/>
    <xf numFmtId="0" fontId="0" fillId="0" borderId="9" xfId="0" applyBorder="1"/>
    <xf numFmtId="0" fontId="1" fillId="0" borderId="1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12" borderId="13" xfId="22"/>
    <xf numFmtId="164" fontId="14" fillId="12" borderId="13" xfId="22" applyNumberFormat="1"/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4" fillId="12" borderId="16" xfId="22" applyBorder="1" applyAlignment="1">
      <alignment horizontal="center"/>
    </xf>
    <xf numFmtId="0" fontId="0" fillId="13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wrapText="1"/>
    </xf>
    <xf numFmtId="166" fontId="14" fillId="12" borderId="13" xfId="22" applyNumberForma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3" borderId="0" xfId="0" applyFont="1" applyFill="1" applyAlignment="1">
      <alignment horizontal="center"/>
    </xf>
  </cellXfs>
  <cellStyles count="23">
    <cellStyle name="Bad" xfId="19" builtinId="27"/>
    <cellStyle name="Calculation" xfId="22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8" builtinId="26"/>
    <cellStyle name="Heading 3" xfId="17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eutral" xfId="20" builtinId="28"/>
    <cellStyle name="Normal" xfId="0" builtinId="0"/>
    <cellStyle name="Output" xfId="21" builtinId="21"/>
  </cellStyles>
  <dxfs count="0"/>
  <tableStyles count="0" defaultTableStyle="TableStyleMedium2" defaultPivotStyle="PivotStyleLight16"/>
  <colors>
    <mruColors>
      <color rgb="FFFFCCFF"/>
      <color rgb="FFFF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319B924B-0458-48B0-A33E-A3396D543BBD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Temperature At Time of Sampling for Trout Sites</a:t>
            </a:r>
          </a:p>
        </cx:rich>
      </cx:tx>
    </cx:title>
    <cx:plotArea>
      <cx:plotAreaRegion>
        <cx:series layoutId="boxWhisker" uniqueId="{F280BC47-D00B-4DE9-8E3F-89CBF274714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Axis Title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Temperature (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</a:rPr>
                  <a:t>°C)</a:t>
                </a:r>
                <a:endParaRPr lang="en-US"/>
              </a:p>
            </cx:rich>
          </cx:tx>
        </cx:title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76A01ECD-29E9-4AE4-A606-DE42A9B611A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tickLabels/>
      </cx:axis>
    </cx:plotArea>
  </cx:chart>
  <cx:spPr>
    <a:solidFill>
      <a:schemeClr val="bg1"/>
    </a:solidFill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100</xdr:row>
      <xdr:rowOff>171449</xdr:rowOff>
    </xdr:from>
    <xdr:to>
      <xdr:col>7</xdr:col>
      <xdr:colOff>628650</xdr:colOff>
      <xdr:row>114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0</xdr:row>
      <xdr:rowOff>130968</xdr:rowOff>
    </xdr:from>
    <xdr:to>
      <xdr:col>14</xdr:col>
      <xdr:colOff>523874</xdr:colOff>
      <xdr:row>11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595312</xdr:colOff>
      <xdr:row>0</xdr:row>
      <xdr:rowOff>142875</xdr:rowOff>
    </xdr:from>
    <xdr:to>
      <xdr:col>17</xdr:col>
      <xdr:colOff>41670</xdr:colOff>
      <xdr:row>12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zoomScale="90" zoomScaleNormal="90" zoomScalePageLayoutView="110" workbookViewId="0">
      <selection activeCell="Q14" sqref="Q14"/>
    </sheetView>
  </sheetViews>
  <sheetFormatPr defaultColWidth="8.85546875" defaultRowHeight="15" x14ac:dyDescent="0.25"/>
  <cols>
    <col min="2" max="2" width="17.85546875" customWidth="1"/>
    <col min="12" max="12" width="11.140625" customWidth="1"/>
    <col min="18" max="18" width="22.85546875" customWidth="1"/>
  </cols>
  <sheetData>
    <row r="1" spans="1:2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352</v>
      </c>
      <c r="H1" s="2" t="s">
        <v>8</v>
      </c>
      <c r="I1" s="2" t="s">
        <v>7</v>
      </c>
      <c r="J1" s="2" t="s">
        <v>6</v>
      </c>
      <c r="K1" s="32" t="s">
        <v>248</v>
      </c>
      <c r="M1" s="6" t="s">
        <v>20</v>
      </c>
      <c r="N1" s="6" t="s">
        <v>21</v>
      </c>
      <c r="O1" s="6" t="s">
        <v>23</v>
      </c>
      <c r="Q1" s="9" t="s">
        <v>202</v>
      </c>
      <c r="R1" s="10"/>
      <c r="S1" s="10"/>
      <c r="T1" s="10"/>
      <c r="U1" s="11">
        <f>(14/88)*100</f>
        <v>15.909090909090908</v>
      </c>
    </row>
    <row r="2" spans="1:21" x14ac:dyDescent="0.25">
      <c r="A2" s="1">
        <v>1</v>
      </c>
      <c r="B2" s="1" t="s">
        <v>9</v>
      </c>
      <c r="C2" s="1">
        <v>1</v>
      </c>
      <c r="D2" s="1">
        <v>0</v>
      </c>
      <c r="E2" s="1">
        <v>0</v>
      </c>
      <c r="F2" s="1">
        <v>0</v>
      </c>
      <c r="G2" s="1">
        <f>MAX(D2:F2)</f>
        <v>0</v>
      </c>
      <c r="H2" s="1">
        <v>1</v>
      </c>
      <c r="I2" s="1">
        <v>0</v>
      </c>
      <c r="J2" s="1">
        <v>1</v>
      </c>
      <c r="K2" s="1">
        <f>MAX(H2:J2)</f>
        <v>1</v>
      </c>
      <c r="M2" s="1">
        <v>16.899999999999999</v>
      </c>
      <c r="N2" s="1">
        <v>7.81</v>
      </c>
      <c r="O2" s="1">
        <v>11.79</v>
      </c>
      <c r="Q2" s="8" t="s">
        <v>203</v>
      </c>
      <c r="R2" s="8"/>
      <c r="S2" s="8"/>
      <c r="T2" s="8"/>
      <c r="U2" s="8"/>
    </row>
    <row r="3" spans="1:21" x14ac:dyDescent="0.25">
      <c r="A3" s="1">
        <v>2</v>
      </c>
      <c r="B3" s="1" t="s">
        <v>9</v>
      </c>
      <c r="C3" s="1">
        <v>8</v>
      </c>
      <c r="D3" s="1">
        <v>0</v>
      </c>
      <c r="E3" s="1">
        <v>0</v>
      </c>
      <c r="F3" s="1">
        <v>0</v>
      </c>
      <c r="G3" s="1">
        <f t="shared" ref="G3:G66" si="0">MAX(D3:F3)</f>
        <v>0</v>
      </c>
      <c r="H3" s="1">
        <v>0</v>
      </c>
      <c r="I3" s="1">
        <v>0</v>
      </c>
      <c r="J3" s="1">
        <v>0</v>
      </c>
      <c r="K3" s="1">
        <f t="shared" ref="K3:K66" si="1">MAX(H3:J3)</f>
        <v>0</v>
      </c>
      <c r="M3" s="1">
        <v>12.9</v>
      </c>
      <c r="N3" s="1">
        <v>8.6</v>
      </c>
      <c r="O3" s="1">
        <v>11.64</v>
      </c>
    </row>
    <row r="4" spans="1:21" x14ac:dyDescent="0.25">
      <c r="A4" s="1">
        <v>3</v>
      </c>
      <c r="B4" s="1" t="s">
        <v>9</v>
      </c>
      <c r="C4" s="1">
        <v>10</v>
      </c>
      <c r="D4" s="1">
        <v>0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0</v>
      </c>
      <c r="J4" s="1">
        <v>1</v>
      </c>
      <c r="K4" s="1">
        <f t="shared" si="1"/>
        <v>1</v>
      </c>
      <c r="M4" s="1">
        <v>13.1</v>
      </c>
      <c r="N4" s="1">
        <v>9.4</v>
      </c>
      <c r="O4" s="1">
        <v>13.5</v>
      </c>
      <c r="Q4" s="15" t="s">
        <v>208</v>
      </c>
      <c r="R4" s="15" t="s">
        <v>209</v>
      </c>
    </row>
    <row r="5" spans="1:21" x14ac:dyDescent="0.25">
      <c r="A5" s="1">
        <v>4</v>
      </c>
      <c r="B5" s="1" t="s">
        <v>9</v>
      </c>
      <c r="C5" s="1">
        <v>11</v>
      </c>
      <c r="D5" s="1">
        <v>0</v>
      </c>
      <c r="E5" s="1">
        <v>0</v>
      </c>
      <c r="F5" s="1">
        <v>0</v>
      </c>
      <c r="G5" s="1">
        <f t="shared" si="0"/>
        <v>0</v>
      </c>
      <c r="H5" s="1">
        <v>0</v>
      </c>
      <c r="I5" s="1">
        <v>0</v>
      </c>
      <c r="J5" s="1">
        <v>0</v>
      </c>
      <c r="K5" s="1">
        <f t="shared" si="1"/>
        <v>0</v>
      </c>
      <c r="M5" s="1">
        <v>10.6</v>
      </c>
      <c r="N5" s="1">
        <v>8.4499999999999993</v>
      </c>
      <c r="O5" s="1">
        <v>11.24</v>
      </c>
      <c r="Q5" s="14" t="s">
        <v>210</v>
      </c>
      <c r="R5" s="14" t="s">
        <v>212</v>
      </c>
    </row>
    <row r="6" spans="1:21" x14ac:dyDescent="0.25">
      <c r="A6" s="1">
        <v>5</v>
      </c>
      <c r="B6" s="1" t="s">
        <v>9</v>
      </c>
      <c r="C6" s="1">
        <v>12</v>
      </c>
      <c r="D6" s="1">
        <v>0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1</v>
      </c>
      <c r="J6" s="1">
        <v>1</v>
      </c>
      <c r="K6" s="1">
        <f t="shared" si="1"/>
        <v>1</v>
      </c>
      <c r="M6" s="1">
        <v>11.7</v>
      </c>
      <c r="N6" s="1">
        <v>9.02</v>
      </c>
      <c r="O6" s="1">
        <v>15.53</v>
      </c>
      <c r="Q6" s="14" t="s">
        <v>211</v>
      </c>
      <c r="R6" s="14" t="s">
        <v>213</v>
      </c>
    </row>
    <row r="7" spans="1:21" x14ac:dyDescent="0.25">
      <c r="A7" s="1">
        <v>6</v>
      </c>
      <c r="B7" s="1" t="s">
        <v>9</v>
      </c>
      <c r="C7" s="1">
        <v>13</v>
      </c>
      <c r="D7" s="1">
        <v>0</v>
      </c>
      <c r="E7" s="1">
        <v>0</v>
      </c>
      <c r="F7" s="1">
        <v>0</v>
      </c>
      <c r="G7" s="1">
        <f t="shared" si="0"/>
        <v>0</v>
      </c>
      <c r="H7" s="1">
        <v>0</v>
      </c>
      <c r="I7" s="1">
        <v>0</v>
      </c>
      <c r="J7" s="1">
        <v>0</v>
      </c>
      <c r="K7" s="1">
        <f t="shared" si="1"/>
        <v>0</v>
      </c>
      <c r="M7" s="1">
        <v>15.9</v>
      </c>
      <c r="N7" s="1">
        <v>8.1</v>
      </c>
      <c r="O7" s="1">
        <v>9.74</v>
      </c>
    </row>
    <row r="8" spans="1:21" x14ac:dyDescent="0.25">
      <c r="A8" s="1">
        <v>7</v>
      </c>
      <c r="B8" s="1" t="s">
        <v>9</v>
      </c>
      <c r="C8" s="1">
        <v>14</v>
      </c>
      <c r="D8" s="1">
        <v>0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1</v>
      </c>
      <c r="J8" s="1">
        <v>0</v>
      </c>
      <c r="K8" s="1">
        <f t="shared" si="1"/>
        <v>1</v>
      </c>
      <c r="M8" s="1">
        <v>13.4</v>
      </c>
      <c r="N8" s="1">
        <v>8.68</v>
      </c>
      <c r="O8" s="1">
        <v>11.84</v>
      </c>
    </row>
    <row r="9" spans="1:21" x14ac:dyDescent="0.25">
      <c r="A9" s="1">
        <v>8</v>
      </c>
      <c r="B9" s="1" t="s">
        <v>9</v>
      </c>
      <c r="C9" s="1">
        <v>16</v>
      </c>
      <c r="D9" s="1">
        <v>0</v>
      </c>
      <c r="E9" s="1">
        <v>0</v>
      </c>
      <c r="F9" s="1">
        <v>0</v>
      </c>
      <c r="G9" s="1">
        <f t="shared" si="0"/>
        <v>0</v>
      </c>
      <c r="H9" s="1">
        <v>0</v>
      </c>
      <c r="I9" s="1">
        <v>0</v>
      </c>
      <c r="J9" s="1">
        <v>0</v>
      </c>
      <c r="K9" s="1">
        <f t="shared" si="1"/>
        <v>0</v>
      </c>
      <c r="M9" s="1">
        <v>14.6</v>
      </c>
      <c r="N9" s="1">
        <v>8.06</v>
      </c>
      <c r="O9" s="1">
        <v>10.55</v>
      </c>
    </row>
    <row r="10" spans="1:21" x14ac:dyDescent="0.25">
      <c r="A10" s="1">
        <v>9</v>
      </c>
      <c r="B10" s="1" t="s">
        <v>9</v>
      </c>
      <c r="C10" s="1">
        <v>18</v>
      </c>
      <c r="D10" s="1">
        <v>0</v>
      </c>
      <c r="E10" s="1">
        <v>0</v>
      </c>
      <c r="F10" s="1">
        <v>0</v>
      </c>
      <c r="G10" s="1">
        <f t="shared" si="0"/>
        <v>0</v>
      </c>
      <c r="H10" s="1">
        <v>1</v>
      </c>
      <c r="I10" s="1">
        <v>0</v>
      </c>
      <c r="J10" s="1">
        <v>0</v>
      </c>
      <c r="K10" s="1">
        <f t="shared" si="1"/>
        <v>1</v>
      </c>
      <c r="M10" s="7" t="s">
        <v>22</v>
      </c>
      <c r="N10" s="1">
        <v>8.85</v>
      </c>
      <c r="O10" s="1">
        <v>14.3</v>
      </c>
    </row>
    <row r="11" spans="1:21" x14ac:dyDescent="0.25">
      <c r="A11" s="1">
        <v>10</v>
      </c>
      <c r="B11" s="1" t="s">
        <v>9</v>
      </c>
      <c r="C11" s="1">
        <v>22</v>
      </c>
      <c r="D11" s="1">
        <v>0</v>
      </c>
      <c r="E11" s="1">
        <v>0</v>
      </c>
      <c r="F11" s="1">
        <v>0</v>
      </c>
      <c r="G11" s="1">
        <f t="shared" si="0"/>
        <v>0</v>
      </c>
      <c r="H11" s="1">
        <v>1</v>
      </c>
      <c r="I11" s="1">
        <v>1</v>
      </c>
      <c r="J11" s="1">
        <v>1</v>
      </c>
      <c r="K11" s="1">
        <f t="shared" si="1"/>
        <v>1</v>
      </c>
      <c r="M11" s="1">
        <v>16.600000000000001</v>
      </c>
      <c r="N11" s="1">
        <v>8.1999999999999993</v>
      </c>
      <c r="O11" s="1">
        <v>10.63</v>
      </c>
    </row>
    <row r="12" spans="1:21" x14ac:dyDescent="0.25">
      <c r="A12" s="1">
        <v>11</v>
      </c>
      <c r="B12" s="1" t="s">
        <v>9</v>
      </c>
      <c r="C12" s="1">
        <v>26</v>
      </c>
      <c r="D12" s="1">
        <v>0</v>
      </c>
      <c r="E12" s="1">
        <v>0</v>
      </c>
      <c r="F12" s="1">
        <v>0</v>
      </c>
      <c r="G12" s="1">
        <f t="shared" si="0"/>
        <v>0</v>
      </c>
      <c r="H12" s="1">
        <v>1</v>
      </c>
      <c r="I12" s="1">
        <v>0</v>
      </c>
      <c r="J12" s="1">
        <v>1</v>
      </c>
      <c r="K12" s="1">
        <f t="shared" si="1"/>
        <v>1</v>
      </c>
      <c r="M12" s="1">
        <v>18.899999999999999</v>
      </c>
      <c r="N12" s="1">
        <v>8.8800000000000008</v>
      </c>
      <c r="O12" s="1">
        <v>10.58</v>
      </c>
    </row>
    <row r="13" spans="1:21" x14ac:dyDescent="0.25">
      <c r="A13" s="1">
        <v>12</v>
      </c>
      <c r="B13" s="1" t="s">
        <v>9</v>
      </c>
      <c r="C13" s="1">
        <v>27</v>
      </c>
      <c r="D13" s="1">
        <v>0</v>
      </c>
      <c r="E13" s="1">
        <v>0</v>
      </c>
      <c r="F13" s="1">
        <v>0</v>
      </c>
      <c r="G13" s="1">
        <f t="shared" si="0"/>
        <v>0</v>
      </c>
      <c r="H13" s="1">
        <v>0</v>
      </c>
      <c r="I13" s="1">
        <v>0</v>
      </c>
      <c r="J13" s="1">
        <v>0</v>
      </c>
      <c r="K13" s="1">
        <f t="shared" si="1"/>
        <v>0</v>
      </c>
      <c r="M13" s="1">
        <v>10.9</v>
      </c>
      <c r="N13" s="1">
        <v>10.199999999999999</v>
      </c>
      <c r="O13" s="1">
        <v>12.7</v>
      </c>
    </row>
    <row r="14" spans="1:21" x14ac:dyDescent="0.25">
      <c r="A14" s="3">
        <v>13</v>
      </c>
      <c r="B14" s="3" t="s">
        <v>9</v>
      </c>
      <c r="C14" s="3">
        <v>29</v>
      </c>
      <c r="D14" s="3">
        <v>0</v>
      </c>
      <c r="E14" s="3">
        <v>0</v>
      </c>
      <c r="F14" s="3">
        <v>0</v>
      </c>
      <c r="G14" s="1">
        <f t="shared" si="0"/>
        <v>0</v>
      </c>
      <c r="H14" s="3">
        <v>0</v>
      </c>
      <c r="I14" s="3">
        <v>0</v>
      </c>
      <c r="J14" s="3">
        <v>0</v>
      </c>
      <c r="K14" s="1">
        <f t="shared" si="1"/>
        <v>0</v>
      </c>
      <c r="L14" t="s">
        <v>11</v>
      </c>
      <c r="M14" s="1">
        <v>14.2</v>
      </c>
      <c r="N14" s="1">
        <v>9.43</v>
      </c>
      <c r="O14" s="1">
        <v>10.97</v>
      </c>
    </row>
    <row r="15" spans="1:21" x14ac:dyDescent="0.25">
      <c r="A15" s="4">
        <v>14</v>
      </c>
      <c r="B15" s="1" t="s">
        <v>9</v>
      </c>
      <c r="C15" s="1">
        <v>32</v>
      </c>
      <c r="D15" s="1">
        <v>0</v>
      </c>
      <c r="E15" s="1">
        <v>0</v>
      </c>
      <c r="F15" s="1">
        <v>0</v>
      </c>
      <c r="G15" s="1">
        <f t="shared" si="0"/>
        <v>0</v>
      </c>
      <c r="H15" s="1">
        <v>0</v>
      </c>
      <c r="I15" s="1">
        <v>0</v>
      </c>
      <c r="J15" s="1">
        <v>0</v>
      </c>
      <c r="K15" s="1">
        <f t="shared" si="1"/>
        <v>0</v>
      </c>
      <c r="M15" s="1">
        <v>15.3</v>
      </c>
      <c r="N15" s="1">
        <v>8.32</v>
      </c>
      <c r="O15" s="1">
        <v>10.88</v>
      </c>
    </row>
    <row r="16" spans="1:21" x14ac:dyDescent="0.25">
      <c r="A16" s="1">
        <v>15</v>
      </c>
      <c r="B16" s="1" t="s">
        <v>9</v>
      </c>
      <c r="C16" s="1">
        <v>34</v>
      </c>
      <c r="D16" s="1">
        <v>1</v>
      </c>
      <c r="E16" s="1">
        <v>1</v>
      </c>
      <c r="F16" s="1">
        <v>1</v>
      </c>
      <c r="G16" s="1">
        <f t="shared" si="0"/>
        <v>1</v>
      </c>
      <c r="H16" s="1">
        <v>0</v>
      </c>
      <c r="I16" s="1">
        <v>0</v>
      </c>
      <c r="J16" s="1">
        <v>1</v>
      </c>
      <c r="K16" s="1">
        <f t="shared" si="1"/>
        <v>1</v>
      </c>
      <c r="M16" s="1">
        <v>13.9</v>
      </c>
      <c r="N16" s="1">
        <v>8.39</v>
      </c>
      <c r="O16" s="1">
        <v>12.09</v>
      </c>
    </row>
    <row r="17" spans="1:15" x14ac:dyDescent="0.25">
      <c r="A17" s="1">
        <v>16</v>
      </c>
      <c r="B17" s="1" t="s">
        <v>9</v>
      </c>
      <c r="C17" s="1">
        <v>35</v>
      </c>
      <c r="D17" s="1">
        <v>1</v>
      </c>
      <c r="E17" s="1">
        <v>1</v>
      </c>
      <c r="F17" s="1">
        <v>0</v>
      </c>
      <c r="G17" s="1">
        <f t="shared" si="0"/>
        <v>1</v>
      </c>
      <c r="H17" s="1">
        <v>1</v>
      </c>
      <c r="I17" s="1">
        <v>1</v>
      </c>
      <c r="J17" s="1">
        <v>1</v>
      </c>
      <c r="K17" s="1">
        <f t="shared" si="1"/>
        <v>1</v>
      </c>
      <c r="M17" s="1">
        <v>12.2</v>
      </c>
      <c r="N17" s="1">
        <v>8.4499999999999993</v>
      </c>
      <c r="O17" s="1">
        <v>12.21</v>
      </c>
    </row>
    <row r="18" spans="1:15" x14ac:dyDescent="0.25">
      <c r="A18" s="1">
        <v>17</v>
      </c>
      <c r="B18" s="1" t="s">
        <v>9</v>
      </c>
      <c r="C18" s="1">
        <v>36</v>
      </c>
      <c r="D18" s="1">
        <v>0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f t="shared" si="1"/>
        <v>0</v>
      </c>
      <c r="M18" s="1">
        <v>19.7</v>
      </c>
      <c r="N18" s="1">
        <v>8.7200000000000006</v>
      </c>
      <c r="O18" s="1">
        <v>11.66</v>
      </c>
    </row>
    <row r="19" spans="1:15" x14ac:dyDescent="0.25">
      <c r="A19" s="1">
        <v>18</v>
      </c>
      <c r="B19" s="1" t="s">
        <v>9</v>
      </c>
      <c r="C19" s="1">
        <v>38</v>
      </c>
      <c r="D19" s="1">
        <v>0</v>
      </c>
      <c r="E19" s="1">
        <v>0</v>
      </c>
      <c r="F19" s="1">
        <v>0</v>
      </c>
      <c r="G19" s="1">
        <f t="shared" si="0"/>
        <v>0</v>
      </c>
      <c r="H19" s="1">
        <v>1</v>
      </c>
      <c r="I19" s="1">
        <v>1</v>
      </c>
      <c r="J19" s="1">
        <v>1</v>
      </c>
      <c r="K19" s="1">
        <f t="shared" si="1"/>
        <v>1</v>
      </c>
      <c r="M19" s="1">
        <v>11.8</v>
      </c>
      <c r="N19" s="1">
        <v>8.5500000000000007</v>
      </c>
      <c r="O19" s="1">
        <v>10.5</v>
      </c>
    </row>
    <row r="20" spans="1:15" x14ac:dyDescent="0.25">
      <c r="A20" s="1">
        <v>19</v>
      </c>
      <c r="B20" s="1" t="s">
        <v>9</v>
      </c>
      <c r="C20" s="1">
        <v>41</v>
      </c>
      <c r="D20" s="1">
        <v>0</v>
      </c>
      <c r="E20" s="1">
        <v>0</v>
      </c>
      <c r="F20" s="1">
        <v>0</v>
      </c>
      <c r="G20" s="1">
        <f t="shared" si="0"/>
        <v>0</v>
      </c>
      <c r="H20" s="1">
        <v>0</v>
      </c>
      <c r="I20" s="1">
        <v>0</v>
      </c>
      <c r="J20" s="1">
        <v>0</v>
      </c>
      <c r="K20" s="1">
        <f t="shared" si="1"/>
        <v>0</v>
      </c>
      <c r="M20" s="1">
        <v>21.7</v>
      </c>
      <c r="N20" s="1">
        <v>8.92</v>
      </c>
      <c r="O20" s="1">
        <v>15.05</v>
      </c>
    </row>
    <row r="21" spans="1:15" x14ac:dyDescent="0.25">
      <c r="A21" s="1">
        <v>20</v>
      </c>
      <c r="B21" s="1" t="s">
        <v>9</v>
      </c>
      <c r="C21" s="1">
        <v>48</v>
      </c>
      <c r="D21" s="1">
        <v>0</v>
      </c>
      <c r="E21" s="1">
        <v>0</v>
      </c>
      <c r="F21" s="1">
        <v>0</v>
      </c>
      <c r="G21" s="1">
        <f t="shared" si="0"/>
        <v>0</v>
      </c>
      <c r="H21" s="1">
        <v>0</v>
      </c>
      <c r="I21" s="1">
        <v>0</v>
      </c>
      <c r="J21" s="1">
        <v>0</v>
      </c>
      <c r="K21" s="1">
        <f t="shared" si="1"/>
        <v>0</v>
      </c>
      <c r="M21" s="1">
        <v>15</v>
      </c>
      <c r="N21" s="1">
        <v>8.58</v>
      </c>
      <c r="O21" s="1">
        <v>14.08</v>
      </c>
    </row>
    <row r="22" spans="1:15" x14ac:dyDescent="0.25">
      <c r="A22" s="1">
        <v>21</v>
      </c>
      <c r="B22" s="1" t="s">
        <v>9</v>
      </c>
      <c r="C22" s="1">
        <v>57</v>
      </c>
      <c r="D22" s="1">
        <v>0</v>
      </c>
      <c r="E22" s="1">
        <v>0</v>
      </c>
      <c r="F22" s="1">
        <v>0</v>
      </c>
      <c r="G22" s="1">
        <f t="shared" si="0"/>
        <v>0</v>
      </c>
      <c r="H22" s="1">
        <v>0</v>
      </c>
      <c r="I22" s="1">
        <v>0</v>
      </c>
      <c r="J22" s="1">
        <v>0</v>
      </c>
      <c r="K22" s="1">
        <f t="shared" si="1"/>
        <v>0</v>
      </c>
      <c r="M22" s="1">
        <v>14.3</v>
      </c>
      <c r="N22" s="1">
        <v>7.91</v>
      </c>
      <c r="O22" s="1">
        <v>8.19</v>
      </c>
    </row>
    <row r="23" spans="1:15" x14ac:dyDescent="0.25">
      <c r="A23" s="1">
        <v>22</v>
      </c>
      <c r="B23" s="1" t="s">
        <v>9</v>
      </c>
      <c r="C23" s="1">
        <v>61</v>
      </c>
      <c r="D23" s="1">
        <v>0</v>
      </c>
      <c r="E23" s="1">
        <v>0</v>
      </c>
      <c r="F23" s="1">
        <v>0</v>
      </c>
      <c r="G23" s="1">
        <f t="shared" si="0"/>
        <v>0</v>
      </c>
      <c r="H23" s="1">
        <v>1</v>
      </c>
      <c r="I23" s="1">
        <v>0</v>
      </c>
      <c r="J23" s="1">
        <v>1</v>
      </c>
      <c r="K23" s="1">
        <f t="shared" si="1"/>
        <v>1</v>
      </c>
      <c r="M23" s="1">
        <v>16.2</v>
      </c>
      <c r="N23" s="1">
        <v>8.7799999999999994</v>
      </c>
      <c r="O23" s="1">
        <v>11.76</v>
      </c>
    </row>
    <row r="24" spans="1:15" x14ac:dyDescent="0.25">
      <c r="A24" s="1">
        <v>23</v>
      </c>
      <c r="B24" s="1" t="s">
        <v>9</v>
      </c>
      <c r="C24" s="1">
        <v>75</v>
      </c>
      <c r="D24" s="1">
        <v>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0</v>
      </c>
      <c r="J24" s="1">
        <v>0</v>
      </c>
      <c r="K24" s="1">
        <f t="shared" si="1"/>
        <v>0</v>
      </c>
      <c r="M24" s="1">
        <v>16.100000000000001</v>
      </c>
      <c r="N24" s="1">
        <v>8.0299999999999994</v>
      </c>
      <c r="O24" s="1">
        <v>11.66</v>
      </c>
    </row>
    <row r="25" spans="1:15" x14ac:dyDescent="0.25">
      <c r="A25" s="1">
        <v>24</v>
      </c>
      <c r="B25" s="1" t="s">
        <v>9</v>
      </c>
      <c r="C25" s="1">
        <v>84</v>
      </c>
      <c r="D25" s="1">
        <v>0</v>
      </c>
      <c r="E25" s="1">
        <v>0</v>
      </c>
      <c r="F25" s="1">
        <v>0</v>
      </c>
      <c r="G25" s="1">
        <f t="shared" si="0"/>
        <v>0</v>
      </c>
      <c r="H25" s="1">
        <v>0</v>
      </c>
      <c r="I25" s="1">
        <v>0</v>
      </c>
      <c r="J25" s="1">
        <v>0</v>
      </c>
      <c r="K25" s="1">
        <f t="shared" si="1"/>
        <v>0</v>
      </c>
      <c r="M25" s="1">
        <v>15.6</v>
      </c>
      <c r="N25" s="1">
        <v>7.99</v>
      </c>
      <c r="O25" s="1">
        <v>10.52</v>
      </c>
    </row>
    <row r="26" spans="1:15" x14ac:dyDescent="0.25">
      <c r="A26" s="1">
        <v>25</v>
      </c>
      <c r="B26" s="1" t="s">
        <v>9</v>
      </c>
      <c r="C26" s="1">
        <v>85</v>
      </c>
      <c r="D26" s="1">
        <v>1</v>
      </c>
      <c r="E26" s="1">
        <v>0</v>
      </c>
      <c r="F26" s="1">
        <v>0</v>
      </c>
      <c r="G26" s="1">
        <f t="shared" si="0"/>
        <v>1</v>
      </c>
      <c r="H26" s="1">
        <v>1</v>
      </c>
      <c r="I26" s="1">
        <v>1</v>
      </c>
      <c r="J26" s="1">
        <v>1</v>
      </c>
      <c r="K26" s="1">
        <f t="shared" si="1"/>
        <v>1</v>
      </c>
      <c r="M26" s="1">
        <v>15.9</v>
      </c>
      <c r="N26" s="1">
        <v>8.11</v>
      </c>
      <c r="O26" s="1">
        <v>11.78</v>
      </c>
    </row>
    <row r="27" spans="1:15" x14ac:dyDescent="0.25">
      <c r="A27" s="1">
        <v>26</v>
      </c>
      <c r="B27" s="1" t="s">
        <v>9</v>
      </c>
      <c r="C27" s="1">
        <v>86</v>
      </c>
      <c r="D27" s="1">
        <v>0</v>
      </c>
      <c r="E27" s="1">
        <v>0</v>
      </c>
      <c r="F27" s="1">
        <v>0</v>
      </c>
      <c r="G27" s="1">
        <f t="shared" si="0"/>
        <v>0</v>
      </c>
      <c r="H27" s="1">
        <v>1</v>
      </c>
      <c r="I27" s="1">
        <v>1</v>
      </c>
      <c r="J27" s="1">
        <v>1</v>
      </c>
      <c r="K27" s="1">
        <f t="shared" si="1"/>
        <v>1</v>
      </c>
      <c r="M27" s="7" t="s">
        <v>22</v>
      </c>
      <c r="N27" s="7" t="s">
        <v>22</v>
      </c>
      <c r="O27" s="7" t="s">
        <v>22</v>
      </c>
    </row>
    <row r="28" spans="1:15" x14ac:dyDescent="0.25">
      <c r="A28" s="1">
        <v>27</v>
      </c>
      <c r="B28" s="1" t="s">
        <v>9</v>
      </c>
      <c r="C28" s="1">
        <v>93</v>
      </c>
      <c r="D28" s="1">
        <v>0</v>
      </c>
      <c r="E28" s="1">
        <v>0</v>
      </c>
      <c r="F28" s="1">
        <v>1</v>
      </c>
      <c r="G28" s="1">
        <f t="shared" si="0"/>
        <v>1</v>
      </c>
      <c r="H28" s="1">
        <v>0</v>
      </c>
      <c r="I28" s="1">
        <v>0</v>
      </c>
      <c r="J28" s="1">
        <v>0</v>
      </c>
      <c r="K28" s="1">
        <f t="shared" si="1"/>
        <v>0</v>
      </c>
      <c r="M28" s="1">
        <v>15.7</v>
      </c>
      <c r="N28" s="1">
        <v>8.5399999999999991</v>
      </c>
      <c r="O28" s="1">
        <v>11.63</v>
      </c>
    </row>
    <row r="29" spans="1:15" x14ac:dyDescent="0.25">
      <c r="A29" s="1">
        <v>28</v>
      </c>
      <c r="B29" s="1" t="s">
        <v>9</v>
      </c>
      <c r="C29" s="1">
        <v>96</v>
      </c>
      <c r="D29" s="1">
        <v>0</v>
      </c>
      <c r="E29" s="1">
        <v>0</v>
      </c>
      <c r="F29" s="1">
        <v>0</v>
      </c>
      <c r="G29" s="1">
        <f t="shared" si="0"/>
        <v>0</v>
      </c>
      <c r="H29" s="1">
        <v>0</v>
      </c>
      <c r="I29" s="1">
        <v>0</v>
      </c>
      <c r="J29" s="1">
        <v>0</v>
      </c>
      <c r="K29" s="1">
        <f t="shared" si="1"/>
        <v>0</v>
      </c>
      <c r="M29" s="1">
        <v>17.600000000000001</v>
      </c>
      <c r="N29" s="1">
        <v>8.4700000000000006</v>
      </c>
      <c r="O29" s="1">
        <v>8.81</v>
      </c>
    </row>
    <row r="30" spans="1:15" x14ac:dyDescent="0.25">
      <c r="A30" s="1">
        <v>29</v>
      </c>
      <c r="B30" s="1" t="s">
        <v>9</v>
      </c>
      <c r="C30" s="1">
        <v>108</v>
      </c>
      <c r="D30" s="1">
        <v>0</v>
      </c>
      <c r="E30" s="1">
        <v>0</v>
      </c>
      <c r="F30" s="1">
        <v>0</v>
      </c>
      <c r="G30" s="1">
        <f t="shared" si="0"/>
        <v>0</v>
      </c>
      <c r="H30" s="1">
        <v>0</v>
      </c>
      <c r="I30" s="1">
        <v>0</v>
      </c>
      <c r="J30" s="1">
        <v>0</v>
      </c>
      <c r="K30" s="1">
        <f t="shared" si="1"/>
        <v>0</v>
      </c>
      <c r="M30" s="1">
        <v>17.7</v>
      </c>
      <c r="N30" s="1">
        <v>7.97</v>
      </c>
      <c r="O30" s="1">
        <v>12.27</v>
      </c>
    </row>
    <row r="31" spans="1:15" x14ac:dyDescent="0.25">
      <c r="A31" s="1">
        <v>30</v>
      </c>
      <c r="B31" s="1" t="s">
        <v>9</v>
      </c>
      <c r="C31" s="1">
        <v>109</v>
      </c>
      <c r="D31" s="1">
        <v>0</v>
      </c>
      <c r="E31" s="1">
        <v>0</v>
      </c>
      <c r="F31" s="1">
        <v>0</v>
      </c>
      <c r="G31" s="1">
        <f t="shared" si="0"/>
        <v>0</v>
      </c>
      <c r="H31" s="1">
        <v>1</v>
      </c>
      <c r="I31" s="1">
        <v>0</v>
      </c>
      <c r="J31" s="1">
        <v>0</v>
      </c>
      <c r="K31" s="1">
        <f t="shared" si="1"/>
        <v>1</v>
      </c>
      <c r="M31" s="1">
        <v>13.6</v>
      </c>
      <c r="N31" s="1">
        <v>8.9499999999999993</v>
      </c>
      <c r="O31" s="1">
        <v>11.36</v>
      </c>
    </row>
    <row r="32" spans="1:15" x14ac:dyDescent="0.25">
      <c r="A32" s="1">
        <v>31</v>
      </c>
      <c r="B32" s="1" t="s">
        <v>9</v>
      </c>
      <c r="C32" s="1">
        <v>117</v>
      </c>
      <c r="D32" s="1">
        <v>1</v>
      </c>
      <c r="E32" s="1">
        <v>1</v>
      </c>
      <c r="F32" s="1">
        <v>1</v>
      </c>
      <c r="G32" s="1">
        <f t="shared" si="0"/>
        <v>1</v>
      </c>
      <c r="H32" s="1">
        <v>1</v>
      </c>
      <c r="I32" s="1">
        <v>1</v>
      </c>
      <c r="J32" s="1">
        <v>1</v>
      </c>
      <c r="K32" s="1">
        <f t="shared" si="1"/>
        <v>1</v>
      </c>
      <c r="M32" s="1">
        <v>12.4</v>
      </c>
      <c r="N32" s="1">
        <v>7.84</v>
      </c>
      <c r="O32" s="1">
        <v>12.06</v>
      </c>
    </row>
    <row r="33" spans="1:15" x14ac:dyDescent="0.25">
      <c r="A33" s="1">
        <v>32</v>
      </c>
      <c r="B33" s="1" t="s">
        <v>9</v>
      </c>
      <c r="C33" s="1">
        <v>118</v>
      </c>
      <c r="D33" s="1">
        <v>0</v>
      </c>
      <c r="E33" s="1">
        <v>0</v>
      </c>
      <c r="F33" s="1">
        <v>0</v>
      </c>
      <c r="G33" s="1">
        <f t="shared" si="0"/>
        <v>0</v>
      </c>
      <c r="H33" s="1">
        <v>0</v>
      </c>
      <c r="I33" s="1">
        <v>0</v>
      </c>
      <c r="J33" s="1">
        <v>0</v>
      </c>
      <c r="K33" s="1">
        <f t="shared" si="1"/>
        <v>0</v>
      </c>
      <c r="M33" s="1">
        <v>20</v>
      </c>
      <c r="N33" s="1">
        <v>8.5</v>
      </c>
      <c r="O33" s="1">
        <v>12.23</v>
      </c>
    </row>
    <row r="34" spans="1:15" x14ac:dyDescent="0.25">
      <c r="A34" s="1">
        <v>33</v>
      </c>
      <c r="B34" s="1" t="s">
        <v>9</v>
      </c>
      <c r="C34" s="1">
        <v>123</v>
      </c>
      <c r="D34" s="1">
        <v>0</v>
      </c>
      <c r="E34" s="1">
        <v>0</v>
      </c>
      <c r="F34" s="1">
        <v>0</v>
      </c>
      <c r="G34" s="1">
        <f t="shared" si="0"/>
        <v>0</v>
      </c>
      <c r="H34" s="1">
        <v>1</v>
      </c>
      <c r="I34" s="1">
        <v>1</v>
      </c>
      <c r="J34" s="1">
        <v>1</v>
      </c>
      <c r="K34" s="1">
        <f t="shared" si="1"/>
        <v>1</v>
      </c>
      <c r="M34" s="1">
        <v>14.3</v>
      </c>
      <c r="N34" s="1">
        <v>10.210000000000001</v>
      </c>
      <c r="O34" s="1">
        <v>9.65</v>
      </c>
    </row>
    <row r="35" spans="1:15" x14ac:dyDescent="0.25">
      <c r="A35" s="1">
        <v>34</v>
      </c>
      <c r="B35" s="1" t="s">
        <v>9</v>
      </c>
      <c r="C35" s="1">
        <v>128</v>
      </c>
      <c r="D35" s="1">
        <v>0</v>
      </c>
      <c r="E35" s="1">
        <v>0</v>
      </c>
      <c r="F35" s="1">
        <v>0</v>
      </c>
      <c r="G35" s="1">
        <f t="shared" si="0"/>
        <v>0</v>
      </c>
      <c r="H35" s="1">
        <v>0</v>
      </c>
      <c r="I35" s="1">
        <v>0</v>
      </c>
      <c r="J35" s="1">
        <v>0</v>
      </c>
      <c r="K35" s="1">
        <f t="shared" si="1"/>
        <v>0</v>
      </c>
      <c r="M35" s="1">
        <v>15.7</v>
      </c>
      <c r="N35" s="1">
        <v>7.68</v>
      </c>
      <c r="O35" s="1">
        <v>11.04</v>
      </c>
    </row>
    <row r="36" spans="1:15" x14ac:dyDescent="0.25">
      <c r="A36" s="1">
        <v>35</v>
      </c>
      <c r="B36" s="1" t="s">
        <v>9</v>
      </c>
      <c r="C36" s="1">
        <v>130</v>
      </c>
      <c r="D36" s="1">
        <v>1</v>
      </c>
      <c r="E36" s="1">
        <v>1</v>
      </c>
      <c r="F36" s="1">
        <v>0</v>
      </c>
      <c r="G36" s="1">
        <f t="shared" si="0"/>
        <v>1</v>
      </c>
      <c r="H36" s="1">
        <v>1</v>
      </c>
      <c r="I36" s="1">
        <v>1</v>
      </c>
      <c r="J36" s="1">
        <v>1</v>
      </c>
      <c r="K36" s="1">
        <f t="shared" si="1"/>
        <v>1</v>
      </c>
      <c r="M36" s="1">
        <v>11.2</v>
      </c>
      <c r="N36" s="1">
        <v>7.7</v>
      </c>
      <c r="O36" s="1">
        <v>7.4</v>
      </c>
    </row>
    <row r="37" spans="1:15" x14ac:dyDescent="0.25">
      <c r="A37" s="1">
        <v>36</v>
      </c>
      <c r="B37" s="1" t="s">
        <v>9</v>
      </c>
      <c r="C37" s="1">
        <v>135</v>
      </c>
      <c r="D37" s="1">
        <v>0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0</v>
      </c>
      <c r="K37" s="1">
        <f t="shared" si="1"/>
        <v>0</v>
      </c>
      <c r="M37" s="1">
        <v>14.5</v>
      </c>
      <c r="N37" s="1">
        <v>7.78</v>
      </c>
      <c r="O37" s="1">
        <v>10.3</v>
      </c>
    </row>
    <row r="38" spans="1:15" x14ac:dyDescent="0.25">
      <c r="A38" s="1">
        <v>37</v>
      </c>
      <c r="B38" s="1" t="s">
        <v>9</v>
      </c>
      <c r="C38" s="1">
        <v>149</v>
      </c>
      <c r="D38" s="1">
        <v>1</v>
      </c>
      <c r="E38" s="1">
        <v>1</v>
      </c>
      <c r="F38" s="1">
        <v>1</v>
      </c>
      <c r="G38" s="1">
        <f t="shared" si="0"/>
        <v>1</v>
      </c>
      <c r="H38" s="1">
        <v>1</v>
      </c>
      <c r="I38" s="1">
        <v>1</v>
      </c>
      <c r="J38" s="1">
        <v>1</v>
      </c>
      <c r="K38" s="1">
        <f t="shared" si="1"/>
        <v>1</v>
      </c>
      <c r="M38" s="1">
        <v>13.1</v>
      </c>
      <c r="N38" s="1">
        <v>8.1199999999999992</v>
      </c>
      <c r="O38" s="1">
        <v>11.52</v>
      </c>
    </row>
    <row r="39" spans="1:15" x14ac:dyDescent="0.25">
      <c r="A39" s="1">
        <v>38</v>
      </c>
      <c r="B39" s="1" t="s">
        <v>9</v>
      </c>
      <c r="C39" s="1">
        <v>154</v>
      </c>
      <c r="D39" s="1">
        <v>1</v>
      </c>
      <c r="E39" s="1">
        <v>1</v>
      </c>
      <c r="F39" s="1">
        <v>1</v>
      </c>
      <c r="G39" s="1">
        <f t="shared" si="0"/>
        <v>1</v>
      </c>
      <c r="H39" s="1">
        <v>1</v>
      </c>
      <c r="I39" s="1">
        <v>1</v>
      </c>
      <c r="J39" s="1">
        <v>1</v>
      </c>
      <c r="K39" s="1">
        <f t="shared" si="1"/>
        <v>1</v>
      </c>
      <c r="M39" s="1">
        <v>15.4</v>
      </c>
      <c r="N39" s="1">
        <v>8.44</v>
      </c>
      <c r="O39" s="1">
        <v>14.32</v>
      </c>
    </row>
    <row r="40" spans="1:15" x14ac:dyDescent="0.25">
      <c r="A40" s="1">
        <v>39</v>
      </c>
      <c r="B40" s="1" t="s">
        <v>9</v>
      </c>
      <c r="C40" s="1">
        <v>156</v>
      </c>
      <c r="D40" s="1">
        <v>1</v>
      </c>
      <c r="E40" s="1">
        <v>1</v>
      </c>
      <c r="F40" s="1">
        <v>1</v>
      </c>
      <c r="G40" s="1">
        <f t="shared" si="0"/>
        <v>1</v>
      </c>
      <c r="H40" s="1">
        <v>1</v>
      </c>
      <c r="I40" s="1">
        <v>1</v>
      </c>
      <c r="J40" s="1">
        <v>1</v>
      </c>
      <c r="K40" s="1">
        <f t="shared" si="1"/>
        <v>1</v>
      </c>
      <c r="M40" s="1">
        <v>10.5</v>
      </c>
      <c r="N40" s="1">
        <v>8.3800000000000008</v>
      </c>
      <c r="O40" s="1">
        <v>13.25</v>
      </c>
    </row>
    <row r="41" spans="1:15" x14ac:dyDescent="0.25">
      <c r="A41" s="1">
        <v>40</v>
      </c>
      <c r="B41" s="1" t="s">
        <v>9</v>
      </c>
      <c r="C41" s="1">
        <v>157</v>
      </c>
      <c r="D41" s="1">
        <v>0</v>
      </c>
      <c r="E41" s="1">
        <v>1</v>
      </c>
      <c r="F41" s="1">
        <v>0</v>
      </c>
      <c r="G41" s="1">
        <f t="shared" si="0"/>
        <v>1</v>
      </c>
      <c r="H41" s="1">
        <v>1</v>
      </c>
      <c r="I41" s="1">
        <v>1</v>
      </c>
      <c r="J41" s="1">
        <v>1</v>
      </c>
      <c r="K41" s="1">
        <f t="shared" si="1"/>
        <v>1</v>
      </c>
      <c r="M41" s="1">
        <v>14.8</v>
      </c>
      <c r="N41" s="1">
        <v>8.1999999999999993</v>
      </c>
      <c r="O41" s="1">
        <v>10.8</v>
      </c>
    </row>
    <row r="42" spans="1:15" x14ac:dyDescent="0.25">
      <c r="A42" s="1">
        <v>41</v>
      </c>
      <c r="B42" s="1" t="s">
        <v>9</v>
      </c>
      <c r="C42" s="1">
        <v>163</v>
      </c>
      <c r="D42" s="1">
        <v>0</v>
      </c>
      <c r="E42" s="1">
        <v>0</v>
      </c>
      <c r="F42" s="1">
        <v>0</v>
      </c>
      <c r="G42" s="1">
        <f t="shared" si="0"/>
        <v>0</v>
      </c>
      <c r="H42" s="1">
        <v>1</v>
      </c>
      <c r="I42" s="1">
        <v>1</v>
      </c>
      <c r="J42" s="1">
        <v>1</v>
      </c>
      <c r="K42" s="1">
        <f t="shared" si="1"/>
        <v>1</v>
      </c>
      <c r="M42" s="1">
        <v>16</v>
      </c>
      <c r="N42" s="1">
        <v>8.5</v>
      </c>
      <c r="O42" s="1">
        <v>10.29</v>
      </c>
    </row>
    <row r="43" spans="1:15" x14ac:dyDescent="0.25">
      <c r="A43" s="1">
        <v>42</v>
      </c>
      <c r="B43" s="1" t="s">
        <v>9</v>
      </c>
      <c r="C43" s="1">
        <v>170</v>
      </c>
      <c r="D43" s="1">
        <v>0</v>
      </c>
      <c r="E43" s="1">
        <v>0</v>
      </c>
      <c r="F43" s="1">
        <v>0</v>
      </c>
      <c r="G43" s="1">
        <f t="shared" si="0"/>
        <v>0</v>
      </c>
      <c r="H43" s="1">
        <v>0</v>
      </c>
      <c r="I43" s="1">
        <v>0</v>
      </c>
      <c r="J43" s="1">
        <v>0</v>
      </c>
      <c r="K43" s="1">
        <f t="shared" si="1"/>
        <v>0</v>
      </c>
      <c r="M43" s="1">
        <v>14.6</v>
      </c>
      <c r="N43" s="1">
        <v>8.81</v>
      </c>
      <c r="O43" s="1">
        <v>8.91</v>
      </c>
    </row>
    <row r="44" spans="1:15" x14ac:dyDescent="0.25">
      <c r="A44" s="1">
        <v>43</v>
      </c>
      <c r="B44" s="1" t="s">
        <v>9</v>
      </c>
      <c r="C44" s="1" t="s">
        <v>10</v>
      </c>
      <c r="D44" s="1">
        <v>0</v>
      </c>
      <c r="E44" s="1">
        <v>0</v>
      </c>
      <c r="F44" s="1">
        <v>0</v>
      </c>
      <c r="G44" s="1">
        <f t="shared" si="0"/>
        <v>0</v>
      </c>
      <c r="H44" s="1">
        <v>1</v>
      </c>
      <c r="I44" s="1">
        <v>1</v>
      </c>
      <c r="J44" s="1">
        <v>1</v>
      </c>
      <c r="K44" s="1">
        <f t="shared" si="1"/>
        <v>1</v>
      </c>
      <c r="M44" s="1">
        <v>12.2</v>
      </c>
      <c r="N44" s="1">
        <v>8.27</v>
      </c>
      <c r="O44" s="1">
        <v>11.8</v>
      </c>
    </row>
    <row r="45" spans="1:15" x14ac:dyDescent="0.25">
      <c r="A45" s="1">
        <v>44</v>
      </c>
      <c r="B45" s="1" t="s">
        <v>9</v>
      </c>
      <c r="C45" s="1" t="s">
        <v>12</v>
      </c>
      <c r="D45" s="1">
        <v>0</v>
      </c>
      <c r="E45" s="1">
        <v>0</v>
      </c>
      <c r="F45" s="1">
        <v>0</v>
      </c>
      <c r="G45" s="1">
        <f t="shared" si="0"/>
        <v>0</v>
      </c>
      <c r="H45" s="1">
        <v>0</v>
      </c>
      <c r="I45" s="1">
        <v>0</v>
      </c>
      <c r="J45" s="1">
        <v>0</v>
      </c>
      <c r="K45" s="1">
        <f t="shared" si="1"/>
        <v>0</v>
      </c>
      <c r="M45" s="1">
        <v>18.100000000000001</v>
      </c>
      <c r="N45" s="1">
        <v>8.6300000000000008</v>
      </c>
      <c r="O45" s="1">
        <v>12.16</v>
      </c>
    </row>
    <row r="46" spans="1:15" x14ac:dyDescent="0.25">
      <c r="A46" s="1">
        <v>45</v>
      </c>
      <c r="B46" s="1" t="s">
        <v>9</v>
      </c>
      <c r="C46" s="1" t="s">
        <v>13</v>
      </c>
      <c r="D46" s="1">
        <v>0</v>
      </c>
      <c r="E46" s="1">
        <v>0</v>
      </c>
      <c r="F46" s="1">
        <v>0</v>
      </c>
      <c r="G46" s="1">
        <f t="shared" si="0"/>
        <v>0</v>
      </c>
      <c r="H46" s="1">
        <v>0</v>
      </c>
      <c r="I46" s="1">
        <v>0</v>
      </c>
      <c r="J46" s="1">
        <v>0</v>
      </c>
      <c r="K46" s="1">
        <f t="shared" si="1"/>
        <v>0</v>
      </c>
      <c r="M46" s="1">
        <v>17.5</v>
      </c>
      <c r="N46" s="1">
        <v>7.99</v>
      </c>
      <c r="O46" s="1">
        <v>11.08</v>
      </c>
    </row>
    <row r="47" spans="1:15" x14ac:dyDescent="0.25">
      <c r="A47" s="1">
        <v>46</v>
      </c>
      <c r="B47" s="1" t="s">
        <v>9</v>
      </c>
      <c r="C47" s="1" t="s">
        <v>15</v>
      </c>
      <c r="D47" s="1">
        <v>0</v>
      </c>
      <c r="E47" s="1">
        <v>0</v>
      </c>
      <c r="F47" s="1">
        <v>0</v>
      </c>
      <c r="G47" s="1">
        <f t="shared" si="0"/>
        <v>0</v>
      </c>
      <c r="H47" s="1">
        <v>1</v>
      </c>
      <c r="I47" s="1">
        <v>1</v>
      </c>
      <c r="J47" s="1">
        <v>1</v>
      </c>
      <c r="K47" s="1">
        <f t="shared" si="1"/>
        <v>1</v>
      </c>
      <c r="M47" s="1">
        <v>13.5</v>
      </c>
      <c r="N47" s="1">
        <v>8.49</v>
      </c>
      <c r="O47" s="1">
        <v>12.65</v>
      </c>
    </row>
    <row r="48" spans="1:15" x14ac:dyDescent="0.25">
      <c r="A48" s="1">
        <v>47</v>
      </c>
      <c r="B48" s="1" t="s">
        <v>9</v>
      </c>
      <c r="C48" s="1" t="s">
        <v>16</v>
      </c>
      <c r="D48" s="1">
        <v>0</v>
      </c>
      <c r="E48" s="1">
        <v>0</v>
      </c>
      <c r="F48" s="1">
        <v>0</v>
      </c>
      <c r="G48" s="1">
        <f t="shared" si="0"/>
        <v>0</v>
      </c>
      <c r="H48" s="1">
        <v>1</v>
      </c>
      <c r="I48" s="1">
        <v>1</v>
      </c>
      <c r="J48" s="1">
        <v>1</v>
      </c>
      <c r="K48" s="1">
        <f t="shared" si="1"/>
        <v>1</v>
      </c>
      <c r="M48" s="1">
        <v>14.7</v>
      </c>
      <c r="N48" s="1">
        <v>8.5299999999999994</v>
      </c>
      <c r="O48" s="1">
        <v>11.05</v>
      </c>
    </row>
    <row r="49" spans="1:16" x14ac:dyDescent="0.25">
      <c r="A49" s="1">
        <v>48</v>
      </c>
      <c r="B49" s="1" t="s">
        <v>14</v>
      </c>
      <c r="C49" s="1">
        <v>1</v>
      </c>
      <c r="D49" s="1">
        <v>0</v>
      </c>
      <c r="E49" s="1">
        <v>0</v>
      </c>
      <c r="F49" s="1">
        <v>0</v>
      </c>
      <c r="G49" s="1">
        <f t="shared" si="0"/>
        <v>0</v>
      </c>
      <c r="H49" s="1">
        <v>1</v>
      </c>
      <c r="I49" s="1">
        <v>1</v>
      </c>
      <c r="J49" s="1">
        <v>1</v>
      </c>
      <c r="K49" s="1">
        <f t="shared" si="1"/>
        <v>1</v>
      </c>
      <c r="M49" s="1">
        <v>13.5</v>
      </c>
      <c r="N49" s="1">
        <v>8.56</v>
      </c>
      <c r="O49" s="1">
        <v>10.11</v>
      </c>
    </row>
    <row r="50" spans="1:16" x14ac:dyDescent="0.25">
      <c r="A50" s="1">
        <v>49</v>
      </c>
      <c r="B50" s="1" t="s">
        <v>14</v>
      </c>
      <c r="C50" s="1">
        <v>4</v>
      </c>
      <c r="D50" s="1">
        <v>0</v>
      </c>
      <c r="E50" s="1">
        <v>0</v>
      </c>
      <c r="F50" s="1">
        <v>0</v>
      </c>
      <c r="G50" s="1">
        <f t="shared" si="0"/>
        <v>0</v>
      </c>
      <c r="H50" s="1">
        <v>1</v>
      </c>
      <c r="I50" s="1">
        <v>1</v>
      </c>
      <c r="J50" s="1">
        <v>1</v>
      </c>
      <c r="K50" s="1">
        <f t="shared" si="1"/>
        <v>1</v>
      </c>
      <c r="M50" s="1">
        <v>13.4</v>
      </c>
      <c r="N50" s="1">
        <v>8.41</v>
      </c>
      <c r="O50" s="1">
        <v>10.77</v>
      </c>
    </row>
    <row r="51" spans="1:16" x14ac:dyDescent="0.25">
      <c r="A51" s="1">
        <v>50</v>
      </c>
      <c r="B51" s="1" t="s">
        <v>14</v>
      </c>
      <c r="C51" s="1">
        <v>17</v>
      </c>
      <c r="D51" s="1">
        <v>0</v>
      </c>
      <c r="E51" s="1">
        <v>0</v>
      </c>
      <c r="F51" s="1">
        <v>0</v>
      </c>
      <c r="G51" s="1">
        <f t="shared" si="0"/>
        <v>0</v>
      </c>
      <c r="H51" s="1">
        <v>0</v>
      </c>
      <c r="I51" s="1">
        <v>0</v>
      </c>
      <c r="J51" s="1">
        <v>1</v>
      </c>
      <c r="K51" s="1">
        <f t="shared" si="1"/>
        <v>1</v>
      </c>
      <c r="M51" s="1">
        <v>17.100000000000001</v>
      </c>
      <c r="N51" s="1">
        <v>8.85</v>
      </c>
      <c r="O51" s="1">
        <v>10.36</v>
      </c>
    </row>
    <row r="52" spans="1:16" x14ac:dyDescent="0.25">
      <c r="A52" s="1">
        <v>51</v>
      </c>
      <c r="B52" s="1" t="s">
        <v>14</v>
      </c>
      <c r="C52" s="1">
        <v>20</v>
      </c>
      <c r="D52" s="1">
        <v>0</v>
      </c>
      <c r="E52" s="1">
        <v>0</v>
      </c>
      <c r="F52" s="1">
        <v>0</v>
      </c>
      <c r="G52" s="1">
        <f t="shared" si="0"/>
        <v>0</v>
      </c>
      <c r="H52" s="1">
        <v>1</v>
      </c>
      <c r="I52" s="1">
        <v>1</v>
      </c>
      <c r="J52" s="1">
        <v>1</v>
      </c>
      <c r="K52" s="1">
        <f t="shared" si="1"/>
        <v>1</v>
      </c>
      <c r="M52" s="1">
        <v>13.4</v>
      </c>
      <c r="N52" s="1">
        <v>8.8000000000000007</v>
      </c>
      <c r="O52" s="1">
        <v>13.01</v>
      </c>
    </row>
    <row r="53" spans="1:16" x14ac:dyDescent="0.25">
      <c r="A53" s="1">
        <v>52</v>
      </c>
      <c r="B53" s="1" t="s">
        <v>14</v>
      </c>
      <c r="C53" s="1">
        <v>25</v>
      </c>
      <c r="D53" s="1">
        <v>1</v>
      </c>
      <c r="E53" s="1">
        <v>1</v>
      </c>
      <c r="F53" s="1">
        <v>1</v>
      </c>
      <c r="G53" s="1">
        <f t="shared" si="0"/>
        <v>1</v>
      </c>
      <c r="H53" s="1">
        <v>0</v>
      </c>
      <c r="I53" s="1">
        <v>0</v>
      </c>
      <c r="J53" s="1">
        <v>0</v>
      </c>
      <c r="K53" s="1">
        <f t="shared" si="1"/>
        <v>0</v>
      </c>
      <c r="M53" s="1">
        <v>15.7</v>
      </c>
      <c r="N53" s="1">
        <v>8.1199999999999992</v>
      </c>
      <c r="O53" s="1">
        <v>11.67</v>
      </c>
    </row>
    <row r="54" spans="1:16" x14ac:dyDescent="0.25">
      <c r="A54" s="1">
        <v>53</v>
      </c>
      <c r="B54" s="1" t="s">
        <v>14</v>
      </c>
      <c r="C54" s="1">
        <v>29</v>
      </c>
      <c r="D54" s="1">
        <v>0</v>
      </c>
      <c r="E54" s="1">
        <v>0</v>
      </c>
      <c r="F54" s="1">
        <v>0</v>
      </c>
      <c r="G54" s="1">
        <f t="shared" si="0"/>
        <v>0</v>
      </c>
      <c r="H54" s="1">
        <v>1</v>
      </c>
      <c r="I54" s="1">
        <v>0</v>
      </c>
      <c r="J54" s="1">
        <v>1</v>
      </c>
      <c r="K54" s="1">
        <f t="shared" si="1"/>
        <v>1</v>
      </c>
      <c r="M54" s="1">
        <v>23.2</v>
      </c>
      <c r="N54" s="1">
        <v>7.96</v>
      </c>
      <c r="O54" s="1">
        <v>10.3</v>
      </c>
    </row>
    <row r="55" spans="1:16" x14ac:dyDescent="0.25">
      <c r="A55" s="3">
        <v>54</v>
      </c>
      <c r="B55" s="3" t="s">
        <v>14</v>
      </c>
      <c r="C55" s="3">
        <v>33</v>
      </c>
      <c r="D55" s="3">
        <v>0</v>
      </c>
      <c r="E55" s="3">
        <v>0</v>
      </c>
      <c r="F55" s="3">
        <v>0</v>
      </c>
      <c r="G55" s="1">
        <f t="shared" si="0"/>
        <v>0</v>
      </c>
      <c r="H55" s="3">
        <v>0</v>
      </c>
      <c r="I55" s="3">
        <v>0</v>
      </c>
      <c r="J55" s="3">
        <v>0</v>
      </c>
      <c r="K55" s="1">
        <f t="shared" si="1"/>
        <v>0</v>
      </c>
      <c r="L55" t="s">
        <v>11</v>
      </c>
      <c r="M55" s="1">
        <v>13.1</v>
      </c>
      <c r="N55" s="1">
        <v>7.91</v>
      </c>
      <c r="O55" s="1">
        <v>12.12</v>
      </c>
    </row>
    <row r="56" spans="1:16" x14ac:dyDescent="0.25">
      <c r="A56" s="1">
        <v>55</v>
      </c>
      <c r="B56" s="1" t="s">
        <v>14</v>
      </c>
      <c r="C56" s="1">
        <v>36</v>
      </c>
      <c r="D56" s="1">
        <v>0</v>
      </c>
      <c r="E56" s="1">
        <v>0</v>
      </c>
      <c r="F56" s="1">
        <v>0</v>
      </c>
      <c r="G56" s="1">
        <f t="shared" si="0"/>
        <v>0</v>
      </c>
      <c r="H56" s="1">
        <v>0</v>
      </c>
      <c r="I56" s="1">
        <v>0</v>
      </c>
      <c r="J56" s="1">
        <v>0</v>
      </c>
      <c r="K56" s="1">
        <f t="shared" si="1"/>
        <v>0</v>
      </c>
      <c r="M56" s="1">
        <v>25.7</v>
      </c>
      <c r="N56" s="1">
        <v>8.67</v>
      </c>
      <c r="O56" s="1">
        <v>12.74</v>
      </c>
    </row>
    <row r="57" spans="1:16" x14ac:dyDescent="0.25">
      <c r="A57" s="1">
        <v>56</v>
      </c>
      <c r="B57" s="1" t="s">
        <v>14</v>
      </c>
      <c r="C57" s="1">
        <v>39</v>
      </c>
      <c r="D57" s="1">
        <v>0</v>
      </c>
      <c r="E57" s="1">
        <v>0</v>
      </c>
      <c r="F57" s="1">
        <v>0</v>
      </c>
      <c r="G57" s="1">
        <f t="shared" si="0"/>
        <v>0</v>
      </c>
      <c r="H57" s="1">
        <v>0</v>
      </c>
      <c r="I57" s="1">
        <v>0</v>
      </c>
      <c r="J57" s="1">
        <v>0</v>
      </c>
      <c r="K57" s="1">
        <f t="shared" si="1"/>
        <v>0</v>
      </c>
      <c r="M57" s="1">
        <v>12.5</v>
      </c>
      <c r="N57" s="1">
        <v>8.5</v>
      </c>
      <c r="O57" s="1">
        <v>10.3</v>
      </c>
    </row>
    <row r="58" spans="1:16" x14ac:dyDescent="0.25">
      <c r="A58" s="24">
        <v>57</v>
      </c>
      <c r="B58" s="24" t="s">
        <v>14</v>
      </c>
      <c r="C58" s="24">
        <v>40</v>
      </c>
      <c r="D58" s="24">
        <v>0</v>
      </c>
      <c r="E58" s="24">
        <v>0</v>
      </c>
      <c r="F58" s="24">
        <v>0</v>
      </c>
      <c r="G58" s="24">
        <f t="shared" si="0"/>
        <v>0</v>
      </c>
      <c r="H58" s="24">
        <v>1</v>
      </c>
      <c r="I58" s="24">
        <v>1</v>
      </c>
      <c r="J58" s="24">
        <v>1</v>
      </c>
      <c r="K58" s="24">
        <f t="shared" si="1"/>
        <v>1</v>
      </c>
      <c r="L58" s="25"/>
      <c r="M58" s="24">
        <v>15.4</v>
      </c>
      <c r="N58" s="24">
        <v>8.1300000000000008</v>
      </c>
      <c r="O58" s="24">
        <v>10.86</v>
      </c>
      <c r="P58" t="s">
        <v>353</v>
      </c>
    </row>
    <row r="59" spans="1:16" x14ac:dyDescent="0.25">
      <c r="A59" s="1">
        <v>58</v>
      </c>
      <c r="B59" s="1" t="s">
        <v>14</v>
      </c>
      <c r="C59" s="1">
        <v>41</v>
      </c>
      <c r="D59" s="1">
        <v>0</v>
      </c>
      <c r="E59" s="1">
        <v>0</v>
      </c>
      <c r="F59" s="1">
        <v>0</v>
      </c>
      <c r="G59" s="1">
        <f t="shared" si="0"/>
        <v>0</v>
      </c>
      <c r="H59" s="1">
        <v>0</v>
      </c>
      <c r="I59" s="1">
        <v>0</v>
      </c>
      <c r="J59" s="1">
        <v>0</v>
      </c>
      <c r="K59" s="1">
        <f t="shared" si="1"/>
        <v>0</v>
      </c>
      <c r="M59" s="1">
        <v>19.2</v>
      </c>
      <c r="N59" s="1">
        <v>8.32</v>
      </c>
      <c r="O59" s="1">
        <v>14.31</v>
      </c>
    </row>
    <row r="60" spans="1:16" x14ac:dyDescent="0.25">
      <c r="A60" s="1">
        <v>59</v>
      </c>
      <c r="B60" s="1" t="s">
        <v>14</v>
      </c>
      <c r="C60" s="1">
        <v>52</v>
      </c>
      <c r="D60" s="1">
        <v>0</v>
      </c>
      <c r="E60" s="1">
        <v>0</v>
      </c>
      <c r="F60" s="1">
        <v>0</v>
      </c>
      <c r="G60" s="1">
        <f t="shared" si="0"/>
        <v>0</v>
      </c>
      <c r="H60" s="1">
        <v>0</v>
      </c>
      <c r="I60" s="1">
        <v>1</v>
      </c>
      <c r="J60" s="1">
        <v>0</v>
      </c>
      <c r="K60" s="1">
        <f t="shared" si="1"/>
        <v>1</v>
      </c>
      <c r="M60" s="1">
        <v>14.3</v>
      </c>
      <c r="N60" s="1">
        <v>8.66</v>
      </c>
      <c r="O60" s="1">
        <v>9.94</v>
      </c>
    </row>
    <row r="61" spans="1:16" x14ac:dyDescent="0.25">
      <c r="A61" s="1">
        <v>60</v>
      </c>
      <c r="B61" s="1" t="s">
        <v>14</v>
      </c>
      <c r="C61" s="1">
        <v>56</v>
      </c>
      <c r="D61" s="1">
        <v>0</v>
      </c>
      <c r="E61" s="1">
        <v>0</v>
      </c>
      <c r="F61" s="1">
        <v>0</v>
      </c>
      <c r="G61" s="1">
        <f t="shared" si="0"/>
        <v>0</v>
      </c>
      <c r="H61" s="1">
        <v>1</v>
      </c>
      <c r="I61" s="1">
        <v>1</v>
      </c>
      <c r="J61" s="1">
        <v>1</v>
      </c>
      <c r="K61" s="1">
        <f t="shared" si="1"/>
        <v>1</v>
      </c>
      <c r="M61" s="1">
        <v>18</v>
      </c>
      <c r="N61" s="1">
        <v>8.33</v>
      </c>
      <c r="O61" s="1">
        <v>12.17</v>
      </c>
    </row>
    <row r="62" spans="1:16" x14ac:dyDescent="0.25">
      <c r="A62" s="1">
        <v>61</v>
      </c>
      <c r="B62" s="1" t="s">
        <v>14</v>
      </c>
      <c r="C62" s="1">
        <v>57</v>
      </c>
      <c r="D62" s="1">
        <v>0</v>
      </c>
      <c r="E62" s="1">
        <v>0</v>
      </c>
      <c r="F62" s="1">
        <v>0</v>
      </c>
      <c r="G62" s="1">
        <f t="shared" si="0"/>
        <v>0</v>
      </c>
      <c r="H62" s="1">
        <v>0</v>
      </c>
      <c r="I62" s="1">
        <v>0</v>
      </c>
      <c r="J62" s="1">
        <v>0</v>
      </c>
      <c r="K62" s="1">
        <f t="shared" si="1"/>
        <v>0</v>
      </c>
      <c r="M62" s="1">
        <v>20</v>
      </c>
      <c r="N62" s="1">
        <v>8.6199999999999992</v>
      </c>
      <c r="O62" s="1">
        <v>9.92</v>
      </c>
    </row>
    <row r="63" spans="1:16" x14ac:dyDescent="0.25">
      <c r="A63" s="1">
        <v>62</v>
      </c>
      <c r="B63" s="1" t="s">
        <v>14</v>
      </c>
      <c r="C63" s="1">
        <v>65</v>
      </c>
      <c r="D63" s="1">
        <v>0</v>
      </c>
      <c r="E63" s="1">
        <v>0</v>
      </c>
      <c r="F63" s="1">
        <v>0</v>
      </c>
      <c r="G63" s="1">
        <f t="shared" si="0"/>
        <v>0</v>
      </c>
      <c r="H63" s="1">
        <v>1</v>
      </c>
      <c r="I63" s="1">
        <v>1</v>
      </c>
      <c r="J63" s="1">
        <v>1</v>
      </c>
      <c r="K63" s="1">
        <f t="shared" si="1"/>
        <v>1</v>
      </c>
      <c r="M63" s="1">
        <v>13.9</v>
      </c>
      <c r="N63" s="1">
        <v>8.73</v>
      </c>
      <c r="O63" s="1">
        <v>12.13</v>
      </c>
    </row>
    <row r="64" spans="1:16" x14ac:dyDescent="0.25">
      <c r="A64" s="1">
        <v>63</v>
      </c>
      <c r="B64" s="1" t="s">
        <v>14</v>
      </c>
      <c r="C64" s="1">
        <v>73</v>
      </c>
      <c r="D64" s="1">
        <v>0</v>
      </c>
      <c r="E64" s="1">
        <v>0</v>
      </c>
      <c r="F64" s="1">
        <v>0</v>
      </c>
      <c r="G64" s="1">
        <f t="shared" si="0"/>
        <v>0</v>
      </c>
      <c r="H64" s="1">
        <v>1</v>
      </c>
      <c r="I64" s="1">
        <v>0</v>
      </c>
      <c r="J64" s="1">
        <v>1</v>
      </c>
      <c r="K64" s="1">
        <f t="shared" si="1"/>
        <v>1</v>
      </c>
      <c r="M64" s="1">
        <v>14.9</v>
      </c>
      <c r="N64" s="1">
        <v>8.61</v>
      </c>
      <c r="O64" s="1">
        <v>12.52</v>
      </c>
    </row>
    <row r="65" spans="1:15" x14ac:dyDescent="0.25">
      <c r="A65" s="1">
        <v>64</v>
      </c>
      <c r="B65" s="1" t="s">
        <v>14</v>
      </c>
      <c r="C65" s="1">
        <v>77</v>
      </c>
      <c r="D65" s="1">
        <v>0</v>
      </c>
      <c r="E65" s="1">
        <v>0</v>
      </c>
      <c r="F65" s="1">
        <v>0</v>
      </c>
      <c r="G65" s="1">
        <f t="shared" si="0"/>
        <v>0</v>
      </c>
      <c r="H65" s="1">
        <v>1</v>
      </c>
      <c r="I65" s="1">
        <v>1</v>
      </c>
      <c r="J65" s="1">
        <v>1</v>
      </c>
      <c r="K65" s="1">
        <f t="shared" si="1"/>
        <v>1</v>
      </c>
      <c r="M65" s="1">
        <v>21.2</v>
      </c>
      <c r="N65" s="1">
        <v>8.31</v>
      </c>
      <c r="O65" s="1">
        <v>11.61</v>
      </c>
    </row>
    <row r="66" spans="1:15" x14ac:dyDescent="0.25">
      <c r="A66" s="1">
        <v>65</v>
      </c>
      <c r="B66" s="1" t="s">
        <v>14</v>
      </c>
      <c r="C66" s="1">
        <v>80</v>
      </c>
      <c r="D66" s="1">
        <v>0</v>
      </c>
      <c r="E66" s="1">
        <v>0</v>
      </c>
      <c r="F66" s="1">
        <v>0</v>
      </c>
      <c r="G66" s="1">
        <f t="shared" si="0"/>
        <v>0</v>
      </c>
      <c r="H66" s="1">
        <v>0</v>
      </c>
      <c r="I66" s="1">
        <v>0</v>
      </c>
      <c r="J66" s="1">
        <v>0</v>
      </c>
      <c r="K66" s="1">
        <f t="shared" si="1"/>
        <v>0</v>
      </c>
      <c r="M66" s="1">
        <v>18.3</v>
      </c>
      <c r="N66" s="1">
        <v>9.0299999999999994</v>
      </c>
      <c r="O66" s="1">
        <v>11.55</v>
      </c>
    </row>
    <row r="67" spans="1:15" x14ac:dyDescent="0.25">
      <c r="A67" s="1">
        <v>66</v>
      </c>
      <c r="B67" s="1" t="s">
        <v>14</v>
      </c>
      <c r="C67" s="1">
        <v>82</v>
      </c>
      <c r="D67" s="1">
        <v>0</v>
      </c>
      <c r="E67" s="1">
        <v>0</v>
      </c>
      <c r="F67" s="1">
        <v>0</v>
      </c>
      <c r="G67" s="1">
        <f t="shared" ref="G67:G89" si="2">MAX(D67:F67)</f>
        <v>0</v>
      </c>
      <c r="H67" s="1">
        <v>1</v>
      </c>
      <c r="I67" s="1">
        <v>1</v>
      </c>
      <c r="J67" s="1">
        <v>1</v>
      </c>
      <c r="K67" s="1">
        <f t="shared" ref="K67:K89" si="3">MAX(H67:J67)</f>
        <v>1</v>
      </c>
      <c r="M67" s="1">
        <v>17.899999999999999</v>
      </c>
      <c r="N67" s="1">
        <v>8.2100000000000009</v>
      </c>
      <c r="O67" s="1">
        <v>12.86</v>
      </c>
    </row>
    <row r="68" spans="1:15" x14ac:dyDescent="0.25">
      <c r="A68" s="1">
        <v>67</v>
      </c>
      <c r="B68" s="1" t="s">
        <v>14</v>
      </c>
      <c r="C68" s="1">
        <v>101</v>
      </c>
      <c r="D68" s="1">
        <v>0</v>
      </c>
      <c r="E68" s="1">
        <v>0</v>
      </c>
      <c r="F68" s="1">
        <v>0</v>
      </c>
      <c r="G68" s="1">
        <f t="shared" si="2"/>
        <v>0</v>
      </c>
      <c r="H68" s="1">
        <v>0</v>
      </c>
      <c r="I68" s="1">
        <v>0</v>
      </c>
      <c r="J68" s="1">
        <v>0</v>
      </c>
      <c r="K68" s="1">
        <f t="shared" si="3"/>
        <v>0</v>
      </c>
      <c r="M68" s="1">
        <v>17.7</v>
      </c>
      <c r="N68" s="1">
        <v>7.86</v>
      </c>
      <c r="O68" s="1">
        <v>12.59</v>
      </c>
    </row>
    <row r="69" spans="1:15" x14ac:dyDescent="0.25">
      <c r="A69" s="1">
        <v>68</v>
      </c>
      <c r="B69" s="1" t="s">
        <v>14</v>
      </c>
      <c r="C69" s="1">
        <v>103</v>
      </c>
      <c r="D69" s="1">
        <v>1</v>
      </c>
      <c r="E69" s="1">
        <v>1</v>
      </c>
      <c r="F69" s="1">
        <v>1</v>
      </c>
      <c r="G69" s="1">
        <f t="shared" si="2"/>
        <v>1</v>
      </c>
      <c r="H69" s="1">
        <v>1</v>
      </c>
      <c r="I69" s="1">
        <v>0</v>
      </c>
      <c r="J69" s="1">
        <v>0</v>
      </c>
      <c r="K69" s="1">
        <f t="shared" si="3"/>
        <v>1</v>
      </c>
      <c r="M69" s="1">
        <v>15.6</v>
      </c>
      <c r="N69" s="1">
        <v>8.1199999999999992</v>
      </c>
      <c r="O69" s="1">
        <v>10.89</v>
      </c>
    </row>
    <row r="70" spans="1:15" x14ac:dyDescent="0.25">
      <c r="A70" s="1">
        <v>69</v>
      </c>
      <c r="B70" s="1" t="s">
        <v>14</v>
      </c>
      <c r="C70" s="1">
        <v>105</v>
      </c>
      <c r="D70" s="1">
        <v>0</v>
      </c>
      <c r="E70" s="1">
        <v>0</v>
      </c>
      <c r="F70" s="1">
        <v>0</v>
      </c>
      <c r="G70" s="1">
        <f t="shared" si="2"/>
        <v>0</v>
      </c>
      <c r="H70" s="1">
        <v>0</v>
      </c>
      <c r="I70" s="1">
        <v>0</v>
      </c>
      <c r="J70" s="1">
        <v>0</v>
      </c>
      <c r="K70" s="1">
        <f t="shared" si="3"/>
        <v>0</v>
      </c>
      <c r="M70" s="1">
        <v>12.7</v>
      </c>
      <c r="N70" s="1">
        <v>8.24</v>
      </c>
      <c r="O70" s="1">
        <v>12.28</v>
      </c>
    </row>
    <row r="71" spans="1:15" x14ac:dyDescent="0.25">
      <c r="A71" s="1">
        <v>70</v>
      </c>
      <c r="B71" s="1" t="s">
        <v>14</v>
      </c>
      <c r="C71" s="1">
        <v>113</v>
      </c>
      <c r="D71" s="1">
        <v>0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0</v>
      </c>
      <c r="K71" s="1">
        <f t="shared" si="3"/>
        <v>0</v>
      </c>
      <c r="M71" s="1">
        <v>19.600000000000001</v>
      </c>
      <c r="N71" s="1">
        <v>8.76</v>
      </c>
      <c r="O71" s="1">
        <v>10.48</v>
      </c>
    </row>
    <row r="72" spans="1:15" x14ac:dyDescent="0.25">
      <c r="A72" s="1">
        <v>71</v>
      </c>
      <c r="B72" s="1" t="s">
        <v>14</v>
      </c>
      <c r="C72" s="1">
        <v>119</v>
      </c>
      <c r="D72" s="1">
        <v>0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0</v>
      </c>
      <c r="K72" s="1">
        <f t="shared" si="3"/>
        <v>0</v>
      </c>
      <c r="M72" s="1">
        <v>19</v>
      </c>
      <c r="N72" s="1">
        <v>8.23</v>
      </c>
      <c r="O72" s="1">
        <v>13.17</v>
      </c>
    </row>
    <row r="73" spans="1:15" x14ac:dyDescent="0.25">
      <c r="A73" s="1">
        <v>72</v>
      </c>
      <c r="B73" s="1" t="s">
        <v>14</v>
      </c>
      <c r="C73" s="1">
        <v>120</v>
      </c>
      <c r="D73" s="1">
        <v>0</v>
      </c>
      <c r="E73" s="1">
        <v>0</v>
      </c>
      <c r="F73" s="1">
        <v>0</v>
      </c>
      <c r="G73" s="1">
        <f t="shared" si="2"/>
        <v>0</v>
      </c>
      <c r="H73" s="1">
        <v>1</v>
      </c>
      <c r="I73" s="1">
        <v>1</v>
      </c>
      <c r="J73" s="1">
        <v>1</v>
      </c>
      <c r="K73" s="1">
        <f t="shared" si="3"/>
        <v>1</v>
      </c>
      <c r="M73" s="1">
        <v>14.2</v>
      </c>
      <c r="N73" s="1">
        <v>7.92</v>
      </c>
      <c r="O73" s="1">
        <v>11.5</v>
      </c>
    </row>
    <row r="74" spans="1:15" x14ac:dyDescent="0.25">
      <c r="A74" s="1">
        <v>73</v>
      </c>
      <c r="B74" s="1" t="s">
        <v>14</v>
      </c>
      <c r="C74" s="1">
        <v>129</v>
      </c>
      <c r="D74" s="1">
        <v>0</v>
      </c>
      <c r="E74" s="1">
        <v>0</v>
      </c>
      <c r="F74" s="1">
        <v>0</v>
      </c>
      <c r="G74" s="1">
        <f t="shared" si="2"/>
        <v>0</v>
      </c>
      <c r="H74" s="1">
        <v>0</v>
      </c>
      <c r="I74" s="1">
        <v>0</v>
      </c>
      <c r="J74" s="1">
        <v>0</v>
      </c>
      <c r="K74" s="1">
        <f t="shared" si="3"/>
        <v>0</v>
      </c>
      <c r="M74" s="1">
        <v>16.899999999999999</v>
      </c>
      <c r="N74" s="1">
        <v>7.59</v>
      </c>
      <c r="O74" s="1">
        <v>10.25</v>
      </c>
    </row>
    <row r="75" spans="1:15" x14ac:dyDescent="0.25">
      <c r="A75" s="1">
        <v>74</v>
      </c>
      <c r="B75" s="1" t="s">
        <v>14</v>
      </c>
      <c r="C75" s="1">
        <v>150</v>
      </c>
      <c r="D75" s="1">
        <v>0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0</v>
      </c>
      <c r="K75" s="1">
        <f t="shared" si="3"/>
        <v>0</v>
      </c>
      <c r="M75" s="1">
        <v>17.100000000000001</v>
      </c>
      <c r="N75" s="1">
        <v>7.47</v>
      </c>
      <c r="O75" s="1">
        <v>10.4</v>
      </c>
    </row>
    <row r="76" spans="1:15" x14ac:dyDescent="0.25">
      <c r="A76" s="1">
        <v>75</v>
      </c>
      <c r="B76" s="1" t="s">
        <v>14</v>
      </c>
      <c r="C76" s="1">
        <v>161</v>
      </c>
      <c r="D76" s="1">
        <v>0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1</v>
      </c>
      <c r="J76" s="1">
        <v>1</v>
      </c>
      <c r="K76" s="1">
        <f t="shared" si="3"/>
        <v>1</v>
      </c>
      <c r="M76" s="1">
        <v>16</v>
      </c>
      <c r="N76" s="1">
        <v>8.2200000000000006</v>
      </c>
      <c r="O76" s="1">
        <v>11.12</v>
      </c>
    </row>
    <row r="77" spans="1:15" x14ac:dyDescent="0.25">
      <c r="A77" s="1">
        <v>76</v>
      </c>
      <c r="B77" s="1" t="s">
        <v>14</v>
      </c>
      <c r="C77" s="1">
        <v>178</v>
      </c>
      <c r="D77" s="1">
        <v>0</v>
      </c>
      <c r="E77" s="1">
        <v>0</v>
      </c>
      <c r="F77" s="1">
        <v>0</v>
      </c>
      <c r="G77" s="1">
        <f t="shared" si="2"/>
        <v>0</v>
      </c>
      <c r="H77" s="1">
        <v>1</v>
      </c>
      <c r="I77" s="1">
        <v>1</v>
      </c>
      <c r="J77" s="1">
        <v>1</v>
      </c>
      <c r="K77" s="1">
        <f t="shared" si="3"/>
        <v>1</v>
      </c>
      <c r="M77" s="1">
        <v>19.600000000000001</v>
      </c>
      <c r="N77" s="1">
        <v>8.4700000000000006</v>
      </c>
      <c r="O77" s="1">
        <v>13.28</v>
      </c>
    </row>
    <row r="78" spans="1:15" x14ac:dyDescent="0.25">
      <c r="A78" s="1">
        <v>77</v>
      </c>
      <c r="B78" s="1" t="s">
        <v>14</v>
      </c>
      <c r="C78" s="1">
        <v>193</v>
      </c>
      <c r="D78" s="1">
        <v>0</v>
      </c>
      <c r="E78" s="1">
        <v>0</v>
      </c>
      <c r="F78" s="1">
        <v>0</v>
      </c>
      <c r="G78" s="1">
        <f t="shared" si="2"/>
        <v>0</v>
      </c>
      <c r="H78" s="1">
        <v>1</v>
      </c>
      <c r="I78" s="1">
        <v>1</v>
      </c>
      <c r="J78" s="1">
        <v>1</v>
      </c>
      <c r="K78" s="1">
        <f t="shared" si="3"/>
        <v>1</v>
      </c>
      <c r="M78" s="1">
        <v>16.7</v>
      </c>
      <c r="N78" s="1">
        <v>8.31</v>
      </c>
      <c r="O78" s="1">
        <v>12.28</v>
      </c>
    </row>
    <row r="79" spans="1:15" x14ac:dyDescent="0.25">
      <c r="A79" s="1">
        <v>78</v>
      </c>
      <c r="B79" s="1" t="s">
        <v>14</v>
      </c>
      <c r="C79" s="1">
        <v>201</v>
      </c>
      <c r="D79" s="1">
        <v>0</v>
      </c>
      <c r="E79" s="1">
        <v>0</v>
      </c>
      <c r="F79" s="1">
        <v>0</v>
      </c>
      <c r="G79" s="1">
        <f t="shared" si="2"/>
        <v>0</v>
      </c>
      <c r="H79" s="1">
        <v>1</v>
      </c>
      <c r="I79" s="1">
        <v>1</v>
      </c>
      <c r="J79" s="1">
        <v>1</v>
      </c>
      <c r="K79" s="1">
        <f t="shared" si="3"/>
        <v>1</v>
      </c>
      <c r="M79" s="1">
        <v>16</v>
      </c>
      <c r="N79" s="1">
        <v>8.6</v>
      </c>
      <c r="O79" s="1">
        <v>12.35</v>
      </c>
    </row>
    <row r="80" spans="1:15" x14ac:dyDescent="0.25">
      <c r="A80" s="1">
        <v>79</v>
      </c>
      <c r="B80" s="1" t="s">
        <v>14</v>
      </c>
      <c r="C80" s="1">
        <v>202</v>
      </c>
      <c r="D80" s="1">
        <v>0</v>
      </c>
      <c r="E80" s="1">
        <v>0</v>
      </c>
      <c r="F80" s="1">
        <v>0</v>
      </c>
      <c r="G80" s="1">
        <f t="shared" si="2"/>
        <v>0</v>
      </c>
      <c r="H80" s="1">
        <v>0</v>
      </c>
      <c r="I80" s="1">
        <v>0</v>
      </c>
      <c r="J80" s="1">
        <v>0</v>
      </c>
      <c r="K80" s="1">
        <f t="shared" si="3"/>
        <v>0</v>
      </c>
      <c r="M80" s="1">
        <v>15.3</v>
      </c>
      <c r="N80" s="1">
        <v>8.0500000000000007</v>
      </c>
      <c r="O80" s="1">
        <v>11.21</v>
      </c>
    </row>
    <row r="81" spans="1:15" x14ac:dyDescent="0.25">
      <c r="A81" s="1">
        <v>80</v>
      </c>
      <c r="B81" s="1" t="s">
        <v>14</v>
      </c>
      <c r="C81" s="1">
        <v>203</v>
      </c>
      <c r="D81" s="1">
        <v>0</v>
      </c>
      <c r="E81" s="1">
        <v>0</v>
      </c>
      <c r="F81" s="1">
        <v>0</v>
      </c>
      <c r="G81" s="1">
        <f t="shared" si="2"/>
        <v>0</v>
      </c>
      <c r="H81" s="1">
        <v>1</v>
      </c>
      <c r="I81" s="1">
        <v>1</v>
      </c>
      <c r="J81" s="1">
        <v>1</v>
      </c>
      <c r="K81" s="1">
        <f t="shared" si="3"/>
        <v>1</v>
      </c>
      <c r="M81" s="1">
        <v>11.5</v>
      </c>
      <c r="N81" s="1">
        <v>7.53</v>
      </c>
      <c r="O81" s="1">
        <v>10.94</v>
      </c>
    </row>
    <row r="82" spans="1:15" x14ac:dyDescent="0.25">
      <c r="A82" s="1">
        <v>81</v>
      </c>
      <c r="B82" s="1" t="s">
        <v>14</v>
      </c>
      <c r="C82" s="1">
        <v>204</v>
      </c>
      <c r="D82" s="1">
        <v>0</v>
      </c>
      <c r="E82" s="1">
        <v>0</v>
      </c>
      <c r="F82" s="1">
        <v>0</v>
      </c>
      <c r="G82" s="1">
        <f t="shared" si="2"/>
        <v>0</v>
      </c>
      <c r="H82" s="1">
        <v>1</v>
      </c>
      <c r="I82" s="1">
        <v>1</v>
      </c>
      <c r="J82" s="1">
        <v>1</v>
      </c>
      <c r="K82" s="1">
        <f t="shared" si="3"/>
        <v>1</v>
      </c>
      <c r="M82" s="1">
        <v>12.5</v>
      </c>
      <c r="N82" s="1">
        <v>8.09</v>
      </c>
      <c r="O82" s="1">
        <v>9.7899999999999991</v>
      </c>
    </row>
    <row r="83" spans="1:15" x14ac:dyDescent="0.25">
      <c r="A83" s="1">
        <v>82</v>
      </c>
      <c r="B83" s="1" t="s">
        <v>17</v>
      </c>
      <c r="C83" s="1">
        <v>5</v>
      </c>
      <c r="D83" s="1">
        <v>0</v>
      </c>
      <c r="E83" s="1">
        <v>0</v>
      </c>
      <c r="F83" s="1">
        <v>0</v>
      </c>
      <c r="G83" s="1">
        <f t="shared" si="2"/>
        <v>0</v>
      </c>
      <c r="H83" s="1">
        <v>1</v>
      </c>
      <c r="I83" s="1">
        <v>0</v>
      </c>
      <c r="J83" s="1">
        <v>1</v>
      </c>
      <c r="K83" s="1">
        <f t="shared" si="3"/>
        <v>1</v>
      </c>
      <c r="M83" s="1">
        <v>16.899999999999999</v>
      </c>
      <c r="N83" s="1">
        <v>8.4600000000000009</v>
      </c>
      <c r="O83" s="1">
        <v>12.22</v>
      </c>
    </row>
    <row r="84" spans="1:15" x14ac:dyDescent="0.25">
      <c r="A84" s="1">
        <v>83</v>
      </c>
      <c r="B84" s="1" t="s">
        <v>17</v>
      </c>
      <c r="C84" s="1">
        <v>8</v>
      </c>
      <c r="D84" s="1">
        <v>0</v>
      </c>
      <c r="E84" s="1">
        <v>0</v>
      </c>
      <c r="F84" s="1">
        <v>0</v>
      </c>
      <c r="G84" s="1">
        <f t="shared" si="2"/>
        <v>0</v>
      </c>
      <c r="H84" s="1">
        <v>0</v>
      </c>
      <c r="I84" s="1">
        <v>0</v>
      </c>
      <c r="J84" s="1">
        <v>0</v>
      </c>
      <c r="K84" s="1">
        <f t="shared" si="3"/>
        <v>0</v>
      </c>
      <c r="M84" s="1">
        <v>16.3</v>
      </c>
      <c r="N84" s="1">
        <v>8.32</v>
      </c>
      <c r="O84" s="1">
        <v>13.7</v>
      </c>
    </row>
    <row r="85" spans="1:15" x14ac:dyDescent="0.25">
      <c r="A85" s="1">
        <v>84</v>
      </c>
      <c r="B85" s="1" t="s">
        <v>17</v>
      </c>
      <c r="C85" s="1">
        <v>10</v>
      </c>
      <c r="D85" s="1">
        <v>0</v>
      </c>
      <c r="E85" s="1">
        <v>0</v>
      </c>
      <c r="F85" s="1">
        <v>0</v>
      </c>
      <c r="G85" s="1">
        <f t="shared" si="2"/>
        <v>0</v>
      </c>
      <c r="H85" s="1">
        <v>0</v>
      </c>
      <c r="I85" s="1">
        <v>0</v>
      </c>
      <c r="J85" s="1">
        <v>0</v>
      </c>
      <c r="K85" s="1">
        <f t="shared" si="3"/>
        <v>0</v>
      </c>
      <c r="M85" s="1">
        <v>12.2</v>
      </c>
      <c r="N85" s="1">
        <v>7.73</v>
      </c>
      <c r="O85" s="1">
        <v>12.74</v>
      </c>
    </row>
    <row r="86" spans="1:15" x14ac:dyDescent="0.25">
      <c r="A86" s="1">
        <v>85</v>
      </c>
      <c r="B86" s="1" t="s">
        <v>17</v>
      </c>
      <c r="C86" s="1">
        <v>17</v>
      </c>
      <c r="D86" s="1">
        <v>0</v>
      </c>
      <c r="E86" s="1">
        <v>0</v>
      </c>
      <c r="F86" s="1">
        <v>0</v>
      </c>
      <c r="G86" s="1">
        <f t="shared" si="2"/>
        <v>0</v>
      </c>
      <c r="H86" s="1">
        <v>0</v>
      </c>
      <c r="I86" s="1">
        <v>1</v>
      </c>
      <c r="J86" s="1">
        <v>1</v>
      </c>
      <c r="K86" s="1">
        <f t="shared" si="3"/>
        <v>1</v>
      </c>
      <c r="M86" s="1">
        <v>13.9</v>
      </c>
      <c r="N86" s="1">
        <v>8.32</v>
      </c>
      <c r="O86" s="1">
        <v>11.65</v>
      </c>
    </row>
    <row r="87" spans="1:15" x14ac:dyDescent="0.25">
      <c r="A87" s="1">
        <v>86</v>
      </c>
      <c r="B87" s="1" t="s">
        <v>17</v>
      </c>
      <c r="C87" s="1" t="s">
        <v>18</v>
      </c>
      <c r="D87" s="1">
        <v>0</v>
      </c>
      <c r="E87" s="1">
        <v>0</v>
      </c>
      <c r="F87" s="1">
        <v>0</v>
      </c>
      <c r="G87" s="1">
        <f t="shared" si="2"/>
        <v>0</v>
      </c>
      <c r="H87" s="1">
        <v>0</v>
      </c>
      <c r="I87" s="1">
        <v>0</v>
      </c>
      <c r="J87" s="1">
        <v>0</v>
      </c>
      <c r="K87" s="1">
        <f t="shared" si="3"/>
        <v>0</v>
      </c>
      <c r="M87" s="1">
        <v>16</v>
      </c>
      <c r="N87" s="1">
        <v>8.07</v>
      </c>
      <c r="O87" s="1">
        <v>11.17</v>
      </c>
    </row>
    <row r="88" spans="1:15" x14ac:dyDescent="0.25">
      <c r="A88" s="1">
        <v>87</v>
      </c>
      <c r="B88" s="1" t="s">
        <v>17</v>
      </c>
      <c r="C88" s="1">
        <v>24</v>
      </c>
      <c r="D88" s="1">
        <v>1</v>
      </c>
      <c r="E88" s="1">
        <v>1</v>
      </c>
      <c r="F88" s="1">
        <v>1</v>
      </c>
      <c r="G88" s="1">
        <f t="shared" si="2"/>
        <v>1</v>
      </c>
      <c r="H88" s="1">
        <v>1</v>
      </c>
      <c r="I88" s="1">
        <v>1</v>
      </c>
      <c r="J88" s="1">
        <v>1</v>
      </c>
      <c r="K88" s="1">
        <f t="shared" si="3"/>
        <v>1</v>
      </c>
      <c r="M88" s="1">
        <v>14.9</v>
      </c>
      <c r="N88" s="1">
        <v>7.69</v>
      </c>
      <c r="O88" s="1">
        <v>10.23</v>
      </c>
    </row>
    <row r="89" spans="1:15" x14ac:dyDescent="0.25">
      <c r="A89" s="1">
        <v>88</v>
      </c>
      <c r="B89" s="1" t="s">
        <v>17</v>
      </c>
      <c r="C89" s="1">
        <v>61</v>
      </c>
      <c r="D89" s="1">
        <v>0</v>
      </c>
      <c r="E89" s="1">
        <v>0</v>
      </c>
      <c r="F89" s="1">
        <v>0</v>
      </c>
      <c r="G89" s="1">
        <f t="shared" si="2"/>
        <v>0</v>
      </c>
      <c r="H89" s="1">
        <v>0</v>
      </c>
      <c r="I89" s="1">
        <v>1</v>
      </c>
      <c r="J89" s="1">
        <v>0</v>
      </c>
      <c r="K89" s="1">
        <f t="shared" si="3"/>
        <v>1</v>
      </c>
      <c r="M89" s="1">
        <v>22.2</v>
      </c>
      <c r="N89" s="1">
        <v>8.6</v>
      </c>
      <c r="O89" s="1">
        <v>12.61</v>
      </c>
    </row>
    <row r="91" spans="1:15" x14ac:dyDescent="0.25">
      <c r="M91">
        <f>MIN(M2:M89)</f>
        <v>10.5</v>
      </c>
    </row>
    <row r="92" spans="1:15" x14ac:dyDescent="0.25">
      <c r="M92">
        <f>MAX(M2:M89)</f>
        <v>25.7</v>
      </c>
    </row>
    <row r="93" spans="1:15" x14ac:dyDescent="0.25">
      <c r="M93" s="21">
        <f>AVERAGE(M2:M89)</f>
        <v>15.627906976744191</v>
      </c>
    </row>
  </sheetData>
  <sortState ref="B2:I46">
    <sortCondition ref="C2:C46"/>
  </sortState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opLeftCell="A57" workbookViewId="0">
      <selection activeCell="G84" sqref="G84"/>
    </sheetView>
  </sheetViews>
  <sheetFormatPr defaultRowHeight="15" x14ac:dyDescent="0.25"/>
  <cols>
    <col min="2" max="2" width="17.85546875" customWidth="1"/>
    <col min="3" max="3" width="8.85546875"/>
    <col min="4" max="4" width="11.42578125" customWidth="1"/>
  </cols>
  <sheetData>
    <row r="1" spans="1:4" ht="15.75" thickBot="1" x14ac:dyDescent="0.3">
      <c r="A1" s="2" t="s">
        <v>0</v>
      </c>
      <c r="B1" s="2" t="s">
        <v>1</v>
      </c>
      <c r="C1" s="2" t="s">
        <v>2</v>
      </c>
      <c r="D1" s="6" t="s">
        <v>392</v>
      </c>
    </row>
    <row r="2" spans="1:4" x14ac:dyDescent="0.25">
      <c r="A2" s="1">
        <v>1</v>
      </c>
      <c r="B2" s="1" t="s">
        <v>9</v>
      </c>
      <c r="C2" s="1">
        <v>1</v>
      </c>
      <c r="D2" s="1">
        <v>1463</v>
      </c>
    </row>
    <row r="3" spans="1:4" x14ac:dyDescent="0.25">
      <c r="A3" s="1">
        <v>2</v>
      </c>
      <c r="B3" s="1" t="s">
        <v>9</v>
      </c>
      <c r="C3" s="1">
        <v>8</v>
      </c>
      <c r="D3" s="1">
        <v>5430</v>
      </c>
    </row>
    <row r="4" spans="1:4" x14ac:dyDescent="0.25">
      <c r="A4" s="1">
        <v>3</v>
      </c>
      <c r="B4" s="1" t="s">
        <v>9</v>
      </c>
      <c r="C4" s="1">
        <v>10</v>
      </c>
      <c r="D4" s="1">
        <v>3824</v>
      </c>
    </row>
    <row r="5" spans="1:4" x14ac:dyDescent="0.25">
      <c r="A5" s="1">
        <v>4</v>
      </c>
      <c r="B5" s="1" t="s">
        <v>9</v>
      </c>
      <c r="C5" s="1">
        <v>11</v>
      </c>
      <c r="D5" s="1">
        <v>1278</v>
      </c>
    </row>
    <row r="6" spans="1:4" x14ac:dyDescent="0.25">
      <c r="A6" s="1">
        <v>5</v>
      </c>
      <c r="B6" s="1" t="s">
        <v>9</v>
      </c>
      <c r="C6" s="1">
        <v>12</v>
      </c>
      <c r="D6" s="1">
        <v>1126</v>
      </c>
    </row>
    <row r="7" spans="1:4" x14ac:dyDescent="0.25">
      <c r="A7" s="1">
        <v>6</v>
      </c>
      <c r="B7" s="1" t="s">
        <v>9</v>
      </c>
      <c r="C7" s="1">
        <v>13</v>
      </c>
      <c r="D7" s="1">
        <v>2286</v>
      </c>
    </row>
    <row r="8" spans="1:4" x14ac:dyDescent="0.25">
      <c r="A8" s="1">
        <v>7</v>
      </c>
      <c r="B8" s="1" t="s">
        <v>9</v>
      </c>
      <c r="C8" s="1">
        <v>14</v>
      </c>
      <c r="D8" s="1">
        <v>1045</v>
      </c>
    </row>
    <row r="9" spans="1:4" x14ac:dyDescent="0.25">
      <c r="A9" s="1">
        <v>8</v>
      </c>
      <c r="B9" s="1" t="s">
        <v>9</v>
      </c>
      <c r="C9" s="1">
        <v>16</v>
      </c>
      <c r="D9" s="1">
        <v>1158</v>
      </c>
    </row>
    <row r="10" spans="1:4" x14ac:dyDescent="0.25">
      <c r="A10" s="1">
        <v>9</v>
      </c>
      <c r="B10" s="1" t="s">
        <v>9</v>
      </c>
      <c r="C10" s="1">
        <v>18</v>
      </c>
      <c r="D10" s="1">
        <v>2051</v>
      </c>
    </row>
    <row r="11" spans="1:4" x14ac:dyDescent="0.25">
      <c r="A11" s="1">
        <v>10</v>
      </c>
      <c r="B11" s="1" t="s">
        <v>9</v>
      </c>
      <c r="C11" s="1">
        <v>22</v>
      </c>
      <c r="D11" s="1">
        <v>1198</v>
      </c>
    </row>
    <row r="12" spans="1:4" x14ac:dyDescent="0.25">
      <c r="A12" s="1">
        <v>11</v>
      </c>
      <c r="B12" s="1" t="s">
        <v>9</v>
      </c>
      <c r="C12" s="1">
        <v>26</v>
      </c>
      <c r="D12" s="1">
        <v>7215</v>
      </c>
    </row>
    <row r="13" spans="1:4" x14ac:dyDescent="0.25">
      <c r="A13" s="1">
        <v>12</v>
      </c>
      <c r="B13" s="1" t="s">
        <v>9</v>
      </c>
      <c r="C13" s="1">
        <v>27</v>
      </c>
      <c r="D13" s="1">
        <v>5309</v>
      </c>
    </row>
    <row r="14" spans="1:4" x14ac:dyDescent="0.25">
      <c r="A14" s="3">
        <v>13</v>
      </c>
      <c r="B14" s="3" t="s">
        <v>9</v>
      </c>
      <c r="C14" s="3">
        <v>29</v>
      </c>
      <c r="D14" s="1">
        <v>884</v>
      </c>
    </row>
    <row r="15" spans="1:4" x14ac:dyDescent="0.25">
      <c r="A15" s="4">
        <v>14</v>
      </c>
      <c r="B15" s="1" t="s">
        <v>9</v>
      </c>
      <c r="C15" s="1">
        <v>32</v>
      </c>
      <c r="D15" s="1">
        <v>1231</v>
      </c>
    </row>
    <row r="16" spans="1:4" x14ac:dyDescent="0.25">
      <c r="A16" s="1">
        <v>15</v>
      </c>
      <c r="B16" s="1" t="s">
        <v>9</v>
      </c>
      <c r="C16" s="1">
        <v>34</v>
      </c>
      <c r="D16" s="1">
        <v>3166</v>
      </c>
    </row>
    <row r="17" spans="1:4" x14ac:dyDescent="0.25">
      <c r="A17" s="1">
        <v>16</v>
      </c>
      <c r="B17" s="1" t="s">
        <v>9</v>
      </c>
      <c r="C17" s="1">
        <v>35</v>
      </c>
      <c r="D17" s="1">
        <v>5838</v>
      </c>
    </row>
    <row r="18" spans="1:4" x14ac:dyDescent="0.25">
      <c r="A18" s="1">
        <v>17</v>
      </c>
      <c r="B18" s="1" t="s">
        <v>9</v>
      </c>
      <c r="C18" s="1">
        <v>36</v>
      </c>
      <c r="D18" s="1">
        <v>830</v>
      </c>
    </row>
    <row r="19" spans="1:4" x14ac:dyDescent="0.25">
      <c r="A19" s="1">
        <v>18</v>
      </c>
      <c r="B19" s="1" t="s">
        <v>9</v>
      </c>
      <c r="C19" s="1">
        <v>38</v>
      </c>
      <c r="D19" s="1">
        <v>1887</v>
      </c>
    </row>
    <row r="20" spans="1:4" x14ac:dyDescent="0.25">
      <c r="A20" s="1">
        <v>19</v>
      </c>
      <c r="B20" s="1" t="s">
        <v>9</v>
      </c>
      <c r="C20" s="1">
        <v>41</v>
      </c>
      <c r="D20" s="1">
        <v>859</v>
      </c>
    </row>
    <row r="21" spans="1:4" x14ac:dyDescent="0.25">
      <c r="A21" s="1">
        <v>20</v>
      </c>
      <c r="B21" s="1" t="s">
        <v>9</v>
      </c>
      <c r="C21" s="1">
        <v>48</v>
      </c>
      <c r="D21" s="1">
        <v>1959</v>
      </c>
    </row>
    <row r="22" spans="1:4" x14ac:dyDescent="0.25">
      <c r="A22" s="1">
        <v>21</v>
      </c>
      <c r="B22" s="1" t="s">
        <v>9</v>
      </c>
      <c r="C22" s="1">
        <v>57</v>
      </c>
      <c r="D22" s="1">
        <v>404</v>
      </c>
    </row>
    <row r="23" spans="1:4" x14ac:dyDescent="0.25">
      <c r="A23" s="1">
        <v>22</v>
      </c>
      <c r="B23" s="1" t="s">
        <v>9</v>
      </c>
      <c r="C23" s="1">
        <v>61</v>
      </c>
      <c r="D23" s="1">
        <v>712</v>
      </c>
    </row>
    <row r="24" spans="1:4" x14ac:dyDescent="0.25">
      <c r="A24" s="1">
        <v>23</v>
      </c>
      <c r="B24" s="1" t="s">
        <v>9</v>
      </c>
      <c r="C24" s="1">
        <v>75</v>
      </c>
      <c r="D24" s="1">
        <v>885</v>
      </c>
    </row>
    <row r="25" spans="1:4" x14ac:dyDescent="0.25">
      <c r="A25" s="1">
        <v>24</v>
      </c>
      <c r="B25" s="1" t="s">
        <v>9</v>
      </c>
      <c r="C25" s="1">
        <v>84</v>
      </c>
      <c r="D25" s="1">
        <v>430</v>
      </c>
    </row>
    <row r="26" spans="1:4" x14ac:dyDescent="0.25">
      <c r="A26" s="1">
        <v>25</v>
      </c>
      <c r="B26" s="1" t="s">
        <v>9</v>
      </c>
      <c r="C26" s="1">
        <v>85</v>
      </c>
      <c r="D26" s="1">
        <v>1866</v>
      </c>
    </row>
    <row r="27" spans="1:4" x14ac:dyDescent="0.25">
      <c r="A27" s="1">
        <v>26</v>
      </c>
      <c r="B27" s="1" t="s">
        <v>9</v>
      </c>
      <c r="C27" s="1">
        <v>86</v>
      </c>
      <c r="D27" s="1">
        <v>1468</v>
      </c>
    </row>
    <row r="28" spans="1:4" x14ac:dyDescent="0.25">
      <c r="A28" s="1">
        <v>27</v>
      </c>
      <c r="B28" s="1" t="s">
        <v>9</v>
      </c>
      <c r="C28" s="1">
        <v>93</v>
      </c>
      <c r="D28" s="1">
        <v>1239</v>
      </c>
    </row>
    <row r="29" spans="1:4" x14ac:dyDescent="0.25">
      <c r="A29" s="1">
        <v>28</v>
      </c>
      <c r="B29" s="1" t="s">
        <v>9</v>
      </c>
      <c r="C29" s="1">
        <v>96</v>
      </c>
      <c r="D29" s="1">
        <v>4596</v>
      </c>
    </row>
    <row r="30" spans="1:4" x14ac:dyDescent="0.25">
      <c r="A30" s="1">
        <v>29</v>
      </c>
      <c r="B30" s="1" t="s">
        <v>9</v>
      </c>
      <c r="C30" s="1">
        <v>108</v>
      </c>
      <c r="D30" s="1">
        <v>2324</v>
      </c>
    </row>
    <row r="31" spans="1:4" x14ac:dyDescent="0.25">
      <c r="A31" s="1">
        <v>30</v>
      </c>
      <c r="B31" s="1" t="s">
        <v>9</v>
      </c>
      <c r="C31" s="1">
        <v>109</v>
      </c>
      <c r="D31" s="1">
        <v>1454</v>
      </c>
    </row>
    <row r="32" spans="1:4" x14ac:dyDescent="0.25">
      <c r="A32" s="1">
        <v>31</v>
      </c>
      <c r="B32" s="1" t="s">
        <v>9</v>
      </c>
      <c r="C32" s="1">
        <v>117</v>
      </c>
      <c r="D32" s="1">
        <v>2111</v>
      </c>
    </row>
    <row r="33" spans="1:4" x14ac:dyDescent="0.25">
      <c r="A33" s="1">
        <v>32</v>
      </c>
      <c r="B33" s="1" t="s">
        <v>9</v>
      </c>
      <c r="C33" s="1">
        <v>118</v>
      </c>
      <c r="D33" s="1">
        <v>3833</v>
      </c>
    </row>
    <row r="34" spans="1:4" x14ac:dyDescent="0.25">
      <c r="A34" s="1">
        <v>33</v>
      </c>
      <c r="B34" s="1" t="s">
        <v>9</v>
      </c>
      <c r="C34" s="1">
        <v>123</v>
      </c>
      <c r="D34" s="1">
        <v>3303</v>
      </c>
    </row>
    <row r="35" spans="1:4" x14ac:dyDescent="0.25">
      <c r="A35" s="1">
        <v>34</v>
      </c>
      <c r="B35" s="1" t="s">
        <v>9</v>
      </c>
      <c r="C35" s="1">
        <v>128</v>
      </c>
      <c r="D35" s="1">
        <v>1218</v>
      </c>
    </row>
    <row r="36" spans="1:4" x14ac:dyDescent="0.25">
      <c r="A36" s="1">
        <v>35</v>
      </c>
      <c r="B36" s="1" t="s">
        <v>9</v>
      </c>
      <c r="C36" s="1">
        <v>130</v>
      </c>
      <c r="D36" s="1">
        <v>1589</v>
      </c>
    </row>
    <row r="37" spans="1:4" x14ac:dyDescent="0.25">
      <c r="A37" s="1">
        <v>36</v>
      </c>
      <c r="B37" s="1" t="s">
        <v>9</v>
      </c>
      <c r="C37" s="1">
        <v>135</v>
      </c>
      <c r="D37" s="1">
        <v>1591</v>
      </c>
    </row>
    <row r="38" spans="1:4" x14ac:dyDescent="0.25">
      <c r="A38" s="1">
        <v>37</v>
      </c>
      <c r="B38" s="1" t="s">
        <v>9</v>
      </c>
      <c r="C38" s="1">
        <v>149</v>
      </c>
      <c r="D38" s="1">
        <v>5436</v>
      </c>
    </row>
    <row r="39" spans="1:4" x14ac:dyDescent="0.25">
      <c r="A39" s="1">
        <v>38</v>
      </c>
      <c r="B39" s="1" t="s">
        <v>9</v>
      </c>
      <c r="C39" s="1">
        <v>154</v>
      </c>
      <c r="D39" s="1">
        <v>4575</v>
      </c>
    </row>
    <row r="40" spans="1:4" x14ac:dyDescent="0.25">
      <c r="A40" s="1">
        <v>39</v>
      </c>
      <c r="B40" s="1" t="s">
        <v>9</v>
      </c>
      <c r="C40" s="1">
        <v>156</v>
      </c>
      <c r="D40" s="1">
        <v>1238</v>
      </c>
    </row>
    <row r="41" spans="1:4" x14ac:dyDescent="0.25">
      <c r="A41" s="1">
        <v>40</v>
      </c>
      <c r="B41" s="1" t="s">
        <v>9</v>
      </c>
      <c r="C41" s="1">
        <v>157</v>
      </c>
      <c r="D41" s="1">
        <v>3326</v>
      </c>
    </row>
    <row r="42" spans="1:4" x14ac:dyDescent="0.25">
      <c r="A42" s="1">
        <v>41</v>
      </c>
      <c r="B42" s="1" t="s">
        <v>9</v>
      </c>
      <c r="C42" s="1">
        <v>163</v>
      </c>
      <c r="D42" s="1">
        <v>1569</v>
      </c>
    </row>
    <row r="43" spans="1:4" x14ac:dyDescent="0.25">
      <c r="A43" s="1">
        <v>42</v>
      </c>
      <c r="B43" s="1" t="s">
        <v>9</v>
      </c>
      <c r="C43" s="1">
        <v>170</v>
      </c>
      <c r="D43" s="1">
        <v>565</v>
      </c>
    </row>
    <row r="44" spans="1:4" x14ac:dyDescent="0.25">
      <c r="A44" s="1">
        <v>43</v>
      </c>
      <c r="B44" s="1" t="s">
        <v>9</v>
      </c>
      <c r="C44" s="1" t="s">
        <v>10</v>
      </c>
      <c r="D44" s="1">
        <v>1526</v>
      </c>
    </row>
    <row r="45" spans="1:4" x14ac:dyDescent="0.25">
      <c r="A45" s="1">
        <v>44</v>
      </c>
      <c r="B45" s="1" t="s">
        <v>9</v>
      </c>
      <c r="C45" s="1" t="s">
        <v>12</v>
      </c>
      <c r="D45" s="1">
        <v>1369</v>
      </c>
    </row>
    <row r="46" spans="1:4" x14ac:dyDescent="0.25">
      <c r="A46" s="1">
        <v>45</v>
      </c>
      <c r="B46" s="1" t="s">
        <v>9</v>
      </c>
      <c r="C46" s="1" t="s">
        <v>13</v>
      </c>
      <c r="D46" s="1">
        <v>2018</v>
      </c>
    </row>
    <row r="47" spans="1:4" x14ac:dyDescent="0.25">
      <c r="A47" s="1">
        <v>46</v>
      </c>
      <c r="B47" s="1" t="s">
        <v>9</v>
      </c>
      <c r="C47" s="1" t="s">
        <v>15</v>
      </c>
      <c r="D47" s="1">
        <v>1345</v>
      </c>
    </row>
    <row r="48" spans="1:4" x14ac:dyDescent="0.25">
      <c r="A48" s="1">
        <v>47</v>
      </c>
      <c r="B48" s="1" t="s">
        <v>9</v>
      </c>
      <c r="C48" s="1" t="s">
        <v>16</v>
      </c>
      <c r="D48" s="1">
        <v>1430</v>
      </c>
    </row>
    <row r="49" spans="1:4" x14ac:dyDescent="0.25">
      <c r="A49" s="1">
        <v>48</v>
      </c>
      <c r="B49" s="1" t="s">
        <v>14</v>
      </c>
      <c r="C49" s="1">
        <v>1</v>
      </c>
      <c r="D49" s="1">
        <v>4405</v>
      </c>
    </row>
    <row r="50" spans="1:4" x14ac:dyDescent="0.25">
      <c r="A50" s="1">
        <v>49</v>
      </c>
      <c r="B50" s="1" t="s">
        <v>14</v>
      </c>
      <c r="C50" s="1">
        <v>4</v>
      </c>
      <c r="D50" s="1">
        <v>1925</v>
      </c>
    </row>
    <row r="51" spans="1:4" x14ac:dyDescent="0.25">
      <c r="A51" s="1">
        <v>50</v>
      </c>
      <c r="B51" s="1" t="s">
        <v>14</v>
      </c>
      <c r="C51" s="1">
        <v>17</v>
      </c>
      <c r="D51" s="1">
        <v>913</v>
      </c>
    </row>
    <row r="52" spans="1:4" x14ac:dyDescent="0.25">
      <c r="A52" s="1">
        <v>51</v>
      </c>
      <c r="B52" s="1" t="s">
        <v>14</v>
      </c>
      <c r="C52" s="1">
        <v>20</v>
      </c>
      <c r="D52" s="1">
        <v>4515</v>
      </c>
    </row>
    <row r="53" spans="1:4" x14ac:dyDescent="0.25">
      <c r="A53" s="1">
        <v>52</v>
      </c>
      <c r="B53" s="1" t="s">
        <v>14</v>
      </c>
      <c r="C53" s="1">
        <v>25</v>
      </c>
      <c r="D53" s="1">
        <v>945</v>
      </c>
    </row>
    <row r="54" spans="1:4" x14ac:dyDescent="0.25">
      <c r="A54" s="1">
        <v>53</v>
      </c>
      <c r="B54" s="1" t="s">
        <v>14</v>
      </c>
      <c r="C54" s="1">
        <v>29</v>
      </c>
      <c r="D54" s="1">
        <v>1293</v>
      </c>
    </row>
    <row r="55" spans="1:4" x14ac:dyDescent="0.25">
      <c r="A55" s="3">
        <v>54</v>
      </c>
      <c r="B55" s="3" t="s">
        <v>14</v>
      </c>
      <c r="C55" s="3">
        <v>33</v>
      </c>
      <c r="D55" s="1">
        <v>736</v>
      </c>
    </row>
    <row r="56" spans="1:4" x14ac:dyDescent="0.25">
      <c r="A56" s="1">
        <v>55</v>
      </c>
      <c r="B56" s="1" t="s">
        <v>14</v>
      </c>
      <c r="C56" s="1">
        <v>36</v>
      </c>
      <c r="D56" s="1">
        <v>633</v>
      </c>
    </row>
    <row r="57" spans="1:4" x14ac:dyDescent="0.25">
      <c r="A57" s="1">
        <v>56</v>
      </c>
      <c r="B57" s="1" t="s">
        <v>14</v>
      </c>
      <c r="C57" s="1">
        <v>39</v>
      </c>
      <c r="D57" s="1">
        <v>1498</v>
      </c>
    </row>
    <row r="58" spans="1:4" x14ac:dyDescent="0.25">
      <c r="A58" s="24">
        <v>57</v>
      </c>
      <c r="B58" s="24" t="s">
        <v>14</v>
      </c>
      <c r="C58" s="24">
        <v>40</v>
      </c>
      <c r="D58" s="1">
        <v>3331</v>
      </c>
    </row>
    <row r="59" spans="1:4" x14ac:dyDescent="0.25">
      <c r="A59" s="1">
        <v>58</v>
      </c>
      <c r="B59" s="1" t="s">
        <v>14</v>
      </c>
      <c r="C59" s="1">
        <v>41</v>
      </c>
      <c r="D59" s="1">
        <v>1848</v>
      </c>
    </row>
    <row r="60" spans="1:4" x14ac:dyDescent="0.25">
      <c r="A60" s="1">
        <v>59</v>
      </c>
      <c r="B60" s="1" t="s">
        <v>14</v>
      </c>
      <c r="C60" s="1">
        <v>52</v>
      </c>
      <c r="D60" s="1">
        <v>1372</v>
      </c>
    </row>
    <row r="61" spans="1:4" x14ac:dyDescent="0.25">
      <c r="A61" s="1">
        <v>60</v>
      </c>
      <c r="B61" s="1" t="s">
        <v>14</v>
      </c>
      <c r="C61" s="1">
        <v>56</v>
      </c>
      <c r="D61" s="1">
        <v>1552</v>
      </c>
    </row>
    <row r="62" spans="1:4" x14ac:dyDescent="0.25">
      <c r="A62" s="1">
        <v>61</v>
      </c>
      <c r="B62" s="1" t="s">
        <v>14</v>
      </c>
      <c r="C62" s="1">
        <v>57</v>
      </c>
      <c r="D62" s="1">
        <v>702</v>
      </c>
    </row>
    <row r="63" spans="1:4" x14ac:dyDescent="0.25">
      <c r="A63" s="1">
        <v>62</v>
      </c>
      <c r="B63" s="1" t="s">
        <v>14</v>
      </c>
      <c r="C63" s="1">
        <v>65</v>
      </c>
      <c r="D63" s="1">
        <v>1594</v>
      </c>
    </row>
    <row r="64" spans="1:4" x14ac:dyDescent="0.25">
      <c r="A64" s="1">
        <v>63</v>
      </c>
      <c r="B64" s="1" t="s">
        <v>14</v>
      </c>
      <c r="C64" s="1">
        <v>73</v>
      </c>
      <c r="D64" s="7"/>
    </row>
    <row r="65" spans="1:4" x14ac:dyDescent="0.25">
      <c r="A65" s="1">
        <v>64</v>
      </c>
      <c r="B65" s="1" t="s">
        <v>14</v>
      </c>
      <c r="C65" s="1">
        <v>77</v>
      </c>
      <c r="D65" s="1">
        <v>1604</v>
      </c>
    </row>
    <row r="66" spans="1:4" x14ac:dyDescent="0.25">
      <c r="A66" s="1">
        <v>65</v>
      </c>
      <c r="B66" s="1" t="s">
        <v>14</v>
      </c>
      <c r="C66" s="1">
        <v>80</v>
      </c>
      <c r="D66" s="1">
        <v>1682</v>
      </c>
    </row>
    <row r="67" spans="1:4" x14ac:dyDescent="0.25">
      <c r="A67" s="1">
        <v>66</v>
      </c>
      <c r="B67" s="1" t="s">
        <v>14</v>
      </c>
      <c r="C67" s="1">
        <v>82</v>
      </c>
      <c r="D67" s="1">
        <v>1963</v>
      </c>
    </row>
    <row r="68" spans="1:4" x14ac:dyDescent="0.25">
      <c r="A68" s="1">
        <v>67</v>
      </c>
      <c r="B68" s="1" t="s">
        <v>14</v>
      </c>
      <c r="C68" s="1">
        <v>101</v>
      </c>
      <c r="D68" s="1">
        <v>903</v>
      </c>
    </row>
    <row r="69" spans="1:4" x14ac:dyDescent="0.25">
      <c r="A69" s="1">
        <v>68</v>
      </c>
      <c r="B69" s="1" t="s">
        <v>14</v>
      </c>
      <c r="C69" s="1">
        <v>103</v>
      </c>
      <c r="D69" s="1">
        <v>1836</v>
      </c>
    </row>
    <row r="70" spans="1:4" x14ac:dyDescent="0.25">
      <c r="A70" s="1">
        <v>69</v>
      </c>
      <c r="B70" s="1" t="s">
        <v>14</v>
      </c>
      <c r="C70" s="1">
        <v>105</v>
      </c>
      <c r="D70" s="1">
        <v>1275</v>
      </c>
    </row>
    <row r="71" spans="1:4" x14ac:dyDescent="0.25">
      <c r="A71" s="1">
        <v>70</v>
      </c>
      <c r="B71" s="1" t="s">
        <v>14</v>
      </c>
      <c r="C71" s="1">
        <v>113</v>
      </c>
      <c r="D71" s="1">
        <v>413</v>
      </c>
    </row>
    <row r="72" spans="1:4" x14ac:dyDescent="0.25">
      <c r="A72" s="1">
        <v>71</v>
      </c>
      <c r="B72" s="1" t="s">
        <v>14</v>
      </c>
      <c r="C72" s="1">
        <v>119</v>
      </c>
      <c r="D72" s="1">
        <v>1837</v>
      </c>
    </row>
    <row r="73" spans="1:4" x14ac:dyDescent="0.25">
      <c r="A73" s="1">
        <v>72</v>
      </c>
      <c r="B73" s="1" t="s">
        <v>14</v>
      </c>
      <c r="C73" s="1">
        <v>120</v>
      </c>
      <c r="D73" s="1">
        <v>3129</v>
      </c>
    </row>
    <row r="74" spans="1:4" x14ac:dyDescent="0.25">
      <c r="A74" s="1">
        <v>73</v>
      </c>
      <c r="B74" s="1" t="s">
        <v>14</v>
      </c>
      <c r="C74" s="1">
        <v>129</v>
      </c>
      <c r="D74" s="1">
        <v>1191</v>
      </c>
    </row>
    <row r="75" spans="1:4" x14ac:dyDescent="0.25">
      <c r="A75" s="1">
        <v>74</v>
      </c>
      <c r="B75" s="1" t="s">
        <v>14</v>
      </c>
      <c r="C75" s="1">
        <v>150</v>
      </c>
      <c r="D75" s="1">
        <v>668</v>
      </c>
    </row>
    <row r="76" spans="1:4" x14ac:dyDescent="0.25">
      <c r="A76" s="1">
        <v>75</v>
      </c>
      <c r="B76" s="1" t="s">
        <v>14</v>
      </c>
      <c r="C76" s="1">
        <v>161</v>
      </c>
      <c r="D76" s="1">
        <v>2852</v>
      </c>
    </row>
    <row r="77" spans="1:4" x14ac:dyDescent="0.25">
      <c r="A77" s="1">
        <v>76</v>
      </c>
      <c r="B77" s="1" t="s">
        <v>14</v>
      </c>
      <c r="C77" s="1">
        <v>178</v>
      </c>
      <c r="D77" s="1">
        <v>5255</v>
      </c>
    </row>
    <row r="78" spans="1:4" x14ac:dyDescent="0.25">
      <c r="A78" s="1">
        <v>77</v>
      </c>
      <c r="B78" s="1" t="s">
        <v>14</v>
      </c>
      <c r="C78" s="1">
        <v>193</v>
      </c>
      <c r="D78" s="1">
        <v>4136</v>
      </c>
    </row>
    <row r="79" spans="1:4" x14ac:dyDescent="0.25">
      <c r="A79" s="1">
        <v>78</v>
      </c>
      <c r="B79" s="1" t="s">
        <v>14</v>
      </c>
      <c r="C79" s="1">
        <v>201</v>
      </c>
      <c r="D79" s="1">
        <v>2884</v>
      </c>
    </row>
    <row r="80" spans="1:4" x14ac:dyDescent="0.25">
      <c r="A80" s="1">
        <v>79</v>
      </c>
      <c r="B80" s="1" t="s">
        <v>14</v>
      </c>
      <c r="C80" s="1">
        <v>202</v>
      </c>
      <c r="D80" s="1">
        <v>1376</v>
      </c>
    </row>
    <row r="81" spans="1:4" x14ac:dyDescent="0.25">
      <c r="A81" s="1">
        <v>80</v>
      </c>
      <c r="B81" s="1" t="s">
        <v>14</v>
      </c>
      <c r="C81" s="1">
        <v>203</v>
      </c>
      <c r="D81" s="1">
        <v>3725</v>
      </c>
    </row>
    <row r="82" spans="1:4" x14ac:dyDescent="0.25">
      <c r="A82" s="1">
        <v>81</v>
      </c>
      <c r="B82" s="1" t="s">
        <v>14</v>
      </c>
      <c r="C82" s="1">
        <v>204</v>
      </c>
      <c r="D82" s="1">
        <v>5325</v>
      </c>
    </row>
    <row r="83" spans="1:4" x14ac:dyDescent="0.25">
      <c r="A83" s="1">
        <v>82</v>
      </c>
      <c r="B83" s="1" t="s">
        <v>17</v>
      </c>
      <c r="C83" s="1">
        <v>5</v>
      </c>
      <c r="D83" s="1">
        <v>1959</v>
      </c>
    </row>
    <row r="84" spans="1:4" x14ac:dyDescent="0.25">
      <c r="A84" s="1">
        <v>83</v>
      </c>
      <c r="B84" s="1" t="s">
        <v>17</v>
      </c>
      <c r="C84" s="1">
        <v>8</v>
      </c>
      <c r="D84" s="1">
        <v>1256</v>
      </c>
    </row>
    <row r="85" spans="1:4" x14ac:dyDescent="0.25">
      <c r="A85" s="1">
        <v>84</v>
      </c>
      <c r="B85" s="1" t="s">
        <v>17</v>
      </c>
      <c r="C85" s="1">
        <v>10</v>
      </c>
      <c r="D85" s="1">
        <v>911</v>
      </c>
    </row>
    <row r="86" spans="1:4" x14ac:dyDescent="0.25">
      <c r="A86" s="1">
        <v>85</v>
      </c>
      <c r="B86" s="1" t="s">
        <v>17</v>
      </c>
      <c r="C86" s="1">
        <v>17</v>
      </c>
      <c r="D86" s="1">
        <v>2487</v>
      </c>
    </row>
    <row r="87" spans="1:4" x14ac:dyDescent="0.25">
      <c r="A87" s="1">
        <v>86</v>
      </c>
      <c r="B87" s="1" t="s">
        <v>17</v>
      </c>
      <c r="C87" s="1" t="s">
        <v>18</v>
      </c>
      <c r="D87" s="1">
        <v>1020</v>
      </c>
    </row>
    <row r="88" spans="1:4" x14ac:dyDescent="0.25">
      <c r="A88" s="1">
        <v>87</v>
      </c>
      <c r="B88" s="1" t="s">
        <v>17</v>
      </c>
      <c r="C88" s="1">
        <v>24</v>
      </c>
      <c r="D88" s="1">
        <v>1876</v>
      </c>
    </row>
    <row r="89" spans="1:4" x14ac:dyDescent="0.25">
      <c r="A89" s="1">
        <v>88</v>
      </c>
      <c r="B89" s="1" t="s">
        <v>17</v>
      </c>
      <c r="C89" s="1">
        <v>61</v>
      </c>
      <c r="D89" s="1">
        <v>4883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topLeftCell="A79" zoomScale="70" zoomScaleNormal="70" workbookViewId="0">
      <selection activeCell="S93" sqref="S93:T99"/>
    </sheetView>
  </sheetViews>
  <sheetFormatPr defaultRowHeight="15" x14ac:dyDescent="0.25"/>
  <cols>
    <col min="1" max="1" width="9.140625" style="1"/>
    <col min="2" max="2" width="18" style="1" customWidth="1"/>
    <col min="3" max="3" width="9.140625" style="1"/>
    <col min="4" max="9" width="0" style="1" hidden="1" customWidth="1"/>
    <col min="10" max="10" width="15.42578125" style="1" customWidth="1"/>
    <col min="11" max="11" width="15" customWidth="1"/>
    <col min="13" max="13" width="9.140625" style="1"/>
    <col min="17" max="17" width="16.42578125" style="1" customWidth="1"/>
    <col min="18" max="20" width="9.140625" style="1"/>
    <col min="21" max="21" width="13" style="1" customWidth="1"/>
    <col min="22" max="22" width="9.140625" style="1"/>
    <col min="23" max="23" width="17.28515625" customWidth="1"/>
  </cols>
  <sheetData>
    <row r="1" spans="1:28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8</v>
      </c>
      <c r="H1" s="32" t="s">
        <v>7</v>
      </c>
      <c r="I1" s="32" t="s">
        <v>6</v>
      </c>
      <c r="J1" s="32" t="s">
        <v>214</v>
      </c>
      <c r="K1" s="5" t="s">
        <v>226</v>
      </c>
      <c r="L1" s="32" t="s">
        <v>225</v>
      </c>
      <c r="M1" s="32" t="s">
        <v>20</v>
      </c>
      <c r="S1" s="64" t="s">
        <v>244</v>
      </c>
      <c r="Y1" s="28" t="s">
        <v>245</v>
      </c>
    </row>
    <row r="2" spans="1:28" x14ac:dyDescent="0.25">
      <c r="A2" s="48">
        <v>82</v>
      </c>
      <c r="B2" s="49" t="s">
        <v>17</v>
      </c>
      <c r="C2" s="49">
        <v>5</v>
      </c>
      <c r="D2" s="49">
        <v>0</v>
      </c>
      <c r="E2" s="49">
        <v>0</v>
      </c>
      <c r="F2" s="49">
        <v>0</v>
      </c>
      <c r="G2" s="49">
        <v>1</v>
      </c>
      <c r="H2" s="49">
        <v>0</v>
      </c>
      <c r="I2" s="49">
        <v>1</v>
      </c>
      <c r="J2" s="49">
        <v>1</v>
      </c>
      <c r="K2" s="49">
        <v>1</v>
      </c>
      <c r="L2" s="49">
        <v>8</v>
      </c>
      <c r="M2" s="53">
        <v>16.899999999999999</v>
      </c>
      <c r="N2" t="s">
        <v>227</v>
      </c>
      <c r="Q2" s="18" t="s">
        <v>17</v>
      </c>
      <c r="R2" s="18">
        <v>5</v>
      </c>
      <c r="S2" s="18">
        <v>1</v>
      </c>
      <c r="T2" s="18">
        <v>1</v>
      </c>
      <c r="U2" s="18">
        <v>8</v>
      </c>
      <c r="V2" s="18">
        <v>16.899999999999999</v>
      </c>
      <c r="W2" s="36" t="s">
        <v>17</v>
      </c>
      <c r="X2" s="37">
        <v>8</v>
      </c>
      <c r="Y2" s="37">
        <v>0</v>
      </c>
      <c r="Z2" s="37">
        <v>0</v>
      </c>
      <c r="AA2" s="37">
        <v>1</v>
      </c>
      <c r="AB2" s="37">
        <v>16.3</v>
      </c>
    </row>
    <row r="3" spans="1:28" x14ac:dyDescent="0.25">
      <c r="A3" s="48">
        <v>85</v>
      </c>
      <c r="B3" s="49" t="s">
        <v>17</v>
      </c>
      <c r="C3" s="49">
        <v>17</v>
      </c>
      <c r="D3" s="49">
        <v>0</v>
      </c>
      <c r="E3" s="49">
        <v>0</v>
      </c>
      <c r="F3" s="49">
        <v>0</v>
      </c>
      <c r="G3" s="49">
        <v>0</v>
      </c>
      <c r="H3" s="49">
        <v>1</v>
      </c>
      <c r="I3" s="49">
        <v>1</v>
      </c>
      <c r="J3" s="49">
        <v>1</v>
      </c>
      <c r="K3" s="49">
        <v>1</v>
      </c>
      <c r="L3" s="49">
        <v>8</v>
      </c>
      <c r="M3" s="53">
        <v>13.9</v>
      </c>
      <c r="N3" t="s">
        <v>230</v>
      </c>
      <c r="Q3" s="18" t="s">
        <v>17</v>
      </c>
      <c r="R3" s="18">
        <v>17</v>
      </c>
      <c r="S3" s="18">
        <v>1</v>
      </c>
      <c r="T3" s="18">
        <v>1</v>
      </c>
      <c r="U3" s="18">
        <v>8</v>
      </c>
      <c r="V3" s="18">
        <v>13.9</v>
      </c>
      <c r="W3" s="36" t="s">
        <v>17</v>
      </c>
      <c r="X3" s="37">
        <v>10</v>
      </c>
      <c r="Y3" s="37">
        <v>0</v>
      </c>
      <c r="Z3" s="37">
        <v>0</v>
      </c>
      <c r="AA3" s="37">
        <v>1</v>
      </c>
      <c r="AB3" s="37">
        <v>12.2</v>
      </c>
    </row>
    <row r="4" spans="1:28" x14ac:dyDescent="0.25">
      <c r="A4" s="48">
        <v>87</v>
      </c>
      <c r="B4" s="49" t="s">
        <v>17</v>
      </c>
      <c r="C4" s="49">
        <v>24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5</v>
      </c>
      <c r="M4" s="53">
        <v>14.9</v>
      </c>
      <c r="N4" t="s">
        <v>228</v>
      </c>
      <c r="Q4" s="18" t="s">
        <v>17</v>
      </c>
      <c r="R4" s="18">
        <v>24</v>
      </c>
      <c r="S4" s="18">
        <v>1</v>
      </c>
      <c r="T4" s="18">
        <v>1</v>
      </c>
      <c r="U4" s="18">
        <v>5</v>
      </c>
      <c r="V4" s="18">
        <v>14.9</v>
      </c>
      <c r="W4" s="36" t="s">
        <v>9</v>
      </c>
      <c r="X4" s="37">
        <v>1</v>
      </c>
      <c r="Y4" s="37">
        <v>1</v>
      </c>
      <c r="Z4" s="37">
        <v>0</v>
      </c>
      <c r="AA4" s="37">
        <v>6</v>
      </c>
      <c r="AB4" s="37">
        <v>16.899999999999999</v>
      </c>
    </row>
    <row r="5" spans="1:28" x14ac:dyDescent="0.25">
      <c r="A5" s="50">
        <v>88</v>
      </c>
      <c r="B5" s="51" t="s">
        <v>17</v>
      </c>
      <c r="C5" s="51">
        <v>61</v>
      </c>
      <c r="D5" s="51">
        <v>0</v>
      </c>
      <c r="E5" s="51">
        <v>0</v>
      </c>
      <c r="F5" s="51">
        <v>0</v>
      </c>
      <c r="G5" s="51">
        <v>0</v>
      </c>
      <c r="H5" s="51">
        <v>1</v>
      </c>
      <c r="I5" s="51">
        <v>0</v>
      </c>
      <c r="J5" s="51">
        <v>1</v>
      </c>
      <c r="K5" s="51">
        <v>1</v>
      </c>
      <c r="L5" s="49">
        <v>13</v>
      </c>
      <c r="M5" s="53">
        <v>22.2</v>
      </c>
      <c r="N5" t="s">
        <v>229</v>
      </c>
      <c r="Q5" s="18" t="s">
        <v>17</v>
      </c>
      <c r="R5" s="18">
        <v>61</v>
      </c>
      <c r="S5" s="18">
        <v>1</v>
      </c>
      <c r="T5" s="18">
        <v>1</v>
      </c>
      <c r="U5" s="18">
        <v>13</v>
      </c>
      <c r="V5" s="18">
        <v>22.2</v>
      </c>
      <c r="W5" s="36" t="s">
        <v>9</v>
      </c>
      <c r="X5" s="37">
        <v>10</v>
      </c>
      <c r="Y5" s="37">
        <v>1</v>
      </c>
      <c r="Z5" s="37">
        <v>0</v>
      </c>
      <c r="AA5" s="37">
        <v>7</v>
      </c>
      <c r="AB5" s="37">
        <v>13.1</v>
      </c>
    </row>
    <row r="6" spans="1:28" x14ac:dyDescent="0.25">
      <c r="A6" s="46">
        <v>86</v>
      </c>
      <c r="B6" s="47" t="s">
        <v>17</v>
      </c>
      <c r="C6" s="47" t="s">
        <v>18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9">
        <v>1</v>
      </c>
      <c r="L6" s="47">
        <v>7</v>
      </c>
      <c r="M6" s="52">
        <v>16</v>
      </c>
      <c r="N6" t="s">
        <v>227</v>
      </c>
      <c r="Q6" s="18" t="s">
        <v>17</v>
      </c>
      <c r="R6" s="18" t="s">
        <v>18</v>
      </c>
      <c r="S6" s="18">
        <v>0</v>
      </c>
      <c r="T6" s="18">
        <v>1</v>
      </c>
      <c r="U6" s="18">
        <v>7</v>
      </c>
      <c r="V6" s="18">
        <v>16</v>
      </c>
      <c r="W6" s="36" t="s">
        <v>9</v>
      </c>
      <c r="X6" s="37">
        <v>11</v>
      </c>
      <c r="Y6" s="37">
        <v>0</v>
      </c>
      <c r="Z6" s="37">
        <v>0</v>
      </c>
      <c r="AA6" s="37">
        <v>1</v>
      </c>
      <c r="AB6" s="37">
        <v>10.6</v>
      </c>
    </row>
    <row r="7" spans="1:28" x14ac:dyDescent="0.25">
      <c r="A7" s="42">
        <v>2</v>
      </c>
      <c r="B7" s="43" t="s">
        <v>9</v>
      </c>
      <c r="C7" s="43">
        <v>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1</v>
      </c>
      <c r="L7" s="43">
        <v>14</v>
      </c>
      <c r="M7" s="55">
        <v>12.9</v>
      </c>
      <c r="N7" t="s">
        <v>231</v>
      </c>
      <c r="Q7" s="18" t="s">
        <v>9</v>
      </c>
      <c r="R7" s="18">
        <v>8</v>
      </c>
      <c r="S7" s="18">
        <v>0</v>
      </c>
      <c r="T7" s="18">
        <v>1</v>
      </c>
      <c r="U7" s="18">
        <v>14</v>
      </c>
      <c r="V7" s="18">
        <v>12.9</v>
      </c>
      <c r="W7" s="36" t="s">
        <v>9</v>
      </c>
      <c r="X7" s="37">
        <v>14</v>
      </c>
      <c r="Y7" s="37">
        <v>1</v>
      </c>
      <c r="Z7" s="37">
        <v>0</v>
      </c>
      <c r="AA7" s="37">
        <v>4</v>
      </c>
      <c r="AB7" s="37">
        <v>13.4</v>
      </c>
    </row>
    <row r="8" spans="1:28" x14ac:dyDescent="0.25">
      <c r="A8" s="42">
        <v>5</v>
      </c>
      <c r="B8" s="43" t="s">
        <v>9</v>
      </c>
      <c r="C8" s="43">
        <v>12</v>
      </c>
      <c r="D8" s="43">
        <v>0</v>
      </c>
      <c r="E8" s="43">
        <v>1</v>
      </c>
      <c r="F8" s="43">
        <v>0</v>
      </c>
      <c r="G8" s="43">
        <v>0</v>
      </c>
      <c r="H8" s="43">
        <v>1</v>
      </c>
      <c r="I8" s="43">
        <v>1</v>
      </c>
      <c r="J8" s="43">
        <v>1</v>
      </c>
      <c r="K8" s="43">
        <v>1</v>
      </c>
      <c r="L8" s="43">
        <v>4</v>
      </c>
      <c r="M8" s="55">
        <v>11.7</v>
      </c>
      <c r="N8" t="s">
        <v>228</v>
      </c>
      <c r="Q8" s="18" t="s">
        <v>9</v>
      </c>
      <c r="R8" s="18">
        <v>12</v>
      </c>
      <c r="S8" s="18">
        <v>1</v>
      </c>
      <c r="T8" s="18">
        <v>1</v>
      </c>
      <c r="U8" s="18">
        <v>4</v>
      </c>
      <c r="V8" s="18">
        <v>11.7</v>
      </c>
      <c r="W8" s="36" t="s">
        <v>9</v>
      </c>
      <c r="X8" s="37">
        <v>16</v>
      </c>
      <c r="Y8" s="37">
        <v>0</v>
      </c>
      <c r="Z8" s="37">
        <v>0</v>
      </c>
      <c r="AA8" s="37">
        <v>4</v>
      </c>
      <c r="AB8" s="37">
        <v>14.6</v>
      </c>
    </row>
    <row r="9" spans="1:28" x14ac:dyDescent="0.25">
      <c r="A9" s="42">
        <v>6</v>
      </c>
      <c r="B9" s="43" t="s">
        <v>9</v>
      </c>
      <c r="C9" s="43">
        <v>13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1</v>
      </c>
      <c r="L9" s="43">
        <v>8</v>
      </c>
      <c r="M9" s="55">
        <v>15.9</v>
      </c>
      <c r="N9" t="s">
        <v>227</v>
      </c>
      <c r="Q9" s="18" t="s">
        <v>9</v>
      </c>
      <c r="R9" s="18">
        <v>13</v>
      </c>
      <c r="S9" s="18">
        <v>0</v>
      </c>
      <c r="T9" s="18">
        <v>1</v>
      </c>
      <c r="U9" s="18">
        <v>8</v>
      </c>
      <c r="V9" s="18">
        <v>15.9</v>
      </c>
      <c r="W9" s="36" t="s">
        <v>9</v>
      </c>
      <c r="X9" s="37">
        <v>22</v>
      </c>
      <c r="Y9" s="37">
        <v>1</v>
      </c>
      <c r="Z9" s="37">
        <v>0</v>
      </c>
      <c r="AA9" s="37">
        <v>2</v>
      </c>
      <c r="AB9" s="37">
        <v>16.600000000000001</v>
      </c>
    </row>
    <row r="10" spans="1:28" x14ac:dyDescent="0.25">
      <c r="A10" s="42">
        <v>9</v>
      </c>
      <c r="B10" s="43" t="s">
        <v>9</v>
      </c>
      <c r="C10" s="43">
        <v>18</v>
      </c>
      <c r="D10" s="43">
        <v>0</v>
      </c>
      <c r="E10" s="43">
        <v>0</v>
      </c>
      <c r="F10" s="43">
        <v>0</v>
      </c>
      <c r="G10" s="43">
        <v>1</v>
      </c>
      <c r="H10" s="43">
        <v>0</v>
      </c>
      <c r="I10" s="43">
        <v>0</v>
      </c>
      <c r="J10" s="43">
        <v>1</v>
      </c>
      <c r="K10" s="43">
        <v>1</v>
      </c>
      <c r="L10" s="43">
        <v>3</v>
      </c>
      <c r="M10" s="59"/>
      <c r="N10" t="s">
        <v>232</v>
      </c>
      <c r="Q10" s="18" t="s">
        <v>9</v>
      </c>
      <c r="R10" s="18">
        <v>18</v>
      </c>
      <c r="S10" s="18">
        <v>1</v>
      </c>
      <c r="T10" s="18">
        <v>1</v>
      </c>
      <c r="U10" s="18">
        <v>3</v>
      </c>
      <c r="V10" s="18"/>
      <c r="W10" s="36" t="s">
        <v>9</v>
      </c>
      <c r="X10" s="37">
        <v>27</v>
      </c>
      <c r="Y10" s="37">
        <v>0</v>
      </c>
      <c r="Z10" s="37">
        <v>0</v>
      </c>
      <c r="AA10" s="37">
        <v>6</v>
      </c>
      <c r="AB10" s="37">
        <v>10.9</v>
      </c>
    </row>
    <row r="11" spans="1:28" x14ac:dyDescent="0.25">
      <c r="A11" s="42">
        <v>11</v>
      </c>
      <c r="B11" s="43" t="s">
        <v>9</v>
      </c>
      <c r="C11" s="43">
        <v>26</v>
      </c>
      <c r="D11" s="43">
        <v>0</v>
      </c>
      <c r="E11" s="43">
        <v>0</v>
      </c>
      <c r="F11" s="43">
        <v>0</v>
      </c>
      <c r="G11" s="43">
        <v>1</v>
      </c>
      <c r="H11" s="43">
        <v>0</v>
      </c>
      <c r="I11" s="43">
        <v>1</v>
      </c>
      <c r="J11" s="43">
        <v>1</v>
      </c>
      <c r="K11" s="43">
        <v>1</v>
      </c>
      <c r="L11" s="43">
        <v>13</v>
      </c>
      <c r="M11" s="55">
        <v>18.899999999999999</v>
      </c>
      <c r="N11" t="s">
        <v>233</v>
      </c>
      <c r="Q11" s="18" t="s">
        <v>9</v>
      </c>
      <c r="R11" s="18">
        <v>26</v>
      </c>
      <c r="S11" s="18">
        <v>1</v>
      </c>
      <c r="T11" s="18">
        <v>1</v>
      </c>
      <c r="U11" s="18">
        <v>13</v>
      </c>
      <c r="V11" s="18">
        <v>18.899999999999999</v>
      </c>
      <c r="W11" s="36" t="s">
        <v>9</v>
      </c>
      <c r="X11" s="37">
        <v>29</v>
      </c>
      <c r="Y11" s="63">
        <v>0</v>
      </c>
      <c r="Z11" s="63">
        <v>0</v>
      </c>
      <c r="AA11" s="63">
        <v>0</v>
      </c>
      <c r="AB11" s="37">
        <v>14.2</v>
      </c>
    </row>
    <row r="12" spans="1:28" x14ac:dyDescent="0.25">
      <c r="A12" s="42">
        <v>15</v>
      </c>
      <c r="B12" s="43" t="s">
        <v>9</v>
      </c>
      <c r="C12" s="43">
        <v>34</v>
      </c>
      <c r="D12" s="43">
        <v>1</v>
      </c>
      <c r="E12" s="43">
        <v>1</v>
      </c>
      <c r="F12" s="43">
        <v>1</v>
      </c>
      <c r="G12" s="43">
        <v>0</v>
      </c>
      <c r="H12" s="43">
        <v>0</v>
      </c>
      <c r="I12" s="43">
        <v>1</v>
      </c>
      <c r="J12" s="43">
        <v>1</v>
      </c>
      <c r="K12" s="43">
        <v>1</v>
      </c>
      <c r="L12" s="43">
        <v>8</v>
      </c>
      <c r="M12" s="55">
        <v>13.9</v>
      </c>
      <c r="N12" t="s">
        <v>235</v>
      </c>
      <c r="Q12" s="18" t="s">
        <v>9</v>
      </c>
      <c r="R12" s="18">
        <v>34</v>
      </c>
      <c r="S12" s="18">
        <v>1</v>
      </c>
      <c r="T12" s="18">
        <v>1</v>
      </c>
      <c r="U12" s="18">
        <v>8</v>
      </c>
      <c r="V12" s="18">
        <v>13.9</v>
      </c>
      <c r="W12" s="36" t="s">
        <v>9</v>
      </c>
      <c r="X12" s="37">
        <v>32</v>
      </c>
      <c r="Y12" s="37">
        <v>0</v>
      </c>
      <c r="Z12" s="37">
        <v>0</v>
      </c>
      <c r="AA12" s="37">
        <v>2</v>
      </c>
      <c r="AB12" s="37">
        <v>15.3</v>
      </c>
    </row>
    <row r="13" spans="1:28" x14ac:dyDescent="0.25">
      <c r="A13" s="42">
        <v>16</v>
      </c>
      <c r="B13" s="43" t="s">
        <v>9</v>
      </c>
      <c r="C13" s="43">
        <v>35</v>
      </c>
      <c r="D13" s="43">
        <v>1</v>
      </c>
      <c r="E13" s="43">
        <v>1</v>
      </c>
      <c r="F13" s="43">
        <v>0</v>
      </c>
      <c r="G13" s="43">
        <v>1</v>
      </c>
      <c r="H13" s="43">
        <v>1</v>
      </c>
      <c r="I13" s="43">
        <v>1</v>
      </c>
      <c r="J13" s="43">
        <v>1</v>
      </c>
      <c r="K13" s="43">
        <v>1</v>
      </c>
      <c r="L13" s="43">
        <v>3</v>
      </c>
      <c r="M13" s="55">
        <v>12.2</v>
      </c>
      <c r="N13" t="s">
        <v>235</v>
      </c>
      <c r="Q13" s="18" t="s">
        <v>9</v>
      </c>
      <c r="R13" s="18">
        <v>35</v>
      </c>
      <c r="S13" s="18">
        <v>1</v>
      </c>
      <c r="T13" s="18">
        <v>1</v>
      </c>
      <c r="U13" s="18">
        <v>3</v>
      </c>
      <c r="V13" s="18">
        <v>12.2</v>
      </c>
      <c r="W13" s="36" t="s">
        <v>9</v>
      </c>
      <c r="X13" s="37">
        <v>36</v>
      </c>
      <c r="Y13" s="37">
        <v>0</v>
      </c>
      <c r="Z13" s="37">
        <v>0</v>
      </c>
      <c r="AA13" s="37">
        <v>3</v>
      </c>
      <c r="AB13" s="37">
        <v>19.7</v>
      </c>
    </row>
    <row r="14" spans="1:28" x14ac:dyDescent="0.25">
      <c r="A14" s="42">
        <v>19</v>
      </c>
      <c r="B14" s="43" t="s">
        <v>9</v>
      </c>
      <c r="C14" s="43">
        <v>41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1</v>
      </c>
      <c r="L14" s="43">
        <v>8</v>
      </c>
      <c r="M14" s="55">
        <v>21.7</v>
      </c>
      <c r="N14" t="s">
        <v>227</v>
      </c>
      <c r="Q14" s="18" t="s">
        <v>9</v>
      </c>
      <c r="R14" s="18">
        <v>41</v>
      </c>
      <c r="S14" s="18">
        <v>0</v>
      </c>
      <c r="T14" s="18">
        <v>1</v>
      </c>
      <c r="U14" s="18">
        <v>8</v>
      </c>
      <c r="V14" s="18">
        <v>21.7</v>
      </c>
      <c r="W14" s="36" t="s">
        <v>9</v>
      </c>
      <c r="X14" s="37">
        <v>38</v>
      </c>
      <c r="Y14" s="37">
        <v>1</v>
      </c>
      <c r="Z14" s="37">
        <v>0</v>
      </c>
      <c r="AA14" s="37">
        <v>3</v>
      </c>
      <c r="AB14" s="37">
        <v>11.8</v>
      </c>
    </row>
    <row r="15" spans="1:28" x14ac:dyDescent="0.25">
      <c r="A15" s="42">
        <v>20</v>
      </c>
      <c r="B15" s="43" t="s">
        <v>9</v>
      </c>
      <c r="C15" s="43">
        <v>48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1</v>
      </c>
      <c r="L15" s="43">
        <v>6</v>
      </c>
      <c r="M15" s="55">
        <v>15</v>
      </c>
      <c r="N15" t="s">
        <v>236</v>
      </c>
      <c r="Q15" s="18" t="s">
        <v>9</v>
      </c>
      <c r="R15" s="18">
        <v>48</v>
      </c>
      <c r="S15" s="18">
        <v>0</v>
      </c>
      <c r="T15" s="18">
        <v>1</v>
      </c>
      <c r="U15" s="18">
        <v>6</v>
      </c>
      <c r="V15" s="18">
        <v>15</v>
      </c>
      <c r="W15" s="36" t="s">
        <v>9</v>
      </c>
      <c r="X15" s="37">
        <v>57</v>
      </c>
      <c r="Y15" s="37">
        <v>0</v>
      </c>
      <c r="Z15" s="37">
        <v>0</v>
      </c>
      <c r="AA15" s="37">
        <v>3</v>
      </c>
      <c r="AB15" s="37">
        <v>14.3</v>
      </c>
    </row>
    <row r="16" spans="1:28" x14ac:dyDescent="0.25">
      <c r="A16" s="42">
        <v>25</v>
      </c>
      <c r="B16" s="43" t="s">
        <v>9</v>
      </c>
      <c r="C16" s="43">
        <v>85</v>
      </c>
      <c r="D16" s="43">
        <v>1</v>
      </c>
      <c r="E16" s="43">
        <v>0</v>
      </c>
      <c r="F16" s="43">
        <v>0</v>
      </c>
      <c r="G16" s="43">
        <v>1</v>
      </c>
      <c r="H16" s="43">
        <v>1</v>
      </c>
      <c r="I16" s="43">
        <v>1</v>
      </c>
      <c r="J16" s="43">
        <v>1</v>
      </c>
      <c r="K16" s="43">
        <v>1</v>
      </c>
      <c r="L16" s="43">
        <v>3</v>
      </c>
      <c r="M16" s="55">
        <v>15.9</v>
      </c>
      <c r="N16" t="s">
        <v>235</v>
      </c>
      <c r="Q16" s="18" t="s">
        <v>9</v>
      </c>
      <c r="R16" s="18">
        <v>85</v>
      </c>
      <c r="S16" s="18">
        <v>1</v>
      </c>
      <c r="T16" s="18">
        <v>1</v>
      </c>
      <c r="U16" s="18">
        <v>3</v>
      </c>
      <c r="V16" s="18">
        <v>15.9</v>
      </c>
      <c r="W16" s="36" t="s">
        <v>9</v>
      </c>
      <c r="X16" s="37">
        <v>61</v>
      </c>
      <c r="Y16" s="37">
        <v>1</v>
      </c>
      <c r="Z16" s="37">
        <v>0</v>
      </c>
      <c r="AA16" s="37">
        <v>2</v>
      </c>
      <c r="AB16" s="37">
        <v>16.2</v>
      </c>
    </row>
    <row r="17" spans="1:28" x14ac:dyDescent="0.25">
      <c r="A17" s="42">
        <v>27</v>
      </c>
      <c r="B17" s="43" t="s">
        <v>9</v>
      </c>
      <c r="C17" s="43">
        <v>93</v>
      </c>
      <c r="D17" s="43">
        <v>0</v>
      </c>
      <c r="E17" s="43">
        <v>0</v>
      </c>
      <c r="F17" s="43">
        <v>1</v>
      </c>
      <c r="G17" s="43">
        <v>0</v>
      </c>
      <c r="H17" s="43">
        <v>0</v>
      </c>
      <c r="I17" s="43">
        <v>0</v>
      </c>
      <c r="J17" s="43">
        <v>1</v>
      </c>
      <c r="K17" s="43">
        <v>1</v>
      </c>
      <c r="L17" s="43">
        <v>5</v>
      </c>
      <c r="M17" s="55">
        <v>15.7</v>
      </c>
      <c r="N17" t="s">
        <v>228</v>
      </c>
      <c r="Q17" s="18" t="s">
        <v>9</v>
      </c>
      <c r="R17" s="18">
        <v>93</v>
      </c>
      <c r="S17" s="18">
        <v>1</v>
      </c>
      <c r="T17" s="18">
        <v>1</v>
      </c>
      <c r="U17" s="18">
        <v>5</v>
      </c>
      <c r="V17" s="18">
        <v>15.7</v>
      </c>
      <c r="W17" s="36" t="s">
        <v>9</v>
      </c>
      <c r="X17" s="37">
        <v>75</v>
      </c>
      <c r="Y17" s="37">
        <v>0</v>
      </c>
      <c r="Z17" s="37">
        <v>0</v>
      </c>
      <c r="AA17" s="37">
        <v>5</v>
      </c>
      <c r="AB17" s="37">
        <v>16.100000000000001</v>
      </c>
    </row>
    <row r="18" spans="1:28" x14ac:dyDescent="0.25">
      <c r="A18" s="42">
        <v>28</v>
      </c>
      <c r="B18" s="43" t="s">
        <v>9</v>
      </c>
      <c r="C18" s="43">
        <v>96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1</v>
      </c>
      <c r="L18" s="43">
        <v>9</v>
      </c>
      <c r="M18" s="55">
        <v>17.600000000000001</v>
      </c>
      <c r="N18" t="s">
        <v>236</v>
      </c>
      <c r="Q18" s="18" t="s">
        <v>9</v>
      </c>
      <c r="R18" s="18">
        <v>96</v>
      </c>
      <c r="S18" s="18">
        <v>0</v>
      </c>
      <c r="T18" s="18">
        <v>1</v>
      </c>
      <c r="U18" s="18">
        <v>9</v>
      </c>
      <c r="V18" s="18">
        <v>17.600000000000001</v>
      </c>
      <c r="W18" s="36" t="s">
        <v>9</v>
      </c>
      <c r="X18" s="37">
        <v>84</v>
      </c>
      <c r="Y18" s="37">
        <v>0</v>
      </c>
      <c r="Z18" s="37">
        <v>0</v>
      </c>
      <c r="AA18" s="37">
        <v>4</v>
      </c>
      <c r="AB18" s="37">
        <v>15.6</v>
      </c>
    </row>
    <row r="19" spans="1:28" x14ac:dyDescent="0.25">
      <c r="A19" s="42">
        <v>29</v>
      </c>
      <c r="B19" s="43" t="s">
        <v>9</v>
      </c>
      <c r="C19" s="43">
        <v>108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1</v>
      </c>
      <c r="L19" s="43">
        <v>8</v>
      </c>
      <c r="M19" s="55">
        <v>17.7</v>
      </c>
      <c r="N19" t="s">
        <v>236</v>
      </c>
      <c r="Q19" s="18" t="s">
        <v>9</v>
      </c>
      <c r="R19" s="18">
        <v>108</v>
      </c>
      <c r="S19" s="18">
        <v>0</v>
      </c>
      <c r="T19" s="18">
        <v>1</v>
      </c>
      <c r="U19" s="18">
        <v>8</v>
      </c>
      <c r="V19" s="18">
        <v>17.7</v>
      </c>
      <c r="W19" s="36" t="s">
        <v>9</v>
      </c>
      <c r="X19" s="37">
        <v>86</v>
      </c>
      <c r="Y19" s="37">
        <v>1</v>
      </c>
      <c r="Z19" s="37">
        <v>0</v>
      </c>
      <c r="AA19" s="37">
        <v>7</v>
      </c>
      <c r="AB19" s="63"/>
    </row>
    <row r="20" spans="1:28" x14ac:dyDescent="0.25">
      <c r="A20" s="42">
        <v>30</v>
      </c>
      <c r="B20" s="43" t="s">
        <v>9</v>
      </c>
      <c r="C20" s="43">
        <v>109</v>
      </c>
      <c r="D20" s="43">
        <v>0</v>
      </c>
      <c r="E20" s="43">
        <v>0</v>
      </c>
      <c r="F20" s="43">
        <v>0</v>
      </c>
      <c r="G20" s="43">
        <v>1</v>
      </c>
      <c r="H20" s="43">
        <v>0</v>
      </c>
      <c r="I20" s="43">
        <v>0</v>
      </c>
      <c r="J20" s="43">
        <v>1</v>
      </c>
      <c r="K20" s="43">
        <v>1</v>
      </c>
      <c r="L20" s="43">
        <v>3</v>
      </c>
      <c r="M20" s="55">
        <v>13.6</v>
      </c>
      <c r="N20" t="s">
        <v>236</v>
      </c>
      <c r="Q20" s="18" t="s">
        <v>9</v>
      </c>
      <c r="R20" s="18">
        <v>109</v>
      </c>
      <c r="S20" s="18">
        <v>1</v>
      </c>
      <c r="T20" s="18">
        <v>1</v>
      </c>
      <c r="U20" s="18">
        <v>3</v>
      </c>
      <c r="V20" s="18">
        <v>13.6</v>
      </c>
      <c r="W20" s="36" t="s">
        <v>9</v>
      </c>
      <c r="X20" s="37">
        <v>123</v>
      </c>
      <c r="Y20" s="37">
        <v>1</v>
      </c>
      <c r="Z20" s="37">
        <v>0</v>
      </c>
      <c r="AA20" s="37">
        <v>7</v>
      </c>
      <c r="AB20" s="37">
        <v>14.3</v>
      </c>
    </row>
    <row r="21" spans="1:28" x14ac:dyDescent="0.25">
      <c r="A21" s="42">
        <v>31</v>
      </c>
      <c r="B21" s="43" t="s">
        <v>9</v>
      </c>
      <c r="C21" s="43">
        <v>117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1</v>
      </c>
      <c r="K21" s="43">
        <v>1</v>
      </c>
      <c r="L21" s="43">
        <v>3</v>
      </c>
      <c r="M21" s="55">
        <v>12.4</v>
      </c>
      <c r="N21" t="s">
        <v>235</v>
      </c>
      <c r="Q21" s="18" t="s">
        <v>9</v>
      </c>
      <c r="R21" s="18">
        <v>117</v>
      </c>
      <c r="S21" s="18">
        <v>1</v>
      </c>
      <c r="T21" s="18">
        <v>1</v>
      </c>
      <c r="U21" s="18">
        <v>3</v>
      </c>
      <c r="V21" s="18">
        <v>12.4</v>
      </c>
      <c r="W21" s="36" t="s">
        <v>9</v>
      </c>
      <c r="X21" s="37">
        <v>128</v>
      </c>
      <c r="Y21" s="37">
        <v>0</v>
      </c>
      <c r="Z21" s="37">
        <v>0</v>
      </c>
      <c r="AA21" s="37">
        <v>1</v>
      </c>
      <c r="AB21" s="37">
        <v>15.7</v>
      </c>
    </row>
    <row r="22" spans="1:28" x14ac:dyDescent="0.25">
      <c r="A22" s="42">
        <v>32</v>
      </c>
      <c r="B22" s="43" t="s">
        <v>9</v>
      </c>
      <c r="C22" s="43">
        <v>118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1</v>
      </c>
      <c r="L22" s="43">
        <v>13</v>
      </c>
      <c r="M22" s="55">
        <v>20</v>
      </c>
      <c r="N22" t="s">
        <v>237</v>
      </c>
      <c r="Q22" s="18" t="s">
        <v>9</v>
      </c>
      <c r="R22" s="18">
        <v>118</v>
      </c>
      <c r="S22" s="18">
        <v>0</v>
      </c>
      <c r="T22" s="18">
        <v>1</v>
      </c>
      <c r="U22" s="18">
        <v>13</v>
      </c>
      <c r="V22" s="18">
        <v>20</v>
      </c>
      <c r="W22" s="36" t="s">
        <v>9</v>
      </c>
      <c r="X22" s="37">
        <v>170</v>
      </c>
      <c r="Y22" s="37">
        <v>0</v>
      </c>
      <c r="Z22" s="37">
        <v>0</v>
      </c>
      <c r="AA22" s="37">
        <v>1</v>
      </c>
      <c r="AB22" s="37">
        <v>14.6</v>
      </c>
    </row>
    <row r="23" spans="1:28" x14ac:dyDescent="0.25">
      <c r="A23" s="42">
        <v>35</v>
      </c>
      <c r="B23" s="43" t="s">
        <v>9</v>
      </c>
      <c r="C23" s="43">
        <v>130</v>
      </c>
      <c r="D23" s="43">
        <v>1</v>
      </c>
      <c r="E23" s="43">
        <v>1</v>
      </c>
      <c r="F23" s="43">
        <v>0</v>
      </c>
      <c r="G23" s="43">
        <v>1</v>
      </c>
      <c r="H23" s="43">
        <v>1</v>
      </c>
      <c r="I23" s="43">
        <v>1</v>
      </c>
      <c r="J23" s="43">
        <v>1</v>
      </c>
      <c r="K23" s="43">
        <v>1</v>
      </c>
      <c r="L23" s="43">
        <v>4</v>
      </c>
      <c r="M23" s="55">
        <v>11.2</v>
      </c>
      <c r="N23" t="s">
        <v>235</v>
      </c>
      <c r="Q23" s="18" t="s">
        <v>9</v>
      </c>
      <c r="R23" s="18">
        <v>130</v>
      </c>
      <c r="S23" s="18">
        <v>1</v>
      </c>
      <c r="T23" s="18">
        <v>1</v>
      </c>
      <c r="U23" s="18">
        <v>4</v>
      </c>
      <c r="V23" s="18">
        <v>11.2</v>
      </c>
      <c r="W23" s="36" t="s">
        <v>9</v>
      </c>
      <c r="X23" s="37" t="s">
        <v>10</v>
      </c>
      <c r="Y23" s="37">
        <v>1</v>
      </c>
      <c r="Z23" s="37">
        <v>0</v>
      </c>
      <c r="AA23" s="37">
        <v>3</v>
      </c>
      <c r="AB23" s="37">
        <v>12.2</v>
      </c>
    </row>
    <row r="24" spans="1:28" x14ac:dyDescent="0.25">
      <c r="A24" s="42">
        <v>36</v>
      </c>
      <c r="B24" s="43" t="s">
        <v>9</v>
      </c>
      <c r="C24" s="43">
        <v>135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1</v>
      </c>
      <c r="L24" s="43">
        <v>6</v>
      </c>
      <c r="M24" s="55">
        <v>14.5</v>
      </c>
      <c r="N24" t="s">
        <v>227</v>
      </c>
      <c r="Q24" s="18" t="s">
        <v>9</v>
      </c>
      <c r="R24" s="18">
        <v>135</v>
      </c>
      <c r="S24" s="18">
        <v>0</v>
      </c>
      <c r="T24" s="18">
        <v>1</v>
      </c>
      <c r="U24" s="18">
        <v>6</v>
      </c>
      <c r="V24" s="18">
        <v>14.5</v>
      </c>
      <c r="W24" s="36" t="s">
        <v>9</v>
      </c>
      <c r="X24" s="37" t="s">
        <v>15</v>
      </c>
      <c r="Y24" s="37">
        <v>1</v>
      </c>
      <c r="Z24" s="37">
        <v>0</v>
      </c>
      <c r="AA24" s="37">
        <v>3</v>
      </c>
      <c r="AB24" s="37">
        <v>13.5</v>
      </c>
    </row>
    <row r="25" spans="1:28" x14ac:dyDescent="0.25">
      <c r="A25" s="42">
        <v>37</v>
      </c>
      <c r="B25" s="43" t="s">
        <v>9</v>
      </c>
      <c r="C25" s="43">
        <v>149</v>
      </c>
      <c r="D25" s="43">
        <v>1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1</v>
      </c>
      <c r="K25" s="43">
        <v>1</v>
      </c>
      <c r="L25" s="43">
        <v>5</v>
      </c>
      <c r="M25" s="55">
        <v>13.1</v>
      </c>
      <c r="N25" t="s">
        <v>228</v>
      </c>
      <c r="Q25" s="18" t="s">
        <v>9</v>
      </c>
      <c r="R25" s="18">
        <v>149</v>
      </c>
      <c r="S25" s="18">
        <v>1</v>
      </c>
      <c r="T25" s="18">
        <v>1</v>
      </c>
      <c r="U25" s="18">
        <v>5</v>
      </c>
      <c r="V25" s="18">
        <v>13.1</v>
      </c>
      <c r="W25" s="36" t="s">
        <v>9</v>
      </c>
      <c r="X25" s="37" t="s">
        <v>16</v>
      </c>
      <c r="Y25" s="37">
        <v>1</v>
      </c>
      <c r="Z25" s="37">
        <v>0</v>
      </c>
      <c r="AA25" s="37">
        <v>3</v>
      </c>
      <c r="AB25" s="37">
        <v>14.7</v>
      </c>
    </row>
    <row r="26" spans="1:28" x14ac:dyDescent="0.25">
      <c r="A26" s="42">
        <v>38</v>
      </c>
      <c r="B26" s="43" t="s">
        <v>9</v>
      </c>
      <c r="C26" s="43">
        <v>154</v>
      </c>
      <c r="D26" s="43">
        <v>1</v>
      </c>
      <c r="E26" s="43">
        <v>1</v>
      </c>
      <c r="F26" s="43">
        <v>1</v>
      </c>
      <c r="G26" s="43">
        <v>1</v>
      </c>
      <c r="H26" s="43">
        <v>1</v>
      </c>
      <c r="I26" s="43">
        <v>1</v>
      </c>
      <c r="J26" s="43">
        <v>1</v>
      </c>
      <c r="K26" s="43">
        <v>1</v>
      </c>
      <c r="L26" s="43">
        <v>5</v>
      </c>
      <c r="M26" s="55">
        <v>15.4</v>
      </c>
      <c r="N26" t="s">
        <v>228</v>
      </c>
      <c r="Q26" s="18" t="s">
        <v>9</v>
      </c>
      <c r="R26" s="18">
        <v>154</v>
      </c>
      <c r="S26" s="18">
        <v>1</v>
      </c>
      <c r="T26" s="18">
        <v>1</v>
      </c>
      <c r="U26" s="18">
        <v>5</v>
      </c>
      <c r="V26" s="18">
        <v>15.4</v>
      </c>
      <c r="W26" s="36" t="s">
        <v>9</v>
      </c>
      <c r="X26" s="37" t="s">
        <v>12</v>
      </c>
      <c r="Y26" s="37">
        <v>0</v>
      </c>
      <c r="Z26" s="37">
        <v>0</v>
      </c>
      <c r="AA26" s="37">
        <v>4</v>
      </c>
      <c r="AB26" s="37">
        <v>18.100000000000001</v>
      </c>
    </row>
    <row r="27" spans="1:28" x14ac:dyDescent="0.25">
      <c r="A27" s="42">
        <v>39</v>
      </c>
      <c r="B27" s="43" t="s">
        <v>9</v>
      </c>
      <c r="C27" s="43">
        <v>156</v>
      </c>
      <c r="D27" s="43">
        <v>1</v>
      </c>
      <c r="E27" s="43">
        <v>1</v>
      </c>
      <c r="F27" s="43">
        <v>1</v>
      </c>
      <c r="G27" s="43">
        <v>1</v>
      </c>
      <c r="H27" s="43">
        <v>1</v>
      </c>
      <c r="I27" s="43">
        <v>1</v>
      </c>
      <c r="J27" s="43">
        <v>1</v>
      </c>
      <c r="K27" s="43">
        <v>1</v>
      </c>
      <c r="L27" s="43">
        <v>2</v>
      </c>
      <c r="M27" s="55">
        <v>10.5</v>
      </c>
      <c r="N27" t="s">
        <v>228</v>
      </c>
      <c r="Q27" s="18" t="s">
        <v>9</v>
      </c>
      <c r="R27" s="18">
        <v>156</v>
      </c>
      <c r="S27" s="18">
        <v>1</v>
      </c>
      <c r="T27" s="18">
        <v>1</v>
      </c>
      <c r="U27" s="18">
        <v>2</v>
      </c>
      <c r="V27" s="18">
        <v>10.5</v>
      </c>
      <c r="W27" s="36" t="s">
        <v>14</v>
      </c>
      <c r="X27" s="37">
        <v>4</v>
      </c>
      <c r="Y27" s="37">
        <v>1</v>
      </c>
      <c r="Z27" s="37">
        <v>0</v>
      </c>
      <c r="AA27" s="37">
        <v>2</v>
      </c>
      <c r="AB27" s="37">
        <v>13.4</v>
      </c>
    </row>
    <row r="28" spans="1:28" x14ac:dyDescent="0.25">
      <c r="A28" s="42">
        <v>40</v>
      </c>
      <c r="B28" s="43" t="s">
        <v>9</v>
      </c>
      <c r="C28" s="43">
        <v>157</v>
      </c>
      <c r="D28" s="43">
        <v>0</v>
      </c>
      <c r="E28" s="43">
        <v>1</v>
      </c>
      <c r="F28" s="43">
        <v>0</v>
      </c>
      <c r="G28" s="43">
        <v>1</v>
      </c>
      <c r="H28" s="43">
        <v>1</v>
      </c>
      <c r="I28" s="43">
        <v>1</v>
      </c>
      <c r="J28" s="43">
        <v>1</v>
      </c>
      <c r="K28" s="43">
        <v>1</v>
      </c>
      <c r="L28" s="43">
        <v>8</v>
      </c>
      <c r="M28" s="55">
        <v>14.8</v>
      </c>
      <c r="N28" t="s">
        <v>235</v>
      </c>
      <c r="Q28" s="18" t="s">
        <v>9</v>
      </c>
      <c r="R28" s="18">
        <v>157</v>
      </c>
      <c r="S28" s="18">
        <v>1</v>
      </c>
      <c r="T28" s="18">
        <v>1</v>
      </c>
      <c r="U28" s="18">
        <v>8</v>
      </c>
      <c r="V28" s="18">
        <v>14.8</v>
      </c>
      <c r="W28" s="36" t="s">
        <v>14</v>
      </c>
      <c r="X28" s="37">
        <v>17</v>
      </c>
      <c r="Y28" s="37">
        <v>1</v>
      </c>
      <c r="Z28" s="37">
        <v>0</v>
      </c>
      <c r="AA28" s="37">
        <v>8</v>
      </c>
      <c r="AB28" s="37">
        <v>17.100000000000001</v>
      </c>
    </row>
    <row r="29" spans="1:28" x14ac:dyDescent="0.25">
      <c r="A29" s="42">
        <v>41</v>
      </c>
      <c r="B29" s="43" t="s">
        <v>9</v>
      </c>
      <c r="C29" s="43">
        <v>163</v>
      </c>
      <c r="D29" s="43">
        <v>0</v>
      </c>
      <c r="E29" s="43">
        <v>0</v>
      </c>
      <c r="F29" s="43">
        <v>0</v>
      </c>
      <c r="G29" s="43">
        <v>1</v>
      </c>
      <c r="H29" s="43">
        <v>1</v>
      </c>
      <c r="I29" s="43">
        <v>1</v>
      </c>
      <c r="J29" s="43">
        <v>1</v>
      </c>
      <c r="K29" s="43">
        <v>1</v>
      </c>
      <c r="L29" s="43">
        <v>2</v>
      </c>
      <c r="M29" s="55">
        <v>16</v>
      </c>
      <c r="N29" t="s">
        <v>232</v>
      </c>
      <c r="Q29" s="18" t="s">
        <v>9</v>
      </c>
      <c r="R29" s="18">
        <v>163</v>
      </c>
      <c r="S29" s="18">
        <v>1</v>
      </c>
      <c r="T29" s="18">
        <v>1</v>
      </c>
      <c r="U29" s="18">
        <v>2</v>
      </c>
      <c r="V29" s="18">
        <v>16</v>
      </c>
      <c r="W29" s="36" t="s">
        <v>14</v>
      </c>
      <c r="X29" s="37">
        <v>20</v>
      </c>
      <c r="Y29" s="37">
        <v>1</v>
      </c>
      <c r="Z29" s="37">
        <v>0</v>
      </c>
      <c r="AA29" s="37">
        <v>6</v>
      </c>
      <c r="AB29" s="37">
        <v>13.4</v>
      </c>
    </row>
    <row r="30" spans="1:28" x14ac:dyDescent="0.25">
      <c r="A30" s="42">
        <v>45</v>
      </c>
      <c r="B30" s="43" t="s">
        <v>9</v>
      </c>
      <c r="C30" s="43" t="s">
        <v>13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1</v>
      </c>
      <c r="L30" s="43">
        <v>7</v>
      </c>
      <c r="M30" s="55">
        <v>17.5</v>
      </c>
      <c r="N30" t="s">
        <v>227</v>
      </c>
      <c r="Q30" s="18" t="s">
        <v>9</v>
      </c>
      <c r="R30" s="18" t="s">
        <v>13</v>
      </c>
      <c r="S30" s="18">
        <v>0</v>
      </c>
      <c r="T30" s="18">
        <v>1</v>
      </c>
      <c r="U30" s="18">
        <v>7</v>
      </c>
      <c r="V30" s="18">
        <v>17.5</v>
      </c>
      <c r="W30" s="36" t="s">
        <v>14</v>
      </c>
      <c r="X30" s="37">
        <v>29</v>
      </c>
      <c r="Y30" s="37">
        <v>1</v>
      </c>
      <c r="Z30" s="37">
        <v>0</v>
      </c>
      <c r="AA30" s="37">
        <v>7</v>
      </c>
      <c r="AB30" s="37">
        <v>23.2</v>
      </c>
    </row>
    <row r="31" spans="1:28" x14ac:dyDescent="0.25">
      <c r="A31" s="36">
        <v>48</v>
      </c>
      <c r="B31" s="37" t="s">
        <v>14</v>
      </c>
      <c r="C31" s="37">
        <v>1</v>
      </c>
      <c r="D31" s="37">
        <v>0</v>
      </c>
      <c r="E31" s="37">
        <v>0</v>
      </c>
      <c r="F31" s="37">
        <v>0</v>
      </c>
      <c r="G31" s="37">
        <v>1</v>
      </c>
      <c r="H31" s="37">
        <v>1</v>
      </c>
      <c r="I31" s="37">
        <v>1</v>
      </c>
      <c r="J31" s="37">
        <v>1</v>
      </c>
      <c r="K31" s="37">
        <v>1</v>
      </c>
      <c r="L31" s="37">
        <v>8</v>
      </c>
      <c r="M31" s="57">
        <v>13.5</v>
      </c>
      <c r="N31" t="s">
        <v>236</v>
      </c>
      <c r="Q31" s="18" t="s">
        <v>14</v>
      </c>
      <c r="R31" s="18">
        <v>1</v>
      </c>
      <c r="S31" s="18">
        <v>1</v>
      </c>
      <c r="T31" s="18">
        <v>1</v>
      </c>
      <c r="U31" s="18">
        <v>8</v>
      </c>
      <c r="V31" s="18">
        <v>13.5</v>
      </c>
      <c r="W31" s="36" t="s">
        <v>14</v>
      </c>
      <c r="X31" s="37">
        <v>33</v>
      </c>
      <c r="Y31" s="63">
        <v>0</v>
      </c>
      <c r="Z31" s="63">
        <v>0</v>
      </c>
      <c r="AA31" s="63">
        <v>0</v>
      </c>
      <c r="AB31" s="37">
        <v>13.1</v>
      </c>
    </row>
    <row r="32" spans="1:28" x14ac:dyDescent="0.25">
      <c r="A32" s="36">
        <v>52</v>
      </c>
      <c r="B32" s="37" t="s">
        <v>14</v>
      </c>
      <c r="C32" s="37">
        <v>25</v>
      </c>
      <c r="D32" s="37">
        <v>1</v>
      </c>
      <c r="E32" s="37">
        <v>1</v>
      </c>
      <c r="F32" s="37">
        <v>1</v>
      </c>
      <c r="G32" s="37">
        <v>0</v>
      </c>
      <c r="H32" s="37">
        <v>0</v>
      </c>
      <c r="I32" s="37">
        <v>0</v>
      </c>
      <c r="J32" s="37">
        <v>1</v>
      </c>
      <c r="K32" s="37">
        <v>1</v>
      </c>
      <c r="L32" s="37">
        <v>4</v>
      </c>
      <c r="M32" s="57">
        <v>15.7</v>
      </c>
      <c r="N32" t="s">
        <v>228</v>
      </c>
      <c r="Q32" s="18" t="s">
        <v>14</v>
      </c>
      <c r="R32" s="18">
        <v>25</v>
      </c>
      <c r="S32" s="18">
        <v>1</v>
      </c>
      <c r="T32" s="18">
        <v>1</v>
      </c>
      <c r="U32" s="18">
        <v>4</v>
      </c>
      <c r="V32" s="18">
        <v>15.7</v>
      </c>
      <c r="W32" s="36" t="s">
        <v>14</v>
      </c>
      <c r="X32" s="37">
        <v>36</v>
      </c>
      <c r="Y32" s="37">
        <v>0</v>
      </c>
      <c r="Z32" s="37">
        <v>0</v>
      </c>
      <c r="AA32" s="37">
        <v>1</v>
      </c>
      <c r="AB32" s="37">
        <v>25.7</v>
      </c>
    </row>
    <row r="33" spans="1:28" x14ac:dyDescent="0.25">
      <c r="A33" s="36">
        <v>56</v>
      </c>
      <c r="B33" s="37" t="s">
        <v>14</v>
      </c>
      <c r="C33" s="37">
        <v>39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3</v>
      </c>
      <c r="M33" s="57">
        <v>12.5</v>
      </c>
      <c r="N33" t="s">
        <v>238</v>
      </c>
      <c r="Q33" s="18" t="s">
        <v>14</v>
      </c>
      <c r="R33" s="18">
        <v>39</v>
      </c>
      <c r="S33" s="18">
        <v>0</v>
      </c>
      <c r="T33" s="18">
        <v>1</v>
      </c>
      <c r="U33" s="18">
        <v>3</v>
      </c>
      <c r="V33" s="18">
        <v>12.5</v>
      </c>
      <c r="W33" s="36" t="s">
        <v>14</v>
      </c>
      <c r="X33" s="37">
        <v>105</v>
      </c>
      <c r="Y33" s="37">
        <v>0</v>
      </c>
      <c r="Z33" s="37">
        <v>0</v>
      </c>
      <c r="AA33" s="37">
        <v>2</v>
      </c>
      <c r="AB33" s="37">
        <v>12.7</v>
      </c>
    </row>
    <row r="34" spans="1:28" x14ac:dyDescent="0.25">
      <c r="A34" s="36">
        <v>57</v>
      </c>
      <c r="B34" s="37" t="s">
        <v>14</v>
      </c>
      <c r="C34" s="37">
        <v>40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1</v>
      </c>
      <c r="L34" s="37">
        <v>5</v>
      </c>
      <c r="M34" s="57">
        <v>15.4</v>
      </c>
      <c r="N34" t="s">
        <v>236</v>
      </c>
      <c r="Q34" s="18" t="s">
        <v>14</v>
      </c>
      <c r="R34" s="18">
        <v>40</v>
      </c>
      <c r="S34" s="18">
        <v>0</v>
      </c>
      <c r="T34" s="18">
        <v>1</v>
      </c>
      <c r="U34" s="18">
        <v>5</v>
      </c>
      <c r="V34" s="18">
        <v>15.4</v>
      </c>
      <c r="W34" s="36" t="s">
        <v>14</v>
      </c>
      <c r="X34" s="37">
        <v>113</v>
      </c>
      <c r="Y34" s="37">
        <v>0</v>
      </c>
      <c r="Z34" s="37">
        <v>0</v>
      </c>
      <c r="AA34" s="37">
        <v>5</v>
      </c>
      <c r="AB34" s="37">
        <v>19.600000000000001</v>
      </c>
    </row>
    <row r="35" spans="1:28" x14ac:dyDescent="0.25">
      <c r="A35" s="36">
        <v>58</v>
      </c>
      <c r="B35" s="37" t="s">
        <v>14</v>
      </c>
      <c r="C35" s="37">
        <v>41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1</v>
      </c>
      <c r="L35" s="37">
        <v>12</v>
      </c>
      <c r="M35" s="57">
        <v>19.2</v>
      </c>
      <c r="N35" t="s">
        <v>236</v>
      </c>
      <c r="Q35" s="18" t="s">
        <v>14</v>
      </c>
      <c r="R35" s="18">
        <v>41</v>
      </c>
      <c r="S35" s="18">
        <v>0</v>
      </c>
      <c r="T35" s="18">
        <v>1</v>
      </c>
      <c r="U35" s="18">
        <v>12</v>
      </c>
      <c r="V35" s="18">
        <v>19.2</v>
      </c>
      <c r="W35" s="36" t="s">
        <v>14</v>
      </c>
      <c r="X35" s="37">
        <v>150</v>
      </c>
      <c r="Y35" s="37">
        <v>0</v>
      </c>
      <c r="Z35" s="37">
        <v>0</v>
      </c>
      <c r="AA35" s="37">
        <v>2</v>
      </c>
      <c r="AB35" s="37">
        <v>17.100000000000001</v>
      </c>
    </row>
    <row r="36" spans="1:28" x14ac:dyDescent="0.25">
      <c r="A36" s="36">
        <v>59</v>
      </c>
      <c r="B36" s="37" t="s">
        <v>14</v>
      </c>
      <c r="C36" s="37">
        <v>52</v>
      </c>
      <c r="D36" s="37">
        <v>0</v>
      </c>
      <c r="E36" s="37">
        <v>0</v>
      </c>
      <c r="F36" s="37">
        <v>0</v>
      </c>
      <c r="G36" s="37">
        <v>0</v>
      </c>
      <c r="H36" s="37">
        <v>1</v>
      </c>
      <c r="I36" s="37">
        <v>0</v>
      </c>
      <c r="J36" s="37">
        <v>1</v>
      </c>
      <c r="K36" s="37">
        <v>1</v>
      </c>
      <c r="L36" s="37">
        <v>6</v>
      </c>
      <c r="M36" s="57">
        <v>14.3</v>
      </c>
      <c r="N36" t="s">
        <v>227</v>
      </c>
      <c r="Q36" s="18" t="s">
        <v>14</v>
      </c>
      <c r="R36" s="18">
        <v>52</v>
      </c>
      <c r="S36" s="18">
        <v>1</v>
      </c>
      <c r="T36" s="18">
        <v>1</v>
      </c>
      <c r="U36" s="18">
        <v>6</v>
      </c>
      <c r="V36" s="18">
        <v>14.3</v>
      </c>
      <c r="W36" s="36" t="s">
        <v>14</v>
      </c>
      <c r="X36" s="37">
        <v>193</v>
      </c>
      <c r="Y36" s="37">
        <v>1</v>
      </c>
      <c r="Z36" s="37">
        <v>0</v>
      </c>
      <c r="AA36" s="37">
        <v>8</v>
      </c>
      <c r="AB36" s="37">
        <v>16.7</v>
      </c>
    </row>
    <row r="37" spans="1:28" x14ac:dyDescent="0.25">
      <c r="A37" s="36">
        <v>60</v>
      </c>
      <c r="B37" s="37" t="s">
        <v>14</v>
      </c>
      <c r="C37" s="37">
        <v>56</v>
      </c>
      <c r="D37" s="37">
        <v>0</v>
      </c>
      <c r="E37" s="37">
        <v>0</v>
      </c>
      <c r="F37" s="37">
        <v>0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9</v>
      </c>
      <c r="M37" s="57">
        <v>18</v>
      </c>
      <c r="N37" t="s">
        <v>236</v>
      </c>
      <c r="Q37" s="18" t="s">
        <v>14</v>
      </c>
      <c r="R37" s="18">
        <v>56</v>
      </c>
      <c r="S37" s="18">
        <v>1</v>
      </c>
      <c r="T37" s="18">
        <v>1</v>
      </c>
      <c r="U37" s="18">
        <v>9</v>
      </c>
      <c r="V37" s="18">
        <v>18</v>
      </c>
      <c r="W37" s="36" t="s">
        <v>14</v>
      </c>
      <c r="X37" s="37">
        <v>203</v>
      </c>
      <c r="Y37" s="37">
        <v>1</v>
      </c>
      <c r="Z37" s="37">
        <v>0</v>
      </c>
      <c r="AA37" s="37">
        <v>4</v>
      </c>
      <c r="AB37" s="37">
        <v>11.5</v>
      </c>
    </row>
    <row r="38" spans="1:28" x14ac:dyDescent="0.25">
      <c r="A38" s="36">
        <v>61</v>
      </c>
      <c r="B38" s="37" t="s">
        <v>14</v>
      </c>
      <c r="C38" s="37">
        <v>57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10</v>
      </c>
      <c r="M38" s="57">
        <v>20</v>
      </c>
      <c r="N38" t="s">
        <v>227</v>
      </c>
      <c r="Q38" s="18" t="s">
        <v>14</v>
      </c>
      <c r="R38" s="18">
        <v>57</v>
      </c>
      <c r="S38" s="18">
        <v>0</v>
      </c>
      <c r="T38" s="18">
        <v>1</v>
      </c>
      <c r="U38" s="18">
        <v>10</v>
      </c>
      <c r="V38" s="18">
        <v>20</v>
      </c>
      <c r="W38" s="36" t="s">
        <v>14</v>
      </c>
      <c r="X38" s="37">
        <v>204</v>
      </c>
      <c r="Y38" s="37">
        <v>1</v>
      </c>
      <c r="Z38" s="37">
        <v>0</v>
      </c>
      <c r="AA38" s="37">
        <v>4</v>
      </c>
      <c r="AB38" s="37">
        <v>12.5</v>
      </c>
    </row>
    <row r="39" spans="1:28" x14ac:dyDescent="0.25">
      <c r="A39" s="36">
        <v>62</v>
      </c>
      <c r="B39" s="37" t="s">
        <v>14</v>
      </c>
      <c r="C39" s="37">
        <v>65</v>
      </c>
      <c r="D39" s="37">
        <v>0</v>
      </c>
      <c r="E39" s="37">
        <v>0</v>
      </c>
      <c r="F39" s="37">
        <v>0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9</v>
      </c>
      <c r="M39" s="57">
        <v>13.9</v>
      </c>
      <c r="N39" t="s">
        <v>236</v>
      </c>
      <c r="Q39" s="18" t="s">
        <v>14</v>
      </c>
      <c r="R39" s="18">
        <v>65</v>
      </c>
      <c r="S39" s="18">
        <v>1</v>
      </c>
      <c r="T39" s="18">
        <v>1</v>
      </c>
      <c r="U39" s="18">
        <v>9</v>
      </c>
      <c r="V39" s="18">
        <v>13.9</v>
      </c>
      <c r="AA39" s="21">
        <f>AVERAGE(AA2:AA38)</f>
        <v>3.5675675675675675</v>
      </c>
      <c r="AB39">
        <f>AVERAGE(AB2:AB38)</f>
        <v>15.191666666666666</v>
      </c>
    </row>
    <row r="40" spans="1:28" x14ac:dyDescent="0.25">
      <c r="A40" s="36">
        <v>63</v>
      </c>
      <c r="B40" s="37" t="s">
        <v>14</v>
      </c>
      <c r="C40" s="37">
        <v>73</v>
      </c>
      <c r="D40" s="37">
        <v>0</v>
      </c>
      <c r="E40" s="37">
        <v>0</v>
      </c>
      <c r="F40" s="37">
        <v>0</v>
      </c>
      <c r="G40" s="37">
        <v>1</v>
      </c>
      <c r="H40" s="37">
        <v>0</v>
      </c>
      <c r="I40" s="37">
        <v>1</v>
      </c>
      <c r="J40" s="37">
        <v>1</v>
      </c>
      <c r="K40" s="37">
        <v>1</v>
      </c>
      <c r="L40" s="37">
        <v>13</v>
      </c>
      <c r="M40" s="57">
        <v>14.9</v>
      </c>
      <c r="N40" t="s">
        <v>233</v>
      </c>
      <c r="Q40" s="18" t="s">
        <v>14</v>
      </c>
      <c r="R40" s="18">
        <v>73</v>
      </c>
      <c r="S40" s="18">
        <v>1</v>
      </c>
      <c r="T40" s="18">
        <v>1</v>
      </c>
      <c r="U40" s="18">
        <v>13</v>
      </c>
      <c r="V40" s="18">
        <v>14.9</v>
      </c>
    </row>
    <row r="41" spans="1:28" x14ac:dyDescent="0.25">
      <c r="A41" s="36">
        <v>64</v>
      </c>
      <c r="B41" s="37" t="s">
        <v>14</v>
      </c>
      <c r="C41" s="37">
        <v>77</v>
      </c>
      <c r="D41" s="37">
        <v>0</v>
      </c>
      <c r="E41" s="37">
        <v>0</v>
      </c>
      <c r="F41" s="37">
        <v>0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12</v>
      </c>
      <c r="M41" s="57">
        <v>21.2</v>
      </c>
      <c r="N41" t="s">
        <v>233</v>
      </c>
      <c r="Q41" s="18" t="s">
        <v>14</v>
      </c>
      <c r="R41" s="18">
        <v>77</v>
      </c>
      <c r="S41" s="18">
        <v>1</v>
      </c>
      <c r="T41" s="18">
        <v>1</v>
      </c>
      <c r="U41" s="18">
        <v>12</v>
      </c>
      <c r="V41" s="18">
        <v>21.2</v>
      </c>
    </row>
    <row r="42" spans="1:28" x14ac:dyDescent="0.25">
      <c r="A42" s="36">
        <v>65</v>
      </c>
      <c r="B42" s="37" t="s">
        <v>14</v>
      </c>
      <c r="C42" s="37">
        <v>80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1</v>
      </c>
      <c r="L42" s="37">
        <v>2</v>
      </c>
      <c r="M42" s="57">
        <v>18.3</v>
      </c>
      <c r="N42" t="s">
        <v>232</v>
      </c>
      <c r="Q42" s="18" t="s">
        <v>14</v>
      </c>
      <c r="R42" s="18">
        <v>80</v>
      </c>
      <c r="S42" s="18">
        <v>0</v>
      </c>
      <c r="T42" s="18">
        <v>1</v>
      </c>
      <c r="U42" s="18">
        <v>2</v>
      </c>
      <c r="V42" s="18">
        <v>18.3</v>
      </c>
    </row>
    <row r="43" spans="1:28" x14ac:dyDescent="0.25">
      <c r="A43" s="36">
        <v>66</v>
      </c>
      <c r="B43" s="37" t="s">
        <v>14</v>
      </c>
      <c r="C43" s="37">
        <v>82</v>
      </c>
      <c r="D43" s="37">
        <v>0</v>
      </c>
      <c r="E43" s="37">
        <v>0</v>
      </c>
      <c r="F43" s="37">
        <v>0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2</v>
      </c>
      <c r="M43" s="57">
        <v>17.899999999999999</v>
      </c>
      <c r="N43" t="s">
        <v>232</v>
      </c>
      <c r="Q43" s="18" t="s">
        <v>14</v>
      </c>
      <c r="R43" s="18">
        <v>82</v>
      </c>
      <c r="S43" s="18">
        <v>1</v>
      </c>
      <c r="T43" s="18">
        <v>1</v>
      </c>
      <c r="U43" s="18">
        <v>2</v>
      </c>
      <c r="V43" s="18">
        <v>17.899999999999999</v>
      </c>
    </row>
    <row r="44" spans="1:28" x14ac:dyDescent="0.25">
      <c r="A44" s="36">
        <v>67</v>
      </c>
      <c r="B44" s="37" t="s">
        <v>14</v>
      </c>
      <c r="C44" s="37">
        <v>101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1</v>
      </c>
      <c r="L44" s="37">
        <v>9</v>
      </c>
      <c r="M44" s="57">
        <v>17.7</v>
      </c>
      <c r="N44" t="s">
        <v>227</v>
      </c>
      <c r="Q44" s="18" t="s">
        <v>14</v>
      </c>
      <c r="R44" s="18">
        <v>101</v>
      </c>
      <c r="S44" s="18">
        <v>0</v>
      </c>
      <c r="T44" s="18">
        <v>1</v>
      </c>
      <c r="U44" s="18">
        <v>9</v>
      </c>
      <c r="V44" s="18">
        <v>17.7</v>
      </c>
    </row>
    <row r="45" spans="1:28" x14ac:dyDescent="0.25">
      <c r="A45" s="36">
        <v>68</v>
      </c>
      <c r="B45" s="37" t="s">
        <v>14</v>
      </c>
      <c r="C45" s="37">
        <v>103</v>
      </c>
      <c r="D45" s="37">
        <v>1</v>
      </c>
      <c r="E45" s="37">
        <v>1</v>
      </c>
      <c r="F45" s="37">
        <v>1</v>
      </c>
      <c r="G45" s="37">
        <v>1</v>
      </c>
      <c r="H45" s="37">
        <v>0</v>
      </c>
      <c r="I45" s="37">
        <v>0</v>
      </c>
      <c r="J45" s="37">
        <v>1</v>
      </c>
      <c r="K45" s="37">
        <v>1</v>
      </c>
      <c r="L45" s="37">
        <v>4</v>
      </c>
      <c r="M45" s="57">
        <v>15.6</v>
      </c>
      <c r="N45" t="s">
        <v>228</v>
      </c>
      <c r="Q45" s="18" t="s">
        <v>14</v>
      </c>
      <c r="R45" s="18">
        <v>103</v>
      </c>
      <c r="S45" s="18">
        <v>1</v>
      </c>
      <c r="T45" s="18">
        <v>1</v>
      </c>
      <c r="U45" s="18">
        <v>4</v>
      </c>
      <c r="V45" s="18">
        <v>15.6</v>
      </c>
    </row>
    <row r="46" spans="1:28" x14ac:dyDescent="0.25">
      <c r="A46" s="36">
        <v>71</v>
      </c>
      <c r="B46" s="37" t="s">
        <v>14</v>
      </c>
      <c r="C46" s="37">
        <v>119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1</v>
      </c>
      <c r="L46" s="37">
        <v>8</v>
      </c>
      <c r="M46" s="57">
        <v>19</v>
      </c>
      <c r="N46" t="s">
        <v>236</v>
      </c>
      <c r="Q46" s="18" t="s">
        <v>14</v>
      </c>
      <c r="R46" s="18">
        <v>119</v>
      </c>
      <c r="S46" s="18">
        <v>0</v>
      </c>
      <c r="T46" s="18">
        <v>1</v>
      </c>
      <c r="U46" s="18">
        <v>8</v>
      </c>
      <c r="V46" s="18">
        <v>19</v>
      </c>
    </row>
    <row r="47" spans="1:28" x14ac:dyDescent="0.25">
      <c r="A47" s="36">
        <v>72</v>
      </c>
      <c r="B47" s="37" t="s">
        <v>14</v>
      </c>
      <c r="C47" s="37">
        <v>120</v>
      </c>
      <c r="D47" s="37">
        <v>0</v>
      </c>
      <c r="E47" s="37">
        <v>0</v>
      </c>
      <c r="F47" s="37">
        <v>0</v>
      </c>
      <c r="G47" s="37">
        <v>1</v>
      </c>
      <c r="H47" s="37">
        <v>1</v>
      </c>
      <c r="I47" s="37">
        <v>1</v>
      </c>
      <c r="J47" s="37">
        <v>1</v>
      </c>
      <c r="K47" s="37">
        <v>1</v>
      </c>
      <c r="L47" s="37">
        <v>7</v>
      </c>
      <c r="M47" s="57">
        <v>14.2</v>
      </c>
      <c r="N47" t="s">
        <v>236</v>
      </c>
      <c r="Q47" s="18" t="s">
        <v>14</v>
      </c>
      <c r="R47" s="18">
        <v>120</v>
      </c>
      <c r="S47" s="18">
        <v>1</v>
      </c>
      <c r="T47" s="18">
        <v>1</v>
      </c>
      <c r="U47" s="18">
        <v>7</v>
      </c>
      <c r="V47" s="18">
        <v>14.2</v>
      </c>
    </row>
    <row r="48" spans="1:28" x14ac:dyDescent="0.25">
      <c r="A48" s="36">
        <v>73</v>
      </c>
      <c r="B48" s="37" t="s">
        <v>14</v>
      </c>
      <c r="C48" s="37">
        <v>129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1</v>
      </c>
      <c r="L48" s="37">
        <v>7</v>
      </c>
      <c r="M48" s="57">
        <v>16.899999999999999</v>
      </c>
      <c r="N48" t="s">
        <v>227</v>
      </c>
      <c r="Q48" s="18" t="s">
        <v>14</v>
      </c>
      <c r="R48" s="18">
        <v>129</v>
      </c>
      <c r="S48" s="18">
        <v>0</v>
      </c>
      <c r="T48" s="18">
        <v>1</v>
      </c>
      <c r="U48" s="18">
        <v>7</v>
      </c>
      <c r="V48" s="18">
        <v>16.899999999999999</v>
      </c>
    </row>
    <row r="49" spans="1:22" x14ac:dyDescent="0.25">
      <c r="A49" s="36">
        <v>75</v>
      </c>
      <c r="B49" s="37" t="s">
        <v>14</v>
      </c>
      <c r="C49" s="37">
        <v>161</v>
      </c>
      <c r="D49" s="37">
        <v>0</v>
      </c>
      <c r="E49" s="37">
        <v>0</v>
      </c>
      <c r="F49" s="37">
        <v>0</v>
      </c>
      <c r="G49" s="37">
        <v>0</v>
      </c>
      <c r="H49" s="37">
        <v>1</v>
      </c>
      <c r="I49" s="37">
        <v>1</v>
      </c>
      <c r="J49" s="37">
        <v>1</v>
      </c>
      <c r="K49" s="37">
        <v>1</v>
      </c>
      <c r="L49" s="37">
        <v>10</v>
      </c>
      <c r="M49" s="57">
        <v>16</v>
      </c>
      <c r="N49" t="s">
        <v>233</v>
      </c>
      <c r="Q49" s="18" t="s">
        <v>14</v>
      </c>
      <c r="R49" s="18">
        <v>161</v>
      </c>
      <c r="S49" s="18">
        <v>1</v>
      </c>
      <c r="T49" s="18">
        <v>1</v>
      </c>
      <c r="U49" s="18">
        <v>10</v>
      </c>
      <c r="V49" s="18">
        <v>16</v>
      </c>
    </row>
    <row r="50" spans="1:22" x14ac:dyDescent="0.25">
      <c r="A50" s="36">
        <v>76</v>
      </c>
      <c r="B50" s="37" t="s">
        <v>14</v>
      </c>
      <c r="C50" s="37">
        <v>178</v>
      </c>
      <c r="D50" s="37">
        <v>0</v>
      </c>
      <c r="E50" s="37">
        <v>0</v>
      </c>
      <c r="F50" s="37">
        <v>0</v>
      </c>
      <c r="G50" s="37">
        <v>1</v>
      </c>
      <c r="H50" s="37">
        <v>1</v>
      </c>
      <c r="I50" s="37">
        <v>1</v>
      </c>
      <c r="J50" s="37">
        <v>1</v>
      </c>
      <c r="K50" s="37">
        <v>1</v>
      </c>
      <c r="L50" s="37">
        <v>9</v>
      </c>
      <c r="M50" s="57">
        <v>19.600000000000001</v>
      </c>
      <c r="N50" t="s">
        <v>239</v>
      </c>
      <c r="Q50" s="18" t="s">
        <v>14</v>
      </c>
      <c r="R50" s="18">
        <v>178</v>
      </c>
      <c r="S50" s="18">
        <v>1</v>
      </c>
      <c r="T50" s="18">
        <v>1</v>
      </c>
      <c r="U50" s="18">
        <v>9</v>
      </c>
      <c r="V50" s="18">
        <v>19.600000000000001</v>
      </c>
    </row>
    <row r="51" spans="1:22" x14ac:dyDescent="0.25">
      <c r="A51" s="36">
        <v>78</v>
      </c>
      <c r="B51" s="37" t="s">
        <v>14</v>
      </c>
      <c r="C51" s="37">
        <v>201</v>
      </c>
      <c r="D51" s="37">
        <v>0</v>
      </c>
      <c r="E51" s="37">
        <v>0</v>
      </c>
      <c r="F51" s="37">
        <v>0</v>
      </c>
      <c r="G51" s="37">
        <v>1</v>
      </c>
      <c r="H51" s="37">
        <v>1</v>
      </c>
      <c r="I51" s="37">
        <v>1</v>
      </c>
      <c r="J51" s="37">
        <v>1</v>
      </c>
      <c r="K51" s="37">
        <v>1</v>
      </c>
      <c r="L51" s="37">
        <v>5</v>
      </c>
      <c r="M51" s="57">
        <v>16</v>
      </c>
      <c r="N51" t="s">
        <v>232</v>
      </c>
      <c r="Q51" s="18" t="s">
        <v>14</v>
      </c>
      <c r="R51" s="18">
        <v>201</v>
      </c>
      <c r="S51" s="18">
        <v>1</v>
      </c>
      <c r="T51" s="18">
        <v>1</v>
      </c>
      <c r="U51" s="18">
        <v>5</v>
      </c>
      <c r="V51" s="18">
        <v>16</v>
      </c>
    </row>
    <row r="52" spans="1:22" x14ac:dyDescent="0.25">
      <c r="A52" s="38">
        <v>79</v>
      </c>
      <c r="B52" s="39" t="s">
        <v>14</v>
      </c>
      <c r="C52" s="39">
        <v>202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7">
        <v>1</v>
      </c>
      <c r="L52" s="37">
        <v>6</v>
      </c>
      <c r="M52" s="57">
        <v>15.3</v>
      </c>
      <c r="N52" t="s">
        <v>227</v>
      </c>
      <c r="Q52" s="18" t="s">
        <v>14</v>
      </c>
      <c r="R52" s="18">
        <v>202</v>
      </c>
      <c r="S52" s="18">
        <v>0</v>
      </c>
      <c r="T52" s="18">
        <v>1</v>
      </c>
      <c r="U52" s="18">
        <v>6</v>
      </c>
      <c r="V52" s="18">
        <v>15.3</v>
      </c>
    </row>
    <row r="53" spans="1:22" x14ac:dyDescent="0.25">
      <c r="A53" s="46">
        <v>83</v>
      </c>
      <c r="B53" s="47" t="s">
        <v>17</v>
      </c>
      <c r="C53" s="47">
        <v>8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1</v>
      </c>
      <c r="M53" s="52">
        <v>16.3</v>
      </c>
      <c r="U53" s="66">
        <f>AVERAGE(U2:U52)</f>
        <v>6.882352941176471</v>
      </c>
      <c r="V53" s="1">
        <f>AVERAGE(V2:V52)</f>
        <v>15.941999999999998</v>
      </c>
    </row>
    <row r="54" spans="1:22" x14ac:dyDescent="0.25">
      <c r="A54" s="48">
        <v>84</v>
      </c>
      <c r="B54" s="49" t="s">
        <v>17</v>
      </c>
      <c r="C54" s="49">
        <v>10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1</v>
      </c>
      <c r="M54" s="53">
        <v>12.2</v>
      </c>
      <c r="R54" s="65"/>
      <c r="S54" s="65" t="s">
        <v>246</v>
      </c>
      <c r="T54" s="65"/>
      <c r="U54" s="86">
        <f>_xlfn.T.TEST(U2:U52,AA2:AA38,2,3)</f>
        <v>3.3465137372955186E-7</v>
      </c>
    </row>
    <row r="55" spans="1:22" x14ac:dyDescent="0.25">
      <c r="A55" s="42">
        <v>1</v>
      </c>
      <c r="B55" s="43" t="s">
        <v>9</v>
      </c>
      <c r="C55" s="43">
        <v>1</v>
      </c>
      <c r="D55" s="43">
        <v>0</v>
      </c>
      <c r="E55" s="43">
        <v>0</v>
      </c>
      <c r="F55" s="43">
        <v>0</v>
      </c>
      <c r="G55" s="43">
        <v>1</v>
      </c>
      <c r="H55" s="43">
        <v>0</v>
      </c>
      <c r="I55" s="43">
        <v>1</v>
      </c>
      <c r="J55" s="43">
        <v>1</v>
      </c>
      <c r="K55" s="43">
        <v>0</v>
      </c>
      <c r="L55" s="43">
        <v>6</v>
      </c>
      <c r="M55" s="55">
        <v>16.899999999999999</v>
      </c>
    </row>
    <row r="56" spans="1:22" x14ac:dyDescent="0.25">
      <c r="A56" s="42">
        <v>3</v>
      </c>
      <c r="B56" s="43" t="s">
        <v>9</v>
      </c>
      <c r="C56" s="43">
        <v>10</v>
      </c>
      <c r="D56" s="43">
        <v>0</v>
      </c>
      <c r="E56" s="43">
        <v>0</v>
      </c>
      <c r="F56" s="43">
        <v>0</v>
      </c>
      <c r="G56" s="43">
        <v>0</v>
      </c>
      <c r="H56" s="43">
        <v>0</v>
      </c>
      <c r="I56" s="43">
        <v>1</v>
      </c>
      <c r="J56" s="43">
        <v>1</v>
      </c>
      <c r="K56" s="43">
        <v>0</v>
      </c>
      <c r="L56" s="43">
        <v>7</v>
      </c>
      <c r="M56" s="55">
        <v>13.1</v>
      </c>
    </row>
    <row r="57" spans="1:22" x14ac:dyDescent="0.25">
      <c r="A57" s="42">
        <v>4</v>
      </c>
      <c r="B57" s="43" t="s">
        <v>9</v>
      </c>
      <c r="C57" s="43">
        <v>11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1</v>
      </c>
      <c r="M57" s="55">
        <v>10.6</v>
      </c>
    </row>
    <row r="58" spans="1:22" x14ac:dyDescent="0.25">
      <c r="A58" s="42">
        <v>7</v>
      </c>
      <c r="B58" s="43" t="s">
        <v>9</v>
      </c>
      <c r="C58" s="43">
        <v>14</v>
      </c>
      <c r="D58" s="43">
        <v>0</v>
      </c>
      <c r="E58" s="43">
        <v>0</v>
      </c>
      <c r="F58" s="43">
        <v>0</v>
      </c>
      <c r="G58" s="43">
        <v>0</v>
      </c>
      <c r="H58" s="43">
        <v>1</v>
      </c>
      <c r="I58" s="43">
        <v>0</v>
      </c>
      <c r="J58" s="43">
        <v>1</v>
      </c>
      <c r="K58" s="43">
        <v>0</v>
      </c>
      <c r="L58" s="43">
        <v>4</v>
      </c>
      <c r="M58" s="55">
        <v>13.4</v>
      </c>
    </row>
    <row r="59" spans="1:22" x14ac:dyDescent="0.25">
      <c r="A59" s="42">
        <v>8</v>
      </c>
      <c r="B59" s="43" t="s">
        <v>9</v>
      </c>
      <c r="C59" s="43">
        <v>16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4</v>
      </c>
      <c r="M59" s="55">
        <v>14.6</v>
      </c>
    </row>
    <row r="60" spans="1:22" x14ac:dyDescent="0.25">
      <c r="A60" s="42">
        <v>10</v>
      </c>
      <c r="B60" s="43" t="s">
        <v>9</v>
      </c>
      <c r="C60" s="43">
        <v>22</v>
      </c>
      <c r="D60" s="43">
        <v>0</v>
      </c>
      <c r="E60" s="43">
        <v>0</v>
      </c>
      <c r="F60" s="43">
        <v>0</v>
      </c>
      <c r="G60" s="43">
        <v>1</v>
      </c>
      <c r="H60" s="43">
        <v>1</v>
      </c>
      <c r="I60" s="43">
        <v>1</v>
      </c>
      <c r="J60" s="43">
        <v>1</v>
      </c>
      <c r="K60" s="43">
        <v>0</v>
      </c>
      <c r="L60" s="43">
        <v>2</v>
      </c>
      <c r="M60" s="55">
        <v>16.600000000000001</v>
      </c>
    </row>
    <row r="61" spans="1:22" x14ac:dyDescent="0.25">
      <c r="A61" s="42">
        <v>12</v>
      </c>
      <c r="B61" s="43" t="s">
        <v>9</v>
      </c>
      <c r="C61" s="43">
        <v>27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6</v>
      </c>
      <c r="M61" s="55">
        <v>10.9</v>
      </c>
    </row>
    <row r="62" spans="1:22" x14ac:dyDescent="0.25">
      <c r="A62" s="42">
        <v>13</v>
      </c>
      <c r="B62" s="43" t="s">
        <v>9</v>
      </c>
      <c r="C62" s="43">
        <v>29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33">
        <v>0</v>
      </c>
      <c r="K62" s="33">
        <v>0</v>
      </c>
      <c r="L62" s="33">
        <v>0</v>
      </c>
      <c r="M62" s="55">
        <v>14.2</v>
      </c>
      <c r="N62" t="s">
        <v>234</v>
      </c>
    </row>
    <row r="63" spans="1:22" x14ac:dyDescent="0.25">
      <c r="A63" s="42">
        <v>14</v>
      </c>
      <c r="B63" s="43" t="s">
        <v>9</v>
      </c>
      <c r="C63" s="43">
        <v>32</v>
      </c>
      <c r="D63" s="43">
        <v>0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2</v>
      </c>
      <c r="M63" s="55">
        <v>15.3</v>
      </c>
    </row>
    <row r="64" spans="1:22" x14ac:dyDescent="0.25">
      <c r="A64" s="42">
        <v>17</v>
      </c>
      <c r="B64" s="43" t="s">
        <v>9</v>
      </c>
      <c r="C64" s="43">
        <v>36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3</v>
      </c>
      <c r="M64" s="55">
        <v>19.7</v>
      </c>
    </row>
    <row r="65" spans="1:13" x14ac:dyDescent="0.25">
      <c r="A65" s="42">
        <v>18</v>
      </c>
      <c r="B65" s="43" t="s">
        <v>9</v>
      </c>
      <c r="C65" s="43">
        <v>38</v>
      </c>
      <c r="D65" s="43">
        <v>0</v>
      </c>
      <c r="E65" s="43">
        <v>0</v>
      </c>
      <c r="F65" s="43">
        <v>0</v>
      </c>
      <c r="G65" s="43">
        <v>1</v>
      </c>
      <c r="H65" s="43">
        <v>1</v>
      </c>
      <c r="I65" s="43">
        <v>1</v>
      </c>
      <c r="J65" s="43">
        <v>1</v>
      </c>
      <c r="K65" s="43">
        <v>0</v>
      </c>
      <c r="L65" s="43">
        <v>3</v>
      </c>
      <c r="M65" s="55">
        <v>11.8</v>
      </c>
    </row>
    <row r="66" spans="1:13" x14ac:dyDescent="0.25">
      <c r="A66" s="42">
        <v>21</v>
      </c>
      <c r="B66" s="43" t="s">
        <v>9</v>
      </c>
      <c r="C66" s="43">
        <v>57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3</v>
      </c>
      <c r="M66" s="55">
        <v>14.3</v>
      </c>
    </row>
    <row r="67" spans="1:13" x14ac:dyDescent="0.25">
      <c r="A67" s="42">
        <v>22</v>
      </c>
      <c r="B67" s="43" t="s">
        <v>9</v>
      </c>
      <c r="C67" s="43">
        <v>61</v>
      </c>
      <c r="D67" s="43">
        <v>0</v>
      </c>
      <c r="E67" s="43">
        <v>0</v>
      </c>
      <c r="F67" s="43">
        <v>0</v>
      </c>
      <c r="G67" s="43">
        <v>1</v>
      </c>
      <c r="H67" s="43">
        <v>0</v>
      </c>
      <c r="I67" s="43">
        <v>1</v>
      </c>
      <c r="J67" s="43">
        <v>1</v>
      </c>
      <c r="K67" s="43">
        <v>0</v>
      </c>
      <c r="L67" s="43">
        <v>2</v>
      </c>
      <c r="M67" s="55">
        <v>16.2</v>
      </c>
    </row>
    <row r="68" spans="1:13" x14ac:dyDescent="0.25">
      <c r="A68" s="42">
        <v>23</v>
      </c>
      <c r="B68" s="43" t="s">
        <v>9</v>
      </c>
      <c r="C68" s="43">
        <v>75</v>
      </c>
      <c r="D68" s="43">
        <v>0</v>
      </c>
      <c r="E68" s="43">
        <v>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5</v>
      </c>
      <c r="M68" s="55">
        <v>16.100000000000001</v>
      </c>
    </row>
    <row r="69" spans="1:13" x14ac:dyDescent="0.25">
      <c r="A69" s="42">
        <v>24</v>
      </c>
      <c r="B69" s="43" t="s">
        <v>9</v>
      </c>
      <c r="C69" s="43">
        <v>84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4</v>
      </c>
      <c r="M69" s="55">
        <v>15.6</v>
      </c>
    </row>
    <row r="70" spans="1:13" x14ac:dyDescent="0.25">
      <c r="A70" s="42">
        <v>26</v>
      </c>
      <c r="B70" s="43" t="s">
        <v>9</v>
      </c>
      <c r="C70" s="43">
        <v>86</v>
      </c>
      <c r="D70" s="43">
        <v>0</v>
      </c>
      <c r="E70" s="43">
        <v>0</v>
      </c>
      <c r="F70" s="43">
        <v>0</v>
      </c>
      <c r="G70" s="43">
        <v>1</v>
      </c>
      <c r="H70" s="43">
        <v>1</v>
      </c>
      <c r="I70" s="43">
        <v>1</v>
      </c>
      <c r="J70" s="43">
        <v>1</v>
      </c>
      <c r="K70" s="43">
        <v>0</v>
      </c>
      <c r="L70" s="43">
        <v>7</v>
      </c>
      <c r="M70" s="59"/>
    </row>
    <row r="71" spans="1:13" x14ac:dyDescent="0.25">
      <c r="A71" s="42">
        <v>33</v>
      </c>
      <c r="B71" s="43" t="s">
        <v>9</v>
      </c>
      <c r="C71" s="43">
        <v>123</v>
      </c>
      <c r="D71" s="43">
        <v>0</v>
      </c>
      <c r="E71" s="43">
        <v>0</v>
      </c>
      <c r="F71" s="43">
        <v>0</v>
      </c>
      <c r="G71" s="43">
        <v>1</v>
      </c>
      <c r="H71" s="43">
        <v>1</v>
      </c>
      <c r="I71" s="43">
        <v>1</v>
      </c>
      <c r="J71" s="43">
        <v>1</v>
      </c>
      <c r="K71" s="43">
        <v>0</v>
      </c>
      <c r="L71" s="43">
        <v>7</v>
      </c>
      <c r="M71" s="55">
        <v>14.3</v>
      </c>
    </row>
    <row r="72" spans="1:13" x14ac:dyDescent="0.25">
      <c r="A72" s="42">
        <v>34</v>
      </c>
      <c r="B72" s="43" t="s">
        <v>9</v>
      </c>
      <c r="C72" s="43">
        <v>128</v>
      </c>
      <c r="D72" s="43">
        <v>0</v>
      </c>
      <c r="E72" s="43">
        <v>0</v>
      </c>
      <c r="F72" s="43">
        <v>0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1</v>
      </c>
      <c r="M72" s="55">
        <v>15.7</v>
      </c>
    </row>
    <row r="73" spans="1:13" x14ac:dyDescent="0.25">
      <c r="A73" s="42">
        <v>42</v>
      </c>
      <c r="B73" s="43" t="s">
        <v>9</v>
      </c>
      <c r="C73" s="43">
        <v>170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1</v>
      </c>
      <c r="M73" s="55">
        <v>14.6</v>
      </c>
    </row>
    <row r="74" spans="1:13" x14ac:dyDescent="0.25">
      <c r="A74" s="42">
        <v>43</v>
      </c>
      <c r="B74" s="43" t="s">
        <v>9</v>
      </c>
      <c r="C74" s="43" t="s">
        <v>10</v>
      </c>
      <c r="D74" s="43">
        <v>0</v>
      </c>
      <c r="E74" s="43">
        <v>0</v>
      </c>
      <c r="F74" s="43">
        <v>0</v>
      </c>
      <c r="G74" s="43">
        <v>1</v>
      </c>
      <c r="H74" s="43">
        <v>1</v>
      </c>
      <c r="I74" s="43">
        <v>1</v>
      </c>
      <c r="J74" s="43">
        <v>1</v>
      </c>
      <c r="K74" s="43">
        <v>0</v>
      </c>
      <c r="L74" s="43">
        <v>3</v>
      </c>
      <c r="M74" s="55">
        <v>12.2</v>
      </c>
    </row>
    <row r="75" spans="1:13" x14ac:dyDescent="0.25">
      <c r="A75" s="42">
        <v>46</v>
      </c>
      <c r="B75" s="43" t="s">
        <v>9</v>
      </c>
      <c r="C75" s="43" t="s">
        <v>15</v>
      </c>
      <c r="D75" s="43">
        <v>0</v>
      </c>
      <c r="E75" s="43">
        <v>0</v>
      </c>
      <c r="F75" s="43">
        <v>0</v>
      </c>
      <c r="G75" s="43">
        <v>1</v>
      </c>
      <c r="H75" s="43">
        <v>1</v>
      </c>
      <c r="I75" s="43">
        <v>1</v>
      </c>
      <c r="J75" s="43">
        <v>1</v>
      </c>
      <c r="K75" s="43">
        <v>0</v>
      </c>
      <c r="L75" s="43">
        <v>3</v>
      </c>
      <c r="M75" s="55">
        <v>13.5</v>
      </c>
    </row>
    <row r="76" spans="1:13" x14ac:dyDescent="0.25">
      <c r="A76" s="42">
        <v>47</v>
      </c>
      <c r="B76" s="43" t="s">
        <v>9</v>
      </c>
      <c r="C76" s="43" t="s">
        <v>16</v>
      </c>
      <c r="D76" s="43">
        <v>0</v>
      </c>
      <c r="E76" s="43">
        <v>0</v>
      </c>
      <c r="F76" s="43">
        <v>0</v>
      </c>
      <c r="G76" s="43">
        <v>1</v>
      </c>
      <c r="H76" s="43">
        <v>1</v>
      </c>
      <c r="I76" s="43">
        <v>1</v>
      </c>
      <c r="J76" s="43">
        <v>1</v>
      </c>
      <c r="K76" s="43">
        <v>0</v>
      </c>
      <c r="L76" s="43">
        <v>3</v>
      </c>
      <c r="M76" s="55">
        <v>14.7</v>
      </c>
    </row>
    <row r="77" spans="1:13" x14ac:dyDescent="0.25">
      <c r="A77" s="42">
        <v>44</v>
      </c>
      <c r="B77" s="43" t="s">
        <v>9</v>
      </c>
      <c r="C77" s="43" t="s">
        <v>12</v>
      </c>
      <c r="D77" s="43">
        <v>0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4</v>
      </c>
      <c r="M77" s="55">
        <v>18.100000000000001</v>
      </c>
    </row>
    <row r="78" spans="1:13" x14ac:dyDescent="0.25">
      <c r="A78" s="36">
        <v>49</v>
      </c>
      <c r="B78" s="37" t="s">
        <v>14</v>
      </c>
      <c r="C78" s="37">
        <v>4</v>
      </c>
      <c r="D78" s="37">
        <v>0</v>
      </c>
      <c r="E78" s="37">
        <v>0</v>
      </c>
      <c r="F78" s="37">
        <v>0</v>
      </c>
      <c r="G78" s="37">
        <v>1</v>
      </c>
      <c r="H78" s="37">
        <v>1</v>
      </c>
      <c r="I78" s="37">
        <v>1</v>
      </c>
      <c r="J78" s="37">
        <v>1</v>
      </c>
      <c r="K78" s="37">
        <v>0</v>
      </c>
      <c r="L78" s="37">
        <v>2</v>
      </c>
      <c r="M78" s="57">
        <v>13.4</v>
      </c>
    </row>
    <row r="79" spans="1:13" x14ac:dyDescent="0.25">
      <c r="A79" s="36">
        <v>50</v>
      </c>
      <c r="B79" s="37" t="s">
        <v>14</v>
      </c>
      <c r="C79" s="37">
        <v>17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1</v>
      </c>
      <c r="J79" s="37">
        <v>1</v>
      </c>
      <c r="K79" s="37">
        <v>0</v>
      </c>
      <c r="L79" s="37">
        <v>8</v>
      </c>
      <c r="M79" s="57">
        <v>17.100000000000001</v>
      </c>
    </row>
    <row r="80" spans="1:13" x14ac:dyDescent="0.25">
      <c r="A80" s="36">
        <v>51</v>
      </c>
      <c r="B80" s="37" t="s">
        <v>14</v>
      </c>
      <c r="C80" s="37">
        <v>20</v>
      </c>
      <c r="D80" s="37">
        <v>0</v>
      </c>
      <c r="E80" s="37">
        <v>0</v>
      </c>
      <c r="F80" s="37">
        <v>0</v>
      </c>
      <c r="G80" s="37">
        <v>1</v>
      </c>
      <c r="H80" s="37">
        <v>1</v>
      </c>
      <c r="I80" s="37">
        <v>1</v>
      </c>
      <c r="J80" s="37">
        <v>1</v>
      </c>
      <c r="K80" s="37">
        <v>0</v>
      </c>
      <c r="L80" s="37">
        <v>6</v>
      </c>
      <c r="M80" s="57">
        <v>13.4</v>
      </c>
    </row>
    <row r="81" spans="1:20" x14ac:dyDescent="0.25">
      <c r="A81" s="36">
        <v>53</v>
      </c>
      <c r="B81" s="37" t="s">
        <v>14</v>
      </c>
      <c r="C81" s="37">
        <v>29</v>
      </c>
      <c r="D81" s="37">
        <v>0</v>
      </c>
      <c r="E81" s="37">
        <v>0</v>
      </c>
      <c r="F81" s="37">
        <v>0</v>
      </c>
      <c r="G81" s="37">
        <v>1</v>
      </c>
      <c r="H81" s="37">
        <v>0</v>
      </c>
      <c r="I81" s="37">
        <v>1</v>
      </c>
      <c r="J81" s="37">
        <v>1</v>
      </c>
      <c r="K81" s="37">
        <v>0</v>
      </c>
      <c r="L81" s="37">
        <v>7</v>
      </c>
      <c r="M81" s="57">
        <v>23.2</v>
      </c>
    </row>
    <row r="82" spans="1:20" x14ac:dyDescent="0.25">
      <c r="A82" s="36">
        <v>54</v>
      </c>
      <c r="B82" s="37" t="s">
        <v>14</v>
      </c>
      <c r="C82" s="37">
        <v>33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3">
        <v>0</v>
      </c>
      <c r="K82" s="33">
        <v>0</v>
      </c>
      <c r="L82" s="33">
        <v>0</v>
      </c>
      <c r="M82" s="57">
        <v>13.1</v>
      </c>
      <c r="N82" t="s">
        <v>234</v>
      </c>
    </row>
    <row r="83" spans="1:20" x14ac:dyDescent="0.25">
      <c r="A83" s="36">
        <v>55</v>
      </c>
      <c r="B83" s="37" t="s">
        <v>14</v>
      </c>
      <c r="C83" s="37">
        <v>36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1</v>
      </c>
      <c r="M83" s="57">
        <v>25.7</v>
      </c>
    </row>
    <row r="84" spans="1:20" x14ac:dyDescent="0.25">
      <c r="A84" s="36">
        <v>69</v>
      </c>
      <c r="B84" s="37" t="s">
        <v>14</v>
      </c>
      <c r="C84" s="37">
        <v>105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2</v>
      </c>
      <c r="M84" s="57">
        <v>12.7</v>
      </c>
    </row>
    <row r="85" spans="1:20" x14ac:dyDescent="0.25">
      <c r="A85" s="36">
        <v>70</v>
      </c>
      <c r="B85" s="37" t="s">
        <v>14</v>
      </c>
      <c r="C85" s="37">
        <v>113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5</v>
      </c>
      <c r="M85" s="57">
        <v>19.600000000000001</v>
      </c>
    </row>
    <row r="86" spans="1:20" x14ac:dyDescent="0.25">
      <c r="A86" s="38">
        <v>74</v>
      </c>
      <c r="B86" s="39" t="s">
        <v>14</v>
      </c>
      <c r="C86" s="39">
        <v>150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2</v>
      </c>
      <c r="M86" s="58">
        <v>17.100000000000001</v>
      </c>
    </row>
    <row r="87" spans="1:20" x14ac:dyDescent="0.25">
      <c r="A87" s="37">
        <v>77</v>
      </c>
      <c r="B87" s="37" t="s">
        <v>14</v>
      </c>
      <c r="C87" s="37">
        <v>193</v>
      </c>
      <c r="D87" s="37">
        <v>0</v>
      </c>
      <c r="E87" s="37">
        <v>0</v>
      </c>
      <c r="F87" s="37">
        <v>0</v>
      </c>
      <c r="G87" s="37">
        <v>1</v>
      </c>
      <c r="H87" s="37">
        <v>1</v>
      </c>
      <c r="I87" s="37">
        <v>1</v>
      </c>
      <c r="J87" s="37">
        <v>1</v>
      </c>
      <c r="K87" s="37">
        <v>0</v>
      </c>
      <c r="L87" s="37">
        <v>8</v>
      </c>
      <c r="M87" s="37">
        <v>16.7</v>
      </c>
    </row>
    <row r="88" spans="1:20" x14ac:dyDescent="0.25">
      <c r="A88" s="37">
        <v>80</v>
      </c>
      <c r="B88" s="37" t="s">
        <v>14</v>
      </c>
      <c r="C88" s="37">
        <v>203</v>
      </c>
      <c r="D88" s="37">
        <v>0</v>
      </c>
      <c r="E88" s="37">
        <v>0</v>
      </c>
      <c r="F88" s="37">
        <v>0</v>
      </c>
      <c r="G88" s="37">
        <v>1</v>
      </c>
      <c r="H88" s="37">
        <v>1</v>
      </c>
      <c r="I88" s="37">
        <v>1</v>
      </c>
      <c r="J88" s="37">
        <v>1</v>
      </c>
      <c r="K88" s="37">
        <v>0</v>
      </c>
      <c r="L88" s="37">
        <v>4</v>
      </c>
      <c r="M88" s="37">
        <v>11.5</v>
      </c>
    </row>
    <row r="89" spans="1:20" x14ac:dyDescent="0.25">
      <c r="A89" s="37">
        <v>81</v>
      </c>
      <c r="B89" s="37" t="s">
        <v>14</v>
      </c>
      <c r="C89" s="37">
        <v>204</v>
      </c>
      <c r="D89" s="37">
        <v>0</v>
      </c>
      <c r="E89" s="37">
        <v>0</v>
      </c>
      <c r="F89" s="37">
        <v>0</v>
      </c>
      <c r="G89" s="37">
        <v>1</v>
      </c>
      <c r="H89" s="37">
        <v>1</v>
      </c>
      <c r="I89" s="37">
        <v>1</v>
      </c>
      <c r="J89" s="37">
        <v>1</v>
      </c>
      <c r="K89" s="37">
        <v>0</v>
      </c>
      <c r="L89" s="37">
        <v>4</v>
      </c>
      <c r="M89" s="37">
        <v>12.5</v>
      </c>
    </row>
    <row r="92" spans="1:20" x14ac:dyDescent="0.25">
      <c r="A92" s="76" t="s">
        <v>0</v>
      </c>
      <c r="B92" s="76" t="s">
        <v>1</v>
      </c>
      <c r="C92" s="76" t="s">
        <v>2</v>
      </c>
      <c r="D92" s="77"/>
      <c r="E92" s="77"/>
      <c r="F92" s="77"/>
      <c r="G92" s="77"/>
      <c r="H92" s="77"/>
      <c r="I92" s="77"/>
      <c r="J92" s="78" t="s">
        <v>210</v>
      </c>
      <c r="K92" s="78" t="s">
        <v>338</v>
      </c>
      <c r="L92" s="78" t="s">
        <v>339</v>
      </c>
      <c r="M92" s="78" t="s">
        <v>340</v>
      </c>
      <c r="N92" s="78" t="s">
        <v>341</v>
      </c>
      <c r="O92" s="78" t="s">
        <v>342</v>
      </c>
      <c r="P92" s="78" t="s">
        <v>343</v>
      </c>
      <c r="Q92" s="76" t="s">
        <v>225</v>
      </c>
      <c r="R92" s="76" t="s">
        <v>20</v>
      </c>
    </row>
    <row r="93" spans="1:20" x14ac:dyDescent="0.25">
      <c r="A93" s="48">
        <v>82</v>
      </c>
      <c r="B93" s="49" t="s">
        <v>17</v>
      </c>
      <c r="C93" s="49">
        <v>5</v>
      </c>
      <c r="J93" s="49">
        <v>0</v>
      </c>
      <c r="K93" s="49">
        <v>1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8</v>
      </c>
      <c r="R93" s="53">
        <v>16.899999999999999</v>
      </c>
      <c r="S93" s="1">
        <f t="shared" ref="S93:S99" si="0">MAX(J93:P93)</f>
        <v>1</v>
      </c>
      <c r="T93" s="1">
        <f t="shared" ref="T93:T99" si="1">SUM(J93:P93)</f>
        <v>1</v>
      </c>
    </row>
    <row r="94" spans="1:20" x14ac:dyDescent="0.25">
      <c r="A94" s="48">
        <v>83</v>
      </c>
      <c r="B94" s="49" t="s">
        <v>17</v>
      </c>
      <c r="C94" s="49">
        <v>8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1</v>
      </c>
      <c r="R94" s="53">
        <v>16.3</v>
      </c>
      <c r="S94" s="1">
        <f t="shared" si="0"/>
        <v>0</v>
      </c>
      <c r="T94" s="1">
        <f t="shared" si="1"/>
        <v>0</v>
      </c>
    </row>
    <row r="95" spans="1:20" x14ac:dyDescent="0.25">
      <c r="A95" s="48">
        <v>84</v>
      </c>
      <c r="B95" s="49" t="s">
        <v>17</v>
      </c>
      <c r="C95" s="49">
        <v>10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1</v>
      </c>
      <c r="R95" s="53">
        <v>12.2</v>
      </c>
      <c r="S95" s="1">
        <f t="shared" si="0"/>
        <v>0</v>
      </c>
      <c r="T95" s="1">
        <f t="shared" si="1"/>
        <v>0</v>
      </c>
    </row>
    <row r="96" spans="1:20" x14ac:dyDescent="0.25">
      <c r="A96" s="48">
        <v>85</v>
      </c>
      <c r="B96" s="49" t="s">
        <v>17</v>
      </c>
      <c r="C96" s="49">
        <v>17</v>
      </c>
      <c r="J96" s="49">
        <v>0</v>
      </c>
      <c r="K96" s="49">
        <v>1</v>
      </c>
      <c r="L96" s="49">
        <v>1</v>
      </c>
      <c r="M96" s="49">
        <v>1</v>
      </c>
      <c r="N96" s="49">
        <v>0</v>
      </c>
      <c r="O96" s="49">
        <v>0</v>
      </c>
      <c r="P96" s="49">
        <v>0</v>
      </c>
      <c r="Q96" s="49">
        <v>8</v>
      </c>
      <c r="R96" s="53">
        <v>13.9</v>
      </c>
      <c r="S96" s="1">
        <f t="shared" si="0"/>
        <v>1</v>
      </c>
      <c r="T96" s="1">
        <f t="shared" si="1"/>
        <v>3</v>
      </c>
    </row>
    <row r="97" spans="1:20" x14ac:dyDescent="0.25">
      <c r="A97" s="48">
        <v>87</v>
      </c>
      <c r="B97" s="49" t="s">
        <v>17</v>
      </c>
      <c r="C97" s="49">
        <v>24</v>
      </c>
      <c r="J97" s="49">
        <v>1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5</v>
      </c>
      <c r="R97" s="53">
        <v>14.9</v>
      </c>
      <c r="S97" s="1">
        <f t="shared" si="0"/>
        <v>1</v>
      </c>
      <c r="T97" s="1">
        <f t="shared" si="1"/>
        <v>1</v>
      </c>
    </row>
    <row r="98" spans="1:20" x14ac:dyDescent="0.25">
      <c r="A98" s="48">
        <v>88</v>
      </c>
      <c r="B98" s="49" t="s">
        <v>17</v>
      </c>
      <c r="C98" s="49">
        <v>61</v>
      </c>
      <c r="J98" s="49">
        <v>0</v>
      </c>
      <c r="K98" s="49">
        <v>0</v>
      </c>
      <c r="L98" s="49">
        <v>0</v>
      </c>
      <c r="M98" s="49">
        <v>1</v>
      </c>
      <c r="N98" s="49">
        <v>0</v>
      </c>
      <c r="O98" s="49">
        <v>0</v>
      </c>
      <c r="P98" s="49">
        <v>1</v>
      </c>
      <c r="Q98" s="49">
        <v>13</v>
      </c>
      <c r="R98" s="53">
        <v>22.2</v>
      </c>
      <c r="S98" s="1">
        <f t="shared" si="0"/>
        <v>1</v>
      </c>
      <c r="T98" s="1">
        <f t="shared" si="1"/>
        <v>2</v>
      </c>
    </row>
    <row r="99" spans="1:20" x14ac:dyDescent="0.25">
      <c r="A99" s="50">
        <v>86</v>
      </c>
      <c r="B99" s="51" t="s">
        <v>17</v>
      </c>
      <c r="C99" s="51" t="s">
        <v>18</v>
      </c>
      <c r="J99" s="51">
        <v>0</v>
      </c>
      <c r="K99" s="51">
        <v>1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49">
        <v>7</v>
      </c>
      <c r="R99" s="53">
        <v>16</v>
      </c>
      <c r="S99" s="1">
        <f t="shared" si="0"/>
        <v>1</v>
      </c>
      <c r="T99" s="1">
        <f t="shared" si="1"/>
        <v>1</v>
      </c>
    </row>
    <row r="100" spans="1:20" x14ac:dyDescent="0.25">
      <c r="A100" s="40">
        <v>1</v>
      </c>
      <c r="B100" s="41" t="s">
        <v>9</v>
      </c>
      <c r="C100" s="41">
        <v>1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6</v>
      </c>
      <c r="R100" s="54">
        <v>16.899999999999999</v>
      </c>
      <c r="S100" s="1">
        <f>MAX(J100:P100)</f>
        <v>0</v>
      </c>
      <c r="T100" s="1">
        <f>SUM(J100:P100)</f>
        <v>0</v>
      </c>
    </row>
    <row r="101" spans="1:20" x14ac:dyDescent="0.25">
      <c r="A101" s="42">
        <v>2</v>
      </c>
      <c r="B101" s="43" t="s">
        <v>9</v>
      </c>
      <c r="C101" s="43">
        <v>8</v>
      </c>
      <c r="J101" s="43">
        <v>0</v>
      </c>
      <c r="K101" s="43">
        <v>1</v>
      </c>
      <c r="L101" s="43">
        <v>0</v>
      </c>
      <c r="M101" s="43">
        <v>1</v>
      </c>
      <c r="N101" s="43">
        <v>0</v>
      </c>
      <c r="O101" s="43">
        <v>0</v>
      </c>
      <c r="P101" s="43">
        <v>0</v>
      </c>
      <c r="Q101" s="43">
        <v>14</v>
      </c>
      <c r="R101" s="55">
        <v>12.9</v>
      </c>
      <c r="S101" s="1">
        <f t="shared" ref="S101:S146" si="2">MAX(J101:P101)</f>
        <v>1</v>
      </c>
      <c r="T101" s="1">
        <f t="shared" ref="T101:T146" si="3">SUM(J101:P101)</f>
        <v>2</v>
      </c>
    </row>
    <row r="102" spans="1:20" x14ac:dyDescent="0.25">
      <c r="A102" s="42">
        <v>3</v>
      </c>
      <c r="B102" s="43" t="s">
        <v>9</v>
      </c>
      <c r="C102" s="43">
        <v>10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7</v>
      </c>
      <c r="R102" s="55">
        <v>13.1</v>
      </c>
      <c r="S102" s="1">
        <f t="shared" si="2"/>
        <v>0</v>
      </c>
      <c r="T102" s="1">
        <f t="shared" si="3"/>
        <v>0</v>
      </c>
    </row>
    <row r="103" spans="1:20" x14ac:dyDescent="0.25">
      <c r="A103" s="42">
        <v>4</v>
      </c>
      <c r="B103" s="43" t="s">
        <v>9</v>
      </c>
      <c r="C103" s="43">
        <v>11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1</v>
      </c>
      <c r="R103" s="55">
        <v>10.6</v>
      </c>
      <c r="S103" s="1">
        <f t="shared" si="2"/>
        <v>0</v>
      </c>
      <c r="T103" s="1">
        <f t="shared" si="3"/>
        <v>0</v>
      </c>
    </row>
    <row r="104" spans="1:20" x14ac:dyDescent="0.25">
      <c r="A104" s="42">
        <v>5</v>
      </c>
      <c r="B104" s="43" t="s">
        <v>9</v>
      </c>
      <c r="C104" s="43">
        <v>12</v>
      </c>
      <c r="J104" s="43">
        <v>1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4</v>
      </c>
      <c r="R104" s="55">
        <v>11.7</v>
      </c>
      <c r="S104" s="1">
        <f t="shared" si="2"/>
        <v>1</v>
      </c>
      <c r="T104" s="1">
        <f t="shared" si="3"/>
        <v>1</v>
      </c>
    </row>
    <row r="105" spans="1:20" x14ac:dyDescent="0.25">
      <c r="A105" s="42">
        <v>6</v>
      </c>
      <c r="B105" s="43" t="s">
        <v>9</v>
      </c>
      <c r="C105" s="43">
        <v>13</v>
      </c>
      <c r="J105" s="43">
        <v>0</v>
      </c>
      <c r="K105" s="43">
        <v>1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8</v>
      </c>
      <c r="R105" s="55">
        <v>15.9</v>
      </c>
      <c r="S105" s="1">
        <f t="shared" si="2"/>
        <v>1</v>
      </c>
      <c r="T105" s="1">
        <f t="shared" si="3"/>
        <v>1</v>
      </c>
    </row>
    <row r="106" spans="1:20" x14ac:dyDescent="0.25">
      <c r="A106" s="42">
        <v>7</v>
      </c>
      <c r="B106" s="43" t="s">
        <v>9</v>
      </c>
      <c r="C106" s="43">
        <v>14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4</v>
      </c>
      <c r="R106" s="55">
        <v>13.4</v>
      </c>
      <c r="S106" s="1">
        <f t="shared" si="2"/>
        <v>0</v>
      </c>
      <c r="T106" s="1">
        <f t="shared" si="3"/>
        <v>0</v>
      </c>
    </row>
    <row r="107" spans="1:20" x14ac:dyDescent="0.25">
      <c r="A107" s="42">
        <v>8</v>
      </c>
      <c r="B107" s="43" t="s">
        <v>9</v>
      </c>
      <c r="C107" s="43">
        <v>16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4</v>
      </c>
      <c r="R107" s="55">
        <v>14.6</v>
      </c>
      <c r="S107" s="1">
        <f t="shared" si="2"/>
        <v>0</v>
      </c>
      <c r="T107" s="1">
        <f t="shared" si="3"/>
        <v>0</v>
      </c>
    </row>
    <row r="108" spans="1:20" x14ac:dyDescent="0.25">
      <c r="A108" s="42">
        <v>9</v>
      </c>
      <c r="B108" s="43" t="s">
        <v>9</v>
      </c>
      <c r="C108" s="43">
        <v>18</v>
      </c>
      <c r="J108" s="43">
        <v>0</v>
      </c>
      <c r="K108" s="43">
        <v>0</v>
      </c>
      <c r="L108" s="43">
        <v>1</v>
      </c>
      <c r="M108" s="43">
        <v>0</v>
      </c>
      <c r="N108" s="43">
        <v>0</v>
      </c>
      <c r="O108" s="43">
        <v>0</v>
      </c>
      <c r="P108" s="43">
        <v>0</v>
      </c>
      <c r="Q108" s="43">
        <v>3</v>
      </c>
      <c r="R108" s="59"/>
      <c r="S108" s="1">
        <f t="shared" si="2"/>
        <v>1</v>
      </c>
      <c r="T108" s="1">
        <f t="shared" si="3"/>
        <v>1</v>
      </c>
    </row>
    <row r="109" spans="1:20" x14ac:dyDescent="0.25">
      <c r="A109" s="42">
        <v>10</v>
      </c>
      <c r="B109" s="43" t="s">
        <v>9</v>
      </c>
      <c r="C109" s="43">
        <v>22</v>
      </c>
      <c r="J109" s="43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3">
        <v>2</v>
      </c>
      <c r="R109" s="55">
        <v>16.600000000000001</v>
      </c>
      <c r="S109" s="1">
        <f t="shared" si="2"/>
        <v>0</v>
      </c>
      <c r="T109" s="1">
        <f t="shared" si="3"/>
        <v>0</v>
      </c>
    </row>
    <row r="110" spans="1:20" x14ac:dyDescent="0.25">
      <c r="A110" s="42">
        <v>11</v>
      </c>
      <c r="B110" s="43" t="s">
        <v>9</v>
      </c>
      <c r="C110" s="43">
        <v>26</v>
      </c>
      <c r="J110" s="43">
        <v>0</v>
      </c>
      <c r="K110" s="43">
        <v>1</v>
      </c>
      <c r="L110" s="43">
        <v>0</v>
      </c>
      <c r="M110" s="43">
        <v>1</v>
      </c>
      <c r="N110" s="43">
        <v>0</v>
      </c>
      <c r="O110" s="43">
        <v>0</v>
      </c>
      <c r="P110" s="43">
        <v>0</v>
      </c>
      <c r="Q110" s="43">
        <v>13</v>
      </c>
      <c r="R110" s="55">
        <v>18.899999999999999</v>
      </c>
      <c r="S110" s="1">
        <f t="shared" si="2"/>
        <v>1</v>
      </c>
      <c r="T110" s="1">
        <f t="shared" si="3"/>
        <v>2</v>
      </c>
    </row>
    <row r="111" spans="1:20" x14ac:dyDescent="0.25">
      <c r="A111" s="42">
        <v>12</v>
      </c>
      <c r="B111" s="43" t="s">
        <v>9</v>
      </c>
      <c r="C111" s="43">
        <v>27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6</v>
      </c>
      <c r="R111" s="55">
        <v>10.9</v>
      </c>
      <c r="S111" s="1">
        <f t="shared" si="2"/>
        <v>0</v>
      </c>
      <c r="T111" s="1">
        <f t="shared" si="3"/>
        <v>0</v>
      </c>
    </row>
    <row r="112" spans="1:20" x14ac:dyDescent="0.25">
      <c r="A112" s="42">
        <v>13</v>
      </c>
      <c r="B112" s="43" t="s">
        <v>9</v>
      </c>
      <c r="C112" s="43">
        <v>29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82">
        <v>0</v>
      </c>
      <c r="R112" s="55">
        <v>14.2</v>
      </c>
      <c r="S112" s="1">
        <f t="shared" si="2"/>
        <v>0</v>
      </c>
      <c r="T112" s="1">
        <f t="shared" si="3"/>
        <v>0</v>
      </c>
    </row>
    <row r="113" spans="1:20" x14ac:dyDescent="0.25">
      <c r="A113" s="42">
        <v>14</v>
      </c>
      <c r="B113" s="43" t="s">
        <v>9</v>
      </c>
      <c r="C113" s="43">
        <v>32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2</v>
      </c>
      <c r="R113" s="55">
        <v>15.3</v>
      </c>
      <c r="S113" s="1">
        <f t="shared" si="2"/>
        <v>0</v>
      </c>
      <c r="T113" s="1">
        <f t="shared" si="3"/>
        <v>0</v>
      </c>
    </row>
    <row r="114" spans="1:20" x14ac:dyDescent="0.25">
      <c r="A114" s="42">
        <v>15</v>
      </c>
      <c r="B114" s="43" t="s">
        <v>9</v>
      </c>
      <c r="C114" s="43">
        <v>34</v>
      </c>
      <c r="J114" s="43">
        <v>1</v>
      </c>
      <c r="K114" s="43">
        <v>0</v>
      </c>
      <c r="L114" s="43">
        <v>1</v>
      </c>
      <c r="M114" s="43">
        <v>0</v>
      </c>
      <c r="N114" s="43">
        <v>0</v>
      </c>
      <c r="O114" s="43">
        <v>0</v>
      </c>
      <c r="P114" s="43">
        <v>0</v>
      </c>
      <c r="Q114" s="43">
        <v>8</v>
      </c>
      <c r="R114" s="55">
        <v>13.9</v>
      </c>
      <c r="S114" s="1">
        <f t="shared" si="2"/>
        <v>1</v>
      </c>
      <c r="T114" s="1">
        <f t="shared" si="3"/>
        <v>2</v>
      </c>
    </row>
    <row r="115" spans="1:20" x14ac:dyDescent="0.25">
      <c r="A115" s="42">
        <v>16</v>
      </c>
      <c r="B115" s="43" t="s">
        <v>9</v>
      </c>
      <c r="C115" s="43">
        <v>35</v>
      </c>
      <c r="J115" s="43">
        <v>1</v>
      </c>
      <c r="K115" s="43">
        <v>0</v>
      </c>
      <c r="L115" s="43">
        <v>1</v>
      </c>
      <c r="M115" s="43">
        <v>0</v>
      </c>
      <c r="N115" s="43">
        <v>0</v>
      </c>
      <c r="O115" s="43">
        <v>0</v>
      </c>
      <c r="P115" s="43">
        <v>0</v>
      </c>
      <c r="Q115" s="43">
        <v>3</v>
      </c>
      <c r="R115" s="55">
        <v>12.2</v>
      </c>
      <c r="S115" s="1">
        <f t="shared" si="2"/>
        <v>1</v>
      </c>
      <c r="T115" s="1">
        <f t="shared" si="3"/>
        <v>2</v>
      </c>
    </row>
    <row r="116" spans="1:20" x14ac:dyDescent="0.25">
      <c r="A116" s="42">
        <v>17</v>
      </c>
      <c r="B116" s="43" t="s">
        <v>9</v>
      </c>
      <c r="C116" s="43">
        <v>36</v>
      </c>
      <c r="J116" s="43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3">
        <v>3</v>
      </c>
      <c r="R116" s="55">
        <v>19.7</v>
      </c>
      <c r="S116" s="1">
        <f t="shared" si="2"/>
        <v>0</v>
      </c>
      <c r="T116" s="1">
        <f t="shared" si="3"/>
        <v>0</v>
      </c>
    </row>
    <row r="117" spans="1:20" x14ac:dyDescent="0.25">
      <c r="A117" s="42">
        <v>18</v>
      </c>
      <c r="B117" s="43" t="s">
        <v>9</v>
      </c>
      <c r="C117" s="43">
        <v>38</v>
      </c>
      <c r="J117" s="43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3">
        <v>3</v>
      </c>
      <c r="R117" s="55">
        <v>11.8</v>
      </c>
      <c r="S117" s="1">
        <f t="shared" si="2"/>
        <v>0</v>
      </c>
      <c r="T117" s="1">
        <f t="shared" si="3"/>
        <v>0</v>
      </c>
    </row>
    <row r="118" spans="1:20" x14ac:dyDescent="0.25">
      <c r="A118" s="42">
        <v>19</v>
      </c>
      <c r="B118" s="43" t="s">
        <v>9</v>
      </c>
      <c r="C118" s="43">
        <v>41</v>
      </c>
      <c r="J118" s="43">
        <v>0</v>
      </c>
      <c r="K118" s="43">
        <v>1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3">
        <v>8</v>
      </c>
      <c r="R118" s="55">
        <v>21.7</v>
      </c>
      <c r="S118" s="1">
        <f t="shared" si="2"/>
        <v>1</v>
      </c>
      <c r="T118" s="1">
        <f t="shared" si="3"/>
        <v>1</v>
      </c>
    </row>
    <row r="119" spans="1:20" x14ac:dyDescent="0.25">
      <c r="A119" s="42">
        <v>20</v>
      </c>
      <c r="B119" s="43" t="s">
        <v>9</v>
      </c>
      <c r="C119" s="43">
        <v>48</v>
      </c>
      <c r="J119" s="43">
        <v>0</v>
      </c>
      <c r="K119" s="43">
        <v>0</v>
      </c>
      <c r="L119" s="43">
        <v>0</v>
      </c>
      <c r="M119" s="43">
        <v>1</v>
      </c>
      <c r="N119" s="43">
        <v>0</v>
      </c>
      <c r="O119" s="43">
        <v>0</v>
      </c>
      <c r="P119" s="43">
        <v>0</v>
      </c>
      <c r="Q119" s="43">
        <v>6</v>
      </c>
      <c r="R119" s="55">
        <v>15</v>
      </c>
      <c r="S119" s="1">
        <f t="shared" si="2"/>
        <v>1</v>
      </c>
      <c r="T119" s="1">
        <f t="shared" si="3"/>
        <v>1</v>
      </c>
    </row>
    <row r="120" spans="1:20" x14ac:dyDescent="0.25">
      <c r="A120" s="42">
        <v>21</v>
      </c>
      <c r="B120" s="43" t="s">
        <v>9</v>
      </c>
      <c r="C120" s="43">
        <v>57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3</v>
      </c>
      <c r="R120" s="55">
        <v>14.3</v>
      </c>
      <c r="S120" s="1">
        <f t="shared" si="2"/>
        <v>0</v>
      </c>
      <c r="T120" s="1">
        <f t="shared" si="3"/>
        <v>0</v>
      </c>
    </row>
    <row r="121" spans="1:20" x14ac:dyDescent="0.25">
      <c r="A121" s="42">
        <v>22</v>
      </c>
      <c r="B121" s="43" t="s">
        <v>9</v>
      </c>
      <c r="C121" s="43">
        <v>61</v>
      </c>
      <c r="J121" s="43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3">
        <v>2</v>
      </c>
      <c r="R121" s="55">
        <v>16.2</v>
      </c>
      <c r="S121" s="1">
        <f t="shared" si="2"/>
        <v>0</v>
      </c>
      <c r="T121" s="1">
        <f t="shared" si="3"/>
        <v>0</v>
      </c>
    </row>
    <row r="122" spans="1:20" x14ac:dyDescent="0.25">
      <c r="A122" s="42">
        <v>23</v>
      </c>
      <c r="B122" s="43" t="s">
        <v>9</v>
      </c>
      <c r="C122" s="43">
        <v>75</v>
      </c>
      <c r="J122" s="43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3">
        <v>5</v>
      </c>
      <c r="R122" s="55">
        <v>16.100000000000001</v>
      </c>
      <c r="S122" s="1">
        <f t="shared" si="2"/>
        <v>0</v>
      </c>
      <c r="T122" s="1">
        <f t="shared" si="3"/>
        <v>0</v>
      </c>
    </row>
    <row r="123" spans="1:20" x14ac:dyDescent="0.25">
      <c r="A123" s="42">
        <v>24</v>
      </c>
      <c r="B123" s="43" t="s">
        <v>9</v>
      </c>
      <c r="C123" s="43">
        <v>84</v>
      </c>
      <c r="J123" s="43">
        <v>0</v>
      </c>
      <c r="K123" s="43">
        <v>0</v>
      </c>
      <c r="L123" s="43">
        <v>0</v>
      </c>
      <c r="M123" s="43">
        <v>0</v>
      </c>
      <c r="N123" s="43">
        <v>0</v>
      </c>
      <c r="O123" s="43">
        <v>0</v>
      </c>
      <c r="P123" s="43">
        <v>0</v>
      </c>
      <c r="Q123" s="43">
        <v>4</v>
      </c>
      <c r="R123" s="55">
        <v>15.6</v>
      </c>
      <c r="S123" s="1">
        <f t="shared" si="2"/>
        <v>0</v>
      </c>
      <c r="T123" s="1">
        <f t="shared" si="3"/>
        <v>0</v>
      </c>
    </row>
    <row r="124" spans="1:20" x14ac:dyDescent="0.25">
      <c r="A124" s="42">
        <v>25</v>
      </c>
      <c r="B124" s="43" t="s">
        <v>9</v>
      </c>
      <c r="C124" s="43">
        <v>85</v>
      </c>
      <c r="J124" s="43">
        <v>1</v>
      </c>
      <c r="K124" s="43">
        <v>0</v>
      </c>
      <c r="L124" s="43">
        <v>1</v>
      </c>
      <c r="M124" s="43">
        <v>0</v>
      </c>
      <c r="N124" s="43">
        <v>0</v>
      </c>
      <c r="O124" s="43">
        <v>0</v>
      </c>
      <c r="P124" s="43">
        <v>0</v>
      </c>
      <c r="Q124" s="43">
        <v>3</v>
      </c>
      <c r="R124" s="55">
        <v>15.9</v>
      </c>
      <c r="S124" s="1">
        <f t="shared" si="2"/>
        <v>1</v>
      </c>
      <c r="T124" s="1">
        <f t="shared" si="3"/>
        <v>2</v>
      </c>
    </row>
    <row r="125" spans="1:20" x14ac:dyDescent="0.25">
      <c r="A125" s="42">
        <v>26</v>
      </c>
      <c r="B125" s="43" t="s">
        <v>9</v>
      </c>
      <c r="C125" s="43">
        <v>86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7</v>
      </c>
      <c r="R125" s="59"/>
      <c r="S125" s="1">
        <f t="shared" si="2"/>
        <v>0</v>
      </c>
      <c r="T125" s="1">
        <f t="shared" si="3"/>
        <v>0</v>
      </c>
    </row>
    <row r="126" spans="1:20" x14ac:dyDescent="0.25">
      <c r="A126" s="42">
        <v>27</v>
      </c>
      <c r="B126" s="43" t="s">
        <v>9</v>
      </c>
      <c r="C126" s="43">
        <v>93</v>
      </c>
      <c r="J126" s="43">
        <v>1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5</v>
      </c>
      <c r="R126" s="55">
        <v>15.7</v>
      </c>
      <c r="S126" s="1">
        <f t="shared" si="2"/>
        <v>1</v>
      </c>
      <c r="T126" s="1">
        <f t="shared" si="3"/>
        <v>1</v>
      </c>
    </row>
    <row r="127" spans="1:20" x14ac:dyDescent="0.25">
      <c r="A127" s="42">
        <v>28</v>
      </c>
      <c r="B127" s="43" t="s">
        <v>9</v>
      </c>
      <c r="C127" s="43">
        <v>96</v>
      </c>
      <c r="J127" s="43">
        <v>0</v>
      </c>
      <c r="K127" s="43">
        <v>0</v>
      </c>
      <c r="L127" s="43">
        <v>0</v>
      </c>
      <c r="M127" s="43">
        <v>1</v>
      </c>
      <c r="N127" s="43">
        <v>0</v>
      </c>
      <c r="O127" s="43">
        <v>0</v>
      </c>
      <c r="P127" s="43">
        <v>0</v>
      </c>
      <c r="Q127" s="43">
        <v>9</v>
      </c>
      <c r="R127" s="55">
        <v>17.600000000000001</v>
      </c>
      <c r="S127" s="1">
        <f t="shared" si="2"/>
        <v>1</v>
      </c>
      <c r="T127" s="1">
        <f t="shared" si="3"/>
        <v>1</v>
      </c>
    </row>
    <row r="128" spans="1:20" x14ac:dyDescent="0.25">
      <c r="A128" s="42">
        <v>29</v>
      </c>
      <c r="B128" s="43" t="s">
        <v>9</v>
      </c>
      <c r="C128" s="43">
        <v>108</v>
      </c>
      <c r="J128" s="43">
        <v>0</v>
      </c>
      <c r="K128" s="43">
        <v>0</v>
      </c>
      <c r="L128" s="43">
        <v>0</v>
      </c>
      <c r="M128" s="43">
        <v>1</v>
      </c>
      <c r="N128" s="43">
        <v>0</v>
      </c>
      <c r="O128" s="43">
        <v>0</v>
      </c>
      <c r="P128" s="43">
        <v>0</v>
      </c>
      <c r="Q128" s="43">
        <v>8</v>
      </c>
      <c r="R128" s="55">
        <v>17.7</v>
      </c>
      <c r="S128" s="1">
        <f t="shared" si="2"/>
        <v>1</v>
      </c>
      <c r="T128" s="1">
        <f t="shared" si="3"/>
        <v>1</v>
      </c>
    </row>
    <row r="129" spans="1:20" x14ac:dyDescent="0.25">
      <c r="A129" s="42">
        <v>30</v>
      </c>
      <c r="B129" s="43" t="s">
        <v>9</v>
      </c>
      <c r="C129" s="43">
        <v>109</v>
      </c>
      <c r="J129" s="43">
        <v>0</v>
      </c>
      <c r="K129" s="43">
        <v>0</v>
      </c>
      <c r="L129" s="43">
        <v>0</v>
      </c>
      <c r="M129" s="43">
        <v>1</v>
      </c>
      <c r="N129" s="43">
        <v>0</v>
      </c>
      <c r="O129" s="43">
        <v>0</v>
      </c>
      <c r="P129" s="43">
        <v>0</v>
      </c>
      <c r="Q129" s="43">
        <v>3</v>
      </c>
      <c r="R129" s="55">
        <v>13.6</v>
      </c>
      <c r="S129" s="1">
        <f t="shared" si="2"/>
        <v>1</v>
      </c>
      <c r="T129" s="1">
        <f t="shared" si="3"/>
        <v>1</v>
      </c>
    </row>
    <row r="130" spans="1:20" x14ac:dyDescent="0.25">
      <c r="A130" s="42">
        <v>31</v>
      </c>
      <c r="B130" s="43" t="s">
        <v>9</v>
      </c>
      <c r="C130" s="43">
        <v>117</v>
      </c>
      <c r="J130" s="43">
        <v>1</v>
      </c>
      <c r="K130" s="43">
        <v>0</v>
      </c>
      <c r="L130" s="43">
        <v>1</v>
      </c>
      <c r="M130" s="43">
        <v>0</v>
      </c>
      <c r="N130" s="43">
        <v>0</v>
      </c>
      <c r="O130" s="43">
        <v>0</v>
      </c>
      <c r="P130" s="43">
        <v>0</v>
      </c>
      <c r="Q130" s="43">
        <v>3</v>
      </c>
      <c r="R130" s="55">
        <v>12.4</v>
      </c>
      <c r="S130" s="1">
        <f t="shared" si="2"/>
        <v>1</v>
      </c>
      <c r="T130" s="1">
        <f t="shared" si="3"/>
        <v>2</v>
      </c>
    </row>
    <row r="131" spans="1:20" x14ac:dyDescent="0.25">
      <c r="A131" s="42">
        <v>32</v>
      </c>
      <c r="B131" s="43" t="s">
        <v>9</v>
      </c>
      <c r="C131" s="43">
        <v>118</v>
      </c>
      <c r="J131" s="43">
        <v>0</v>
      </c>
      <c r="K131" s="43">
        <v>1</v>
      </c>
      <c r="L131" s="43">
        <v>0</v>
      </c>
      <c r="M131" s="43">
        <v>1</v>
      </c>
      <c r="N131" s="43">
        <v>0</v>
      </c>
      <c r="O131" s="43">
        <v>1</v>
      </c>
      <c r="P131" s="43">
        <v>0</v>
      </c>
      <c r="Q131" s="43">
        <v>13</v>
      </c>
      <c r="R131" s="55">
        <v>20</v>
      </c>
      <c r="S131" s="1">
        <f t="shared" si="2"/>
        <v>1</v>
      </c>
      <c r="T131" s="1">
        <f t="shared" si="3"/>
        <v>3</v>
      </c>
    </row>
    <row r="132" spans="1:20" x14ac:dyDescent="0.25">
      <c r="A132" s="42">
        <v>33</v>
      </c>
      <c r="B132" s="43" t="s">
        <v>9</v>
      </c>
      <c r="C132" s="43">
        <v>123</v>
      </c>
      <c r="J132" s="43">
        <v>0</v>
      </c>
      <c r="K132" s="43">
        <v>0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3">
        <v>7</v>
      </c>
      <c r="R132" s="55">
        <v>14.3</v>
      </c>
      <c r="S132" s="1">
        <f t="shared" si="2"/>
        <v>0</v>
      </c>
      <c r="T132" s="1">
        <f t="shared" si="3"/>
        <v>0</v>
      </c>
    </row>
    <row r="133" spans="1:20" x14ac:dyDescent="0.25">
      <c r="A133" s="42">
        <v>34</v>
      </c>
      <c r="B133" s="43" t="s">
        <v>9</v>
      </c>
      <c r="C133" s="43">
        <v>128</v>
      </c>
      <c r="J133" s="43">
        <v>0</v>
      </c>
      <c r="K133" s="43">
        <v>0</v>
      </c>
      <c r="L133" s="43">
        <v>0</v>
      </c>
      <c r="M133" s="43">
        <v>0</v>
      </c>
      <c r="N133" s="43">
        <v>0</v>
      </c>
      <c r="O133" s="43">
        <v>0</v>
      </c>
      <c r="P133" s="43">
        <v>0</v>
      </c>
      <c r="Q133" s="43">
        <v>1</v>
      </c>
      <c r="R133" s="55">
        <v>15.7</v>
      </c>
      <c r="S133" s="1">
        <f t="shared" si="2"/>
        <v>0</v>
      </c>
      <c r="T133" s="1">
        <f t="shared" si="3"/>
        <v>0</v>
      </c>
    </row>
    <row r="134" spans="1:20" x14ac:dyDescent="0.25">
      <c r="A134" s="42">
        <v>35</v>
      </c>
      <c r="B134" s="43" t="s">
        <v>9</v>
      </c>
      <c r="C134" s="43">
        <v>130</v>
      </c>
      <c r="J134" s="43">
        <v>1</v>
      </c>
      <c r="K134" s="43">
        <v>0</v>
      </c>
      <c r="L134" s="43">
        <v>1</v>
      </c>
      <c r="M134" s="43">
        <v>0</v>
      </c>
      <c r="N134" s="43">
        <v>0</v>
      </c>
      <c r="O134" s="43">
        <v>0</v>
      </c>
      <c r="P134" s="43">
        <v>0</v>
      </c>
      <c r="Q134" s="43">
        <v>4</v>
      </c>
      <c r="R134" s="55">
        <v>11.2</v>
      </c>
      <c r="S134" s="1">
        <f t="shared" si="2"/>
        <v>1</v>
      </c>
      <c r="T134" s="1">
        <f t="shared" si="3"/>
        <v>2</v>
      </c>
    </row>
    <row r="135" spans="1:20" x14ac:dyDescent="0.25">
      <c r="A135" s="42">
        <v>36</v>
      </c>
      <c r="B135" s="43" t="s">
        <v>9</v>
      </c>
      <c r="C135" s="43">
        <v>135</v>
      </c>
      <c r="J135" s="43">
        <v>0</v>
      </c>
      <c r="K135" s="43">
        <v>1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3">
        <v>6</v>
      </c>
      <c r="R135" s="55">
        <v>14.5</v>
      </c>
      <c r="S135" s="1">
        <f t="shared" si="2"/>
        <v>1</v>
      </c>
      <c r="T135" s="1">
        <f t="shared" si="3"/>
        <v>1</v>
      </c>
    </row>
    <row r="136" spans="1:20" x14ac:dyDescent="0.25">
      <c r="A136" s="42">
        <v>37</v>
      </c>
      <c r="B136" s="43" t="s">
        <v>9</v>
      </c>
      <c r="C136" s="43">
        <v>149</v>
      </c>
      <c r="J136" s="43">
        <v>1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3">
        <v>5</v>
      </c>
      <c r="R136" s="55">
        <v>13.1</v>
      </c>
      <c r="S136" s="1">
        <f t="shared" si="2"/>
        <v>1</v>
      </c>
      <c r="T136" s="1">
        <f t="shared" si="3"/>
        <v>1</v>
      </c>
    </row>
    <row r="137" spans="1:20" x14ac:dyDescent="0.25">
      <c r="A137" s="42">
        <v>38</v>
      </c>
      <c r="B137" s="43" t="s">
        <v>9</v>
      </c>
      <c r="C137" s="43">
        <v>154</v>
      </c>
      <c r="J137" s="43">
        <v>1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3">
        <v>5</v>
      </c>
      <c r="R137" s="55">
        <v>15.4</v>
      </c>
      <c r="S137" s="1">
        <f t="shared" si="2"/>
        <v>1</v>
      </c>
      <c r="T137" s="1">
        <f t="shared" si="3"/>
        <v>1</v>
      </c>
    </row>
    <row r="138" spans="1:20" x14ac:dyDescent="0.25">
      <c r="A138" s="42">
        <v>39</v>
      </c>
      <c r="B138" s="43" t="s">
        <v>9</v>
      </c>
      <c r="C138" s="43">
        <v>156</v>
      </c>
      <c r="J138" s="43">
        <v>1</v>
      </c>
      <c r="K138" s="43">
        <v>0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3">
        <v>2</v>
      </c>
      <c r="R138" s="55">
        <v>10.5</v>
      </c>
      <c r="S138" s="1">
        <f t="shared" si="2"/>
        <v>1</v>
      </c>
      <c r="T138" s="1">
        <f t="shared" si="3"/>
        <v>1</v>
      </c>
    </row>
    <row r="139" spans="1:20" x14ac:dyDescent="0.25">
      <c r="A139" s="42">
        <v>40</v>
      </c>
      <c r="B139" s="43" t="s">
        <v>9</v>
      </c>
      <c r="C139" s="43">
        <v>157</v>
      </c>
      <c r="J139" s="43">
        <v>1</v>
      </c>
      <c r="K139" s="43">
        <v>0</v>
      </c>
      <c r="L139" s="43">
        <v>1</v>
      </c>
      <c r="M139" s="43">
        <v>0</v>
      </c>
      <c r="N139" s="43">
        <v>0</v>
      </c>
      <c r="O139" s="43">
        <v>0</v>
      </c>
      <c r="P139" s="43">
        <v>0</v>
      </c>
      <c r="Q139" s="43">
        <v>8</v>
      </c>
      <c r="R139" s="55">
        <v>14.8</v>
      </c>
      <c r="S139" s="1">
        <f t="shared" si="2"/>
        <v>1</v>
      </c>
      <c r="T139" s="1">
        <f t="shared" si="3"/>
        <v>2</v>
      </c>
    </row>
    <row r="140" spans="1:20" x14ac:dyDescent="0.25">
      <c r="A140" s="42">
        <v>41</v>
      </c>
      <c r="B140" s="43" t="s">
        <v>9</v>
      </c>
      <c r="C140" s="43">
        <v>163</v>
      </c>
      <c r="J140" s="43">
        <v>0</v>
      </c>
      <c r="K140" s="43">
        <v>0</v>
      </c>
      <c r="L140" s="43">
        <v>1</v>
      </c>
      <c r="M140" s="43">
        <v>0</v>
      </c>
      <c r="N140" s="43">
        <v>0</v>
      </c>
      <c r="O140" s="43">
        <v>0</v>
      </c>
      <c r="P140" s="43">
        <v>0</v>
      </c>
      <c r="Q140" s="43">
        <v>2</v>
      </c>
      <c r="R140" s="55">
        <v>16</v>
      </c>
      <c r="S140" s="1">
        <f t="shared" si="2"/>
        <v>1</v>
      </c>
      <c r="T140" s="1">
        <f t="shared" si="3"/>
        <v>1</v>
      </c>
    </row>
    <row r="141" spans="1:20" x14ac:dyDescent="0.25">
      <c r="A141" s="42">
        <v>42</v>
      </c>
      <c r="B141" s="43" t="s">
        <v>9</v>
      </c>
      <c r="C141" s="43">
        <v>170</v>
      </c>
      <c r="J141" s="43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3">
        <v>1</v>
      </c>
      <c r="R141" s="55">
        <v>14.6</v>
      </c>
      <c r="S141" s="1">
        <f t="shared" si="2"/>
        <v>0</v>
      </c>
      <c r="T141" s="1">
        <f t="shared" si="3"/>
        <v>0</v>
      </c>
    </row>
    <row r="142" spans="1:20" x14ac:dyDescent="0.25">
      <c r="A142" s="42">
        <v>43</v>
      </c>
      <c r="B142" s="43" t="s">
        <v>9</v>
      </c>
      <c r="C142" s="43" t="s">
        <v>10</v>
      </c>
      <c r="J142" s="43">
        <v>0</v>
      </c>
      <c r="K142" s="43">
        <v>0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3">
        <v>3</v>
      </c>
      <c r="R142" s="55">
        <v>12.2</v>
      </c>
      <c r="S142" s="1">
        <f t="shared" si="2"/>
        <v>0</v>
      </c>
      <c r="T142" s="1">
        <f t="shared" si="3"/>
        <v>0</v>
      </c>
    </row>
    <row r="143" spans="1:20" x14ac:dyDescent="0.25">
      <c r="A143" s="42">
        <v>46</v>
      </c>
      <c r="B143" s="43" t="s">
        <v>9</v>
      </c>
      <c r="C143" s="43" t="s">
        <v>15</v>
      </c>
      <c r="J143" s="43">
        <v>0</v>
      </c>
      <c r="K143" s="43">
        <v>0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3">
        <v>3</v>
      </c>
      <c r="R143" s="55">
        <v>13.5</v>
      </c>
      <c r="S143" s="1">
        <f t="shared" si="2"/>
        <v>0</v>
      </c>
      <c r="T143" s="1">
        <f t="shared" si="3"/>
        <v>0</v>
      </c>
    </row>
    <row r="144" spans="1:20" x14ac:dyDescent="0.25">
      <c r="A144" s="42">
        <v>47</v>
      </c>
      <c r="B144" s="43" t="s">
        <v>9</v>
      </c>
      <c r="C144" s="43" t="s">
        <v>16</v>
      </c>
      <c r="J144" s="43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3">
        <v>3</v>
      </c>
      <c r="R144" s="55">
        <v>14.7</v>
      </c>
      <c r="S144" s="1">
        <f t="shared" si="2"/>
        <v>0</v>
      </c>
      <c r="T144" s="1">
        <f t="shared" si="3"/>
        <v>0</v>
      </c>
    </row>
    <row r="145" spans="1:20" x14ac:dyDescent="0.25">
      <c r="A145" s="42">
        <v>44</v>
      </c>
      <c r="B145" s="43" t="s">
        <v>9</v>
      </c>
      <c r="C145" s="43" t="s">
        <v>12</v>
      </c>
      <c r="J145" s="43">
        <v>0</v>
      </c>
      <c r="K145" s="43">
        <v>0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3">
        <v>4</v>
      </c>
      <c r="R145" s="55">
        <v>18.100000000000001</v>
      </c>
      <c r="S145" s="1">
        <f t="shared" si="2"/>
        <v>0</v>
      </c>
      <c r="T145" s="1">
        <f t="shared" si="3"/>
        <v>0</v>
      </c>
    </row>
    <row r="146" spans="1:20" x14ac:dyDescent="0.25">
      <c r="A146" s="44">
        <v>45</v>
      </c>
      <c r="B146" s="45" t="s">
        <v>9</v>
      </c>
      <c r="C146" s="45" t="s">
        <v>13</v>
      </c>
      <c r="J146" s="45">
        <v>0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3">
        <v>7</v>
      </c>
      <c r="R146" s="55">
        <v>17.5</v>
      </c>
      <c r="S146" s="1">
        <f t="shared" si="2"/>
        <v>1</v>
      </c>
      <c r="T146" s="1">
        <f t="shared" si="3"/>
        <v>1</v>
      </c>
    </row>
    <row r="147" spans="1:20" x14ac:dyDescent="0.25">
      <c r="A147" s="34">
        <v>48</v>
      </c>
      <c r="B147" s="35" t="s">
        <v>14</v>
      </c>
      <c r="C147" s="35">
        <v>1</v>
      </c>
      <c r="J147" s="35">
        <v>0</v>
      </c>
      <c r="K147" s="35">
        <v>0</v>
      </c>
      <c r="L147" s="35">
        <v>0</v>
      </c>
      <c r="M147" s="35">
        <v>1</v>
      </c>
      <c r="N147" s="35">
        <v>0</v>
      </c>
      <c r="O147" s="35">
        <v>0</v>
      </c>
      <c r="P147" s="35">
        <v>0</v>
      </c>
      <c r="Q147" s="35">
        <v>8</v>
      </c>
      <c r="R147" s="56">
        <v>13.5</v>
      </c>
      <c r="S147" s="1">
        <f t="shared" ref="S147:S180" si="4">MAX(J147:P147)</f>
        <v>1</v>
      </c>
      <c r="T147" s="1">
        <f t="shared" ref="T147:T180" si="5">SUM(J147:P147)</f>
        <v>1</v>
      </c>
    </row>
    <row r="148" spans="1:20" x14ac:dyDescent="0.25">
      <c r="A148" s="36">
        <v>49</v>
      </c>
      <c r="B148" s="37" t="s">
        <v>14</v>
      </c>
      <c r="C148" s="37">
        <v>4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2</v>
      </c>
      <c r="R148" s="57">
        <v>13.4</v>
      </c>
      <c r="S148" s="1">
        <f t="shared" si="4"/>
        <v>0</v>
      </c>
      <c r="T148" s="1">
        <f t="shared" si="5"/>
        <v>0</v>
      </c>
    </row>
    <row r="149" spans="1:20" x14ac:dyDescent="0.25">
      <c r="A149" s="36">
        <v>50</v>
      </c>
      <c r="B149" s="37" t="s">
        <v>14</v>
      </c>
      <c r="C149" s="37">
        <v>17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8</v>
      </c>
      <c r="R149" s="57">
        <v>17.100000000000001</v>
      </c>
      <c r="S149" s="1">
        <f t="shared" si="4"/>
        <v>0</v>
      </c>
      <c r="T149" s="1">
        <f t="shared" si="5"/>
        <v>0</v>
      </c>
    </row>
    <row r="150" spans="1:20" x14ac:dyDescent="0.25">
      <c r="A150" s="36">
        <v>51</v>
      </c>
      <c r="B150" s="37" t="s">
        <v>14</v>
      </c>
      <c r="C150" s="37">
        <v>20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6</v>
      </c>
      <c r="R150" s="57">
        <v>13.4</v>
      </c>
      <c r="S150" s="1">
        <f t="shared" si="4"/>
        <v>0</v>
      </c>
      <c r="T150" s="1">
        <f t="shared" si="5"/>
        <v>0</v>
      </c>
    </row>
    <row r="151" spans="1:20" x14ac:dyDescent="0.25">
      <c r="A151" s="36">
        <v>52</v>
      </c>
      <c r="B151" s="37" t="s">
        <v>14</v>
      </c>
      <c r="C151" s="37">
        <v>25</v>
      </c>
      <c r="J151" s="37">
        <v>1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4</v>
      </c>
      <c r="R151" s="57">
        <v>15.7</v>
      </c>
      <c r="S151" s="1">
        <f t="shared" si="4"/>
        <v>1</v>
      </c>
      <c r="T151" s="1">
        <f t="shared" si="5"/>
        <v>1</v>
      </c>
    </row>
    <row r="152" spans="1:20" x14ac:dyDescent="0.25">
      <c r="A152" s="36">
        <v>53</v>
      </c>
      <c r="B152" s="37" t="s">
        <v>14</v>
      </c>
      <c r="C152" s="37">
        <v>29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7</v>
      </c>
      <c r="R152" s="57">
        <v>23.2</v>
      </c>
      <c r="S152" s="1">
        <f t="shared" si="4"/>
        <v>0</v>
      </c>
      <c r="T152" s="1">
        <f t="shared" si="5"/>
        <v>0</v>
      </c>
    </row>
    <row r="153" spans="1:20" x14ac:dyDescent="0.25">
      <c r="A153" s="36">
        <v>54</v>
      </c>
      <c r="B153" s="37" t="s">
        <v>14</v>
      </c>
      <c r="C153" s="37">
        <v>33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80">
        <v>0</v>
      </c>
      <c r="R153" s="57">
        <v>13.1</v>
      </c>
      <c r="S153" s="1">
        <f t="shared" si="4"/>
        <v>0</v>
      </c>
      <c r="T153" s="1">
        <f t="shared" si="5"/>
        <v>0</v>
      </c>
    </row>
    <row r="154" spans="1:20" x14ac:dyDescent="0.25">
      <c r="A154" s="36">
        <v>55</v>
      </c>
      <c r="B154" s="37" t="s">
        <v>14</v>
      </c>
      <c r="C154" s="37">
        <v>36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1</v>
      </c>
      <c r="R154" s="57">
        <v>25.7</v>
      </c>
      <c r="S154" s="1">
        <f t="shared" si="4"/>
        <v>0</v>
      </c>
      <c r="T154" s="1">
        <f t="shared" si="5"/>
        <v>0</v>
      </c>
    </row>
    <row r="155" spans="1:20" x14ac:dyDescent="0.25">
      <c r="A155" s="36">
        <v>56</v>
      </c>
      <c r="B155" s="37" t="s">
        <v>14</v>
      </c>
      <c r="C155" s="37">
        <v>39</v>
      </c>
      <c r="J155" s="37">
        <v>0</v>
      </c>
      <c r="K155" s="37">
        <v>0</v>
      </c>
      <c r="L155" s="37">
        <v>0</v>
      </c>
      <c r="M155" s="37">
        <v>0</v>
      </c>
      <c r="N155" s="37">
        <v>1</v>
      </c>
      <c r="O155" s="37">
        <v>0</v>
      </c>
      <c r="P155" s="37">
        <v>0</v>
      </c>
      <c r="Q155" s="37">
        <v>3</v>
      </c>
      <c r="R155" s="57">
        <v>12.5</v>
      </c>
      <c r="S155" s="1">
        <f t="shared" si="4"/>
        <v>1</v>
      </c>
      <c r="T155" s="1">
        <f t="shared" si="5"/>
        <v>1</v>
      </c>
    </row>
    <row r="156" spans="1:20" x14ac:dyDescent="0.25">
      <c r="A156" s="36">
        <v>57</v>
      </c>
      <c r="B156" s="37" t="s">
        <v>14</v>
      </c>
      <c r="C156" s="37">
        <v>40</v>
      </c>
      <c r="J156" s="37">
        <v>0</v>
      </c>
      <c r="K156" s="37">
        <v>0</v>
      </c>
      <c r="L156" s="37">
        <v>0</v>
      </c>
      <c r="M156" s="37">
        <v>1</v>
      </c>
      <c r="N156" s="37">
        <v>0</v>
      </c>
      <c r="O156" s="37">
        <v>0</v>
      </c>
      <c r="P156" s="37">
        <v>0</v>
      </c>
      <c r="Q156" s="37">
        <v>5</v>
      </c>
      <c r="R156" s="57">
        <v>15.4</v>
      </c>
      <c r="S156" s="1">
        <f t="shared" si="4"/>
        <v>1</v>
      </c>
      <c r="T156" s="1">
        <f t="shared" si="5"/>
        <v>1</v>
      </c>
    </row>
    <row r="157" spans="1:20" x14ac:dyDescent="0.25">
      <c r="A157" s="36">
        <v>58</v>
      </c>
      <c r="B157" s="37" t="s">
        <v>14</v>
      </c>
      <c r="C157" s="37">
        <v>41</v>
      </c>
      <c r="J157" s="37">
        <v>0</v>
      </c>
      <c r="K157" s="37">
        <v>0</v>
      </c>
      <c r="L157" s="37">
        <v>0</v>
      </c>
      <c r="M157" s="37">
        <v>1</v>
      </c>
      <c r="N157" s="37">
        <v>0</v>
      </c>
      <c r="O157" s="37">
        <v>0</v>
      </c>
      <c r="P157" s="37">
        <v>0</v>
      </c>
      <c r="Q157" s="37">
        <v>12</v>
      </c>
      <c r="R157" s="57">
        <v>19.2</v>
      </c>
      <c r="S157" s="1">
        <f t="shared" si="4"/>
        <v>1</v>
      </c>
      <c r="T157" s="1">
        <f t="shared" si="5"/>
        <v>1</v>
      </c>
    </row>
    <row r="158" spans="1:20" x14ac:dyDescent="0.25">
      <c r="A158" s="36">
        <v>59</v>
      </c>
      <c r="B158" s="37" t="s">
        <v>14</v>
      </c>
      <c r="C158" s="37">
        <v>52</v>
      </c>
      <c r="J158" s="37">
        <v>0</v>
      </c>
      <c r="K158" s="37">
        <v>1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6</v>
      </c>
      <c r="R158" s="57">
        <v>14.3</v>
      </c>
      <c r="S158" s="1">
        <f t="shared" si="4"/>
        <v>1</v>
      </c>
      <c r="T158" s="1">
        <f t="shared" si="5"/>
        <v>1</v>
      </c>
    </row>
    <row r="159" spans="1:20" x14ac:dyDescent="0.25">
      <c r="A159" s="36">
        <v>60</v>
      </c>
      <c r="B159" s="37" t="s">
        <v>14</v>
      </c>
      <c r="C159" s="37">
        <v>56</v>
      </c>
      <c r="J159" s="37">
        <v>0</v>
      </c>
      <c r="K159" s="37">
        <v>0</v>
      </c>
      <c r="L159" s="37">
        <v>0</v>
      </c>
      <c r="M159" s="37">
        <v>1</v>
      </c>
      <c r="N159" s="37">
        <v>0</v>
      </c>
      <c r="O159" s="37">
        <v>0</v>
      </c>
      <c r="P159" s="37">
        <v>0</v>
      </c>
      <c r="Q159" s="37">
        <v>9</v>
      </c>
      <c r="R159" s="57">
        <v>18</v>
      </c>
      <c r="S159" s="1">
        <f t="shared" si="4"/>
        <v>1</v>
      </c>
      <c r="T159" s="1">
        <f t="shared" si="5"/>
        <v>1</v>
      </c>
    </row>
    <row r="160" spans="1:20" x14ac:dyDescent="0.25">
      <c r="A160" s="36">
        <v>61</v>
      </c>
      <c r="B160" s="37" t="s">
        <v>14</v>
      </c>
      <c r="C160" s="37">
        <v>57</v>
      </c>
      <c r="J160" s="37">
        <v>0</v>
      </c>
      <c r="K160" s="37">
        <v>1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10</v>
      </c>
      <c r="R160" s="57">
        <v>20</v>
      </c>
      <c r="S160" s="1">
        <f t="shared" si="4"/>
        <v>1</v>
      </c>
      <c r="T160" s="1">
        <f t="shared" si="5"/>
        <v>1</v>
      </c>
    </row>
    <row r="161" spans="1:20" x14ac:dyDescent="0.25">
      <c r="A161" s="36">
        <v>62</v>
      </c>
      <c r="B161" s="37" t="s">
        <v>14</v>
      </c>
      <c r="C161" s="37">
        <v>65</v>
      </c>
      <c r="J161" s="37">
        <v>0</v>
      </c>
      <c r="K161" s="37">
        <v>0</v>
      </c>
      <c r="L161" s="37">
        <v>0</v>
      </c>
      <c r="M161" s="37">
        <v>1</v>
      </c>
      <c r="N161" s="37">
        <v>0</v>
      </c>
      <c r="O161" s="37">
        <v>0</v>
      </c>
      <c r="P161" s="37">
        <v>0</v>
      </c>
      <c r="Q161" s="37">
        <v>9</v>
      </c>
      <c r="R161" s="57">
        <v>13.9</v>
      </c>
      <c r="S161" s="1">
        <f t="shared" si="4"/>
        <v>1</v>
      </c>
      <c r="T161" s="1">
        <f t="shared" si="5"/>
        <v>1</v>
      </c>
    </row>
    <row r="162" spans="1:20" x14ac:dyDescent="0.25">
      <c r="A162" s="36">
        <v>63</v>
      </c>
      <c r="B162" s="37" t="s">
        <v>14</v>
      </c>
      <c r="C162" s="37">
        <v>73</v>
      </c>
      <c r="J162" s="37">
        <v>0</v>
      </c>
      <c r="K162" s="37">
        <v>1</v>
      </c>
      <c r="L162" s="37">
        <v>0</v>
      </c>
      <c r="M162" s="37">
        <v>1</v>
      </c>
      <c r="N162" s="37">
        <v>0</v>
      </c>
      <c r="O162" s="37">
        <v>0</v>
      </c>
      <c r="P162" s="37">
        <v>0</v>
      </c>
      <c r="Q162" s="37">
        <v>13</v>
      </c>
      <c r="R162" s="57">
        <v>14.9</v>
      </c>
      <c r="S162" s="1">
        <f t="shared" si="4"/>
        <v>1</v>
      </c>
      <c r="T162" s="1">
        <f t="shared" si="5"/>
        <v>2</v>
      </c>
    </row>
    <row r="163" spans="1:20" x14ac:dyDescent="0.25">
      <c r="A163" s="36">
        <v>64</v>
      </c>
      <c r="B163" s="37" t="s">
        <v>14</v>
      </c>
      <c r="C163" s="37">
        <v>77</v>
      </c>
      <c r="J163" s="37">
        <v>0</v>
      </c>
      <c r="K163" s="37">
        <v>1</v>
      </c>
      <c r="L163" s="37">
        <v>0</v>
      </c>
      <c r="M163" s="37">
        <v>1</v>
      </c>
      <c r="N163" s="37">
        <v>0</v>
      </c>
      <c r="O163" s="37">
        <v>0</v>
      </c>
      <c r="P163" s="37">
        <v>0</v>
      </c>
      <c r="Q163" s="37">
        <v>12</v>
      </c>
      <c r="R163" s="57">
        <v>21.2</v>
      </c>
      <c r="S163" s="1">
        <f t="shared" si="4"/>
        <v>1</v>
      </c>
      <c r="T163" s="1">
        <f t="shared" si="5"/>
        <v>2</v>
      </c>
    </row>
    <row r="164" spans="1:20" x14ac:dyDescent="0.25">
      <c r="A164" s="36">
        <v>65</v>
      </c>
      <c r="B164" s="37" t="s">
        <v>14</v>
      </c>
      <c r="C164" s="37">
        <v>80</v>
      </c>
      <c r="J164" s="37">
        <v>0</v>
      </c>
      <c r="K164" s="37">
        <v>0</v>
      </c>
      <c r="L164" s="37">
        <v>1</v>
      </c>
      <c r="M164" s="37">
        <v>0</v>
      </c>
      <c r="N164" s="37">
        <v>0</v>
      </c>
      <c r="O164" s="37">
        <v>0</v>
      </c>
      <c r="P164" s="37">
        <v>0</v>
      </c>
      <c r="Q164" s="37">
        <v>2</v>
      </c>
      <c r="R164" s="57">
        <v>18.3</v>
      </c>
      <c r="S164" s="1">
        <f t="shared" si="4"/>
        <v>1</v>
      </c>
      <c r="T164" s="1">
        <f t="shared" si="5"/>
        <v>1</v>
      </c>
    </row>
    <row r="165" spans="1:20" x14ac:dyDescent="0.25">
      <c r="A165" s="36">
        <v>66</v>
      </c>
      <c r="B165" s="37" t="s">
        <v>14</v>
      </c>
      <c r="C165" s="37">
        <v>82</v>
      </c>
      <c r="J165" s="37">
        <v>0</v>
      </c>
      <c r="K165" s="37">
        <v>0</v>
      </c>
      <c r="L165" s="37">
        <v>1</v>
      </c>
      <c r="M165" s="37">
        <v>0</v>
      </c>
      <c r="N165" s="37">
        <v>0</v>
      </c>
      <c r="O165" s="37">
        <v>0</v>
      </c>
      <c r="P165" s="37">
        <v>0</v>
      </c>
      <c r="Q165" s="37">
        <v>2</v>
      </c>
      <c r="R165" s="57">
        <v>17.899999999999999</v>
      </c>
      <c r="S165" s="1">
        <f t="shared" si="4"/>
        <v>1</v>
      </c>
      <c r="T165" s="1">
        <f t="shared" si="5"/>
        <v>1</v>
      </c>
    </row>
    <row r="166" spans="1:20" x14ac:dyDescent="0.25">
      <c r="A166" s="36">
        <v>67</v>
      </c>
      <c r="B166" s="37" t="s">
        <v>14</v>
      </c>
      <c r="C166" s="37">
        <v>101</v>
      </c>
      <c r="J166" s="37">
        <v>0</v>
      </c>
      <c r="K166" s="37">
        <v>1</v>
      </c>
      <c r="L166" s="37">
        <v>0</v>
      </c>
      <c r="M166" s="37">
        <v>0</v>
      </c>
      <c r="N166" s="37">
        <v>0</v>
      </c>
      <c r="O166" s="37">
        <v>0</v>
      </c>
      <c r="P166" s="37">
        <v>0</v>
      </c>
      <c r="Q166" s="37">
        <v>9</v>
      </c>
      <c r="R166" s="57">
        <v>17.7</v>
      </c>
      <c r="S166" s="1">
        <f t="shared" si="4"/>
        <v>1</v>
      </c>
      <c r="T166" s="1">
        <f t="shared" si="5"/>
        <v>1</v>
      </c>
    </row>
    <row r="167" spans="1:20" x14ac:dyDescent="0.25">
      <c r="A167" s="36">
        <v>68</v>
      </c>
      <c r="B167" s="37" t="s">
        <v>14</v>
      </c>
      <c r="C167" s="37">
        <v>103</v>
      </c>
      <c r="J167" s="37">
        <v>1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4</v>
      </c>
      <c r="R167" s="57">
        <v>15.6</v>
      </c>
      <c r="S167" s="1">
        <f t="shared" si="4"/>
        <v>1</v>
      </c>
      <c r="T167" s="1">
        <f t="shared" si="5"/>
        <v>1</v>
      </c>
    </row>
    <row r="168" spans="1:20" x14ac:dyDescent="0.25">
      <c r="A168" s="36">
        <v>69</v>
      </c>
      <c r="B168" s="37" t="s">
        <v>14</v>
      </c>
      <c r="C168" s="37">
        <v>105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2</v>
      </c>
      <c r="R168" s="57">
        <v>12.7</v>
      </c>
      <c r="S168" s="1">
        <f t="shared" si="4"/>
        <v>0</v>
      </c>
      <c r="T168" s="1">
        <f t="shared" si="5"/>
        <v>0</v>
      </c>
    </row>
    <row r="169" spans="1:20" x14ac:dyDescent="0.25">
      <c r="A169" s="36">
        <v>70</v>
      </c>
      <c r="B169" s="37" t="s">
        <v>14</v>
      </c>
      <c r="C169" s="37">
        <v>113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5</v>
      </c>
      <c r="R169" s="57">
        <v>19.600000000000001</v>
      </c>
      <c r="S169" s="1">
        <f t="shared" si="4"/>
        <v>0</v>
      </c>
      <c r="T169" s="1">
        <f t="shared" si="5"/>
        <v>0</v>
      </c>
    </row>
    <row r="170" spans="1:20" x14ac:dyDescent="0.25">
      <c r="A170" s="36">
        <v>71</v>
      </c>
      <c r="B170" s="37" t="s">
        <v>14</v>
      </c>
      <c r="C170" s="37">
        <v>119</v>
      </c>
      <c r="J170" s="37">
        <v>0</v>
      </c>
      <c r="K170" s="37">
        <v>0</v>
      </c>
      <c r="L170" s="37">
        <v>0</v>
      </c>
      <c r="M170" s="37">
        <v>1</v>
      </c>
      <c r="N170" s="37">
        <v>0</v>
      </c>
      <c r="O170" s="37">
        <v>0</v>
      </c>
      <c r="P170" s="37">
        <v>0</v>
      </c>
      <c r="Q170" s="37">
        <v>8</v>
      </c>
      <c r="R170" s="57">
        <v>19</v>
      </c>
      <c r="S170" s="1">
        <f t="shared" si="4"/>
        <v>1</v>
      </c>
      <c r="T170" s="1">
        <f t="shared" si="5"/>
        <v>1</v>
      </c>
    </row>
    <row r="171" spans="1:20" x14ac:dyDescent="0.25">
      <c r="A171" s="36">
        <v>72</v>
      </c>
      <c r="B171" s="37" t="s">
        <v>14</v>
      </c>
      <c r="C171" s="37">
        <v>120</v>
      </c>
      <c r="J171" s="37">
        <v>0</v>
      </c>
      <c r="K171" s="37">
        <v>0</v>
      </c>
      <c r="L171" s="37">
        <v>0</v>
      </c>
      <c r="M171" s="37">
        <v>1</v>
      </c>
      <c r="N171" s="37">
        <v>0</v>
      </c>
      <c r="O171" s="37">
        <v>0</v>
      </c>
      <c r="P171" s="37">
        <v>0</v>
      </c>
      <c r="Q171" s="37">
        <v>7</v>
      </c>
      <c r="R171" s="57">
        <v>14.2</v>
      </c>
      <c r="S171" s="1">
        <f t="shared" si="4"/>
        <v>1</v>
      </c>
      <c r="T171" s="1">
        <f t="shared" si="5"/>
        <v>1</v>
      </c>
    </row>
    <row r="172" spans="1:20" x14ac:dyDescent="0.25">
      <c r="A172" s="36">
        <v>73</v>
      </c>
      <c r="B172" s="37" t="s">
        <v>14</v>
      </c>
      <c r="C172" s="37">
        <v>129</v>
      </c>
      <c r="J172" s="37">
        <v>0</v>
      </c>
      <c r="K172" s="37">
        <v>1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7</v>
      </c>
      <c r="R172" s="57">
        <v>16.899999999999999</v>
      </c>
      <c r="S172" s="1">
        <f t="shared" si="4"/>
        <v>1</v>
      </c>
      <c r="T172" s="1">
        <f t="shared" si="5"/>
        <v>1</v>
      </c>
    </row>
    <row r="173" spans="1:20" x14ac:dyDescent="0.25">
      <c r="A173" s="36">
        <v>74</v>
      </c>
      <c r="B173" s="37" t="s">
        <v>14</v>
      </c>
      <c r="C173" s="37">
        <v>150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2</v>
      </c>
      <c r="R173" s="57">
        <v>17.100000000000001</v>
      </c>
      <c r="S173" s="1">
        <f t="shared" si="4"/>
        <v>0</v>
      </c>
      <c r="T173" s="1">
        <f t="shared" si="5"/>
        <v>0</v>
      </c>
    </row>
    <row r="174" spans="1:20" x14ac:dyDescent="0.25">
      <c r="A174" s="36">
        <v>75</v>
      </c>
      <c r="B174" s="37" t="s">
        <v>14</v>
      </c>
      <c r="C174" s="37">
        <v>161</v>
      </c>
      <c r="J174" s="37">
        <v>0</v>
      </c>
      <c r="K174" s="37">
        <v>1</v>
      </c>
      <c r="L174" s="37">
        <v>0</v>
      </c>
      <c r="M174" s="37">
        <v>1</v>
      </c>
      <c r="N174" s="37">
        <v>0</v>
      </c>
      <c r="O174" s="37">
        <v>0</v>
      </c>
      <c r="P174" s="37">
        <v>0</v>
      </c>
      <c r="Q174" s="37">
        <v>10</v>
      </c>
      <c r="R174" s="57">
        <v>16</v>
      </c>
      <c r="S174" s="1">
        <f t="shared" si="4"/>
        <v>1</v>
      </c>
      <c r="T174" s="1">
        <f t="shared" si="5"/>
        <v>2</v>
      </c>
    </row>
    <row r="175" spans="1:20" x14ac:dyDescent="0.25">
      <c r="A175" s="36">
        <v>76</v>
      </c>
      <c r="B175" s="37" t="s">
        <v>14</v>
      </c>
      <c r="C175" s="37">
        <v>178</v>
      </c>
      <c r="J175" s="37">
        <v>0</v>
      </c>
      <c r="K175" s="37">
        <v>0</v>
      </c>
      <c r="L175" s="37">
        <v>1</v>
      </c>
      <c r="M175" s="37">
        <v>1</v>
      </c>
      <c r="N175" s="37">
        <v>0</v>
      </c>
      <c r="O175" s="37">
        <v>0</v>
      </c>
      <c r="P175" s="37">
        <v>0</v>
      </c>
      <c r="Q175" s="37">
        <v>9</v>
      </c>
      <c r="R175" s="57">
        <v>19.600000000000001</v>
      </c>
      <c r="S175" s="1">
        <f t="shared" si="4"/>
        <v>1</v>
      </c>
      <c r="T175" s="1">
        <f t="shared" si="5"/>
        <v>2</v>
      </c>
    </row>
    <row r="176" spans="1:20" x14ac:dyDescent="0.25">
      <c r="A176" s="36">
        <v>77</v>
      </c>
      <c r="B176" s="37" t="s">
        <v>14</v>
      </c>
      <c r="C176" s="37">
        <v>193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8</v>
      </c>
      <c r="R176" s="57">
        <v>16.7</v>
      </c>
      <c r="S176" s="1">
        <f t="shared" si="4"/>
        <v>0</v>
      </c>
      <c r="T176" s="1">
        <f t="shared" si="5"/>
        <v>0</v>
      </c>
    </row>
    <row r="177" spans="1:20" x14ac:dyDescent="0.25">
      <c r="A177" s="36">
        <v>78</v>
      </c>
      <c r="B177" s="37" t="s">
        <v>14</v>
      </c>
      <c r="C177" s="37">
        <v>201</v>
      </c>
      <c r="J177" s="37">
        <v>0</v>
      </c>
      <c r="K177" s="37">
        <v>0</v>
      </c>
      <c r="L177" s="37">
        <v>1</v>
      </c>
      <c r="M177" s="37">
        <v>0</v>
      </c>
      <c r="N177" s="37">
        <v>0</v>
      </c>
      <c r="O177" s="37">
        <v>0</v>
      </c>
      <c r="P177" s="37">
        <v>0</v>
      </c>
      <c r="Q177" s="37">
        <v>5</v>
      </c>
      <c r="R177" s="57">
        <v>16</v>
      </c>
      <c r="S177" s="1">
        <f t="shared" si="4"/>
        <v>1</v>
      </c>
      <c r="T177" s="1">
        <f t="shared" si="5"/>
        <v>1</v>
      </c>
    </row>
    <row r="178" spans="1:20" x14ac:dyDescent="0.25">
      <c r="A178" s="36">
        <v>79</v>
      </c>
      <c r="B178" s="37" t="s">
        <v>14</v>
      </c>
      <c r="C178" s="37">
        <v>202</v>
      </c>
      <c r="J178" s="37">
        <v>0</v>
      </c>
      <c r="K178" s="37">
        <v>1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6</v>
      </c>
      <c r="R178" s="57">
        <v>15.3</v>
      </c>
      <c r="S178" s="1">
        <f t="shared" si="4"/>
        <v>1</v>
      </c>
      <c r="T178" s="1">
        <f t="shared" si="5"/>
        <v>1</v>
      </c>
    </row>
    <row r="179" spans="1:20" x14ac:dyDescent="0.25">
      <c r="A179" s="36">
        <v>80</v>
      </c>
      <c r="B179" s="37" t="s">
        <v>14</v>
      </c>
      <c r="C179" s="37">
        <v>203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4</v>
      </c>
      <c r="R179" s="57">
        <v>11.5</v>
      </c>
      <c r="S179" s="1">
        <f t="shared" si="4"/>
        <v>0</v>
      </c>
      <c r="T179" s="1">
        <f t="shared" si="5"/>
        <v>0</v>
      </c>
    </row>
    <row r="180" spans="1:20" x14ac:dyDescent="0.25">
      <c r="A180" s="38">
        <v>81</v>
      </c>
      <c r="B180" s="39" t="s">
        <v>14</v>
      </c>
      <c r="C180" s="39">
        <v>204</v>
      </c>
      <c r="J180" s="39">
        <v>0</v>
      </c>
      <c r="K180" s="39">
        <v>0</v>
      </c>
      <c r="L180" s="39">
        <v>0</v>
      </c>
      <c r="M180" s="39">
        <v>0</v>
      </c>
      <c r="N180" s="39">
        <v>0</v>
      </c>
      <c r="O180" s="39">
        <v>0</v>
      </c>
      <c r="P180" s="39">
        <v>0</v>
      </c>
      <c r="Q180" s="39">
        <v>4</v>
      </c>
      <c r="R180" s="58">
        <v>12.5</v>
      </c>
      <c r="S180" s="1">
        <f t="shared" si="4"/>
        <v>0</v>
      </c>
      <c r="T180" s="1">
        <f t="shared" si="5"/>
        <v>0</v>
      </c>
    </row>
    <row r="181" spans="1:20" x14ac:dyDescent="0.25">
      <c r="J181" s="79">
        <f>SUM(J93:J180)</f>
        <v>14</v>
      </c>
      <c r="K181" s="79">
        <f t="shared" ref="K181:P181" si="6">SUM(K93:K180)</f>
        <v>18</v>
      </c>
      <c r="L181" s="79">
        <f t="shared" si="6"/>
        <v>13</v>
      </c>
      <c r="M181" s="79">
        <f t="shared" si="6"/>
        <v>20</v>
      </c>
      <c r="N181" s="79">
        <f t="shared" si="6"/>
        <v>1</v>
      </c>
      <c r="O181" s="79">
        <f t="shared" si="6"/>
        <v>1</v>
      </c>
      <c r="P181" s="79">
        <f t="shared" si="6"/>
        <v>1</v>
      </c>
    </row>
  </sheetData>
  <sortState ref="A2:N92">
    <sortCondition descending="1" ref="K2:K92"/>
    <sortCondition ref="B2:B92"/>
  </sortState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L33" sqref="L33"/>
    </sheetView>
  </sheetViews>
  <sheetFormatPr defaultRowHeight="15" x14ac:dyDescent="0.25"/>
  <cols>
    <col min="1" max="1" width="15.42578125" style="67" customWidth="1"/>
    <col min="2" max="2" width="15" style="69" customWidth="1"/>
    <col min="4" max="4" width="9.140625" style="1"/>
  </cols>
  <sheetData>
    <row r="1" spans="1:4" x14ac:dyDescent="0.25">
      <c r="A1" s="5" t="s">
        <v>214</v>
      </c>
      <c r="B1" s="5" t="s">
        <v>226</v>
      </c>
      <c r="C1" s="32" t="s">
        <v>225</v>
      </c>
      <c r="D1" s="32" t="s">
        <v>20</v>
      </c>
    </row>
    <row r="2" spans="1:4" x14ac:dyDescent="0.25">
      <c r="A2" s="67">
        <v>1</v>
      </c>
      <c r="B2" s="67">
        <v>1</v>
      </c>
      <c r="C2" s="67">
        <v>8</v>
      </c>
      <c r="D2" s="67">
        <v>16.899999999999999</v>
      </c>
    </row>
    <row r="3" spans="1:4" x14ac:dyDescent="0.25">
      <c r="A3" s="67">
        <v>1</v>
      </c>
      <c r="B3" s="67">
        <v>1</v>
      </c>
      <c r="C3" s="67">
        <v>8</v>
      </c>
      <c r="D3" s="67">
        <v>13.9</v>
      </c>
    </row>
    <row r="4" spans="1:4" x14ac:dyDescent="0.25">
      <c r="A4" s="67">
        <v>1</v>
      </c>
      <c r="B4" s="67">
        <v>1</v>
      </c>
      <c r="C4" s="67">
        <v>5</v>
      </c>
      <c r="D4" s="67">
        <v>14.9</v>
      </c>
    </row>
    <row r="5" spans="1:4" x14ac:dyDescent="0.25">
      <c r="A5" s="67">
        <v>1</v>
      </c>
      <c r="B5" s="67">
        <v>1</v>
      </c>
      <c r="C5" s="67">
        <v>13</v>
      </c>
      <c r="D5" s="67">
        <v>22.2</v>
      </c>
    </row>
    <row r="6" spans="1:4" x14ac:dyDescent="0.25">
      <c r="A6" s="67">
        <v>0</v>
      </c>
      <c r="B6" s="67">
        <v>1</v>
      </c>
      <c r="C6" s="67">
        <v>7</v>
      </c>
      <c r="D6" s="67">
        <v>16</v>
      </c>
    </row>
    <row r="7" spans="1:4" x14ac:dyDescent="0.25">
      <c r="A7" s="67">
        <v>0</v>
      </c>
      <c r="B7" s="67">
        <v>1</v>
      </c>
      <c r="C7" s="67">
        <v>14</v>
      </c>
      <c r="D7" s="67">
        <v>12.9</v>
      </c>
    </row>
    <row r="8" spans="1:4" x14ac:dyDescent="0.25">
      <c r="A8" s="67">
        <v>1</v>
      </c>
      <c r="B8" s="67">
        <v>1</v>
      </c>
      <c r="C8" s="67">
        <v>4</v>
      </c>
      <c r="D8" s="67">
        <v>11.7</v>
      </c>
    </row>
    <row r="9" spans="1:4" x14ac:dyDescent="0.25">
      <c r="A9" s="67">
        <v>0</v>
      </c>
      <c r="B9" s="67">
        <v>1</v>
      </c>
      <c r="C9" s="67">
        <v>8</v>
      </c>
      <c r="D9" s="67">
        <v>15.9</v>
      </c>
    </row>
    <row r="10" spans="1:4" x14ac:dyDescent="0.25">
      <c r="A10" s="67">
        <v>1</v>
      </c>
      <c r="B10" s="67">
        <v>1</v>
      </c>
      <c r="C10" s="67">
        <v>3</v>
      </c>
      <c r="D10" s="68" t="s">
        <v>247</v>
      </c>
    </row>
    <row r="11" spans="1:4" x14ac:dyDescent="0.25">
      <c r="A11" s="67">
        <v>1</v>
      </c>
      <c r="B11" s="67">
        <v>1</v>
      </c>
      <c r="C11" s="67">
        <v>13</v>
      </c>
      <c r="D11" s="67">
        <v>18.899999999999999</v>
      </c>
    </row>
    <row r="12" spans="1:4" x14ac:dyDescent="0.25">
      <c r="A12" s="67">
        <v>1</v>
      </c>
      <c r="B12" s="67">
        <v>1</v>
      </c>
      <c r="C12" s="67">
        <v>8</v>
      </c>
      <c r="D12" s="67">
        <v>13.9</v>
      </c>
    </row>
    <row r="13" spans="1:4" x14ac:dyDescent="0.25">
      <c r="A13" s="67">
        <v>1</v>
      </c>
      <c r="B13" s="67">
        <v>1</v>
      </c>
      <c r="C13" s="67">
        <v>3</v>
      </c>
      <c r="D13" s="67">
        <v>12.2</v>
      </c>
    </row>
    <row r="14" spans="1:4" x14ac:dyDescent="0.25">
      <c r="A14" s="67">
        <v>0</v>
      </c>
      <c r="B14" s="67">
        <v>1</v>
      </c>
      <c r="C14" s="67">
        <v>8</v>
      </c>
      <c r="D14" s="67">
        <v>21.7</v>
      </c>
    </row>
    <row r="15" spans="1:4" x14ac:dyDescent="0.25">
      <c r="A15" s="67">
        <v>0</v>
      </c>
      <c r="B15" s="67">
        <v>1</v>
      </c>
      <c r="C15" s="67">
        <v>6</v>
      </c>
      <c r="D15" s="67">
        <v>15</v>
      </c>
    </row>
    <row r="16" spans="1:4" x14ac:dyDescent="0.25">
      <c r="A16" s="67">
        <v>1</v>
      </c>
      <c r="B16" s="67">
        <v>1</v>
      </c>
      <c r="C16" s="67">
        <v>3</v>
      </c>
      <c r="D16" s="67">
        <v>15.9</v>
      </c>
    </row>
    <row r="17" spans="1:4" x14ac:dyDescent="0.25">
      <c r="A17" s="67">
        <v>1</v>
      </c>
      <c r="B17" s="67">
        <v>1</v>
      </c>
      <c r="C17" s="67">
        <v>5</v>
      </c>
      <c r="D17" s="67">
        <v>15.7</v>
      </c>
    </row>
    <row r="18" spans="1:4" x14ac:dyDescent="0.25">
      <c r="A18" s="67">
        <v>0</v>
      </c>
      <c r="B18" s="67">
        <v>1</v>
      </c>
      <c r="C18" s="67">
        <v>9</v>
      </c>
      <c r="D18" s="67">
        <v>17.600000000000001</v>
      </c>
    </row>
    <row r="19" spans="1:4" x14ac:dyDescent="0.25">
      <c r="A19" s="67">
        <v>0</v>
      </c>
      <c r="B19" s="67">
        <v>1</v>
      </c>
      <c r="C19" s="67">
        <v>8</v>
      </c>
      <c r="D19" s="67">
        <v>17.7</v>
      </c>
    </row>
    <row r="20" spans="1:4" x14ac:dyDescent="0.25">
      <c r="A20" s="67">
        <v>1</v>
      </c>
      <c r="B20" s="67">
        <v>1</v>
      </c>
      <c r="C20" s="67">
        <v>3</v>
      </c>
      <c r="D20" s="67">
        <v>13.6</v>
      </c>
    </row>
    <row r="21" spans="1:4" x14ac:dyDescent="0.25">
      <c r="A21" s="67">
        <v>1</v>
      </c>
      <c r="B21" s="67">
        <v>1</v>
      </c>
      <c r="C21" s="67">
        <v>3</v>
      </c>
      <c r="D21" s="67">
        <v>12.4</v>
      </c>
    </row>
    <row r="22" spans="1:4" x14ac:dyDescent="0.25">
      <c r="A22" s="67">
        <v>0</v>
      </c>
      <c r="B22" s="67">
        <v>1</v>
      </c>
      <c r="C22" s="67">
        <v>13</v>
      </c>
      <c r="D22" s="67">
        <v>20</v>
      </c>
    </row>
    <row r="23" spans="1:4" x14ac:dyDescent="0.25">
      <c r="A23" s="67">
        <v>1</v>
      </c>
      <c r="B23" s="67">
        <v>1</v>
      </c>
      <c r="C23" s="67">
        <v>4</v>
      </c>
      <c r="D23" s="67">
        <v>11.2</v>
      </c>
    </row>
    <row r="24" spans="1:4" x14ac:dyDescent="0.25">
      <c r="A24" s="67">
        <v>0</v>
      </c>
      <c r="B24" s="67">
        <v>1</v>
      </c>
      <c r="C24" s="67">
        <v>6</v>
      </c>
      <c r="D24" s="67">
        <v>14.5</v>
      </c>
    </row>
    <row r="25" spans="1:4" x14ac:dyDescent="0.25">
      <c r="A25" s="67">
        <v>1</v>
      </c>
      <c r="B25" s="67">
        <v>1</v>
      </c>
      <c r="C25" s="67">
        <v>5</v>
      </c>
      <c r="D25" s="67">
        <v>13.1</v>
      </c>
    </row>
    <row r="26" spans="1:4" x14ac:dyDescent="0.25">
      <c r="A26" s="67">
        <v>1</v>
      </c>
      <c r="B26" s="67">
        <v>1</v>
      </c>
      <c r="C26" s="67">
        <v>5</v>
      </c>
      <c r="D26" s="67">
        <v>15.4</v>
      </c>
    </row>
    <row r="27" spans="1:4" x14ac:dyDescent="0.25">
      <c r="A27" s="67">
        <v>1</v>
      </c>
      <c r="B27" s="67">
        <v>1</v>
      </c>
      <c r="C27" s="67">
        <v>2</v>
      </c>
      <c r="D27" s="67">
        <v>10.5</v>
      </c>
    </row>
    <row r="28" spans="1:4" x14ac:dyDescent="0.25">
      <c r="A28" s="67">
        <v>1</v>
      </c>
      <c r="B28" s="67">
        <v>1</v>
      </c>
      <c r="C28" s="67">
        <v>8</v>
      </c>
      <c r="D28" s="67">
        <v>14.8</v>
      </c>
    </row>
    <row r="29" spans="1:4" x14ac:dyDescent="0.25">
      <c r="A29" s="67">
        <v>1</v>
      </c>
      <c r="B29" s="67">
        <v>1</v>
      </c>
      <c r="C29" s="67">
        <v>2</v>
      </c>
      <c r="D29" s="67">
        <v>16</v>
      </c>
    </row>
    <row r="30" spans="1:4" x14ac:dyDescent="0.25">
      <c r="A30" s="67">
        <v>0</v>
      </c>
      <c r="B30" s="67">
        <v>1</v>
      </c>
      <c r="C30" s="67">
        <v>7</v>
      </c>
      <c r="D30" s="67">
        <v>17.5</v>
      </c>
    </row>
    <row r="31" spans="1:4" x14ac:dyDescent="0.25">
      <c r="A31" s="67">
        <v>1</v>
      </c>
      <c r="B31" s="67">
        <v>1</v>
      </c>
      <c r="C31" s="67">
        <v>8</v>
      </c>
      <c r="D31" s="67">
        <v>13.5</v>
      </c>
    </row>
    <row r="32" spans="1:4" x14ac:dyDescent="0.25">
      <c r="A32" s="67">
        <v>1</v>
      </c>
      <c r="B32" s="67">
        <v>1</v>
      </c>
      <c r="C32" s="67">
        <v>4</v>
      </c>
      <c r="D32" s="67">
        <v>15.7</v>
      </c>
    </row>
    <row r="33" spans="1:4" x14ac:dyDescent="0.25">
      <c r="A33" s="67">
        <v>0</v>
      </c>
      <c r="B33" s="67">
        <v>1</v>
      </c>
      <c r="C33" s="67">
        <v>3</v>
      </c>
      <c r="D33" s="67">
        <v>12.5</v>
      </c>
    </row>
    <row r="34" spans="1:4" x14ac:dyDescent="0.25">
      <c r="A34" s="67">
        <v>0</v>
      </c>
      <c r="B34" s="67">
        <v>1</v>
      </c>
      <c r="C34" s="67">
        <v>5</v>
      </c>
      <c r="D34" s="67">
        <v>15.4</v>
      </c>
    </row>
    <row r="35" spans="1:4" x14ac:dyDescent="0.25">
      <c r="A35" s="67">
        <v>0</v>
      </c>
      <c r="B35" s="67">
        <v>1</v>
      </c>
      <c r="C35" s="67">
        <v>12</v>
      </c>
      <c r="D35" s="67">
        <v>19.2</v>
      </c>
    </row>
    <row r="36" spans="1:4" x14ac:dyDescent="0.25">
      <c r="A36" s="67">
        <v>1</v>
      </c>
      <c r="B36" s="67">
        <v>1</v>
      </c>
      <c r="C36" s="67">
        <v>6</v>
      </c>
      <c r="D36" s="67">
        <v>14.3</v>
      </c>
    </row>
    <row r="37" spans="1:4" x14ac:dyDescent="0.25">
      <c r="A37" s="67">
        <v>1</v>
      </c>
      <c r="B37" s="67">
        <v>1</v>
      </c>
      <c r="C37" s="67">
        <v>9</v>
      </c>
      <c r="D37" s="67">
        <v>18</v>
      </c>
    </row>
    <row r="38" spans="1:4" x14ac:dyDescent="0.25">
      <c r="A38" s="67">
        <v>0</v>
      </c>
      <c r="B38" s="67">
        <v>1</v>
      </c>
      <c r="C38" s="67">
        <v>10</v>
      </c>
      <c r="D38" s="67">
        <v>20</v>
      </c>
    </row>
    <row r="39" spans="1:4" x14ac:dyDescent="0.25">
      <c r="A39" s="67">
        <v>1</v>
      </c>
      <c r="B39" s="67">
        <v>1</v>
      </c>
      <c r="C39" s="67">
        <v>9</v>
      </c>
      <c r="D39" s="67">
        <v>13.9</v>
      </c>
    </row>
    <row r="40" spans="1:4" x14ac:dyDescent="0.25">
      <c r="A40" s="67">
        <v>1</v>
      </c>
      <c r="B40" s="67">
        <v>1</v>
      </c>
      <c r="C40" s="67">
        <v>13</v>
      </c>
      <c r="D40" s="67">
        <v>14.9</v>
      </c>
    </row>
    <row r="41" spans="1:4" x14ac:dyDescent="0.25">
      <c r="A41" s="67">
        <v>1</v>
      </c>
      <c r="B41" s="67">
        <v>1</v>
      </c>
      <c r="C41" s="67">
        <v>12</v>
      </c>
      <c r="D41" s="67">
        <v>21.2</v>
      </c>
    </row>
    <row r="42" spans="1:4" x14ac:dyDescent="0.25">
      <c r="A42" s="67">
        <v>0</v>
      </c>
      <c r="B42" s="67">
        <v>1</v>
      </c>
      <c r="C42" s="67">
        <v>2</v>
      </c>
      <c r="D42" s="67">
        <v>18.3</v>
      </c>
    </row>
    <row r="43" spans="1:4" x14ac:dyDescent="0.25">
      <c r="A43" s="67">
        <v>1</v>
      </c>
      <c r="B43" s="67">
        <v>1</v>
      </c>
      <c r="C43" s="67">
        <v>2</v>
      </c>
      <c r="D43" s="67">
        <v>17.899999999999999</v>
      </c>
    </row>
    <row r="44" spans="1:4" x14ac:dyDescent="0.25">
      <c r="A44" s="67">
        <v>0</v>
      </c>
      <c r="B44" s="67">
        <v>1</v>
      </c>
      <c r="C44" s="67">
        <v>9</v>
      </c>
      <c r="D44" s="67">
        <v>17.7</v>
      </c>
    </row>
    <row r="45" spans="1:4" x14ac:dyDescent="0.25">
      <c r="A45" s="67">
        <v>1</v>
      </c>
      <c r="B45" s="67">
        <v>1</v>
      </c>
      <c r="C45" s="67">
        <v>4</v>
      </c>
      <c r="D45" s="67">
        <v>15.6</v>
      </c>
    </row>
    <row r="46" spans="1:4" x14ac:dyDescent="0.25">
      <c r="A46" s="67">
        <v>0</v>
      </c>
      <c r="B46" s="67">
        <v>1</v>
      </c>
      <c r="C46" s="67">
        <v>8</v>
      </c>
      <c r="D46" s="67">
        <v>19</v>
      </c>
    </row>
    <row r="47" spans="1:4" x14ac:dyDescent="0.25">
      <c r="A47" s="67">
        <v>1</v>
      </c>
      <c r="B47" s="67">
        <v>1</v>
      </c>
      <c r="C47" s="67">
        <v>7</v>
      </c>
      <c r="D47" s="67">
        <v>14.2</v>
      </c>
    </row>
    <row r="48" spans="1:4" x14ac:dyDescent="0.25">
      <c r="A48" s="67">
        <v>0</v>
      </c>
      <c r="B48" s="67">
        <v>1</v>
      </c>
      <c r="C48" s="67">
        <v>7</v>
      </c>
      <c r="D48" s="67">
        <v>16.899999999999999</v>
      </c>
    </row>
    <row r="49" spans="1:4" x14ac:dyDescent="0.25">
      <c r="A49" s="67">
        <v>1</v>
      </c>
      <c r="B49" s="67">
        <v>1</v>
      </c>
      <c r="C49" s="67">
        <v>10</v>
      </c>
      <c r="D49" s="67">
        <v>16</v>
      </c>
    </row>
    <row r="50" spans="1:4" x14ac:dyDescent="0.25">
      <c r="A50" s="67">
        <v>1</v>
      </c>
      <c r="B50" s="67">
        <v>1</v>
      </c>
      <c r="C50" s="67">
        <v>9</v>
      </c>
      <c r="D50" s="67">
        <v>19.600000000000001</v>
      </c>
    </row>
    <row r="51" spans="1:4" x14ac:dyDescent="0.25">
      <c r="A51" s="67">
        <v>1</v>
      </c>
      <c r="B51" s="67">
        <v>1</v>
      </c>
      <c r="C51" s="67">
        <v>5</v>
      </c>
      <c r="D51" s="67">
        <v>16</v>
      </c>
    </row>
    <row r="52" spans="1:4" x14ac:dyDescent="0.25">
      <c r="A52" s="67">
        <v>0</v>
      </c>
      <c r="B52" s="67">
        <v>1</v>
      </c>
      <c r="C52" s="67">
        <v>6</v>
      </c>
      <c r="D52" s="67">
        <v>15.3</v>
      </c>
    </row>
    <row r="53" spans="1:4" x14ac:dyDescent="0.25">
      <c r="A53" s="67">
        <v>0</v>
      </c>
      <c r="B53" s="67">
        <v>0</v>
      </c>
      <c r="C53" s="67">
        <v>1</v>
      </c>
      <c r="D53" s="67">
        <v>16.3</v>
      </c>
    </row>
    <row r="54" spans="1:4" x14ac:dyDescent="0.25">
      <c r="A54" s="67">
        <v>0</v>
      </c>
      <c r="B54" s="67">
        <v>0</v>
      </c>
      <c r="C54" s="67">
        <v>1</v>
      </c>
      <c r="D54" s="67">
        <v>12.2</v>
      </c>
    </row>
    <row r="55" spans="1:4" x14ac:dyDescent="0.25">
      <c r="A55" s="67">
        <v>1</v>
      </c>
      <c r="B55" s="67">
        <v>0</v>
      </c>
      <c r="C55" s="67">
        <v>6</v>
      </c>
      <c r="D55" s="67">
        <v>16.899999999999999</v>
      </c>
    </row>
    <row r="56" spans="1:4" x14ac:dyDescent="0.25">
      <c r="A56" s="67">
        <v>1</v>
      </c>
      <c r="B56" s="67">
        <v>0</v>
      </c>
      <c r="C56" s="67">
        <v>7</v>
      </c>
      <c r="D56" s="67">
        <v>13.1</v>
      </c>
    </row>
    <row r="57" spans="1:4" x14ac:dyDescent="0.25">
      <c r="A57" s="67">
        <v>0</v>
      </c>
      <c r="B57" s="67">
        <v>0</v>
      </c>
      <c r="C57" s="67">
        <v>1</v>
      </c>
      <c r="D57" s="67">
        <v>10.6</v>
      </c>
    </row>
    <row r="58" spans="1:4" x14ac:dyDescent="0.25">
      <c r="A58" s="67">
        <v>1</v>
      </c>
      <c r="B58" s="67">
        <v>0</v>
      </c>
      <c r="C58" s="67">
        <v>4</v>
      </c>
      <c r="D58" s="67">
        <v>13.4</v>
      </c>
    </row>
    <row r="59" spans="1:4" x14ac:dyDescent="0.25">
      <c r="A59" s="67">
        <v>0</v>
      </c>
      <c r="B59" s="67">
        <v>0</v>
      </c>
      <c r="C59" s="67">
        <v>4</v>
      </c>
      <c r="D59" s="67">
        <v>14.6</v>
      </c>
    </row>
    <row r="60" spans="1:4" x14ac:dyDescent="0.25">
      <c r="A60" s="67">
        <v>1</v>
      </c>
      <c r="B60" s="67">
        <v>0</v>
      </c>
      <c r="C60" s="67">
        <v>2</v>
      </c>
      <c r="D60" s="67">
        <v>16.600000000000001</v>
      </c>
    </row>
    <row r="61" spans="1:4" x14ac:dyDescent="0.25">
      <c r="A61" s="67">
        <v>0</v>
      </c>
      <c r="B61" s="67">
        <v>0</v>
      </c>
      <c r="C61" s="67">
        <v>6</v>
      </c>
      <c r="D61" s="67">
        <v>10.9</v>
      </c>
    </row>
    <row r="62" spans="1:4" x14ac:dyDescent="0.25">
      <c r="A62" s="68">
        <v>0</v>
      </c>
      <c r="B62" s="68">
        <v>0</v>
      </c>
      <c r="C62" s="68">
        <v>0</v>
      </c>
      <c r="D62" s="67">
        <v>14.2</v>
      </c>
    </row>
    <row r="63" spans="1:4" x14ac:dyDescent="0.25">
      <c r="A63" s="67">
        <v>0</v>
      </c>
      <c r="B63" s="67">
        <v>0</v>
      </c>
      <c r="C63" s="67">
        <v>2</v>
      </c>
      <c r="D63" s="67">
        <v>15.3</v>
      </c>
    </row>
    <row r="64" spans="1:4" x14ac:dyDescent="0.25">
      <c r="A64" s="67">
        <v>0</v>
      </c>
      <c r="B64" s="67">
        <v>0</v>
      </c>
      <c r="C64" s="67">
        <v>3</v>
      </c>
      <c r="D64" s="67">
        <v>19.7</v>
      </c>
    </row>
    <row r="65" spans="1:4" x14ac:dyDescent="0.25">
      <c r="A65" s="67">
        <v>1</v>
      </c>
      <c r="B65" s="67">
        <v>0</v>
      </c>
      <c r="C65" s="67">
        <v>3</v>
      </c>
      <c r="D65" s="67">
        <v>11.8</v>
      </c>
    </row>
    <row r="66" spans="1:4" x14ac:dyDescent="0.25">
      <c r="A66" s="67">
        <v>0</v>
      </c>
      <c r="B66" s="67">
        <v>0</v>
      </c>
      <c r="C66" s="67">
        <v>3</v>
      </c>
      <c r="D66" s="67">
        <v>14.3</v>
      </c>
    </row>
    <row r="67" spans="1:4" x14ac:dyDescent="0.25">
      <c r="A67" s="67">
        <v>1</v>
      </c>
      <c r="B67" s="67">
        <v>0</v>
      </c>
      <c r="C67" s="67">
        <v>2</v>
      </c>
      <c r="D67" s="67">
        <v>16.2</v>
      </c>
    </row>
    <row r="68" spans="1:4" x14ac:dyDescent="0.25">
      <c r="A68" s="67">
        <v>0</v>
      </c>
      <c r="B68" s="67">
        <v>0</v>
      </c>
      <c r="C68" s="67">
        <v>5</v>
      </c>
      <c r="D68" s="67">
        <v>16.100000000000001</v>
      </c>
    </row>
    <row r="69" spans="1:4" x14ac:dyDescent="0.25">
      <c r="A69" s="67">
        <v>0</v>
      </c>
      <c r="B69" s="67">
        <v>0</v>
      </c>
      <c r="C69" s="67">
        <v>4</v>
      </c>
      <c r="D69" s="67">
        <v>15.6</v>
      </c>
    </row>
    <row r="70" spans="1:4" x14ac:dyDescent="0.25">
      <c r="A70" s="67">
        <v>1</v>
      </c>
      <c r="B70" s="67">
        <v>0</v>
      </c>
      <c r="C70" s="67">
        <v>7</v>
      </c>
      <c r="D70" s="68" t="s">
        <v>247</v>
      </c>
    </row>
    <row r="71" spans="1:4" x14ac:dyDescent="0.25">
      <c r="A71" s="67">
        <v>1</v>
      </c>
      <c r="B71" s="67">
        <v>0</v>
      </c>
      <c r="C71" s="67">
        <v>7</v>
      </c>
      <c r="D71" s="67">
        <v>14.3</v>
      </c>
    </row>
    <row r="72" spans="1:4" x14ac:dyDescent="0.25">
      <c r="A72" s="67">
        <v>0</v>
      </c>
      <c r="B72" s="67">
        <v>0</v>
      </c>
      <c r="C72" s="67">
        <v>1</v>
      </c>
      <c r="D72" s="67">
        <v>15.7</v>
      </c>
    </row>
    <row r="73" spans="1:4" x14ac:dyDescent="0.25">
      <c r="A73" s="67">
        <v>0</v>
      </c>
      <c r="B73" s="67">
        <v>0</v>
      </c>
      <c r="C73" s="67">
        <v>1</v>
      </c>
      <c r="D73" s="67">
        <v>14.6</v>
      </c>
    </row>
    <row r="74" spans="1:4" x14ac:dyDescent="0.25">
      <c r="A74" s="67">
        <v>1</v>
      </c>
      <c r="B74" s="67">
        <v>0</v>
      </c>
      <c r="C74" s="67">
        <v>3</v>
      </c>
      <c r="D74" s="67">
        <v>12.2</v>
      </c>
    </row>
    <row r="75" spans="1:4" x14ac:dyDescent="0.25">
      <c r="A75" s="67">
        <v>1</v>
      </c>
      <c r="B75" s="67">
        <v>0</v>
      </c>
      <c r="C75" s="67">
        <v>3</v>
      </c>
      <c r="D75" s="67">
        <v>13.5</v>
      </c>
    </row>
    <row r="76" spans="1:4" x14ac:dyDescent="0.25">
      <c r="A76" s="67">
        <v>1</v>
      </c>
      <c r="B76" s="67">
        <v>0</v>
      </c>
      <c r="C76" s="67">
        <v>3</v>
      </c>
      <c r="D76" s="67">
        <v>14.7</v>
      </c>
    </row>
    <row r="77" spans="1:4" x14ac:dyDescent="0.25">
      <c r="A77" s="67">
        <v>0</v>
      </c>
      <c r="B77" s="67">
        <v>0</v>
      </c>
      <c r="C77" s="67">
        <v>4</v>
      </c>
      <c r="D77" s="67">
        <v>18.100000000000001</v>
      </c>
    </row>
    <row r="78" spans="1:4" x14ac:dyDescent="0.25">
      <c r="A78" s="67">
        <v>1</v>
      </c>
      <c r="B78" s="67">
        <v>0</v>
      </c>
      <c r="C78" s="67">
        <v>2</v>
      </c>
      <c r="D78" s="67">
        <v>13.4</v>
      </c>
    </row>
    <row r="79" spans="1:4" x14ac:dyDescent="0.25">
      <c r="A79" s="67">
        <v>1</v>
      </c>
      <c r="B79" s="67">
        <v>0</v>
      </c>
      <c r="C79" s="67">
        <v>8</v>
      </c>
      <c r="D79" s="67">
        <v>17.100000000000001</v>
      </c>
    </row>
    <row r="80" spans="1:4" x14ac:dyDescent="0.25">
      <c r="A80" s="67">
        <v>1</v>
      </c>
      <c r="B80" s="67">
        <v>0</v>
      </c>
      <c r="C80" s="67">
        <v>6</v>
      </c>
      <c r="D80" s="67">
        <v>13.4</v>
      </c>
    </row>
    <row r="81" spans="1:4" x14ac:dyDescent="0.25">
      <c r="A81" s="67">
        <v>1</v>
      </c>
      <c r="B81" s="67">
        <v>0</v>
      </c>
      <c r="C81" s="67">
        <v>7</v>
      </c>
      <c r="D81" s="67">
        <v>23.2</v>
      </c>
    </row>
    <row r="82" spans="1:4" x14ac:dyDescent="0.25">
      <c r="A82" s="68">
        <v>0</v>
      </c>
      <c r="B82" s="68">
        <v>0</v>
      </c>
      <c r="C82" s="68">
        <v>0</v>
      </c>
      <c r="D82" s="67">
        <v>13.1</v>
      </c>
    </row>
    <row r="83" spans="1:4" x14ac:dyDescent="0.25">
      <c r="A83" s="67">
        <v>0</v>
      </c>
      <c r="B83" s="67">
        <v>0</v>
      </c>
      <c r="C83" s="67">
        <v>1</v>
      </c>
      <c r="D83" s="67">
        <v>25.7</v>
      </c>
    </row>
    <row r="84" spans="1:4" x14ac:dyDescent="0.25">
      <c r="A84" s="67">
        <v>0</v>
      </c>
      <c r="B84" s="67">
        <v>0</v>
      </c>
      <c r="C84" s="67">
        <v>2</v>
      </c>
      <c r="D84" s="67">
        <v>12.7</v>
      </c>
    </row>
    <row r="85" spans="1:4" x14ac:dyDescent="0.25">
      <c r="A85" s="67">
        <v>0</v>
      </c>
      <c r="B85" s="67">
        <v>0</v>
      </c>
      <c r="C85" s="67">
        <v>5</v>
      </c>
      <c r="D85" s="67">
        <v>19.600000000000001</v>
      </c>
    </row>
    <row r="86" spans="1:4" x14ac:dyDescent="0.25">
      <c r="A86" s="67">
        <v>0</v>
      </c>
      <c r="B86" s="67">
        <v>0</v>
      </c>
      <c r="C86" s="67">
        <v>2</v>
      </c>
      <c r="D86" s="67">
        <v>17.100000000000001</v>
      </c>
    </row>
    <row r="87" spans="1:4" x14ac:dyDescent="0.25">
      <c r="A87" s="67">
        <v>1</v>
      </c>
      <c r="B87" s="67">
        <v>0</v>
      </c>
      <c r="C87" s="67">
        <v>8</v>
      </c>
      <c r="D87" s="67">
        <v>16.7</v>
      </c>
    </row>
    <row r="88" spans="1:4" x14ac:dyDescent="0.25">
      <c r="A88" s="67">
        <v>1</v>
      </c>
      <c r="B88" s="67">
        <v>0</v>
      </c>
      <c r="C88" s="67">
        <v>4</v>
      </c>
      <c r="D88" s="67">
        <v>11.5</v>
      </c>
    </row>
    <row r="89" spans="1:4" x14ac:dyDescent="0.25">
      <c r="A89" s="67">
        <v>1</v>
      </c>
      <c r="B89" s="67">
        <v>0</v>
      </c>
      <c r="C89" s="67">
        <v>4</v>
      </c>
      <c r="D89" s="67">
        <v>12.5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A88" sqref="A88"/>
    </sheetView>
  </sheetViews>
  <sheetFormatPr defaultRowHeight="15" x14ac:dyDescent="0.25"/>
  <cols>
    <col min="1" max="1" width="14.85546875" style="1" customWidth="1"/>
    <col min="2" max="2" width="9.140625" style="1"/>
  </cols>
  <sheetData>
    <row r="1" spans="1:2" x14ac:dyDescent="0.25">
      <c r="A1" s="1" t="s">
        <v>214</v>
      </c>
      <c r="B1" s="1" t="s">
        <v>20</v>
      </c>
    </row>
    <row r="2" spans="1:2" x14ac:dyDescent="0.25">
      <c r="A2" s="1">
        <v>0</v>
      </c>
      <c r="B2" s="1">
        <v>12.9</v>
      </c>
    </row>
    <row r="3" spans="1:2" x14ac:dyDescent="0.25">
      <c r="A3" s="1">
        <v>0</v>
      </c>
      <c r="B3" s="1">
        <v>10.6</v>
      </c>
    </row>
    <row r="4" spans="1:2" x14ac:dyDescent="0.25">
      <c r="A4" s="1">
        <v>0</v>
      </c>
      <c r="B4" s="1">
        <v>15.9</v>
      </c>
    </row>
    <row r="5" spans="1:2" x14ac:dyDescent="0.25">
      <c r="A5" s="1">
        <v>0</v>
      </c>
      <c r="B5" s="1">
        <v>14.6</v>
      </c>
    </row>
    <row r="6" spans="1:2" x14ac:dyDescent="0.25">
      <c r="A6" s="1">
        <v>0</v>
      </c>
      <c r="B6" s="1">
        <v>10.9</v>
      </c>
    </row>
    <row r="7" spans="1:2" x14ac:dyDescent="0.25">
      <c r="A7" s="1">
        <v>0</v>
      </c>
      <c r="B7" s="1">
        <v>14.2</v>
      </c>
    </row>
    <row r="8" spans="1:2" x14ac:dyDescent="0.25">
      <c r="A8" s="1">
        <v>0</v>
      </c>
      <c r="B8" s="1">
        <v>15.3</v>
      </c>
    </row>
    <row r="9" spans="1:2" x14ac:dyDescent="0.25">
      <c r="A9" s="1">
        <v>0</v>
      </c>
      <c r="B9" s="1">
        <v>19.7</v>
      </c>
    </row>
    <row r="10" spans="1:2" x14ac:dyDescent="0.25">
      <c r="A10" s="1">
        <v>0</v>
      </c>
      <c r="B10" s="1">
        <v>21.7</v>
      </c>
    </row>
    <row r="11" spans="1:2" x14ac:dyDescent="0.25">
      <c r="A11" s="1">
        <v>0</v>
      </c>
      <c r="B11" s="1">
        <v>15</v>
      </c>
    </row>
    <row r="12" spans="1:2" x14ac:dyDescent="0.25">
      <c r="A12" s="1">
        <v>0</v>
      </c>
      <c r="B12" s="1">
        <v>14.3</v>
      </c>
    </row>
    <row r="13" spans="1:2" x14ac:dyDescent="0.25">
      <c r="A13" s="1">
        <v>0</v>
      </c>
      <c r="B13" s="1">
        <v>16.100000000000001</v>
      </c>
    </row>
    <row r="14" spans="1:2" x14ac:dyDescent="0.25">
      <c r="A14" s="1">
        <v>0</v>
      </c>
      <c r="B14" s="1">
        <v>15.6</v>
      </c>
    </row>
    <row r="15" spans="1:2" x14ac:dyDescent="0.25">
      <c r="A15" s="1">
        <v>0</v>
      </c>
      <c r="B15" s="1">
        <v>17.600000000000001</v>
      </c>
    </row>
    <row r="16" spans="1:2" x14ac:dyDescent="0.25">
      <c r="A16" s="1">
        <v>0</v>
      </c>
      <c r="B16" s="1">
        <v>17.7</v>
      </c>
    </row>
    <row r="17" spans="1:2" x14ac:dyDescent="0.25">
      <c r="A17" s="1">
        <v>0</v>
      </c>
      <c r="B17" s="1">
        <v>20</v>
      </c>
    </row>
    <row r="18" spans="1:2" x14ac:dyDescent="0.25">
      <c r="A18" s="1">
        <v>0</v>
      </c>
      <c r="B18" s="1">
        <v>15.7</v>
      </c>
    </row>
    <row r="19" spans="1:2" x14ac:dyDescent="0.25">
      <c r="A19" s="1">
        <v>0</v>
      </c>
      <c r="B19" s="1">
        <v>14.5</v>
      </c>
    </row>
    <row r="20" spans="1:2" x14ac:dyDescent="0.25">
      <c r="A20" s="1">
        <v>0</v>
      </c>
      <c r="B20" s="1">
        <v>14.6</v>
      </c>
    </row>
    <row r="21" spans="1:2" x14ac:dyDescent="0.25">
      <c r="A21" s="1">
        <v>0</v>
      </c>
      <c r="B21" s="1">
        <v>18.100000000000001</v>
      </c>
    </row>
    <row r="22" spans="1:2" x14ac:dyDescent="0.25">
      <c r="A22" s="1">
        <v>0</v>
      </c>
      <c r="B22" s="1">
        <v>17.5</v>
      </c>
    </row>
    <row r="23" spans="1:2" x14ac:dyDescent="0.25">
      <c r="A23" s="1">
        <v>0</v>
      </c>
      <c r="B23" s="1">
        <v>13.1</v>
      </c>
    </row>
    <row r="24" spans="1:2" x14ac:dyDescent="0.25">
      <c r="A24" s="1">
        <v>0</v>
      </c>
      <c r="B24" s="1">
        <v>25.7</v>
      </c>
    </row>
    <row r="25" spans="1:2" x14ac:dyDescent="0.25">
      <c r="A25" s="1">
        <v>0</v>
      </c>
      <c r="B25" s="1">
        <v>12.5</v>
      </c>
    </row>
    <row r="26" spans="1:2" x14ac:dyDescent="0.25">
      <c r="A26" s="1">
        <v>0</v>
      </c>
      <c r="B26" s="1">
        <v>19.2</v>
      </c>
    </row>
    <row r="27" spans="1:2" x14ac:dyDescent="0.25">
      <c r="A27" s="1">
        <v>0</v>
      </c>
      <c r="B27" s="1">
        <v>20</v>
      </c>
    </row>
    <row r="28" spans="1:2" x14ac:dyDescent="0.25">
      <c r="A28" s="1">
        <v>0</v>
      </c>
      <c r="B28" s="1">
        <v>18.3</v>
      </c>
    </row>
    <row r="29" spans="1:2" x14ac:dyDescent="0.25">
      <c r="A29" s="1">
        <v>0</v>
      </c>
      <c r="B29" s="1">
        <v>17.7</v>
      </c>
    </row>
    <row r="30" spans="1:2" x14ac:dyDescent="0.25">
      <c r="A30" s="1">
        <v>0</v>
      </c>
      <c r="B30" s="1">
        <v>12.7</v>
      </c>
    </row>
    <row r="31" spans="1:2" x14ac:dyDescent="0.25">
      <c r="A31" s="1">
        <v>0</v>
      </c>
      <c r="B31" s="1">
        <v>19.600000000000001</v>
      </c>
    </row>
    <row r="32" spans="1:2" x14ac:dyDescent="0.25">
      <c r="A32" s="1">
        <v>0</v>
      </c>
      <c r="B32" s="1">
        <v>19</v>
      </c>
    </row>
    <row r="33" spans="1:2" x14ac:dyDescent="0.25">
      <c r="A33" s="1">
        <v>0</v>
      </c>
      <c r="B33" s="1">
        <v>16.899999999999999</v>
      </c>
    </row>
    <row r="34" spans="1:2" x14ac:dyDescent="0.25">
      <c r="A34" s="1">
        <v>0</v>
      </c>
      <c r="B34" s="1">
        <v>17.100000000000001</v>
      </c>
    </row>
    <row r="35" spans="1:2" x14ac:dyDescent="0.25">
      <c r="A35" s="1">
        <v>0</v>
      </c>
      <c r="B35" s="1">
        <v>15.3</v>
      </c>
    </row>
    <row r="36" spans="1:2" x14ac:dyDescent="0.25">
      <c r="A36" s="1">
        <v>0</v>
      </c>
      <c r="B36" s="1">
        <v>16.3</v>
      </c>
    </row>
    <row r="37" spans="1:2" x14ac:dyDescent="0.25">
      <c r="A37" s="1">
        <v>0</v>
      </c>
      <c r="B37" s="1">
        <v>12.2</v>
      </c>
    </row>
    <row r="38" spans="1:2" x14ac:dyDescent="0.25">
      <c r="A38" s="1">
        <v>0</v>
      </c>
      <c r="B38" s="1">
        <v>16</v>
      </c>
    </row>
    <row r="39" spans="1:2" x14ac:dyDescent="0.25">
      <c r="A39" s="1">
        <v>1</v>
      </c>
      <c r="B39" s="1">
        <v>16.899999999999999</v>
      </c>
    </row>
    <row r="40" spans="1:2" x14ac:dyDescent="0.25">
      <c r="A40" s="1">
        <v>1</v>
      </c>
      <c r="B40" s="1">
        <v>13.1</v>
      </c>
    </row>
    <row r="41" spans="1:2" x14ac:dyDescent="0.25">
      <c r="A41" s="1">
        <v>1</v>
      </c>
      <c r="B41" s="1">
        <v>11.7</v>
      </c>
    </row>
    <row r="42" spans="1:2" x14ac:dyDescent="0.25">
      <c r="A42" s="1">
        <v>1</v>
      </c>
      <c r="B42" s="1">
        <v>13.4</v>
      </c>
    </row>
    <row r="43" spans="1:2" x14ac:dyDescent="0.25">
      <c r="A43" s="1">
        <v>1</v>
      </c>
      <c r="B43" s="1">
        <v>16.600000000000001</v>
      </c>
    </row>
    <row r="44" spans="1:2" x14ac:dyDescent="0.25">
      <c r="A44" s="1">
        <v>1</v>
      </c>
      <c r="B44" s="1">
        <v>18.899999999999999</v>
      </c>
    </row>
    <row r="45" spans="1:2" x14ac:dyDescent="0.25">
      <c r="A45" s="1">
        <v>1</v>
      </c>
      <c r="B45" s="1">
        <v>13.9</v>
      </c>
    </row>
    <row r="46" spans="1:2" x14ac:dyDescent="0.25">
      <c r="A46" s="1">
        <v>1</v>
      </c>
      <c r="B46" s="1">
        <v>12.2</v>
      </c>
    </row>
    <row r="47" spans="1:2" x14ac:dyDescent="0.25">
      <c r="A47" s="1">
        <v>1</v>
      </c>
      <c r="B47" s="1">
        <v>11.8</v>
      </c>
    </row>
    <row r="48" spans="1:2" x14ac:dyDescent="0.25">
      <c r="A48" s="1">
        <v>1</v>
      </c>
      <c r="B48" s="1">
        <v>16.2</v>
      </c>
    </row>
    <row r="49" spans="1:2" x14ac:dyDescent="0.25">
      <c r="A49" s="1">
        <v>1</v>
      </c>
      <c r="B49" s="1">
        <v>15.9</v>
      </c>
    </row>
    <row r="50" spans="1:2" x14ac:dyDescent="0.25">
      <c r="A50" s="1">
        <v>1</v>
      </c>
      <c r="B50" s="1">
        <v>15.7</v>
      </c>
    </row>
    <row r="51" spans="1:2" x14ac:dyDescent="0.25">
      <c r="A51" s="1">
        <v>1</v>
      </c>
      <c r="B51" s="1">
        <v>13.6</v>
      </c>
    </row>
    <row r="52" spans="1:2" x14ac:dyDescent="0.25">
      <c r="A52" s="1">
        <v>1</v>
      </c>
      <c r="B52" s="1">
        <v>12.4</v>
      </c>
    </row>
    <row r="53" spans="1:2" x14ac:dyDescent="0.25">
      <c r="A53" s="1">
        <v>1</v>
      </c>
      <c r="B53" s="1">
        <v>14.3</v>
      </c>
    </row>
    <row r="54" spans="1:2" x14ac:dyDescent="0.25">
      <c r="A54" s="1">
        <v>1</v>
      </c>
      <c r="B54" s="1">
        <v>11.2</v>
      </c>
    </row>
    <row r="55" spans="1:2" x14ac:dyDescent="0.25">
      <c r="A55" s="1">
        <v>1</v>
      </c>
      <c r="B55" s="1">
        <v>13.1</v>
      </c>
    </row>
    <row r="56" spans="1:2" x14ac:dyDescent="0.25">
      <c r="A56" s="1">
        <v>1</v>
      </c>
      <c r="B56" s="1">
        <v>15.4</v>
      </c>
    </row>
    <row r="57" spans="1:2" x14ac:dyDescent="0.25">
      <c r="A57" s="1">
        <v>1</v>
      </c>
      <c r="B57" s="1">
        <v>10.5</v>
      </c>
    </row>
    <row r="58" spans="1:2" x14ac:dyDescent="0.25">
      <c r="A58" s="1">
        <v>1</v>
      </c>
      <c r="B58" s="1">
        <v>14.8</v>
      </c>
    </row>
    <row r="59" spans="1:2" x14ac:dyDescent="0.25">
      <c r="A59" s="1">
        <v>1</v>
      </c>
      <c r="B59" s="1">
        <v>16</v>
      </c>
    </row>
    <row r="60" spans="1:2" x14ac:dyDescent="0.25">
      <c r="A60" s="1">
        <v>1</v>
      </c>
      <c r="B60" s="1">
        <v>12.2</v>
      </c>
    </row>
    <row r="61" spans="1:2" x14ac:dyDescent="0.25">
      <c r="A61" s="1">
        <v>1</v>
      </c>
      <c r="B61" s="1">
        <v>13.5</v>
      </c>
    </row>
    <row r="62" spans="1:2" x14ac:dyDescent="0.25">
      <c r="A62" s="1">
        <v>1</v>
      </c>
      <c r="B62" s="1">
        <v>14.7</v>
      </c>
    </row>
    <row r="63" spans="1:2" x14ac:dyDescent="0.25">
      <c r="A63" s="1">
        <v>1</v>
      </c>
      <c r="B63" s="1">
        <v>13.5</v>
      </c>
    </row>
    <row r="64" spans="1:2" x14ac:dyDescent="0.25">
      <c r="A64" s="1">
        <v>1</v>
      </c>
      <c r="B64" s="1">
        <v>13.4</v>
      </c>
    </row>
    <row r="65" spans="1:2" x14ac:dyDescent="0.25">
      <c r="A65" s="1">
        <v>1</v>
      </c>
      <c r="B65" s="1">
        <v>17.100000000000001</v>
      </c>
    </row>
    <row r="66" spans="1:2" x14ac:dyDescent="0.25">
      <c r="A66" s="1">
        <v>1</v>
      </c>
      <c r="B66" s="1">
        <v>13.4</v>
      </c>
    </row>
    <row r="67" spans="1:2" x14ac:dyDescent="0.25">
      <c r="A67" s="1">
        <v>1</v>
      </c>
      <c r="B67" s="1">
        <v>15.7</v>
      </c>
    </row>
    <row r="68" spans="1:2" x14ac:dyDescent="0.25">
      <c r="A68" s="1">
        <v>1</v>
      </c>
      <c r="B68" s="1">
        <v>23.2</v>
      </c>
    </row>
    <row r="69" spans="1:2" x14ac:dyDescent="0.25">
      <c r="A69" s="1">
        <v>1</v>
      </c>
      <c r="B69" s="1">
        <v>14.3</v>
      </c>
    </row>
    <row r="70" spans="1:2" x14ac:dyDescent="0.25">
      <c r="A70" s="1">
        <v>1</v>
      </c>
      <c r="B70" s="1">
        <v>18</v>
      </c>
    </row>
    <row r="71" spans="1:2" x14ac:dyDescent="0.25">
      <c r="A71" s="1">
        <v>1</v>
      </c>
      <c r="B71" s="1">
        <v>13.9</v>
      </c>
    </row>
    <row r="72" spans="1:2" x14ac:dyDescent="0.25">
      <c r="A72" s="1">
        <v>1</v>
      </c>
      <c r="B72" s="1">
        <v>14.9</v>
      </c>
    </row>
    <row r="73" spans="1:2" x14ac:dyDescent="0.25">
      <c r="A73" s="1">
        <v>1</v>
      </c>
      <c r="B73" s="1">
        <v>21.2</v>
      </c>
    </row>
    <row r="74" spans="1:2" x14ac:dyDescent="0.25">
      <c r="A74" s="1">
        <v>1</v>
      </c>
      <c r="B74" s="1">
        <v>17.899999999999999</v>
      </c>
    </row>
    <row r="75" spans="1:2" x14ac:dyDescent="0.25">
      <c r="A75" s="1">
        <v>1</v>
      </c>
      <c r="B75" s="1">
        <v>15.6</v>
      </c>
    </row>
    <row r="76" spans="1:2" x14ac:dyDescent="0.25">
      <c r="A76" s="1">
        <v>1</v>
      </c>
      <c r="B76" s="1">
        <v>14.2</v>
      </c>
    </row>
    <row r="77" spans="1:2" x14ac:dyDescent="0.25">
      <c r="A77" s="1">
        <v>1</v>
      </c>
      <c r="B77" s="1">
        <v>16</v>
      </c>
    </row>
    <row r="78" spans="1:2" x14ac:dyDescent="0.25">
      <c r="A78" s="1">
        <v>1</v>
      </c>
      <c r="B78" s="1">
        <v>19.600000000000001</v>
      </c>
    </row>
    <row r="79" spans="1:2" x14ac:dyDescent="0.25">
      <c r="A79" s="1">
        <v>1</v>
      </c>
      <c r="B79" s="1">
        <v>16.7</v>
      </c>
    </row>
    <row r="80" spans="1:2" x14ac:dyDescent="0.25">
      <c r="A80" s="1">
        <v>1</v>
      </c>
      <c r="B80" s="1">
        <v>16</v>
      </c>
    </row>
    <row r="81" spans="1:2" x14ac:dyDescent="0.25">
      <c r="A81" s="1">
        <v>1</v>
      </c>
      <c r="B81" s="1">
        <v>11.5</v>
      </c>
    </row>
    <row r="82" spans="1:2" x14ac:dyDescent="0.25">
      <c r="A82" s="1">
        <v>1</v>
      </c>
      <c r="B82" s="1">
        <v>12.5</v>
      </c>
    </row>
    <row r="83" spans="1:2" x14ac:dyDescent="0.25">
      <c r="A83" s="1">
        <v>1</v>
      </c>
      <c r="B83" s="1">
        <v>16.899999999999999</v>
      </c>
    </row>
    <row r="84" spans="1:2" x14ac:dyDescent="0.25">
      <c r="A84" s="1">
        <v>1</v>
      </c>
      <c r="B84" s="1">
        <v>13.9</v>
      </c>
    </row>
    <row r="85" spans="1:2" x14ac:dyDescent="0.25">
      <c r="A85" s="1">
        <v>1</v>
      </c>
      <c r="B85" s="1">
        <v>14.9</v>
      </c>
    </row>
    <row r="86" spans="1:2" x14ac:dyDescent="0.25">
      <c r="A86" s="1">
        <v>1</v>
      </c>
      <c r="B86" s="1">
        <v>22.2</v>
      </c>
    </row>
    <row r="87" spans="1:2" x14ac:dyDescent="0.25">
      <c r="A87" s="1">
        <v>1</v>
      </c>
      <c r="B87" s="1">
        <v>15.4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45" workbookViewId="0">
      <selection activeCell="G84" sqref="G84"/>
    </sheetView>
  </sheetViews>
  <sheetFormatPr defaultRowHeight="15" x14ac:dyDescent="0.25"/>
  <cols>
    <col min="3" max="3" width="17" customWidth="1"/>
  </cols>
  <sheetData>
    <row r="1" spans="1:4" x14ac:dyDescent="0.25">
      <c r="A1" s="1" t="s">
        <v>348</v>
      </c>
      <c r="B1" s="1" t="s">
        <v>20</v>
      </c>
      <c r="C1" s="1"/>
      <c r="D1" t="s">
        <v>349</v>
      </c>
    </row>
    <row r="2" spans="1:4" x14ac:dyDescent="0.25">
      <c r="A2" s="1">
        <v>0</v>
      </c>
      <c r="B2" s="1">
        <v>11.7</v>
      </c>
      <c r="C2" s="1"/>
      <c r="D2" t="s">
        <v>350</v>
      </c>
    </row>
    <row r="3" spans="1:4" x14ac:dyDescent="0.25">
      <c r="A3" s="1">
        <v>0</v>
      </c>
      <c r="B3" s="1">
        <v>13.9</v>
      </c>
      <c r="C3" s="1"/>
      <c r="D3" t="s">
        <v>351</v>
      </c>
    </row>
    <row r="4" spans="1:4" x14ac:dyDescent="0.25">
      <c r="A4" s="1">
        <v>0</v>
      </c>
      <c r="B4" s="1">
        <v>12.2</v>
      </c>
      <c r="C4" s="1"/>
    </row>
    <row r="5" spans="1:4" x14ac:dyDescent="0.25">
      <c r="A5" s="1">
        <v>0</v>
      </c>
      <c r="B5" s="1">
        <v>15.9</v>
      </c>
      <c r="C5" s="1"/>
    </row>
    <row r="6" spans="1:4" x14ac:dyDescent="0.25">
      <c r="A6" s="1">
        <v>0</v>
      </c>
      <c r="B6" s="1">
        <v>15.7</v>
      </c>
      <c r="C6" s="1"/>
    </row>
    <row r="7" spans="1:4" x14ac:dyDescent="0.25">
      <c r="A7" s="1">
        <v>0</v>
      </c>
      <c r="B7" s="1">
        <v>12.4</v>
      </c>
      <c r="C7" s="1"/>
    </row>
    <row r="8" spans="1:4" x14ac:dyDescent="0.25">
      <c r="A8" s="1">
        <v>0</v>
      </c>
      <c r="B8" s="1">
        <v>11.2</v>
      </c>
      <c r="C8" s="1"/>
    </row>
    <row r="9" spans="1:4" x14ac:dyDescent="0.25">
      <c r="A9" s="1">
        <v>0</v>
      </c>
      <c r="B9" s="1">
        <v>13.1</v>
      </c>
      <c r="C9" s="1"/>
    </row>
    <row r="10" spans="1:4" x14ac:dyDescent="0.25">
      <c r="A10" s="1">
        <v>0</v>
      </c>
      <c r="B10" s="1">
        <v>15.4</v>
      </c>
      <c r="C10" s="1"/>
    </row>
    <row r="11" spans="1:4" x14ac:dyDescent="0.25">
      <c r="A11" s="1">
        <v>0</v>
      </c>
      <c r="B11" s="1">
        <v>10.5</v>
      </c>
      <c r="C11" s="1"/>
    </row>
    <row r="12" spans="1:4" x14ac:dyDescent="0.25">
      <c r="A12" s="1">
        <v>0</v>
      </c>
      <c r="B12" s="1">
        <v>14.8</v>
      </c>
      <c r="C12" s="1"/>
    </row>
    <row r="13" spans="1:4" x14ac:dyDescent="0.25">
      <c r="A13" s="1">
        <v>0</v>
      </c>
      <c r="B13" s="1">
        <v>15.7</v>
      </c>
      <c r="C13" s="1"/>
    </row>
    <row r="14" spans="1:4" x14ac:dyDescent="0.25">
      <c r="A14" s="1">
        <v>0</v>
      </c>
      <c r="B14" s="1">
        <v>15.6</v>
      </c>
      <c r="C14" s="1"/>
    </row>
    <row r="15" spans="1:4" x14ac:dyDescent="0.25">
      <c r="A15" s="1">
        <v>0</v>
      </c>
      <c r="B15" s="1">
        <v>14.9</v>
      </c>
      <c r="C15" s="1"/>
    </row>
    <row r="16" spans="1:4" x14ac:dyDescent="0.25">
      <c r="A16" s="1">
        <v>1</v>
      </c>
      <c r="B16" s="1">
        <v>16.899999999999999</v>
      </c>
      <c r="C16" s="1"/>
    </row>
    <row r="17" spans="1:3" x14ac:dyDescent="0.25">
      <c r="A17" s="1">
        <v>1</v>
      </c>
      <c r="B17" s="1">
        <v>13.1</v>
      </c>
      <c r="C17" s="1"/>
    </row>
    <row r="18" spans="1:3" x14ac:dyDescent="0.25">
      <c r="A18" s="1">
        <v>1</v>
      </c>
      <c r="B18" s="1">
        <v>13.4</v>
      </c>
      <c r="C18" s="1"/>
    </row>
    <row r="19" spans="1:3" x14ac:dyDescent="0.25">
      <c r="A19" s="1">
        <v>1</v>
      </c>
      <c r="B19" s="1">
        <v>16.600000000000001</v>
      </c>
      <c r="C19" s="1"/>
    </row>
    <row r="20" spans="1:3" x14ac:dyDescent="0.25">
      <c r="A20" s="1">
        <v>1</v>
      </c>
      <c r="B20" s="1">
        <v>18.899999999999999</v>
      </c>
      <c r="C20" s="1"/>
    </row>
    <row r="21" spans="1:3" x14ac:dyDescent="0.25">
      <c r="A21" s="1">
        <v>1</v>
      </c>
      <c r="B21" s="1">
        <v>11.8</v>
      </c>
      <c r="C21" s="1"/>
    </row>
    <row r="22" spans="1:3" x14ac:dyDescent="0.25">
      <c r="A22" s="1">
        <v>1</v>
      </c>
      <c r="B22" s="1">
        <v>16.2</v>
      </c>
      <c r="C22" s="1"/>
    </row>
    <row r="23" spans="1:3" x14ac:dyDescent="0.25">
      <c r="A23" s="1">
        <v>1</v>
      </c>
      <c r="B23" s="1">
        <v>13.6</v>
      </c>
      <c r="C23" s="1"/>
    </row>
    <row r="24" spans="1:3" x14ac:dyDescent="0.25">
      <c r="A24" s="1">
        <v>1</v>
      </c>
      <c r="B24" s="1">
        <v>14.3</v>
      </c>
      <c r="C24" s="1"/>
    </row>
    <row r="25" spans="1:3" x14ac:dyDescent="0.25">
      <c r="A25" s="1">
        <v>1</v>
      </c>
      <c r="B25" s="1">
        <v>16</v>
      </c>
      <c r="C25" s="1"/>
    </row>
    <row r="26" spans="1:3" x14ac:dyDescent="0.25">
      <c r="A26" s="1">
        <v>1</v>
      </c>
      <c r="B26" s="1">
        <v>12.2</v>
      </c>
      <c r="C26" s="1"/>
    </row>
    <row r="27" spans="1:3" x14ac:dyDescent="0.25">
      <c r="A27" s="1">
        <v>1</v>
      </c>
      <c r="B27" s="1">
        <v>13.5</v>
      </c>
      <c r="C27" s="1"/>
    </row>
    <row r="28" spans="1:3" x14ac:dyDescent="0.25">
      <c r="A28" s="1">
        <v>1</v>
      </c>
      <c r="B28" s="1">
        <v>14.7</v>
      </c>
      <c r="C28" s="1"/>
    </row>
    <row r="29" spans="1:3" x14ac:dyDescent="0.25">
      <c r="A29" s="1">
        <v>1</v>
      </c>
      <c r="B29" s="1">
        <v>13.5</v>
      </c>
      <c r="C29" s="1"/>
    </row>
    <row r="30" spans="1:3" x14ac:dyDescent="0.25">
      <c r="A30" s="1">
        <v>1</v>
      </c>
      <c r="B30" s="1">
        <v>13.4</v>
      </c>
      <c r="C30" s="1"/>
    </row>
    <row r="31" spans="1:3" x14ac:dyDescent="0.25">
      <c r="A31" s="1">
        <v>1</v>
      </c>
      <c r="B31" s="1">
        <v>17.100000000000001</v>
      </c>
      <c r="C31" s="1"/>
    </row>
    <row r="32" spans="1:3" x14ac:dyDescent="0.25">
      <c r="A32" s="1">
        <v>1</v>
      </c>
      <c r="B32" s="1">
        <v>13.4</v>
      </c>
      <c r="C32" s="1"/>
    </row>
    <row r="33" spans="1:3" x14ac:dyDescent="0.25">
      <c r="A33" s="1">
        <v>1</v>
      </c>
      <c r="B33" s="1">
        <v>23.2</v>
      </c>
      <c r="C33" s="1"/>
    </row>
    <row r="34" spans="1:3" x14ac:dyDescent="0.25">
      <c r="A34" s="1">
        <v>1</v>
      </c>
      <c r="B34" s="1">
        <v>14.3</v>
      </c>
      <c r="C34" s="1"/>
    </row>
    <row r="35" spans="1:3" x14ac:dyDescent="0.25">
      <c r="A35" s="1">
        <v>1</v>
      </c>
      <c r="B35" s="1">
        <v>18</v>
      </c>
      <c r="C35" s="1"/>
    </row>
    <row r="36" spans="1:3" x14ac:dyDescent="0.25">
      <c r="A36" s="1">
        <v>1</v>
      </c>
      <c r="B36" s="1">
        <v>13.9</v>
      </c>
      <c r="C36" s="1"/>
    </row>
    <row r="37" spans="1:3" x14ac:dyDescent="0.25">
      <c r="A37" s="1">
        <v>1</v>
      </c>
      <c r="B37" s="1">
        <v>14.9</v>
      </c>
      <c r="C37" s="1"/>
    </row>
    <row r="38" spans="1:3" x14ac:dyDescent="0.25">
      <c r="A38" s="1">
        <v>1</v>
      </c>
      <c r="B38" s="1">
        <v>21.2</v>
      </c>
      <c r="C38" s="1"/>
    </row>
    <row r="39" spans="1:3" x14ac:dyDescent="0.25">
      <c r="A39" s="1">
        <v>1</v>
      </c>
      <c r="B39" s="1">
        <v>17.899999999999999</v>
      </c>
      <c r="C39" s="1"/>
    </row>
    <row r="40" spans="1:3" x14ac:dyDescent="0.25">
      <c r="A40" s="1">
        <v>1</v>
      </c>
      <c r="B40" s="1">
        <v>14.2</v>
      </c>
    </row>
    <row r="41" spans="1:3" x14ac:dyDescent="0.25">
      <c r="A41" s="1">
        <v>1</v>
      </c>
      <c r="B41" s="1">
        <v>16</v>
      </c>
    </row>
    <row r="42" spans="1:3" x14ac:dyDescent="0.25">
      <c r="A42" s="1">
        <v>1</v>
      </c>
      <c r="B42" s="1">
        <v>19.600000000000001</v>
      </c>
    </row>
    <row r="43" spans="1:3" x14ac:dyDescent="0.25">
      <c r="A43" s="1">
        <v>1</v>
      </c>
      <c r="B43" s="1">
        <v>16.7</v>
      </c>
    </row>
    <row r="44" spans="1:3" x14ac:dyDescent="0.25">
      <c r="A44" s="1">
        <v>1</v>
      </c>
      <c r="B44" s="1">
        <v>16</v>
      </c>
    </row>
    <row r="45" spans="1:3" x14ac:dyDescent="0.25">
      <c r="A45" s="1">
        <v>1</v>
      </c>
      <c r="B45" s="1">
        <v>11.5</v>
      </c>
    </row>
    <row r="46" spans="1:3" x14ac:dyDescent="0.25">
      <c r="A46" s="1">
        <v>1</v>
      </c>
      <c r="B46" s="1">
        <v>12.5</v>
      </c>
    </row>
    <row r="47" spans="1:3" x14ac:dyDescent="0.25">
      <c r="A47" s="1">
        <v>1</v>
      </c>
      <c r="B47" s="1">
        <v>16.899999999999999</v>
      </c>
    </row>
    <row r="48" spans="1:3" x14ac:dyDescent="0.25">
      <c r="A48" s="1">
        <v>1</v>
      </c>
      <c r="B48" s="1">
        <v>13.9</v>
      </c>
    </row>
    <row r="49" spans="1:2" x14ac:dyDescent="0.25">
      <c r="A49" s="1">
        <v>1</v>
      </c>
      <c r="B49" s="1">
        <v>22.2</v>
      </c>
    </row>
    <row r="50" spans="1:2" x14ac:dyDescent="0.25">
      <c r="A50" s="1">
        <v>1</v>
      </c>
      <c r="B50" s="1">
        <v>15.4</v>
      </c>
    </row>
    <row r="51" spans="1:2" x14ac:dyDescent="0.25">
      <c r="A51" s="1">
        <v>2</v>
      </c>
      <c r="B51" s="1">
        <v>12.9</v>
      </c>
    </row>
    <row r="52" spans="1:2" x14ac:dyDescent="0.25">
      <c r="A52" s="1">
        <v>2</v>
      </c>
      <c r="B52" s="1">
        <v>10.6</v>
      </c>
    </row>
    <row r="53" spans="1:2" x14ac:dyDescent="0.25">
      <c r="A53" s="1">
        <v>2</v>
      </c>
      <c r="B53" s="1">
        <v>15.9</v>
      </c>
    </row>
    <row r="54" spans="1:2" x14ac:dyDescent="0.25">
      <c r="A54" s="1">
        <v>2</v>
      </c>
      <c r="B54" s="1">
        <v>14.6</v>
      </c>
    </row>
    <row r="55" spans="1:2" x14ac:dyDescent="0.25">
      <c r="A55" s="1">
        <v>2</v>
      </c>
      <c r="B55" s="1">
        <v>10.9</v>
      </c>
    </row>
    <row r="56" spans="1:2" x14ac:dyDescent="0.25">
      <c r="A56" s="1">
        <v>2</v>
      </c>
      <c r="B56" s="1">
        <v>14.2</v>
      </c>
    </row>
    <row r="57" spans="1:2" x14ac:dyDescent="0.25">
      <c r="A57" s="1">
        <v>2</v>
      </c>
      <c r="B57" s="1">
        <v>15.3</v>
      </c>
    </row>
    <row r="58" spans="1:2" x14ac:dyDescent="0.25">
      <c r="A58" s="1">
        <v>2</v>
      </c>
      <c r="B58" s="1">
        <v>19.7</v>
      </c>
    </row>
    <row r="59" spans="1:2" x14ac:dyDescent="0.25">
      <c r="A59" s="1">
        <v>2</v>
      </c>
      <c r="B59" s="1">
        <v>21.7</v>
      </c>
    </row>
    <row r="60" spans="1:2" x14ac:dyDescent="0.25">
      <c r="A60" s="1">
        <v>2</v>
      </c>
      <c r="B60" s="1">
        <v>15</v>
      </c>
    </row>
    <row r="61" spans="1:2" x14ac:dyDescent="0.25">
      <c r="A61" s="1">
        <v>2</v>
      </c>
      <c r="B61" s="1">
        <v>14.3</v>
      </c>
    </row>
    <row r="62" spans="1:2" x14ac:dyDescent="0.25">
      <c r="A62" s="1">
        <v>2</v>
      </c>
      <c r="B62" s="1">
        <v>16.100000000000001</v>
      </c>
    </row>
    <row r="63" spans="1:2" x14ac:dyDescent="0.25">
      <c r="A63" s="1">
        <v>2</v>
      </c>
      <c r="B63" s="1">
        <v>15.6</v>
      </c>
    </row>
    <row r="64" spans="1:2" x14ac:dyDescent="0.25">
      <c r="A64" s="1">
        <v>2</v>
      </c>
      <c r="B64" s="1">
        <v>17.600000000000001</v>
      </c>
    </row>
    <row r="65" spans="1:2" x14ac:dyDescent="0.25">
      <c r="A65" s="1">
        <v>2</v>
      </c>
      <c r="B65" s="1">
        <v>17.7</v>
      </c>
    </row>
    <row r="66" spans="1:2" x14ac:dyDescent="0.25">
      <c r="A66" s="1">
        <v>2</v>
      </c>
      <c r="B66" s="1">
        <v>20</v>
      </c>
    </row>
    <row r="67" spans="1:2" x14ac:dyDescent="0.25">
      <c r="A67" s="1">
        <v>2</v>
      </c>
      <c r="B67" s="1">
        <v>15.7</v>
      </c>
    </row>
    <row r="68" spans="1:2" x14ac:dyDescent="0.25">
      <c r="A68" s="1">
        <v>2</v>
      </c>
      <c r="B68" s="1">
        <v>14.5</v>
      </c>
    </row>
    <row r="69" spans="1:2" x14ac:dyDescent="0.25">
      <c r="A69" s="1">
        <v>2</v>
      </c>
      <c r="B69" s="1">
        <v>14.6</v>
      </c>
    </row>
    <row r="70" spans="1:2" x14ac:dyDescent="0.25">
      <c r="A70" s="1">
        <v>2</v>
      </c>
      <c r="B70" s="1">
        <v>18.100000000000001</v>
      </c>
    </row>
    <row r="71" spans="1:2" x14ac:dyDescent="0.25">
      <c r="A71" s="1">
        <v>2</v>
      </c>
      <c r="B71" s="1">
        <v>17.5</v>
      </c>
    </row>
    <row r="72" spans="1:2" x14ac:dyDescent="0.25">
      <c r="A72" s="1">
        <v>2</v>
      </c>
      <c r="B72" s="1">
        <v>13.1</v>
      </c>
    </row>
    <row r="73" spans="1:2" x14ac:dyDescent="0.25">
      <c r="A73" s="1">
        <v>2</v>
      </c>
      <c r="B73" s="1">
        <v>25.7</v>
      </c>
    </row>
    <row r="74" spans="1:2" x14ac:dyDescent="0.25">
      <c r="A74" s="1">
        <v>2</v>
      </c>
      <c r="B74" s="1">
        <v>12.5</v>
      </c>
    </row>
    <row r="75" spans="1:2" x14ac:dyDescent="0.25">
      <c r="A75" s="1">
        <v>2</v>
      </c>
      <c r="B75" s="1">
        <v>19.2</v>
      </c>
    </row>
    <row r="76" spans="1:2" x14ac:dyDescent="0.25">
      <c r="A76" s="1">
        <v>2</v>
      </c>
      <c r="B76" s="1">
        <v>20</v>
      </c>
    </row>
    <row r="77" spans="1:2" x14ac:dyDescent="0.25">
      <c r="A77" s="1">
        <v>2</v>
      </c>
      <c r="B77" s="1">
        <v>18.3</v>
      </c>
    </row>
    <row r="78" spans="1:2" x14ac:dyDescent="0.25">
      <c r="A78" s="1">
        <v>2</v>
      </c>
      <c r="B78" s="1">
        <v>17.7</v>
      </c>
    </row>
    <row r="79" spans="1:2" x14ac:dyDescent="0.25">
      <c r="A79" s="1">
        <v>2</v>
      </c>
      <c r="B79" s="1">
        <v>12.7</v>
      </c>
    </row>
    <row r="80" spans="1:2" x14ac:dyDescent="0.25">
      <c r="A80" s="1">
        <v>2</v>
      </c>
      <c r="B80" s="1">
        <v>19.600000000000001</v>
      </c>
    </row>
    <row r="81" spans="1:2" x14ac:dyDescent="0.25">
      <c r="A81" s="1">
        <v>2</v>
      </c>
      <c r="B81" s="1">
        <v>19</v>
      </c>
    </row>
    <row r="82" spans="1:2" x14ac:dyDescent="0.25">
      <c r="A82" s="1">
        <v>2</v>
      </c>
      <c r="B82" s="1">
        <v>16.899999999999999</v>
      </c>
    </row>
    <row r="83" spans="1:2" x14ac:dyDescent="0.25">
      <c r="A83" s="1">
        <v>2</v>
      </c>
      <c r="B83" s="1">
        <v>17.100000000000001</v>
      </c>
    </row>
    <row r="84" spans="1:2" x14ac:dyDescent="0.25">
      <c r="A84" s="1">
        <v>2</v>
      </c>
      <c r="B84" s="1">
        <v>15.3</v>
      </c>
    </row>
    <row r="85" spans="1:2" x14ac:dyDescent="0.25">
      <c r="A85" s="1">
        <v>2</v>
      </c>
      <c r="B85" s="1">
        <v>16.3</v>
      </c>
    </row>
    <row r="86" spans="1:2" x14ac:dyDescent="0.25">
      <c r="A86" s="1">
        <v>2</v>
      </c>
      <c r="B86" s="1">
        <v>12.2</v>
      </c>
    </row>
    <row r="87" spans="1:2" x14ac:dyDescent="0.25">
      <c r="A87" s="1">
        <v>2</v>
      </c>
      <c r="B87" s="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I18" sqref="I18"/>
    </sheetView>
  </sheetViews>
  <sheetFormatPr defaultRowHeight="15" x14ac:dyDescent="0.25"/>
  <sheetData>
    <row r="1" spans="1:2" x14ac:dyDescent="0.25">
      <c r="A1" s="1" t="s">
        <v>348</v>
      </c>
      <c r="B1" s="1" t="s">
        <v>20</v>
      </c>
    </row>
    <row r="2" spans="1:2" x14ac:dyDescent="0.25">
      <c r="A2" s="1">
        <v>0</v>
      </c>
      <c r="B2" s="1">
        <v>11.7</v>
      </c>
    </row>
    <row r="3" spans="1:2" x14ac:dyDescent="0.25">
      <c r="A3" s="1">
        <v>0</v>
      </c>
      <c r="B3" s="1">
        <v>13.9</v>
      </c>
    </row>
    <row r="4" spans="1:2" x14ac:dyDescent="0.25">
      <c r="A4" s="1">
        <v>0</v>
      </c>
      <c r="B4" s="1">
        <v>12.2</v>
      </c>
    </row>
    <row r="5" spans="1:2" x14ac:dyDescent="0.25">
      <c r="A5" s="1">
        <v>0</v>
      </c>
      <c r="B5" s="1">
        <v>15.9</v>
      </c>
    </row>
    <row r="6" spans="1:2" x14ac:dyDescent="0.25">
      <c r="A6" s="1">
        <v>0</v>
      </c>
      <c r="B6" s="1">
        <v>15.7</v>
      </c>
    </row>
    <row r="7" spans="1:2" x14ac:dyDescent="0.25">
      <c r="A7" s="1">
        <v>0</v>
      </c>
      <c r="B7" s="1">
        <v>12.4</v>
      </c>
    </row>
    <row r="8" spans="1:2" x14ac:dyDescent="0.25">
      <c r="A8" s="1">
        <v>0</v>
      </c>
      <c r="B8" s="1">
        <v>11.2</v>
      </c>
    </row>
    <row r="9" spans="1:2" x14ac:dyDescent="0.25">
      <c r="A9" s="1">
        <v>0</v>
      </c>
      <c r="B9" s="1">
        <v>13.1</v>
      </c>
    </row>
    <row r="10" spans="1:2" x14ac:dyDescent="0.25">
      <c r="A10" s="1">
        <v>0</v>
      </c>
      <c r="B10" s="1">
        <v>15.4</v>
      </c>
    </row>
    <row r="11" spans="1:2" x14ac:dyDescent="0.25">
      <c r="A11" s="1">
        <v>0</v>
      </c>
      <c r="B11" s="1">
        <v>10.5</v>
      </c>
    </row>
    <row r="12" spans="1:2" x14ac:dyDescent="0.25">
      <c r="A12" s="1">
        <v>0</v>
      </c>
      <c r="B12" s="1">
        <v>14.8</v>
      </c>
    </row>
    <row r="13" spans="1:2" x14ac:dyDescent="0.25">
      <c r="A13" s="1">
        <v>0</v>
      </c>
      <c r="B13" s="1">
        <v>15.7</v>
      </c>
    </row>
    <row r="14" spans="1:2" x14ac:dyDescent="0.25">
      <c r="A14" s="1">
        <v>0</v>
      </c>
      <c r="B14" s="1">
        <v>15.6</v>
      </c>
    </row>
    <row r="15" spans="1:2" x14ac:dyDescent="0.25">
      <c r="A15" s="1">
        <v>0</v>
      </c>
      <c r="B15" s="1">
        <v>14.9</v>
      </c>
    </row>
    <row r="16" spans="1:2" x14ac:dyDescent="0.25">
      <c r="A16" s="1">
        <v>1</v>
      </c>
      <c r="B16" s="1">
        <v>16.899999999999999</v>
      </c>
    </row>
    <row r="17" spans="1:2" x14ac:dyDescent="0.25">
      <c r="A17" s="1">
        <v>1</v>
      </c>
      <c r="B17" s="1">
        <v>13.1</v>
      </c>
    </row>
    <row r="18" spans="1:2" x14ac:dyDescent="0.25">
      <c r="A18" s="1">
        <v>1</v>
      </c>
      <c r="B18" s="1">
        <v>13.4</v>
      </c>
    </row>
    <row r="19" spans="1:2" x14ac:dyDescent="0.25">
      <c r="A19" s="1">
        <v>1</v>
      </c>
      <c r="B19" s="1">
        <v>16.600000000000001</v>
      </c>
    </row>
    <row r="20" spans="1:2" x14ac:dyDescent="0.25">
      <c r="A20" s="1">
        <v>1</v>
      </c>
      <c r="B20" s="1">
        <v>18.899999999999999</v>
      </c>
    </row>
    <row r="21" spans="1:2" x14ac:dyDescent="0.25">
      <c r="A21" s="1">
        <v>1</v>
      </c>
      <c r="B21" s="1">
        <v>11.8</v>
      </c>
    </row>
    <row r="22" spans="1:2" x14ac:dyDescent="0.25">
      <c r="A22" s="1">
        <v>1</v>
      </c>
      <c r="B22" s="1">
        <v>16.2</v>
      </c>
    </row>
    <row r="23" spans="1:2" x14ac:dyDescent="0.25">
      <c r="A23" s="1">
        <v>1</v>
      </c>
      <c r="B23" s="1">
        <v>13.6</v>
      </c>
    </row>
    <row r="24" spans="1:2" x14ac:dyDescent="0.25">
      <c r="A24" s="1">
        <v>1</v>
      </c>
      <c r="B24" s="1">
        <v>14.3</v>
      </c>
    </row>
    <row r="25" spans="1:2" x14ac:dyDescent="0.25">
      <c r="A25" s="1">
        <v>1</v>
      </c>
      <c r="B25" s="1">
        <v>16</v>
      </c>
    </row>
    <row r="26" spans="1:2" x14ac:dyDescent="0.25">
      <c r="A26" s="1">
        <v>1</v>
      </c>
      <c r="B26" s="1">
        <v>12.2</v>
      </c>
    </row>
    <row r="27" spans="1:2" x14ac:dyDescent="0.25">
      <c r="A27" s="1">
        <v>1</v>
      </c>
      <c r="B27" s="1">
        <v>13.5</v>
      </c>
    </row>
    <row r="28" spans="1:2" x14ac:dyDescent="0.25">
      <c r="A28" s="1">
        <v>1</v>
      </c>
      <c r="B28" s="1">
        <v>14.7</v>
      </c>
    </row>
    <row r="29" spans="1:2" x14ac:dyDescent="0.25">
      <c r="A29" s="1">
        <v>1</v>
      </c>
      <c r="B29" s="1">
        <v>13.5</v>
      </c>
    </row>
    <row r="30" spans="1:2" x14ac:dyDescent="0.25">
      <c r="A30" s="1">
        <v>1</v>
      </c>
      <c r="B30" s="1">
        <v>13.4</v>
      </c>
    </row>
    <row r="31" spans="1:2" x14ac:dyDescent="0.25">
      <c r="A31" s="1">
        <v>1</v>
      </c>
      <c r="B31" s="1">
        <v>17.100000000000001</v>
      </c>
    </row>
    <row r="32" spans="1:2" x14ac:dyDescent="0.25">
      <c r="A32" s="1">
        <v>1</v>
      </c>
      <c r="B32" s="1">
        <v>13.4</v>
      </c>
    </row>
    <row r="33" spans="1:2" x14ac:dyDescent="0.25">
      <c r="A33" s="1">
        <v>1</v>
      </c>
      <c r="B33" s="1">
        <v>23.2</v>
      </c>
    </row>
    <row r="34" spans="1:2" x14ac:dyDescent="0.25">
      <c r="A34" s="1">
        <v>1</v>
      </c>
      <c r="B34" s="1">
        <v>14.3</v>
      </c>
    </row>
    <row r="35" spans="1:2" x14ac:dyDescent="0.25">
      <c r="A35" s="1">
        <v>1</v>
      </c>
      <c r="B35" s="1">
        <v>18</v>
      </c>
    </row>
    <row r="36" spans="1:2" x14ac:dyDescent="0.25">
      <c r="A36" s="1">
        <v>1</v>
      </c>
      <c r="B36" s="1">
        <v>13.9</v>
      </c>
    </row>
    <row r="37" spans="1:2" x14ac:dyDescent="0.25">
      <c r="A37" s="1">
        <v>1</v>
      </c>
      <c r="B37" s="1">
        <v>14.9</v>
      </c>
    </row>
    <row r="38" spans="1:2" x14ac:dyDescent="0.25">
      <c r="A38" s="1">
        <v>1</v>
      </c>
      <c r="B38" s="1">
        <v>21.2</v>
      </c>
    </row>
    <row r="39" spans="1:2" x14ac:dyDescent="0.25">
      <c r="A39" s="1">
        <v>1</v>
      </c>
      <c r="B39" s="1">
        <v>17.899999999999999</v>
      </c>
    </row>
    <row r="40" spans="1:2" x14ac:dyDescent="0.25">
      <c r="A40" s="1">
        <v>1</v>
      </c>
      <c r="B40" s="1">
        <v>14.2</v>
      </c>
    </row>
    <row r="41" spans="1:2" x14ac:dyDescent="0.25">
      <c r="A41" s="1">
        <v>1</v>
      </c>
      <c r="B41" s="1">
        <v>16</v>
      </c>
    </row>
    <row r="42" spans="1:2" x14ac:dyDescent="0.25">
      <c r="A42" s="1">
        <v>1</v>
      </c>
      <c r="B42" s="1">
        <v>19.600000000000001</v>
      </c>
    </row>
    <row r="43" spans="1:2" x14ac:dyDescent="0.25">
      <c r="A43" s="1">
        <v>1</v>
      </c>
      <c r="B43" s="1">
        <v>16.7</v>
      </c>
    </row>
    <row r="44" spans="1:2" x14ac:dyDescent="0.25">
      <c r="A44" s="1">
        <v>1</v>
      </c>
      <c r="B44" s="1">
        <v>16</v>
      </c>
    </row>
    <row r="45" spans="1:2" x14ac:dyDescent="0.25">
      <c r="A45" s="1">
        <v>1</v>
      </c>
      <c r="B45" s="1">
        <v>11.5</v>
      </c>
    </row>
    <row r="46" spans="1:2" x14ac:dyDescent="0.25">
      <c r="A46" s="1">
        <v>1</v>
      </c>
      <c r="B46" s="1">
        <v>12.5</v>
      </c>
    </row>
    <row r="47" spans="1:2" x14ac:dyDescent="0.25">
      <c r="A47" s="1">
        <v>1</v>
      </c>
      <c r="B47" s="1">
        <v>16.899999999999999</v>
      </c>
    </row>
    <row r="48" spans="1:2" x14ac:dyDescent="0.25">
      <c r="A48" s="1">
        <v>1</v>
      </c>
      <c r="B48" s="1">
        <v>13.9</v>
      </c>
    </row>
    <row r="49" spans="1:2" x14ac:dyDescent="0.25">
      <c r="A49" s="1">
        <v>1</v>
      </c>
      <c r="B49" s="1">
        <v>22.2</v>
      </c>
    </row>
    <row r="50" spans="1:2" x14ac:dyDescent="0.25">
      <c r="A50" s="1">
        <v>1</v>
      </c>
      <c r="B50" s="1">
        <v>15.4</v>
      </c>
    </row>
    <row r="51" spans="1:2" x14ac:dyDescent="0.25">
      <c r="A51" s="1">
        <v>2</v>
      </c>
      <c r="B51" s="1">
        <v>12.9</v>
      </c>
    </row>
    <row r="52" spans="1:2" x14ac:dyDescent="0.25">
      <c r="A52" s="1">
        <v>2</v>
      </c>
      <c r="B52" s="1">
        <v>10.6</v>
      </c>
    </row>
    <row r="53" spans="1:2" x14ac:dyDescent="0.25">
      <c r="A53" s="1">
        <v>2</v>
      </c>
      <c r="B53" s="1">
        <v>15.9</v>
      </c>
    </row>
    <row r="54" spans="1:2" x14ac:dyDescent="0.25">
      <c r="A54" s="1">
        <v>2</v>
      </c>
      <c r="B54" s="1">
        <v>14.6</v>
      </c>
    </row>
    <row r="55" spans="1:2" x14ac:dyDescent="0.25">
      <c r="A55" s="1">
        <v>2</v>
      </c>
      <c r="B55" s="1">
        <v>10.9</v>
      </c>
    </row>
    <row r="56" spans="1:2" x14ac:dyDescent="0.25">
      <c r="A56" s="1">
        <v>2</v>
      </c>
      <c r="B56" s="1">
        <v>14.2</v>
      </c>
    </row>
    <row r="57" spans="1:2" x14ac:dyDescent="0.25">
      <c r="A57" s="1">
        <v>2</v>
      </c>
      <c r="B57" s="1">
        <v>15.3</v>
      </c>
    </row>
    <row r="58" spans="1:2" x14ac:dyDescent="0.25">
      <c r="A58" s="1">
        <v>2</v>
      </c>
      <c r="B58" s="1">
        <v>19.7</v>
      </c>
    </row>
    <row r="59" spans="1:2" x14ac:dyDescent="0.25">
      <c r="A59" s="1">
        <v>2</v>
      </c>
      <c r="B59" s="1">
        <v>21.7</v>
      </c>
    </row>
    <row r="60" spans="1:2" x14ac:dyDescent="0.25">
      <c r="A60" s="1">
        <v>2</v>
      </c>
      <c r="B60" s="1">
        <v>15</v>
      </c>
    </row>
    <row r="61" spans="1:2" x14ac:dyDescent="0.25">
      <c r="A61" s="1">
        <v>2</v>
      </c>
      <c r="B61" s="1">
        <v>14.3</v>
      </c>
    </row>
    <row r="62" spans="1:2" x14ac:dyDescent="0.25">
      <c r="A62" s="1">
        <v>2</v>
      </c>
      <c r="B62" s="1">
        <v>16.100000000000001</v>
      </c>
    </row>
    <row r="63" spans="1:2" x14ac:dyDescent="0.25">
      <c r="A63" s="1">
        <v>2</v>
      </c>
      <c r="B63" s="1">
        <v>15.6</v>
      </c>
    </row>
    <row r="64" spans="1:2" x14ac:dyDescent="0.25">
      <c r="A64" s="1">
        <v>2</v>
      </c>
      <c r="B64" s="1">
        <v>17.600000000000001</v>
      </c>
    </row>
    <row r="65" spans="1:2" x14ac:dyDescent="0.25">
      <c r="A65" s="1">
        <v>2</v>
      </c>
      <c r="B65" s="1">
        <v>17.7</v>
      </c>
    </row>
    <row r="66" spans="1:2" x14ac:dyDescent="0.25">
      <c r="A66" s="1">
        <v>2</v>
      </c>
      <c r="B66" s="1">
        <v>20</v>
      </c>
    </row>
    <row r="67" spans="1:2" x14ac:dyDescent="0.25">
      <c r="A67" s="1">
        <v>2</v>
      </c>
      <c r="B67" s="1">
        <v>15.7</v>
      </c>
    </row>
    <row r="68" spans="1:2" x14ac:dyDescent="0.25">
      <c r="A68" s="1">
        <v>2</v>
      </c>
      <c r="B68" s="1">
        <v>14.5</v>
      </c>
    </row>
    <row r="69" spans="1:2" x14ac:dyDescent="0.25">
      <c r="A69" s="1">
        <v>2</v>
      </c>
      <c r="B69" s="1">
        <v>14.6</v>
      </c>
    </row>
    <row r="70" spans="1:2" x14ac:dyDescent="0.25">
      <c r="A70" s="1">
        <v>2</v>
      </c>
      <c r="B70" s="1">
        <v>18.100000000000001</v>
      </c>
    </row>
    <row r="71" spans="1:2" x14ac:dyDescent="0.25">
      <c r="A71" s="1">
        <v>2</v>
      </c>
      <c r="B71" s="1">
        <v>17.5</v>
      </c>
    </row>
    <row r="72" spans="1:2" x14ac:dyDescent="0.25">
      <c r="A72" s="1">
        <v>2</v>
      </c>
      <c r="B72" s="1">
        <v>13.1</v>
      </c>
    </row>
    <row r="73" spans="1:2" x14ac:dyDescent="0.25">
      <c r="A73" s="1">
        <v>2</v>
      </c>
      <c r="B73" s="1">
        <v>25.7</v>
      </c>
    </row>
    <row r="74" spans="1:2" x14ac:dyDescent="0.25">
      <c r="A74" s="1">
        <v>2</v>
      </c>
      <c r="B74" s="1">
        <v>12.5</v>
      </c>
    </row>
    <row r="75" spans="1:2" x14ac:dyDescent="0.25">
      <c r="A75" s="1">
        <v>2</v>
      </c>
      <c r="B75" s="1">
        <v>19.2</v>
      </c>
    </row>
    <row r="76" spans="1:2" x14ac:dyDescent="0.25">
      <c r="A76" s="1">
        <v>2</v>
      </c>
      <c r="B76" s="1">
        <v>20</v>
      </c>
    </row>
    <row r="77" spans="1:2" x14ac:dyDescent="0.25">
      <c r="A77" s="1">
        <v>2</v>
      </c>
      <c r="B77" s="1">
        <v>18.3</v>
      </c>
    </row>
    <row r="78" spans="1:2" x14ac:dyDescent="0.25">
      <c r="A78" s="1">
        <v>2</v>
      </c>
      <c r="B78" s="1">
        <v>17.7</v>
      </c>
    </row>
    <row r="79" spans="1:2" x14ac:dyDescent="0.25">
      <c r="A79" s="1">
        <v>2</v>
      </c>
      <c r="B79" s="1">
        <v>12.7</v>
      </c>
    </row>
    <row r="80" spans="1:2" x14ac:dyDescent="0.25">
      <c r="A80" s="1">
        <v>2</v>
      </c>
      <c r="B80" s="1">
        <v>19.600000000000001</v>
      </c>
    </row>
    <row r="81" spans="1:2" x14ac:dyDescent="0.25">
      <c r="A81" s="1">
        <v>2</v>
      </c>
      <c r="B81" s="1">
        <v>19</v>
      </c>
    </row>
    <row r="82" spans="1:2" x14ac:dyDescent="0.25">
      <c r="A82" s="1">
        <v>2</v>
      </c>
      <c r="B82" s="1">
        <v>16.899999999999999</v>
      </c>
    </row>
    <row r="83" spans="1:2" x14ac:dyDescent="0.25">
      <c r="A83" s="1">
        <v>2</v>
      </c>
      <c r="B83" s="1">
        <v>17.100000000000001</v>
      </c>
    </row>
    <row r="84" spans="1:2" x14ac:dyDescent="0.25">
      <c r="A84" s="1">
        <v>2</v>
      </c>
      <c r="B84" s="1">
        <v>15.3</v>
      </c>
    </row>
    <row r="85" spans="1:2" x14ac:dyDescent="0.25">
      <c r="A85" s="1">
        <v>2</v>
      </c>
      <c r="B85" s="1">
        <v>16.3</v>
      </c>
    </row>
    <row r="86" spans="1:2" x14ac:dyDescent="0.25">
      <c r="A86" s="1">
        <v>2</v>
      </c>
      <c r="B86" s="1">
        <v>12.2</v>
      </c>
    </row>
    <row r="87" spans="1:2" x14ac:dyDescent="0.25">
      <c r="A87" s="1">
        <v>2</v>
      </c>
      <c r="B87" s="1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14" sqref="E14"/>
    </sheetView>
  </sheetViews>
  <sheetFormatPr defaultRowHeight="15" x14ac:dyDescent="0.25"/>
  <cols>
    <col min="1" max="1" width="18.85546875" customWidth="1"/>
    <col min="2" max="2" width="17.140625" customWidth="1"/>
    <col min="3" max="3" width="19.5703125" customWidth="1"/>
    <col min="5" max="5" width="19.85546875" customWidth="1"/>
    <col min="9" max="9" width="17.28515625" customWidth="1"/>
  </cols>
  <sheetData>
    <row r="1" spans="1:11" x14ac:dyDescent="0.25">
      <c r="A1" s="92" t="s">
        <v>354</v>
      </c>
      <c r="B1" s="93" t="s">
        <v>355</v>
      </c>
      <c r="C1" s="93" t="s">
        <v>356</v>
      </c>
    </row>
    <row r="2" spans="1:11" x14ac:dyDescent="0.25">
      <c r="A2" s="92" t="s">
        <v>357</v>
      </c>
      <c r="B2" s="93"/>
      <c r="C2" s="93"/>
      <c r="E2" s="88" t="s">
        <v>366</v>
      </c>
      <c r="F2" s="88"/>
      <c r="G2" s="88"/>
      <c r="I2" s="88" t="s">
        <v>215</v>
      </c>
      <c r="J2" s="89"/>
      <c r="K2" s="89"/>
    </row>
    <row r="3" spans="1:11" x14ac:dyDescent="0.25">
      <c r="A3" s="92" t="s">
        <v>358</v>
      </c>
      <c r="B3" s="93">
        <v>52</v>
      </c>
      <c r="C3" s="93">
        <v>2308</v>
      </c>
      <c r="E3" s="88" t="s">
        <v>367</v>
      </c>
      <c r="F3" s="89">
        <v>20</v>
      </c>
      <c r="G3" s="89">
        <v>455</v>
      </c>
      <c r="I3" s="88" t="s">
        <v>369</v>
      </c>
      <c r="J3" s="89">
        <v>49</v>
      </c>
      <c r="K3" s="89">
        <v>2245</v>
      </c>
    </row>
    <row r="4" spans="1:11" ht="30" x14ac:dyDescent="0.25">
      <c r="A4" s="92" t="s">
        <v>359</v>
      </c>
      <c r="B4" s="93">
        <v>50</v>
      </c>
      <c r="C4" s="93">
        <v>1585</v>
      </c>
      <c r="E4" s="87" t="s">
        <v>370</v>
      </c>
      <c r="F4" s="89">
        <v>18</v>
      </c>
      <c r="G4" s="89">
        <v>104</v>
      </c>
      <c r="I4" s="85" t="s">
        <v>374</v>
      </c>
      <c r="J4" s="1">
        <v>4</v>
      </c>
      <c r="K4" s="1">
        <v>5</v>
      </c>
    </row>
    <row r="5" spans="1:11" x14ac:dyDescent="0.25">
      <c r="A5" s="92" t="s">
        <v>360</v>
      </c>
      <c r="B5" s="93">
        <v>45</v>
      </c>
      <c r="C5" s="93">
        <v>944</v>
      </c>
      <c r="E5" s="88" t="s">
        <v>368</v>
      </c>
      <c r="F5" s="89">
        <v>14</v>
      </c>
      <c r="G5" s="89">
        <v>403</v>
      </c>
      <c r="I5" t="s">
        <v>375</v>
      </c>
      <c r="J5" s="1">
        <v>2</v>
      </c>
      <c r="K5" s="1">
        <v>2</v>
      </c>
    </row>
    <row r="6" spans="1:11" ht="24.75" x14ac:dyDescent="0.25">
      <c r="A6" s="92" t="s">
        <v>361</v>
      </c>
      <c r="B6" s="93">
        <v>43</v>
      </c>
      <c r="C6" s="93">
        <v>1074</v>
      </c>
      <c r="E6" s="88" t="s">
        <v>339</v>
      </c>
      <c r="F6" s="89">
        <v>13</v>
      </c>
      <c r="G6" s="89">
        <v>757</v>
      </c>
    </row>
    <row r="7" spans="1:11" ht="30" x14ac:dyDescent="0.25">
      <c r="A7" s="92" t="s">
        <v>362</v>
      </c>
      <c r="B7" s="93">
        <v>33</v>
      </c>
      <c r="C7" s="93">
        <v>326</v>
      </c>
      <c r="E7" s="91" t="s">
        <v>371</v>
      </c>
      <c r="F7" s="90">
        <v>1</v>
      </c>
      <c r="G7" s="90">
        <v>11</v>
      </c>
    </row>
    <row r="8" spans="1:11" ht="30" x14ac:dyDescent="0.25">
      <c r="A8" s="92" t="s">
        <v>363</v>
      </c>
      <c r="B8" s="93">
        <v>27</v>
      </c>
      <c r="C8" s="93">
        <v>1070</v>
      </c>
      <c r="E8" s="91" t="s">
        <v>372</v>
      </c>
      <c r="F8" s="90">
        <v>1</v>
      </c>
      <c r="G8" s="90">
        <v>10</v>
      </c>
    </row>
    <row r="9" spans="1:11" ht="30" x14ac:dyDescent="0.25">
      <c r="A9" s="92" t="s">
        <v>364</v>
      </c>
      <c r="B9" s="93">
        <v>27</v>
      </c>
      <c r="C9" s="93">
        <v>202</v>
      </c>
      <c r="E9" s="91" t="s">
        <v>373</v>
      </c>
      <c r="F9" s="90">
        <v>1</v>
      </c>
      <c r="G9" s="90">
        <v>1</v>
      </c>
    </row>
    <row r="10" spans="1:11" x14ac:dyDescent="0.25">
      <c r="A10" s="92" t="s">
        <v>365</v>
      </c>
      <c r="B10" s="93">
        <v>26</v>
      </c>
      <c r="C10" s="93">
        <v>571</v>
      </c>
    </row>
    <row r="11" spans="1:11" x14ac:dyDescent="0.25">
      <c r="A11" s="92" t="s">
        <v>376</v>
      </c>
      <c r="B11" s="93">
        <v>12</v>
      </c>
      <c r="C11" s="93">
        <v>215</v>
      </c>
    </row>
    <row r="12" spans="1:11" ht="24.75" x14ac:dyDescent="0.25">
      <c r="A12" s="92" t="s">
        <v>377</v>
      </c>
      <c r="B12" s="93">
        <v>9</v>
      </c>
      <c r="C12" s="93">
        <v>134</v>
      </c>
    </row>
    <row r="13" spans="1:11" x14ac:dyDescent="0.25">
      <c r="A13" s="92" t="s">
        <v>378</v>
      </c>
      <c r="B13" s="93">
        <v>8</v>
      </c>
      <c r="C13" s="93">
        <v>40</v>
      </c>
    </row>
    <row r="14" spans="1:11" x14ac:dyDescent="0.25">
      <c r="A14" s="92" t="s">
        <v>379</v>
      </c>
      <c r="B14" s="93">
        <v>5</v>
      </c>
      <c r="C14" s="93">
        <v>23</v>
      </c>
    </row>
    <row r="15" spans="1:11" x14ac:dyDescent="0.25">
      <c r="A15" s="92" t="s">
        <v>380</v>
      </c>
      <c r="B15" s="93">
        <v>5</v>
      </c>
      <c r="C15" s="93">
        <v>22</v>
      </c>
    </row>
    <row r="16" spans="1:11" x14ac:dyDescent="0.25">
      <c r="A16" s="92" t="s">
        <v>381</v>
      </c>
      <c r="B16" s="93">
        <v>4</v>
      </c>
      <c r="C16" s="93">
        <v>16</v>
      </c>
    </row>
    <row r="17" spans="1:3" x14ac:dyDescent="0.25">
      <c r="A17" s="94" t="s">
        <v>382</v>
      </c>
      <c r="B17" s="95">
        <v>3</v>
      </c>
      <c r="C17" s="95">
        <v>50</v>
      </c>
    </row>
    <row r="18" spans="1:3" x14ac:dyDescent="0.25">
      <c r="A18" s="94" t="s">
        <v>383</v>
      </c>
      <c r="B18" s="95">
        <v>3</v>
      </c>
      <c r="C18" s="95">
        <v>4</v>
      </c>
    </row>
    <row r="19" spans="1:3" x14ac:dyDescent="0.25">
      <c r="A19" s="94" t="s">
        <v>384</v>
      </c>
      <c r="B19" s="95">
        <v>2</v>
      </c>
      <c r="C19" s="95">
        <v>6</v>
      </c>
    </row>
    <row r="20" spans="1:3" ht="24.75" x14ac:dyDescent="0.25">
      <c r="A20" s="94" t="s">
        <v>385</v>
      </c>
      <c r="B20" s="95">
        <v>2</v>
      </c>
      <c r="C20" s="95">
        <v>2</v>
      </c>
    </row>
    <row r="21" spans="1:3" ht="24.75" x14ac:dyDescent="0.25">
      <c r="A21" s="94" t="s">
        <v>386</v>
      </c>
      <c r="B21" s="95">
        <v>1</v>
      </c>
      <c r="C21" s="95">
        <v>2</v>
      </c>
    </row>
    <row r="22" spans="1:3" ht="24.75" x14ac:dyDescent="0.25">
      <c r="A22" s="94" t="s">
        <v>387</v>
      </c>
      <c r="B22" s="95">
        <v>1</v>
      </c>
      <c r="C22" s="95">
        <v>1</v>
      </c>
    </row>
    <row r="23" spans="1:3" x14ac:dyDescent="0.25">
      <c r="A23" s="96" t="s">
        <v>366</v>
      </c>
      <c r="B23" s="96"/>
      <c r="C23" s="96"/>
    </row>
    <row r="24" spans="1:3" x14ac:dyDescent="0.25">
      <c r="A24" s="96" t="s">
        <v>367</v>
      </c>
      <c r="B24" s="97">
        <v>20</v>
      </c>
      <c r="C24" s="97">
        <v>455</v>
      </c>
    </row>
    <row r="25" spans="1:3" ht="24.75" x14ac:dyDescent="0.25">
      <c r="A25" s="92" t="s">
        <v>370</v>
      </c>
      <c r="B25" s="97">
        <v>18</v>
      </c>
      <c r="C25" s="97">
        <v>104</v>
      </c>
    </row>
    <row r="26" spans="1:3" x14ac:dyDescent="0.25">
      <c r="A26" s="96" t="s">
        <v>368</v>
      </c>
      <c r="B26" s="97">
        <v>14</v>
      </c>
      <c r="C26" s="97">
        <v>403</v>
      </c>
    </row>
    <row r="27" spans="1:3" x14ac:dyDescent="0.25">
      <c r="A27" s="96" t="s">
        <v>339</v>
      </c>
      <c r="B27" s="97">
        <v>13</v>
      </c>
      <c r="C27" s="97">
        <v>757</v>
      </c>
    </row>
    <row r="28" spans="1:3" ht="24.75" x14ac:dyDescent="0.25">
      <c r="A28" s="94" t="s">
        <v>371</v>
      </c>
      <c r="B28" s="98">
        <v>1</v>
      </c>
      <c r="C28" s="98">
        <v>11</v>
      </c>
    </row>
    <row r="29" spans="1:3" ht="24.75" x14ac:dyDescent="0.25">
      <c r="A29" s="94" t="s">
        <v>372</v>
      </c>
      <c r="B29" s="98">
        <v>1</v>
      </c>
      <c r="C29" s="98">
        <v>10</v>
      </c>
    </row>
    <row r="30" spans="1:3" ht="24.75" x14ac:dyDescent="0.25">
      <c r="A30" s="94" t="s">
        <v>373</v>
      </c>
      <c r="B30" s="98">
        <v>1</v>
      </c>
      <c r="C30" s="98">
        <v>1</v>
      </c>
    </row>
    <row r="31" spans="1:3" x14ac:dyDescent="0.25">
      <c r="A31" s="96" t="s">
        <v>215</v>
      </c>
      <c r="B31" s="97"/>
      <c r="C31" s="97"/>
    </row>
    <row r="32" spans="1:3" x14ac:dyDescent="0.25">
      <c r="A32" s="96" t="s">
        <v>369</v>
      </c>
      <c r="B32" s="97">
        <v>49</v>
      </c>
      <c r="C32" s="97">
        <v>2245</v>
      </c>
    </row>
    <row r="33" spans="1:3" x14ac:dyDescent="0.25">
      <c r="A33" s="99" t="s">
        <v>374</v>
      </c>
      <c r="B33" s="100">
        <v>4</v>
      </c>
      <c r="C33" s="100">
        <v>5</v>
      </c>
    </row>
    <row r="34" spans="1:3" x14ac:dyDescent="0.25">
      <c r="A34" s="101" t="s">
        <v>375</v>
      </c>
      <c r="B34" s="100">
        <v>2</v>
      </c>
      <c r="C34" s="100">
        <v>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0"/>
  <sheetViews>
    <sheetView workbookViewId="0">
      <selection activeCell="A28" sqref="A28"/>
    </sheetView>
  </sheetViews>
  <sheetFormatPr defaultColWidth="8.85546875" defaultRowHeight="15" x14ac:dyDescent="0.25"/>
  <cols>
    <col min="2" max="2" width="18.140625" customWidth="1"/>
    <col min="8" max="8" width="10" customWidth="1"/>
    <col min="10" max="10" width="10.140625" customWidth="1"/>
    <col min="11" max="11" width="14.5703125" style="70" customWidth="1"/>
    <col min="12" max="12" width="18" customWidth="1"/>
    <col min="14" max="14" width="25.28515625" customWidth="1"/>
    <col min="15" max="15" width="7.7109375" customWidth="1"/>
    <col min="16" max="16" width="18.85546875" customWidth="1"/>
  </cols>
  <sheetData>
    <row r="2" spans="1:17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6" t="s">
        <v>26</v>
      </c>
      <c r="I2" s="6" t="s">
        <v>21</v>
      </c>
      <c r="J2" s="6" t="s">
        <v>25</v>
      </c>
      <c r="K2" s="71" t="s">
        <v>205</v>
      </c>
      <c r="L2" s="6" t="s">
        <v>24</v>
      </c>
      <c r="N2" s="2" t="s">
        <v>27</v>
      </c>
      <c r="P2" s="6" t="s">
        <v>24</v>
      </c>
      <c r="Q2" s="73" t="s">
        <v>249</v>
      </c>
    </row>
    <row r="3" spans="1:17" x14ac:dyDescent="0.25">
      <c r="A3" s="1">
        <v>1</v>
      </c>
      <c r="B3" s="1" t="s">
        <v>9</v>
      </c>
      <c r="C3" s="1">
        <v>1</v>
      </c>
      <c r="D3" s="1">
        <v>0</v>
      </c>
      <c r="E3" s="1">
        <v>0</v>
      </c>
      <c r="F3" s="1">
        <v>0</v>
      </c>
      <c r="H3" s="1">
        <v>16.899999999999999</v>
      </c>
      <c r="I3" s="1">
        <v>7.81</v>
      </c>
      <c r="J3" s="1">
        <v>11.79</v>
      </c>
      <c r="K3" s="72">
        <v>1</v>
      </c>
      <c r="L3" t="str">
        <f>CONCATENATE("/*",A3,"*/",D3,E3,F3," 1 ",J3,";")</f>
        <v>/*1*/000 1 11.79;</v>
      </c>
      <c r="N3" t="s">
        <v>28</v>
      </c>
      <c r="P3" t="str">
        <f>CONCATENATE("/*",A3,"*/", D3,E3,F3," 1 ",H3," ", K3,";")</f>
        <v>/*1*/000 1 16.9 1;</v>
      </c>
      <c r="Q3" t="s">
        <v>250</v>
      </c>
    </row>
    <row r="4" spans="1:17" x14ac:dyDescent="0.25">
      <c r="A4" s="1">
        <v>2</v>
      </c>
      <c r="B4" s="1" t="s">
        <v>9</v>
      </c>
      <c r="C4" s="1">
        <v>8</v>
      </c>
      <c r="D4" s="1">
        <v>0</v>
      </c>
      <c r="E4" s="1">
        <v>0</v>
      </c>
      <c r="F4" s="1">
        <v>0</v>
      </c>
      <c r="H4" s="1">
        <v>12.9</v>
      </c>
      <c r="I4" s="1">
        <v>8.6</v>
      </c>
      <c r="J4" s="1">
        <v>11.64</v>
      </c>
      <c r="K4" s="72">
        <v>0</v>
      </c>
      <c r="L4" t="str">
        <f t="shared" ref="L4:L67" si="0">CONCATENATE("/*",A4,"*/",D4,E4,F4," 1 ",J4,";")</f>
        <v>/*2*/000 1 11.64;</v>
      </c>
      <c r="N4" t="s">
        <v>29</v>
      </c>
      <c r="P4" t="str">
        <f t="shared" ref="P4:P67" si="1">CONCATENATE("/*",A4,"*/", D4,E4,F4," 1 ",H4," ", K4,";")</f>
        <v>/*2*/000 1 12.9 0;</v>
      </c>
      <c r="Q4" t="s">
        <v>251</v>
      </c>
    </row>
    <row r="5" spans="1:17" x14ac:dyDescent="0.25">
      <c r="A5" s="1">
        <v>3</v>
      </c>
      <c r="B5" s="1" t="s">
        <v>9</v>
      </c>
      <c r="C5" s="1">
        <v>10</v>
      </c>
      <c r="D5" s="1">
        <v>0</v>
      </c>
      <c r="E5" s="1">
        <v>0</v>
      </c>
      <c r="F5" s="1">
        <v>0</v>
      </c>
      <c r="H5" s="1">
        <v>13.1</v>
      </c>
      <c r="I5" s="1">
        <v>9.4</v>
      </c>
      <c r="J5" s="1">
        <v>13.5</v>
      </c>
      <c r="K5" s="72">
        <v>1</v>
      </c>
      <c r="L5" t="str">
        <f t="shared" si="0"/>
        <v>/*3*/000 1 13.5;</v>
      </c>
      <c r="N5" t="s">
        <v>30</v>
      </c>
      <c r="P5" t="str">
        <f t="shared" si="1"/>
        <v>/*3*/000 1 13.1 1;</v>
      </c>
      <c r="Q5" t="s">
        <v>252</v>
      </c>
    </row>
    <row r="6" spans="1:17" x14ac:dyDescent="0.25">
      <c r="A6" s="1">
        <v>4</v>
      </c>
      <c r="B6" s="1" t="s">
        <v>9</v>
      </c>
      <c r="C6" s="1">
        <v>11</v>
      </c>
      <c r="D6" s="1">
        <v>0</v>
      </c>
      <c r="E6" s="1">
        <v>0</v>
      </c>
      <c r="F6" s="1">
        <v>0</v>
      </c>
      <c r="H6" s="1">
        <v>10.6</v>
      </c>
      <c r="I6" s="1">
        <v>8.4499999999999993</v>
      </c>
      <c r="J6" s="1">
        <v>11.24</v>
      </c>
      <c r="K6" s="72">
        <v>0</v>
      </c>
      <c r="L6" t="str">
        <f t="shared" si="0"/>
        <v>/*4*/000 1 11.24;</v>
      </c>
      <c r="N6" t="s">
        <v>31</v>
      </c>
      <c r="P6" t="str">
        <f t="shared" si="1"/>
        <v>/*4*/000 1 10.6 0;</v>
      </c>
      <c r="Q6" t="s">
        <v>253</v>
      </c>
    </row>
    <row r="7" spans="1:17" x14ac:dyDescent="0.25">
      <c r="A7" s="1">
        <v>5</v>
      </c>
      <c r="B7" s="1" t="s">
        <v>9</v>
      </c>
      <c r="C7" s="1">
        <v>12</v>
      </c>
      <c r="D7" s="1">
        <v>0</v>
      </c>
      <c r="E7" s="1">
        <v>1</v>
      </c>
      <c r="F7" s="1">
        <v>0</v>
      </c>
      <c r="H7" s="1">
        <v>11.7</v>
      </c>
      <c r="I7" s="1">
        <v>9.02</v>
      </c>
      <c r="J7" s="1">
        <v>15.53</v>
      </c>
      <c r="K7" s="72">
        <v>1</v>
      </c>
      <c r="L7" t="str">
        <f t="shared" si="0"/>
        <v>/*5*/010 1 15.53;</v>
      </c>
      <c r="N7" t="s">
        <v>32</v>
      </c>
      <c r="P7" t="str">
        <f t="shared" si="1"/>
        <v>/*5*/010 1 11.7 1;</v>
      </c>
      <c r="Q7" t="s">
        <v>254</v>
      </c>
    </row>
    <row r="8" spans="1:17" x14ac:dyDescent="0.25">
      <c r="A8" s="1">
        <v>6</v>
      </c>
      <c r="B8" s="1" t="s">
        <v>9</v>
      </c>
      <c r="C8" s="1">
        <v>13</v>
      </c>
      <c r="D8" s="1">
        <v>0</v>
      </c>
      <c r="E8" s="1">
        <v>0</v>
      </c>
      <c r="F8" s="1">
        <v>0</v>
      </c>
      <c r="H8" s="1">
        <v>15.9</v>
      </c>
      <c r="I8" s="1">
        <v>8.1</v>
      </c>
      <c r="J8" s="1">
        <v>9.74</v>
      </c>
      <c r="K8" s="72">
        <v>0</v>
      </c>
      <c r="L8" t="str">
        <f t="shared" si="0"/>
        <v>/*6*/000 1 9.74;</v>
      </c>
      <c r="N8" t="s">
        <v>33</v>
      </c>
      <c r="P8" t="str">
        <f t="shared" si="1"/>
        <v>/*6*/000 1 15.9 0;</v>
      </c>
      <c r="Q8" t="s">
        <v>255</v>
      </c>
    </row>
    <row r="9" spans="1:17" x14ac:dyDescent="0.25">
      <c r="A9" s="1">
        <v>7</v>
      </c>
      <c r="B9" s="1" t="s">
        <v>9</v>
      </c>
      <c r="C9" s="1">
        <v>14</v>
      </c>
      <c r="D9" s="1">
        <v>0</v>
      </c>
      <c r="E9" s="1">
        <v>0</v>
      </c>
      <c r="F9" s="1">
        <v>0</v>
      </c>
      <c r="H9" s="1">
        <v>13.4</v>
      </c>
      <c r="I9" s="1">
        <v>8.68</v>
      </c>
      <c r="J9" s="1">
        <v>11.84</v>
      </c>
      <c r="K9" s="72">
        <v>1</v>
      </c>
      <c r="L9" t="str">
        <f t="shared" si="0"/>
        <v>/*7*/000 1 11.84;</v>
      </c>
      <c r="N9" t="s">
        <v>34</v>
      </c>
      <c r="P9" t="str">
        <f t="shared" si="1"/>
        <v>/*7*/000 1 13.4 1;</v>
      </c>
      <c r="Q9" t="s">
        <v>256</v>
      </c>
    </row>
    <row r="10" spans="1:17" x14ac:dyDescent="0.25">
      <c r="A10" s="1">
        <v>8</v>
      </c>
      <c r="B10" s="1" t="s">
        <v>9</v>
      </c>
      <c r="C10" s="1">
        <v>16</v>
      </c>
      <c r="D10" s="1">
        <v>0</v>
      </c>
      <c r="E10" s="1">
        <v>0</v>
      </c>
      <c r="F10" s="1">
        <v>0</v>
      </c>
      <c r="H10" s="1">
        <v>14.6</v>
      </c>
      <c r="I10" s="1">
        <v>8.06</v>
      </c>
      <c r="J10" s="1">
        <v>10.55</v>
      </c>
      <c r="K10" s="72">
        <v>0</v>
      </c>
      <c r="L10" t="str">
        <f t="shared" si="0"/>
        <v>/*8*/000 1 10.55;</v>
      </c>
      <c r="N10" t="s">
        <v>35</v>
      </c>
      <c r="P10" t="str">
        <f t="shared" si="1"/>
        <v>/*8*/000 1 14.6 0;</v>
      </c>
      <c r="Q10" t="s">
        <v>257</v>
      </c>
    </row>
    <row r="11" spans="1:17" x14ac:dyDescent="0.25">
      <c r="A11" s="1">
        <v>9</v>
      </c>
      <c r="B11" s="1" t="s">
        <v>9</v>
      </c>
      <c r="C11" s="1">
        <v>18</v>
      </c>
      <c r="D11" s="1">
        <v>0</v>
      </c>
      <c r="E11" s="1">
        <v>0</v>
      </c>
      <c r="F11" s="1">
        <v>0</v>
      </c>
      <c r="H11" s="7">
        <v>15.6</v>
      </c>
      <c r="I11" s="1">
        <v>8.85</v>
      </c>
      <c r="J11" s="1">
        <v>14.3</v>
      </c>
      <c r="K11" s="72">
        <v>1</v>
      </c>
      <c r="L11" t="str">
        <f t="shared" si="0"/>
        <v>/*9*/000 1 14.3;</v>
      </c>
      <c r="N11" t="s">
        <v>36</v>
      </c>
      <c r="P11" t="str">
        <f t="shared" si="1"/>
        <v>/*9*/000 1 15.6 1;</v>
      </c>
      <c r="Q11" t="s">
        <v>258</v>
      </c>
    </row>
    <row r="12" spans="1:17" x14ac:dyDescent="0.25">
      <c r="A12" s="1">
        <v>10</v>
      </c>
      <c r="B12" s="1" t="s">
        <v>9</v>
      </c>
      <c r="C12" s="1">
        <v>22</v>
      </c>
      <c r="D12" s="1">
        <v>0</v>
      </c>
      <c r="E12" s="1">
        <v>0</v>
      </c>
      <c r="F12" s="1">
        <v>0</v>
      </c>
      <c r="H12" s="1">
        <v>16.600000000000001</v>
      </c>
      <c r="I12" s="1">
        <v>8.1999999999999993</v>
      </c>
      <c r="J12" s="1">
        <v>10.63</v>
      </c>
      <c r="K12" s="72">
        <v>1</v>
      </c>
      <c r="L12" t="str">
        <f t="shared" si="0"/>
        <v>/*10*/000 1 10.63;</v>
      </c>
      <c r="N12" t="s">
        <v>37</v>
      </c>
      <c r="P12" t="str">
        <f t="shared" si="1"/>
        <v>/*10*/000 1 16.6 1;</v>
      </c>
      <c r="Q12" t="s">
        <v>259</v>
      </c>
    </row>
    <row r="13" spans="1:17" x14ac:dyDescent="0.25">
      <c r="A13" s="1">
        <v>11</v>
      </c>
      <c r="B13" s="1" t="s">
        <v>9</v>
      </c>
      <c r="C13" s="1">
        <v>26</v>
      </c>
      <c r="D13" s="1">
        <v>0</v>
      </c>
      <c r="E13" s="1">
        <v>0</v>
      </c>
      <c r="F13" s="1">
        <v>0</v>
      </c>
      <c r="H13" s="1">
        <v>18.899999999999999</v>
      </c>
      <c r="I13" s="1">
        <v>8.8800000000000008</v>
      </c>
      <c r="J13" s="1">
        <v>10.58</v>
      </c>
      <c r="K13" s="72">
        <v>1</v>
      </c>
      <c r="L13" t="str">
        <f t="shared" si="0"/>
        <v>/*11*/000 1 10.58;</v>
      </c>
      <c r="N13" t="s">
        <v>38</v>
      </c>
      <c r="P13" t="str">
        <f t="shared" si="1"/>
        <v>/*11*/000 1 18.9 1;</v>
      </c>
      <c r="Q13" t="s">
        <v>260</v>
      </c>
    </row>
    <row r="14" spans="1:17" x14ac:dyDescent="0.25">
      <c r="A14" s="1">
        <v>12</v>
      </c>
      <c r="B14" s="1" t="s">
        <v>9</v>
      </c>
      <c r="C14" s="1">
        <v>27</v>
      </c>
      <c r="D14" s="1">
        <v>0</v>
      </c>
      <c r="E14" s="1">
        <v>0</v>
      </c>
      <c r="F14" s="1">
        <v>0</v>
      </c>
      <c r="H14" s="1">
        <v>10.9</v>
      </c>
      <c r="I14" s="1">
        <v>10.199999999999999</v>
      </c>
      <c r="J14" s="1">
        <v>12.7</v>
      </c>
      <c r="K14" s="72">
        <v>0</v>
      </c>
      <c r="L14" t="str">
        <f t="shared" si="0"/>
        <v>/*12*/000 1 12.7;</v>
      </c>
      <c r="N14" t="s">
        <v>39</v>
      </c>
      <c r="P14" t="str">
        <f t="shared" si="1"/>
        <v>/*12*/000 1 10.9 0;</v>
      </c>
      <c r="Q14" t="s">
        <v>261</v>
      </c>
    </row>
    <row r="15" spans="1:17" x14ac:dyDescent="0.25">
      <c r="A15" s="3">
        <v>13</v>
      </c>
      <c r="B15" s="3" t="s">
        <v>9</v>
      </c>
      <c r="C15" s="3">
        <v>29</v>
      </c>
      <c r="D15" s="3">
        <v>0</v>
      </c>
      <c r="E15" s="3">
        <v>0</v>
      </c>
      <c r="F15" s="3">
        <v>0</v>
      </c>
      <c r="H15" s="1">
        <v>14.2</v>
      </c>
      <c r="I15" s="1">
        <v>9.43</v>
      </c>
      <c r="J15" s="1">
        <v>10.97</v>
      </c>
      <c r="K15" s="72">
        <v>0</v>
      </c>
      <c r="L15" t="str">
        <f t="shared" si="0"/>
        <v>/*13*/000 1 10.97;</v>
      </c>
      <c r="N15" t="s">
        <v>40</v>
      </c>
      <c r="P15" t="str">
        <f t="shared" si="1"/>
        <v>/*13*/000 1 14.2 0;</v>
      </c>
      <c r="Q15" t="s">
        <v>262</v>
      </c>
    </row>
    <row r="16" spans="1:17" x14ac:dyDescent="0.25">
      <c r="A16" s="4">
        <v>14</v>
      </c>
      <c r="B16" s="1" t="s">
        <v>9</v>
      </c>
      <c r="C16" s="1">
        <v>32</v>
      </c>
      <c r="D16" s="1">
        <v>0</v>
      </c>
      <c r="E16" s="1">
        <v>0</v>
      </c>
      <c r="F16" s="1">
        <v>0</v>
      </c>
      <c r="H16" s="1">
        <v>15.3</v>
      </c>
      <c r="I16" s="1">
        <v>8.32</v>
      </c>
      <c r="J16" s="1">
        <v>10.88</v>
      </c>
      <c r="K16" s="72">
        <v>0</v>
      </c>
      <c r="L16" t="str">
        <f t="shared" si="0"/>
        <v>/*14*/000 1 10.88;</v>
      </c>
      <c r="N16" t="s">
        <v>41</v>
      </c>
      <c r="P16" t="str">
        <f t="shared" si="1"/>
        <v>/*14*/000 1 15.3 0;</v>
      </c>
      <c r="Q16" t="s">
        <v>263</v>
      </c>
    </row>
    <row r="17" spans="1:17" x14ac:dyDescent="0.25">
      <c r="A17" s="1">
        <v>15</v>
      </c>
      <c r="B17" s="1" t="s">
        <v>9</v>
      </c>
      <c r="C17" s="1">
        <v>34</v>
      </c>
      <c r="D17" s="1">
        <v>1</v>
      </c>
      <c r="E17" s="1">
        <v>1</v>
      </c>
      <c r="F17" s="1">
        <v>1</v>
      </c>
      <c r="H17" s="1">
        <v>13.9</v>
      </c>
      <c r="I17" s="1">
        <v>8.39</v>
      </c>
      <c r="J17" s="1">
        <v>12.09</v>
      </c>
      <c r="K17" s="72">
        <v>1</v>
      </c>
      <c r="L17" t="str">
        <f t="shared" si="0"/>
        <v>/*15*/111 1 12.09;</v>
      </c>
      <c r="N17" t="s">
        <v>42</v>
      </c>
      <c r="P17" t="str">
        <f t="shared" si="1"/>
        <v>/*15*/111 1 13.9 1;</v>
      </c>
      <c r="Q17" t="s">
        <v>264</v>
      </c>
    </row>
    <row r="18" spans="1:17" x14ac:dyDescent="0.25">
      <c r="A18" s="1">
        <v>16</v>
      </c>
      <c r="B18" s="1" t="s">
        <v>9</v>
      </c>
      <c r="C18" s="1">
        <v>35</v>
      </c>
      <c r="D18" s="1">
        <v>1</v>
      </c>
      <c r="E18" s="1">
        <v>1</v>
      </c>
      <c r="F18" s="1">
        <v>0</v>
      </c>
      <c r="H18" s="1">
        <v>12.2</v>
      </c>
      <c r="I18" s="1">
        <v>8.4499999999999993</v>
      </c>
      <c r="J18" s="1">
        <v>12.21</v>
      </c>
      <c r="K18" s="72">
        <v>1</v>
      </c>
      <c r="L18" t="str">
        <f t="shared" si="0"/>
        <v>/*16*/110 1 12.21;</v>
      </c>
      <c r="N18" t="s">
        <v>43</v>
      </c>
      <c r="P18" t="str">
        <f t="shared" si="1"/>
        <v>/*16*/110 1 12.2 1;</v>
      </c>
      <c r="Q18" t="s">
        <v>265</v>
      </c>
    </row>
    <row r="19" spans="1:17" x14ac:dyDescent="0.25">
      <c r="A19" s="1">
        <v>17</v>
      </c>
      <c r="B19" s="1" t="s">
        <v>9</v>
      </c>
      <c r="C19" s="1">
        <v>36</v>
      </c>
      <c r="D19" s="1">
        <v>0</v>
      </c>
      <c r="E19" s="1">
        <v>0</v>
      </c>
      <c r="F19" s="1">
        <v>0</v>
      </c>
      <c r="H19" s="1">
        <v>19.7</v>
      </c>
      <c r="I19" s="1">
        <v>8.7200000000000006</v>
      </c>
      <c r="J19" s="1">
        <v>11.66</v>
      </c>
      <c r="K19" s="72">
        <v>0</v>
      </c>
      <c r="L19" t="str">
        <f t="shared" si="0"/>
        <v>/*17*/000 1 11.66;</v>
      </c>
      <c r="N19" t="s">
        <v>44</v>
      </c>
      <c r="P19" t="str">
        <f t="shared" si="1"/>
        <v>/*17*/000 1 19.7 0;</v>
      </c>
      <c r="Q19" t="s">
        <v>266</v>
      </c>
    </row>
    <row r="20" spans="1:17" x14ac:dyDescent="0.25">
      <c r="A20" s="1">
        <v>18</v>
      </c>
      <c r="B20" s="1" t="s">
        <v>9</v>
      </c>
      <c r="C20" s="1">
        <v>38</v>
      </c>
      <c r="D20" s="1">
        <v>0</v>
      </c>
      <c r="E20" s="1">
        <v>0</v>
      </c>
      <c r="F20" s="1">
        <v>0</v>
      </c>
      <c r="H20" s="1">
        <v>11.8</v>
      </c>
      <c r="I20" s="1">
        <v>8.5500000000000007</v>
      </c>
      <c r="J20" s="1">
        <v>10.5</v>
      </c>
      <c r="K20" s="72">
        <v>1</v>
      </c>
      <c r="L20" t="str">
        <f t="shared" si="0"/>
        <v>/*18*/000 1 10.5;</v>
      </c>
      <c r="N20" t="s">
        <v>45</v>
      </c>
      <c r="P20" t="str">
        <f t="shared" si="1"/>
        <v>/*18*/000 1 11.8 1;</v>
      </c>
      <c r="Q20" t="s">
        <v>267</v>
      </c>
    </row>
    <row r="21" spans="1:17" x14ac:dyDescent="0.25">
      <c r="A21" s="1">
        <v>19</v>
      </c>
      <c r="B21" s="1" t="s">
        <v>9</v>
      </c>
      <c r="C21" s="1">
        <v>41</v>
      </c>
      <c r="D21" s="1">
        <v>0</v>
      </c>
      <c r="E21" s="1">
        <v>0</v>
      </c>
      <c r="F21" s="1">
        <v>0</v>
      </c>
      <c r="H21" s="1">
        <v>21.7</v>
      </c>
      <c r="I21" s="1">
        <v>8.92</v>
      </c>
      <c r="J21" s="1">
        <v>15.05</v>
      </c>
      <c r="K21" s="72">
        <v>0</v>
      </c>
      <c r="L21" t="str">
        <f t="shared" si="0"/>
        <v>/*19*/000 1 15.05;</v>
      </c>
      <c r="N21" t="s">
        <v>46</v>
      </c>
      <c r="P21" t="str">
        <f t="shared" si="1"/>
        <v>/*19*/000 1 21.7 0;</v>
      </c>
      <c r="Q21" t="s">
        <v>268</v>
      </c>
    </row>
    <row r="22" spans="1:17" x14ac:dyDescent="0.25">
      <c r="A22" s="1">
        <v>20</v>
      </c>
      <c r="B22" s="1" t="s">
        <v>9</v>
      </c>
      <c r="C22" s="1">
        <v>48</v>
      </c>
      <c r="D22" s="1">
        <v>0</v>
      </c>
      <c r="E22" s="1">
        <v>0</v>
      </c>
      <c r="F22" s="1">
        <v>0</v>
      </c>
      <c r="H22" s="1">
        <v>15</v>
      </c>
      <c r="I22" s="1">
        <v>8.58</v>
      </c>
      <c r="J22" s="1">
        <v>14.08</v>
      </c>
      <c r="K22" s="72">
        <v>0</v>
      </c>
      <c r="L22" t="str">
        <f t="shared" si="0"/>
        <v>/*20*/000 1 14.08;</v>
      </c>
      <c r="N22" t="s">
        <v>47</v>
      </c>
      <c r="P22" t="str">
        <f t="shared" si="1"/>
        <v>/*20*/000 1 15 0;</v>
      </c>
      <c r="Q22" t="s">
        <v>269</v>
      </c>
    </row>
    <row r="23" spans="1:17" x14ac:dyDescent="0.25">
      <c r="A23" s="1">
        <v>21</v>
      </c>
      <c r="B23" s="1" t="s">
        <v>9</v>
      </c>
      <c r="C23" s="1">
        <v>57</v>
      </c>
      <c r="D23" s="1">
        <v>0</v>
      </c>
      <c r="E23" s="1">
        <v>0</v>
      </c>
      <c r="F23" s="1">
        <v>0</v>
      </c>
      <c r="H23" s="1">
        <v>14.3</v>
      </c>
      <c r="I23" s="1">
        <v>7.91</v>
      </c>
      <c r="J23" s="1">
        <v>8.19</v>
      </c>
      <c r="K23" s="72">
        <v>0</v>
      </c>
      <c r="L23" t="str">
        <f t="shared" si="0"/>
        <v>/*21*/000 1 8.19;</v>
      </c>
      <c r="N23" t="s">
        <v>48</v>
      </c>
      <c r="P23" t="str">
        <f t="shared" si="1"/>
        <v>/*21*/000 1 14.3 0;</v>
      </c>
      <c r="Q23" t="s">
        <v>270</v>
      </c>
    </row>
    <row r="24" spans="1:17" x14ac:dyDescent="0.25">
      <c r="A24" s="1">
        <v>22</v>
      </c>
      <c r="B24" s="1" t="s">
        <v>9</v>
      </c>
      <c r="C24" s="1">
        <v>61</v>
      </c>
      <c r="D24" s="1">
        <v>0</v>
      </c>
      <c r="E24" s="1">
        <v>0</v>
      </c>
      <c r="F24" s="1">
        <v>0</v>
      </c>
      <c r="H24" s="1">
        <v>16.2</v>
      </c>
      <c r="I24" s="1">
        <v>8.7799999999999994</v>
      </c>
      <c r="J24" s="1">
        <v>11.76</v>
      </c>
      <c r="K24" s="72">
        <v>1</v>
      </c>
      <c r="L24" t="str">
        <f t="shared" si="0"/>
        <v>/*22*/000 1 11.76;</v>
      </c>
      <c r="N24" t="s">
        <v>49</v>
      </c>
      <c r="P24" t="str">
        <f t="shared" si="1"/>
        <v>/*22*/000 1 16.2 1;</v>
      </c>
      <c r="Q24" t="s">
        <v>271</v>
      </c>
    </row>
    <row r="25" spans="1:17" x14ac:dyDescent="0.25">
      <c r="A25" s="1">
        <v>23</v>
      </c>
      <c r="B25" s="1" t="s">
        <v>9</v>
      </c>
      <c r="C25" s="1">
        <v>75</v>
      </c>
      <c r="D25" s="1">
        <v>0</v>
      </c>
      <c r="E25" s="1">
        <v>0</v>
      </c>
      <c r="F25" s="1">
        <v>0</v>
      </c>
      <c r="H25" s="1">
        <v>16.100000000000001</v>
      </c>
      <c r="I25" s="1">
        <v>8.0299999999999994</v>
      </c>
      <c r="J25" s="1">
        <v>11.66</v>
      </c>
      <c r="K25" s="72">
        <v>0</v>
      </c>
      <c r="L25" t="str">
        <f t="shared" si="0"/>
        <v>/*23*/000 1 11.66;</v>
      </c>
      <c r="N25" t="s">
        <v>50</v>
      </c>
      <c r="P25" t="str">
        <f t="shared" si="1"/>
        <v>/*23*/000 1 16.1 0;</v>
      </c>
      <c r="Q25" t="s">
        <v>272</v>
      </c>
    </row>
    <row r="26" spans="1:17" x14ac:dyDescent="0.25">
      <c r="A26" s="1">
        <v>24</v>
      </c>
      <c r="B26" s="1" t="s">
        <v>9</v>
      </c>
      <c r="C26" s="1">
        <v>84</v>
      </c>
      <c r="D26" s="1">
        <v>0</v>
      </c>
      <c r="E26" s="1">
        <v>0</v>
      </c>
      <c r="F26" s="1">
        <v>0</v>
      </c>
      <c r="H26" s="1">
        <v>15.6</v>
      </c>
      <c r="I26" s="1">
        <v>7.99</v>
      </c>
      <c r="J26" s="1">
        <v>10.52</v>
      </c>
      <c r="K26" s="72">
        <v>0</v>
      </c>
      <c r="L26" t="str">
        <f t="shared" si="0"/>
        <v>/*24*/000 1 10.52;</v>
      </c>
      <c r="N26" t="s">
        <v>51</v>
      </c>
      <c r="P26" t="str">
        <f t="shared" si="1"/>
        <v>/*24*/000 1 15.6 0;</v>
      </c>
      <c r="Q26" t="s">
        <v>273</v>
      </c>
    </row>
    <row r="27" spans="1:17" x14ac:dyDescent="0.25">
      <c r="A27" s="1">
        <v>25</v>
      </c>
      <c r="B27" s="1" t="s">
        <v>9</v>
      </c>
      <c r="C27" s="1">
        <v>85</v>
      </c>
      <c r="D27" s="1">
        <v>1</v>
      </c>
      <c r="E27" s="1">
        <v>0</v>
      </c>
      <c r="F27" s="1">
        <v>0</v>
      </c>
      <c r="H27" s="1">
        <v>15.9</v>
      </c>
      <c r="I27" s="1">
        <v>8.11</v>
      </c>
      <c r="J27" s="1">
        <v>11.78</v>
      </c>
      <c r="K27" s="72">
        <v>1</v>
      </c>
      <c r="L27" t="str">
        <f t="shared" si="0"/>
        <v>/*25*/100 1 11.78;</v>
      </c>
      <c r="N27" t="s">
        <v>52</v>
      </c>
      <c r="P27" t="str">
        <f t="shared" si="1"/>
        <v>/*25*/100 1 15.9 1;</v>
      </c>
      <c r="Q27" t="s">
        <v>274</v>
      </c>
    </row>
    <row r="28" spans="1:17" x14ac:dyDescent="0.25">
      <c r="A28" s="1">
        <v>26</v>
      </c>
      <c r="B28" s="1" t="s">
        <v>9</v>
      </c>
      <c r="C28" s="1">
        <v>86</v>
      </c>
      <c r="D28" s="1">
        <v>0</v>
      </c>
      <c r="E28" s="1">
        <v>0</v>
      </c>
      <c r="F28" s="1">
        <v>0</v>
      </c>
      <c r="H28" s="7">
        <v>15.6</v>
      </c>
      <c r="I28" s="7" t="s">
        <v>22</v>
      </c>
      <c r="J28" s="7" t="s">
        <v>22</v>
      </c>
      <c r="K28" s="72">
        <v>1</v>
      </c>
      <c r="L28" t="str">
        <f t="shared" si="0"/>
        <v>/*26*/000 1 NA;</v>
      </c>
      <c r="N28" t="s">
        <v>53</v>
      </c>
      <c r="P28" t="str">
        <f t="shared" si="1"/>
        <v>/*26*/000 1 15.6 1;</v>
      </c>
      <c r="Q28" t="s">
        <v>275</v>
      </c>
    </row>
    <row r="29" spans="1:17" x14ac:dyDescent="0.25">
      <c r="A29" s="1">
        <v>27</v>
      </c>
      <c r="B29" s="1" t="s">
        <v>9</v>
      </c>
      <c r="C29" s="1">
        <v>93</v>
      </c>
      <c r="D29" s="1">
        <v>0</v>
      </c>
      <c r="E29" s="1">
        <v>0</v>
      </c>
      <c r="F29" s="1">
        <v>1</v>
      </c>
      <c r="H29" s="1">
        <v>15.7</v>
      </c>
      <c r="I29" s="1">
        <v>8.5399999999999991</v>
      </c>
      <c r="J29" s="1">
        <v>11.63</v>
      </c>
      <c r="K29" s="72">
        <v>0</v>
      </c>
      <c r="L29" t="str">
        <f t="shared" si="0"/>
        <v>/*27*/001 1 11.63;</v>
      </c>
      <c r="N29" t="s">
        <v>54</v>
      </c>
      <c r="P29" t="str">
        <f t="shared" si="1"/>
        <v>/*27*/001 1 15.7 0;</v>
      </c>
      <c r="Q29" t="s">
        <v>276</v>
      </c>
    </row>
    <row r="30" spans="1:17" x14ac:dyDescent="0.25">
      <c r="A30" s="1">
        <v>28</v>
      </c>
      <c r="B30" s="1" t="s">
        <v>9</v>
      </c>
      <c r="C30" s="1">
        <v>96</v>
      </c>
      <c r="D30" s="1">
        <v>0</v>
      </c>
      <c r="E30" s="1">
        <v>0</v>
      </c>
      <c r="F30" s="1">
        <v>0</v>
      </c>
      <c r="H30" s="1">
        <v>17.600000000000001</v>
      </c>
      <c r="I30" s="1">
        <v>8.4700000000000006</v>
      </c>
      <c r="J30" s="1">
        <v>8.81</v>
      </c>
      <c r="K30" s="72">
        <v>0</v>
      </c>
      <c r="L30" t="str">
        <f t="shared" si="0"/>
        <v>/*28*/000 1 8.81;</v>
      </c>
      <c r="N30" t="s">
        <v>55</v>
      </c>
      <c r="P30" t="str">
        <f t="shared" si="1"/>
        <v>/*28*/000 1 17.6 0;</v>
      </c>
      <c r="Q30" t="s">
        <v>277</v>
      </c>
    </row>
    <row r="31" spans="1:17" x14ac:dyDescent="0.25">
      <c r="A31" s="1">
        <v>29</v>
      </c>
      <c r="B31" s="1" t="s">
        <v>9</v>
      </c>
      <c r="C31" s="1">
        <v>108</v>
      </c>
      <c r="D31" s="1">
        <v>0</v>
      </c>
      <c r="E31" s="1">
        <v>0</v>
      </c>
      <c r="F31" s="1">
        <v>0</v>
      </c>
      <c r="H31" s="1">
        <v>17.7</v>
      </c>
      <c r="I31" s="1">
        <v>7.97</v>
      </c>
      <c r="J31" s="1">
        <v>12.27</v>
      </c>
      <c r="K31" s="72">
        <v>0</v>
      </c>
      <c r="L31" t="str">
        <f t="shared" si="0"/>
        <v>/*29*/000 1 12.27;</v>
      </c>
      <c r="N31" t="s">
        <v>56</v>
      </c>
      <c r="P31" t="str">
        <f t="shared" si="1"/>
        <v>/*29*/000 1 17.7 0;</v>
      </c>
      <c r="Q31" t="s">
        <v>278</v>
      </c>
    </row>
    <row r="32" spans="1:17" x14ac:dyDescent="0.25">
      <c r="A32" s="1">
        <v>30</v>
      </c>
      <c r="B32" s="1" t="s">
        <v>9</v>
      </c>
      <c r="C32" s="1">
        <v>109</v>
      </c>
      <c r="D32" s="1">
        <v>0</v>
      </c>
      <c r="E32" s="1">
        <v>0</v>
      </c>
      <c r="F32" s="1">
        <v>0</v>
      </c>
      <c r="H32" s="1">
        <v>13.6</v>
      </c>
      <c r="I32" s="1">
        <v>8.9499999999999993</v>
      </c>
      <c r="J32" s="1">
        <v>11.36</v>
      </c>
      <c r="K32" s="72">
        <v>1</v>
      </c>
      <c r="L32" t="str">
        <f t="shared" si="0"/>
        <v>/*30*/000 1 11.36;</v>
      </c>
      <c r="N32" t="s">
        <v>57</v>
      </c>
      <c r="P32" t="str">
        <f t="shared" si="1"/>
        <v>/*30*/000 1 13.6 1;</v>
      </c>
      <c r="Q32" t="s">
        <v>279</v>
      </c>
    </row>
    <row r="33" spans="1:17" x14ac:dyDescent="0.25">
      <c r="A33" s="1">
        <v>31</v>
      </c>
      <c r="B33" s="1" t="s">
        <v>9</v>
      </c>
      <c r="C33" s="1">
        <v>117</v>
      </c>
      <c r="D33" s="1">
        <v>1</v>
      </c>
      <c r="E33" s="1">
        <v>1</v>
      </c>
      <c r="F33" s="1">
        <v>1</v>
      </c>
      <c r="H33" s="1">
        <v>12.4</v>
      </c>
      <c r="I33" s="1">
        <v>7.84</v>
      </c>
      <c r="J33" s="1">
        <v>12.06</v>
      </c>
      <c r="K33" s="72">
        <v>1</v>
      </c>
      <c r="L33" t="str">
        <f t="shared" si="0"/>
        <v>/*31*/111 1 12.06;</v>
      </c>
      <c r="N33" t="s">
        <v>58</v>
      </c>
      <c r="P33" t="str">
        <f t="shared" si="1"/>
        <v>/*31*/111 1 12.4 1;</v>
      </c>
      <c r="Q33" t="s">
        <v>280</v>
      </c>
    </row>
    <row r="34" spans="1:17" x14ac:dyDescent="0.25">
      <c r="A34" s="1">
        <v>32</v>
      </c>
      <c r="B34" s="1" t="s">
        <v>9</v>
      </c>
      <c r="C34" s="1">
        <v>118</v>
      </c>
      <c r="D34" s="1">
        <v>0</v>
      </c>
      <c r="E34" s="1">
        <v>0</v>
      </c>
      <c r="F34" s="1">
        <v>0</v>
      </c>
      <c r="H34" s="1">
        <v>20</v>
      </c>
      <c r="I34" s="1">
        <v>8.5</v>
      </c>
      <c r="J34" s="1">
        <v>12.23</v>
      </c>
      <c r="K34" s="72">
        <v>0</v>
      </c>
      <c r="L34" t="str">
        <f t="shared" si="0"/>
        <v>/*32*/000 1 12.23;</v>
      </c>
      <c r="N34" t="s">
        <v>59</v>
      </c>
      <c r="P34" t="str">
        <f t="shared" si="1"/>
        <v>/*32*/000 1 20 0;</v>
      </c>
      <c r="Q34" t="s">
        <v>281</v>
      </c>
    </row>
    <row r="35" spans="1:17" x14ac:dyDescent="0.25">
      <c r="A35" s="1">
        <v>33</v>
      </c>
      <c r="B35" s="1" t="s">
        <v>9</v>
      </c>
      <c r="C35" s="1">
        <v>123</v>
      </c>
      <c r="D35" s="1">
        <v>0</v>
      </c>
      <c r="E35" s="1">
        <v>0</v>
      </c>
      <c r="F35" s="1">
        <v>0</v>
      </c>
      <c r="H35" s="1">
        <v>14.3</v>
      </c>
      <c r="I35" s="1">
        <v>10.210000000000001</v>
      </c>
      <c r="J35" s="1">
        <v>9.65</v>
      </c>
      <c r="K35" s="72">
        <v>1</v>
      </c>
      <c r="L35" t="str">
        <f t="shared" si="0"/>
        <v>/*33*/000 1 9.65;</v>
      </c>
      <c r="N35" t="s">
        <v>60</v>
      </c>
      <c r="P35" t="str">
        <f t="shared" si="1"/>
        <v>/*33*/000 1 14.3 1;</v>
      </c>
      <c r="Q35" t="s">
        <v>282</v>
      </c>
    </row>
    <row r="36" spans="1:17" x14ac:dyDescent="0.25">
      <c r="A36" s="1">
        <v>34</v>
      </c>
      <c r="B36" s="1" t="s">
        <v>9</v>
      </c>
      <c r="C36" s="1">
        <v>128</v>
      </c>
      <c r="D36" s="1">
        <v>0</v>
      </c>
      <c r="E36" s="1">
        <v>0</v>
      </c>
      <c r="F36" s="1">
        <v>0</v>
      </c>
      <c r="H36" s="1">
        <v>15.7</v>
      </c>
      <c r="I36" s="1">
        <v>7.68</v>
      </c>
      <c r="J36" s="1">
        <v>11.04</v>
      </c>
      <c r="K36" s="72">
        <v>0</v>
      </c>
      <c r="L36" t="str">
        <f t="shared" si="0"/>
        <v>/*34*/000 1 11.04;</v>
      </c>
      <c r="N36" t="s">
        <v>61</v>
      </c>
      <c r="P36" t="str">
        <f t="shared" si="1"/>
        <v>/*34*/000 1 15.7 0;</v>
      </c>
      <c r="Q36" t="s">
        <v>283</v>
      </c>
    </row>
    <row r="37" spans="1:17" x14ac:dyDescent="0.25">
      <c r="A37" s="1">
        <v>35</v>
      </c>
      <c r="B37" s="1" t="s">
        <v>9</v>
      </c>
      <c r="C37" s="1">
        <v>130</v>
      </c>
      <c r="D37" s="1">
        <v>1</v>
      </c>
      <c r="E37" s="1">
        <v>1</v>
      </c>
      <c r="F37" s="1">
        <v>0</v>
      </c>
      <c r="H37" s="1">
        <v>11.2</v>
      </c>
      <c r="I37" s="1">
        <v>7.7</v>
      </c>
      <c r="J37" s="1">
        <v>7.4</v>
      </c>
      <c r="K37" s="72">
        <v>1</v>
      </c>
      <c r="L37" t="str">
        <f t="shared" si="0"/>
        <v>/*35*/110 1 7.4;</v>
      </c>
      <c r="N37" t="s">
        <v>62</v>
      </c>
      <c r="P37" t="str">
        <f t="shared" si="1"/>
        <v>/*35*/110 1 11.2 1;</v>
      </c>
      <c r="Q37" t="s">
        <v>284</v>
      </c>
    </row>
    <row r="38" spans="1:17" x14ac:dyDescent="0.25">
      <c r="A38" s="1">
        <v>36</v>
      </c>
      <c r="B38" s="1" t="s">
        <v>9</v>
      </c>
      <c r="C38" s="1">
        <v>135</v>
      </c>
      <c r="D38" s="1">
        <v>0</v>
      </c>
      <c r="E38" s="1">
        <v>0</v>
      </c>
      <c r="F38" s="1">
        <v>0</v>
      </c>
      <c r="H38" s="1">
        <v>14.5</v>
      </c>
      <c r="I38" s="1">
        <v>7.78</v>
      </c>
      <c r="J38" s="1">
        <v>10.3</v>
      </c>
      <c r="K38" s="72">
        <v>0</v>
      </c>
      <c r="L38" t="str">
        <f t="shared" si="0"/>
        <v>/*36*/000 1 10.3;</v>
      </c>
      <c r="N38" t="s">
        <v>63</v>
      </c>
      <c r="P38" t="str">
        <f t="shared" si="1"/>
        <v>/*36*/000 1 14.5 0;</v>
      </c>
      <c r="Q38" t="s">
        <v>285</v>
      </c>
    </row>
    <row r="39" spans="1:17" x14ac:dyDescent="0.25">
      <c r="A39" s="1">
        <v>37</v>
      </c>
      <c r="B39" s="1" t="s">
        <v>9</v>
      </c>
      <c r="C39" s="1">
        <v>149</v>
      </c>
      <c r="D39" s="1">
        <v>1</v>
      </c>
      <c r="E39" s="1">
        <v>1</v>
      </c>
      <c r="F39" s="1">
        <v>1</v>
      </c>
      <c r="H39" s="1">
        <v>13.1</v>
      </c>
      <c r="I39" s="1">
        <v>8.1199999999999992</v>
      </c>
      <c r="J39" s="1">
        <v>11.52</v>
      </c>
      <c r="K39" s="72">
        <v>1</v>
      </c>
      <c r="L39" t="str">
        <f t="shared" si="0"/>
        <v>/*37*/111 1 11.52;</v>
      </c>
      <c r="N39" t="s">
        <v>64</v>
      </c>
      <c r="P39" t="str">
        <f t="shared" si="1"/>
        <v>/*37*/111 1 13.1 1;</v>
      </c>
      <c r="Q39" t="s">
        <v>286</v>
      </c>
    </row>
    <row r="40" spans="1:17" x14ac:dyDescent="0.25">
      <c r="A40" s="1">
        <v>38</v>
      </c>
      <c r="B40" s="1" t="s">
        <v>9</v>
      </c>
      <c r="C40" s="1">
        <v>154</v>
      </c>
      <c r="D40" s="1">
        <v>1</v>
      </c>
      <c r="E40" s="1">
        <v>1</v>
      </c>
      <c r="F40" s="1">
        <v>1</v>
      </c>
      <c r="H40" s="1">
        <v>15.4</v>
      </c>
      <c r="I40" s="1">
        <v>8.44</v>
      </c>
      <c r="J40" s="1">
        <v>14.32</v>
      </c>
      <c r="K40" s="72">
        <v>1</v>
      </c>
      <c r="L40" t="str">
        <f t="shared" si="0"/>
        <v>/*38*/111 1 14.32;</v>
      </c>
      <c r="N40" t="s">
        <v>65</v>
      </c>
      <c r="P40" t="str">
        <f t="shared" si="1"/>
        <v>/*38*/111 1 15.4 1;</v>
      </c>
      <c r="Q40" t="s">
        <v>287</v>
      </c>
    </row>
    <row r="41" spans="1:17" x14ac:dyDescent="0.25">
      <c r="A41" s="1">
        <v>39</v>
      </c>
      <c r="B41" s="1" t="s">
        <v>9</v>
      </c>
      <c r="C41" s="1">
        <v>156</v>
      </c>
      <c r="D41" s="1">
        <v>1</v>
      </c>
      <c r="E41" s="1">
        <v>1</v>
      </c>
      <c r="F41" s="1">
        <v>1</v>
      </c>
      <c r="H41" s="1">
        <v>10.5</v>
      </c>
      <c r="I41" s="1">
        <v>8.3800000000000008</v>
      </c>
      <c r="J41" s="1">
        <v>13.25</v>
      </c>
      <c r="K41" s="72">
        <v>1</v>
      </c>
      <c r="L41" t="str">
        <f t="shared" si="0"/>
        <v>/*39*/111 1 13.25;</v>
      </c>
      <c r="N41" t="s">
        <v>66</v>
      </c>
      <c r="P41" t="str">
        <f t="shared" si="1"/>
        <v>/*39*/111 1 10.5 1;</v>
      </c>
      <c r="Q41" t="s">
        <v>288</v>
      </c>
    </row>
    <row r="42" spans="1:17" x14ac:dyDescent="0.25">
      <c r="A42" s="1">
        <v>40</v>
      </c>
      <c r="B42" s="1" t="s">
        <v>9</v>
      </c>
      <c r="C42" s="1">
        <v>157</v>
      </c>
      <c r="D42" s="1">
        <v>0</v>
      </c>
      <c r="E42" s="1">
        <v>1</v>
      </c>
      <c r="F42" s="1">
        <v>0</v>
      </c>
      <c r="H42" s="1">
        <v>14.8</v>
      </c>
      <c r="I42" s="1">
        <v>8.1999999999999993</v>
      </c>
      <c r="J42" s="1">
        <v>10.8</v>
      </c>
      <c r="K42" s="72">
        <v>1</v>
      </c>
      <c r="L42" t="str">
        <f t="shared" si="0"/>
        <v>/*40*/010 1 10.8;</v>
      </c>
      <c r="N42" t="s">
        <v>67</v>
      </c>
      <c r="P42" t="str">
        <f t="shared" si="1"/>
        <v>/*40*/010 1 14.8 1;</v>
      </c>
      <c r="Q42" t="s">
        <v>289</v>
      </c>
    </row>
    <row r="43" spans="1:17" x14ac:dyDescent="0.25">
      <c r="A43" s="1">
        <v>41</v>
      </c>
      <c r="B43" s="1" t="s">
        <v>9</v>
      </c>
      <c r="C43" s="1">
        <v>163</v>
      </c>
      <c r="D43" s="1">
        <v>0</v>
      </c>
      <c r="E43" s="1">
        <v>0</v>
      </c>
      <c r="F43" s="1">
        <v>0</v>
      </c>
      <c r="H43" s="1">
        <v>16</v>
      </c>
      <c r="I43" s="1">
        <v>8.5</v>
      </c>
      <c r="J43" s="1">
        <v>10.29</v>
      </c>
      <c r="K43" s="72">
        <v>1</v>
      </c>
      <c r="L43" t="str">
        <f t="shared" si="0"/>
        <v>/*41*/000 1 10.29;</v>
      </c>
      <c r="N43" t="s">
        <v>68</v>
      </c>
      <c r="P43" t="str">
        <f t="shared" si="1"/>
        <v>/*41*/000 1 16 1;</v>
      </c>
      <c r="Q43" t="s">
        <v>290</v>
      </c>
    </row>
    <row r="44" spans="1:17" x14ac:dyDescent="0.25">
      <c r="A44" s="1">
        <v>42</v>
      </c>
      <c r="B44" s="1" t="s">
        <v>9</v>
      </c>
      <c r="C44" s="1">
        <v>170</v>
      </c>
      <c r="D44" s="1">
        <v>0</v>
      </c>
      <c r="E44" s="1">
        <v>0</v>
      </c>
      <c r="F44" s="1">
        <v>0</v>
      </c>
      <c r="H44" s="1">
        <v>14.6</v>
      </c>
      <c r="I44" s="1">
        <v>8.81</v>
      </c>
      <c r="J44" s="1">
        <v>8.91</v>
      </c>
      <c r="K44" s="72">
        <v>0</v>
      </c>
      <c r="L44" t="str">
        <f t="shared" si="0"/>
        <v>/*42*/000 1 8.91;</v>
      </c>
      <c r="N44" t="s">
        <v>69</v>
      </c>
      <c r="P44" t="str">
        <f t="shared" si="1"/>
        <v>/*42*/000 1 14.6 0;</v>
      </c>
      <c r="Q44" t="s">
        <v>291</v>
      </c>
    </row>
    <row r="45" spans="1:17" x14ac:dyDescent="0.25">
      <c r="A45" s="1">
        <v>43</v>
      </c>
      <c r="B45" s="1" t="s">
        <v>9</v>
      </c>
      <c r="C45" s="1" t="s">
        <v>10</v>
      </c>
      <c r="D45" s="1">
        <v>0</v>
      </c>
      <c r="E45" s="1">
        <v>0</v>
      </c>
      <c r="F45" s="1">
        <v>0</v>
      </c>
      <c r="H45" s="1">
        <v>12.2</v>
      </c>
      <c r="I45" s="1">
        <v>8.27</v>
      </c>
      <c r="J45" s="1">
        <v>11.8</v>
      </c>
      <c r="K45" s="72">
        <v>1</v>
      </c>
      <c r="L45" t="str">
        <f t="shared" si="0"/>
        <v>/*43*/000 1 11.8;</v>
      </c>
      <c r="N45" t="s">
        <v>70</v>
      </c>
      <c r="P45" t="str">
        <f t="shared" si="1"/>
        <v>/*43*/000 1 12.2 1;</v>
      </c>
      <c r="Q45" t="s">
        <v>292</v>
      </c>
    </row>
    <row r="46" spans="1:17" x14ac:dyDescent="0.25">
      <c r="A46" s="1">
        <v>44</v>
      </c>
      <c r="B46" s="1" t="s">
        <v>9</v>
      </c>
      <c r="C46" s="1" t="s">
        <v>12</v>
      </c>
      <c r="D46" s="1">
        <v>0</v>
      </c>
      <c r="E46" s="1">
        <v>0</v>
      </c>
      <c r="F46" s="1">
        <v>0</v>
      </c>
      <c r="H46" s="1">
        <v>18.100000000000001</v>
      </c>
      <c r="I46" s="1">
        <v>8.6300000000000008</v>
      </c>
      <c r="J46" s="1">
        <v>12.16</v>
      </c>
      <c r="K46" s="72">
        <v>0</v>
      </c>
      <c r="L46" t="str">
        <f t="shared" si="0"/>
        <v>/*44*/000 1 12.16;</v>
      </c>
      <c r="N46" t="s">
        <v>71</v>
      </c>
      <c r="P46" t="str">
        <f t="shared" si="1"/>
        <v>/*44*/000 1 18.1 0;</v>
      </c>
      <c r="Q46" t="s">
        <v>293</v>
      </c>
    </row>
    <row r="47" spans="1:17" x14ac:dyDescent="0.25">
      <c r="A47" s="1">
        <v>45</v>
      </c>
      <c r="B47" s="1" t="s">
        <v>9</v>
      </c>
      <c r="C47" s="1" t="s">
        <v>13</v>
      </c>
      <c r="D47" s="1">
        <v>0</v>
      </c>
      <c r="E47" s="1">
        <v>0</v>
      </c>
      <c r="F47" s="1">
        <v>0</v>
      </c>
      <c r="H47" s="1">
        <v>17.5</v>
      </c>
      <c r="I47" s="1">
        <v>7.99</v>
      </c>
      <c r="J47" s="1">
        <v>11.08</v>
      </c>
      <c r="K47" s="72">
        <v>0</v>
      </c>
      <c r="L47" t="str">
        <f t="shared" si="0"/>
        <v>/*45*/000 1 11.08;</v>
      </c>
      <c r="N47" t="s">
        <v>72</v>
      </c>
      <c r="P47" t="str">
        <f t="shared" si="1"/>
        <v>/*45*/000 1 17.5 0;</v>
      </c>
      <c r="Q47" t="s">
        <v>294</v>
      </c>
    </row>
    <row r="48" spans="1:17" x14ac:dyDescent="0.25">
      <c r="A48" s="1">
        <v>46</v>
      </c>
      <c r="B48" s="1" t="s">
        <v>9</v>
      </c>
      <c r="C48" s="1" t="s">
        <v>15</v>
      </c>
      <c r="D48" s="1">
        <v>0</v>
      </c>
      <c r="E48" s="1">
        <v>0</v>
      </c>
      <c r="F48" s="1">
        <v>0</v>
      </c>
      <c r="H48" s="1">
        <v>13.5</v>
      </c>
      <c r="I48" s="1">
        <v>8.49</v>
      </c>
      <c r="J48" s="1">
        <v>12.65</v>
      </c>
      <c r="K48" s="72">
        <v>1</v>
      </c>
      <c r="L48" t="str">
        <f t="shared" si="0"/>
        <v>/*46*/000 1 12.65;</v>
      </c>
      <c r="N48" t="s">
        <v>73</v>
      </c>
      <c r="P48" t="str">
        <f t="shared" si="1"/>
        <v>/*46*/000 1 13.5 1;</v>
      </c>
      <c r="Q48" t="s">
        <v>295</v>
      </c>
    </row>
    <row r="49" spans="1:17" x14ac:dyDescent="0.25">
      <c r="A49" s="1">
        <v>47</v>
      </c>
      <c r="B49" s="1" t="s">
        <v>9</v>
      </c>
      <c r="C49" s="1" t="s">
        <v>16</v>
      </c>
      <c r="D49" s="1">
        <v>0</v>
      </c>
      <c r="E49" s="1">
        <v>0</v>
      </c>
      <c r="F49" s="1">
        <v>0</v>
      </c>
      <c r="H49" s="1">
        <v>14.7</v>
      </c>
      <c r="I49" s="1">
        <v>8.5299999999999994</v>
      </c>
      <c r="J49" s="1">
        <v>11.05</v>
      </c>
      <c r="K49" s="72">
        <v>1</v>
      </c>
      <c r="L49" t="str">
        <f t="shared" si="0"/>
        <v>/*47*/000 1 11.05;</v>
      </c>
      <c r="N49" t="s">
        <v>74</v>
      </c>
      <c r="P49" t="str">
        <f t="shared" si="1"/>
        <v>/*47*/000 1 14.7 1;</v>
      </c>
      <c r="Q49" t="s">
        <v>296</v>
      </c>
    </row>
    <row r="50" spans="1:17" x14ac:dyDescent="0.25">
      <c r="A50" s="1">
        <v>48</v>
      </c>
      <c r="B50" s="1" t="s">
        <v>14</v>
      </c>
      <c r="C50" s="1">
        <v>1</v>
      </c>
      <c r="D50" s="1">
        <v>0</v>
      </c>
      <c r="E50" s="1">
        <v>0</v>
      </c>
      <c r="F50" s="1">
        <v>0</v>
      </c>
      <c r="H50" s="1">
        <v>13.5</v>
      </c>
      <c r="I50" s="1">
        <v>8.56</v>
      </c>
      <c r="J50" s="1">
        <v>10.11</v>
      </c>
      <c r="K50" s="72">
        <v>1</v>
      </c>
      <c r="L50" t="str">
        <f t="shared" si="0"/>
        <v>/*48*/000 1 10.11;</v>
      </c>
      <c r="N50" t="s">
        <v>75</v>
      </c>
      <c r="P50" t="str">
        <f t="shared" si="1"/>
        <v>/*48*/000 1 13.5 1;</v>
      </c>
      <c r="Q50" t="s">
        <v>297</v>
      </c>
    </row>
    <row r="51" spans="1:17" x14ac:dyDescent="0.25">
      <c r="A51" s="1">
        <v>49</v>
      </c>
      <c r="B51" s="1" t="s">
        <v>14</v>
      </c>
      <c r="C51" s="1">
        <v>4</v>
      </c>
      <c r="D51" s="1">
        <v>0</v>
      </c>
      <c r="E51" s="1">
        <v>0</v>
      </c>
      <c r="F51" s="1">
        <v>0</v>
      </c>
      <c r="H51" s="1">
        <v>13.4</v>
      </c>
      <c r="I51" s="1">
        <v>8.41</v>
      </c>
      <c r="J51" s="1">
        <v>10.77</v>
      </c>
      <c r="K51" s="72">
        <v>1</v>
      </c>
      <c r="L51" t="str">
        <f t="shared" si="0"/>
        <v>/*49*/000 1 10.77;</v>
      </c>
      <c r="N51" t="s">
        <v>76</v>
      </c>
      <c r="P51" t="str">
        <f t="shared" si="1"/>
        <v>/*49*/000 1 13.4 1;</v>
      </c>
      <c r="Q51" t="s">
        <v>298</v>
      </c>
    </row>
    <row r="52" spans="1:17" x14ac:dyDescent="0.25">
      <c r="A52" s="1">
        <v>50</v>
      </c>
      <c r="B52" s="1" t="s">
        <v>14</v>
      </c>
      <c r="C52" s="1">
        <v>17</v>
      </c>
      <c r="D52" s="1">
        <v>0</v>
      </c>
      <c r="E52" s="1">
        <v>0</v>
      </c>
      <c r="F52" s="1">
        <v>0</v>
      </c>
      <c r="H52" s="1">
        <v>17.100000000000001</v>
      </c>
      <c r="I52" s="1">
        <v>8.85</v>
      </c>
      <c r="J52" s="1">
        <v>10.36</v>
      </c>
      <c r="K52" s="72">
        <v>1</v>
      </c>
      <c r="L52" t="str">
        <f t="shared" si="0"/>
        <v>/*50*/000 1 10.36;</v>
      </c>
      <c r="N52" t="s">
        <v>77</v>
      </c>
      <c r="P52" t="str">
        <f t="shared" si="1"/>
        <v>/*50*/000 1 17.1 1;</v>
      </c>
      <c r="Q52" t="s">
        <v>299</v>
      </c>
    </row>
    <row r="53" spans="1:17" x14ac:dyDescent="0.25">
      <c r="A53" s="1">
        <v>51</v>
      </c>
      <c r="B53" s="1" t="s">
        <v>14</v>
      </c>
      <c r="C53" s="1">
        <v>20</v>
      </c>
      <c r="D53" s="1">
        <v>0</v>
      </c>
      <c r="E53" s="1">
        <v>0</v>
      </c>
      <c r="F53" s="1">
        <v>0</v>
      </c>
      <c r="H53" s="1">
        <v>13.4</v>
      </c>
      <c r="I53" s="1">
        <v>8.8000000000000007</v>
      </c>
      <c r="J53" s="1">
        <v>13.01</v>
      </c>
      <c r="K53" s="72">
        <v>1</v>
      </c>
      <c r="L53" t="str">
        <f t="shared" si="0"/>
        <v>/*51*/000 1 13.01;</v>
      </c>
      <c r="N53" t="s">
        <v>78</v>
      </c>
      <c r="P53" t="str">
        <f t="shared" si="1"/>
        <v>/*51*/000 1 13.4 1;</v>
      </c>
      <c r="Q53" t="s">
        <v>300</v>
      </c>
    </row>
    <row r="54" spans="1:17" x14ac:dyDescent="0.25">
      <c r="A54" s="1">
        <v>52</v>
      </c>
      <c r="B54" s="1" t="s">
        <v>14</v>
      </c>
      <c r="C54" s="1">
        <v>25</v>
      </c>
      <c r="D54" s="1">
        <v>1</v>
      </c>
      <c r="E54" s="1">
        <v>1</v>
      </c>
      <c r="F54" s="1">
        <v>1</v>
      </c>
      <c r="H54" s="1">
        <v>15.7</v>
      </c>
      <c r="I54" s="1">
        <v>8.1199999999999992</v>
      </c>
      <c r="J54" s="1">
        <v>11.67</v>
      </c>
      <c r="K54" s="72">
        <v>0</v>
      </c>
      <c r="L54" t="str">
        <f t="shared" si="0"/>
        <v>/*52*/111 1 11.67;</v>
      </c>
      <c r="N54" t="s">
        <v>79</v>
      </c>
      <c r="P54" t="str">
        <f t="shared" si="1"/>
        <v>/*52*/111 1 15.7 0;</v>
      </c>
      <c r="Q54" t="s">
        <v>301</v>
      </c>
    </row>
    <row r="55" spans="1:17" x14ac:dyDescent="0.25">
      <c r="A55" s="1">
        <v>53</v>
      </c>
      <c r="B55" s="1" t="s">
        <v>14</v>
      </c>
      <c r="C55" s="1">
        <v>29</v>
      </c>
      <c r="D55" s="1">
        <v>0</v>
      </c>
      <c r="E55" s="1">
        <v>0</v>
      </c>
      <c r="F55" s="1">
        <v>0</v>
      </c>
      <c r="H55" s="1">
        <v>23.2</v>
      </c>
      <c r="I55" s="1">
        <v>7.96</v>
      </c>
      <c r="J55" s="1">
        <v>10.3</v>
      </c>
      <c r="K55" s="72">
        <v>1</v>
      </c>
      <c r="L55" t="str">
        <f t="shared" si="0"/>
        <v>/*53*/000 1 10.3;</v>
      </c>
      <c r="N55" t="s">
        <v>80</v>
      </c>
      <c r="P55" t="str">
        <f t="shared" si="1"/>
        <v>/*53*/000 1 23.2 1;</v>
      </c>
      <c r="Q55" t="s">
        <v>302</v>
      </c>
    </row>
    <row r="56" spans="1:17" x14ac:dyDescent="0.25">
      <c r="A56" s="3">
        <v>54</v>
      </c>
      <c r="B56" s="3" t="s">
        <v>14</v>
      </c>
      <c r="C56" s="3">
        <v>33</v>
      </c>
      <c r="D56" s="3">
        <v>0</v>
      </c>
      <c r="E56" s="3">
        <v>0</v>
      </c>
      <c r="F56" s="3">
        <v>0</v>
      </c>
      <c r="H56" s="1">
        <v>13.1</v>
      </c>
      <c r="I56" s="1">
        <v>7.91</v>
      </c>
      <c r="J56" s="1">
        <v>12.12</v>
      </c>
      <c r="K56" s="72">
        <v>0</v>
      </c>
      <c r="L56" t="str">
        <f t="shared" si="0"/>
        <v>/*54*/000 1 12.12;</v>
      </c>
      <c r="N56" t="s">
        <v>81</v>
      </c>
      <c r="P56" t="str">
        <f t="shared" si="1"/>
        <v>/*54*/000 1 13.1 0;</v>
      </c>
      <c r="Q56" t="s">
        <v>303</v>
      </c>
    </row>
    <row r="57" spans="1:17" x14ac:dyDescent="0.25">
      <c r="A57" s="1">
        <v>55</v>
      </c>
      <c r="B57" s="1" t="s">
        <v>14</v>
      </c>
      <c r="C57" s="1">
        <v>36</v>
      </c>
      <c r="D57" s="1">
        <v>0</v>
      </c>
      <c r="E57" s="1">
        <v>0</v>
      </c>
      <c r="F57" s="1">
        <v>0</v>
      </c>
      <c r="H57" s="1">
        <v>25.7</v>
      </c>
      <c r="I57" s="1">
        <v>8.67</v>
      </c>
      <c r="J57" s="1">
        <v>12.74</v>
      </c>
      <c r="K57" s="72">
        <v>0</v>
      </c>
      <c r="L57" t="str">
        <f t="shared" si="0"/>
        <v>/*55*/000 1 12.74;</v>
      </c>
      <c r="N57" t="s">
        <v>82</v>
      </c>
      <c r="P57" t="str">
        <f t="shared" si="1"/>
        <v>/*55*/000 1 25.7 0;</v>
      </c>
      <c r="Q57" t="s">
        <v>304</v>
      </c>
    </row>
    <row r="58" spans="1:17" x14ac:dyDescent="0.25">
      <c r="A58" s="1">
        <v>56</v>
      </c>
      <c r="B58" s="1" t="s">
        <v>14</v>
      </c>
      <c r="C58" s="1">
        <v>39</v>
      </c>
      <c r="D58" s="1">
        <v>0</v>
      </c>
      <c r="E58" s="1">
        <v>0</v>
      </c>
      <c r="F58" s="1">
        <v>0</v>
      </c>
      <c r="H58" s="1">
        <v>12.5</v>
      </c>
      <c r="I58" s="1">
        <v>8.5</v>
      </c>
      <c r="J58" s="1">
        <v>10.3</v>
      </c>
      <c r="K58" s="72">
        <v>0</v>
      </c>
      <c r="L58" t="str">
        <f t="shared" si="0"/>
        <v>/*56*/000 1 10.3;</v>
      </c>
      <c r="N58" t="s">
        <v>83</v>
      </c>
      <c r="P58" t="str">
        <f t="shared" si="1"/>
        <v>/*56*/000 1 12.5 0;</v>
      </c>
      <c r="Q58" t="s">
        <v>305</v>
      </c>
    </row>
    <row r="59" spans="1:17" x14ac:dyDescent="0.25">
      <c r="A59" s="1">
        <v>57</v>
      </c>
      <c r="B59" s="1" t="s">
        <v>14</v>
      </c>
      <c r="C59" s="1">
        <v>40</v>
      </c>
      <c r="D59" s="1">
        <v>0</v>
      </c>
      <c r="E59" s="1">
        <v>0</v>
      </c>
      <c r="F59" s="1">
        <v>0</v>
      </c>
      <c r="H59" s="1">
        <v>15.4</v>
      </c>
      <c r="I59" s="1">
        <v>8.1300000000000008</v>
      </c>
      <c r="J59" s="1">
        <v>10.86</v>
      </c>
      <c r="K59" s="72">
        <v>0</v>
      </c>
      <c r="L59" t="str">
        <f t="shared" si="0"/>
        <v>/*57*/000 1 10.86;</v>
      </c>
      <c r="N59" t="s">
        <v>84</v>
      </c>
      <c r="P59" t="str">
        <f t="shared" si="1"/>
        <v>/*57*/000 1 15.4 0;</v>
      </c>
      <c r="Q59" t="s">
        <v>306</v>
      </c>
    </row>
    <row r="60" spans="1:17" x14ac:dyDescent="0.25">
      <c r="A60" s="1">
        <v>58</v>
      </c>
      <c r="B60" s="1" t="s">
        <v>14</v>
      </c>
      <c r="C60" s="1">
        <v>41</v>
      </c>
      <c r="D60" s="1">
        <v>0</v>
      </c>
      <c r="E60" s="1">
        <v>0</v>
      </c>
      <c r="F60" s="1">
        <v>0</v>
      </c>
      <c r="H60" s="1">
        <v>19.2</v>
      </c>
      <c r="I60" s="1">
        <v>8.32</v>
      </c>
      <c r="J60" s="1">
        <v>14.31</v>
      </c>
      <c r="K60" s="72">
        <v>0</v>
      </c>
      <c r="L60" t="str">
        <f t="shared" si="0"/>
        <v>/*58*/000 1 14.31;</v>
      </c>
      <c r="N60" t="s">
        <v>85</v>
      </c>
      <c r="P60" t="str">
        <f t="shared" si="1"/>
        <v>/*58*/000 1 19.2 0;</v>
      </c>
      <c r="Q60" t="s">
        <v>307</v>
      </c>
    </row>
    <row r="61" spans="1:17" x14ac:dyDescent="0.25">
      <c r="A61" s="1">
        <v>59</v>
      </c>
      <c r="B61" s="1" t="s">
        <v>14</v>
      </c>
      <c r="C61" s="1">
        <v>52</v>
      </c>
      <c r="D61" s="1">
        <v>0</v>
      </c>
      <c r="E61" s="1">
        <v>0</v>
      </c>
      <c r="F61" s="1">
        <v>0</v>
      </c>
      <c r="H61" s="1">
        <v>14.3</v>
      </c>
      <c r="I61" s="1">
        <v>8.66</v>
      </c>
      <c r="J61" s="1">
        <v>9.94</v>
      </c>
      <c r="K61" s="72">
        <v>1</v>
      </c>
      <c r="L61" t="str">
        <f t="shared" si="0"/>
        <v>/*59*/000 1 9.94;</v>
      </c>
      <c r="N61" t="s">
        <v>86</v>
      </c>
      <c r="P61" t="str">
        <f t="shared" si="1"/>
        <v>/*59*/000 1 14.3 1;</v>
      </c>
      <c r="Q61" t="s">
        <v>308</v>
      </c>
    </row>
    <row r="62" spans="1:17" x14ac:dyDescent="0.25">
      <c r="A62" s="1">
        <v>60</v>
      </c>
      <c r="B62" s="1" t="s">
        <v>14</v>
      </c>
      <c r="C62" s="1">
        <v>56</v>
      </c>
      <c r="D62" s="1">
        <v>0</v>
      </c>
      <c r="E62" s="1">
        <v>0</v>
      </c>
      <c r="F62" s="1">
        <v>0</v>
      </c>
      <c r="H62" s="1">
        <v>18</v>
      </c>
      <c r="I62" s="1">
        <v>8.33</v>
      </c>
      <c r="J62" s="1">
        <v>12.17</v>
      </c>
      <c r="K62" s="72">
        <v>1</v>
      </c>
      <c r="L62" t="str">
        <f t="shared" si="0"/>
        <v>/*60*/000 1 12.17;</v>
      </c>
      <c r="N62" t="s">
        <v>87</v>
      </c>
      <c r="P62" t="str">
        <f t="shared" si="1"/>
        <v>/*60*/000 1 18 1;</v>
      </c>
      <c r="Q62" t="s">
        <v>309</v>
      </c>
    </row>
    <row r="63" spans="1:17" x14ac:dyDescent="0.25">
      <c r="A63" s="1">
        <v>61</v>
      </c>
      <c r="B63" s="1" t="s">
        <v>14</v>
      </c>
      <c r="C63" s="1">
        <v>57</v>
      </c>
      <c r="D63" s="1">
        <v>0</v>
      </c>
      <c r="E63" s="1">
        <v>0</v>
      </c>
      <c r="F63" s="1">
        <v>0</v>
      </c>
      <c r="H63" s="1">
        <v>20</v>
      </c>
      <c r="I63" s="1">
        <v>8.6199999999999992</v>
      </c>
      <c r="J63" s="1">
        <v>9.92</v>
      </c>
      <c r="K63" s="72">
        <v>0</v>
      </c>
      <c r="L63" t="str">
        <f t="shared" si="0"/>
        <v>/*61*/000 1 9.92;</v>
      </c>
      <c r="N63" t="s">
        <v>88</v>
      </c>
      <c r="P63" t="str">
        <f t="shared" si="1"/>
        <v>/*61*/000 1 20 0;</v>
      </c>
      <c r="Q63" t="s">
        <v>310</v>
      </c>
    </row>
    <row r="64" spans="1:17" x14ac:dyDescent="0.25">
      <c r="A64" s="1">
        <v>62</v>
      </c>
      <c r="B64" s="1" t="s">
        <v>14</v>
      </c>
      <c r="C64" s="1">
        <v>65</v>
      </c>
      <c r="D64" s="1">
        <v>0</v>
      </c>
      <c r="E64" s="1">
        <v>0</v>
      </c>
      <c r="F64" s="1">
        <v>0</v>
      </c>
      <c r="H64" s="1">
        <v>13.9</v>
      </c>
      <c r="I64" s="1">
        <v>8.73</v>
      </c>
      <c r="J64" s="1">
        <v>12.13</v>
      </c>
      <c r="K64" s="72">
        <v>1</v>
      </c>
      <c r="L64" t="str">
        <f t="shared" si="0"/>
        <v>/*62*/000 1 12.13;</v>
      </c>
      <c r="N64" t="s">
        <v>89</v>
      </c>
      <c r="P64" t="str">
        <f t="shared" si="1"/>
        <v>/*62*/000 1 13.9 1;</v>
      </c>
      <c r="Q64" t="s">
        <v>311</v>
      </c>
    </row>
    <row r="65" spans="1:17" x14ac:dyDescent="0.25">
      <c r="A65" s="1">
        <v>63</v>
      </c>
      <c r="B65" s="1" t="s">
        <v>14</v>
      </c>
      <c r="C65" s="1">
        <v>73</v>
      </c>
      <c r="D65" s="1">
        <v>0</v>
      </c>
      <c r="E65" s="1">
        <v>0</v>
      </c>
      <c r="F65" s="1">
        <v>0</v>
      </c>
      <c r="H65" s="1">
        <v>14.9</v>
      </c>
      <c r="I65" s="1">
        <v>8.61</v>
      </c>
      <c r="J65" s="1">
        <v>12.52</v>
      </c>
      <c r="K65" s="72">
        <v>1</v>
      </c>
      <c r="L65" t="str">
        <f t="shared" si="0"/>
        <v>/*63*/000 1 12.52;</v>
      </c>
      <c r="N65" t="s">
        <v>90</v>
      </c>
      <c r="P65" t="str">
        <f t="shared" si="1"/>
        <v>/*63*/000 1 14.9 1;</v>
      </c>
      <c r="Q65" t="s">
        <v>312</v>
      </c>
    </row>
    <row r="66" spans="1:17" x14ac:dyDescent="0.25">
      <c r="A66" s="1">
        <v>64</v>
      </c>
      <c r="B66" s="1" t="s">
        <v>14</v>
      </c>
      <c r="C66" s="1">
        <v>77</v>
      </c>
      <c r="D66" s="1">
        <v>0</v>
      </c>
      <c r="E66" s="1">
        <v>0</v>
      </c>
      <c r="F66" s="1">
        <v>0</v>
      </c>
      <c r="H66" s="1">
        <v>21.2</v>
      </c>
      <c r="I66" s="1">
        <v>8.31</v>
      </c>
      <c r="J66" s="1">
        <v>11.61</v>
      </c>
      <c r="K66" s="72">
        <v>1</v>
      </c>
      <c r="L66" t="str">
        <f t="shared" si="0"/>
        <v>/*64*/000 1 11.61;</v>
      </c>
      <c r="N66" t="s">
        <v>91</v>
      </c>
      <c r="P66" t="str">
        <f t="shared" si="1"/>
        <v>/*64*/000 1 21.2 1;</v>
      </c>
      <c r="Q66" t="s">
        <v>313</v>
      </c>
    </row>
    <row r="67" spans="1:17" x14ac:dyDescent="0.25">
      <c r="A67" s="1">
        <v>65</v>
      </c>
      <c r="B67" s="1" t="s">
        <v>14</v>
      </c>
      <c r="C67" s="1">
        <v>80</v>
      </c>
      <c r="D67" s="1">
        <v>0</v>
      </c>
      <c r="E67" s="1">
        <v>0</v>
      </c>
      <c r="F67" s="1">
        <v>0</v>
      </c>
      <c r="H67" s="1">
        <v>18.3</v>
      </c>
      <c r="I67" s="1">
        <v>9.0299999999999994</v>
      </c>
      <c r="J67" s="1">
        <v>11.55</v>
      </c>
      <c r="K67" s="72">
        <v>0</v>
      </c>
      <c r="L67" t="str">
        <f t="shared" si="0"/>
        <v>/*65*/000 1 11.55;</v>
      </c>
      <c r="N67" t="s">
        <v>92</v>
      </c>
      <c r="P67" t="str">
        <f t="shared" si="1"/>
        <v>/*65*/000 1 18.3 0;</v>
      </c>
      <c r="Q67" t="s">
        <v>314</v>
      </c>
    </row>
    <row r="68" spans="1:17" x14ac:dyDescent="0.25">
      <c r="A68" s="1">
        <v>66</v>
      </c>
      <c r="B68" s="1" t="s">
        <v>14</v>
      </c>
      <c r="C68" s="1">
        <v>82</v>
      </c>
      <c r="D68" s="1">
        <v>0</v>
      </c>
      <c r="E68" s="1">
        <v>0</v>
      </c>
      <c r="F68" s="1">
        <v>0</v>
      </c>
      <c r="H68" s="1">
        <v>17.899999999999999</v>
      </c>
      <c r="I68" s="1">
        <v>8.2100000000000009</v>
      </c>
      <c r="J68" s="1">
        <v>12.86</v>
      </c>
      <c r="K68" s="72">
        <v>1</v>
      </c>
      <c r="L68" t="str">
        <f t="shared" ref="L68:L90" si="2">CONCATENATE("/*",A68,"*/",D68,E68,F68," 1 ",J68,";")</f>
        <v>/*66*/000 1 12.86;</v>
      </c>
      <c r="N68" t="s">
        <v>93</v>
      </c>
      <c r="P68" t="str">
        <f t="shared" ref="P68:P90" si="3">CONCATENATE("/*",A68,"*/", D68,E68,F68," 1 ",H68," ", K68,";")</f>
        <v>/*66*/000 1 17.9 1;</v>
      </c>
      <c r="Q68" t="s">
        <v>315</v>
      </c>
    </row>
    <row r="69" spans="1:17" x14ac:dyDescent="0.25">
      <c r="A69" s="1">
        <v>67</v>
      </c>
      <c r="B69" s="1" t="s">
        <v>14</v>
      </c>
      <c r="C69" s="1">
        <v>101</v>
      </c>
      <c r="D69" s="1">
        <v>0</v>
      </c>
      <c r="E69" s="1">
        <v>0</v>
      </c>
      <c r="F69" s="1">
        <v>0</v>
      </c>
      <c r="H69" s="1">
        <v>17.7</v>
      </c>
      <c r="I69" s="1">
        <v>7.86</v>
      </c>
      <c r="J69" s="1">
        <v>12.59</v>
      </c>
      <c r="K69" s="72">
        <v>0</v>
      </c>
      <c r="L69" t="str">
        <f t="shared" si="2"/>
        <v>/*67*/000 1 12.59;</v>
      </c>
      <c r="N69" t="s">
        <v>94</v>
      </c>
      <c r="P69" t="str">
        <f t="shared" si="3"/>
        <v>/*67*/000 1 17.7 0;</v>
      </c>
      <c r="Q69" t="s">
        <v>316</v>
      </c>
    </row>
    <row r="70" spans="1:17" x14ac:dyDescent="0.25">
      <c r="A70" s="1">
        <v>68</v>
      </c>
      <c r="B70" s="1" t="s">
        <v>14</v>
      </c>
      <c r="C70" s="1">
        <v>103</v>
      </c>
      <c r="D70" s="1">
        <v>1</v>
      </c>
      <c r="E70" s="1">
        <v>1</v>
      </c>
      <c r="F70" s="1">
        <v>1</v>
      </c>
      <c r="H70" s="1">
        <v>15.6</v>
      </c>
      <c r="I70" s="1">
        <v>8.1199999999999992</v>
      </c>
      <c r="J70" s="1">
        <v>10.89</v>
      </c>
      <c r="K70" s="72">
        <v>1</v>
      </c>
      <c r="L70" t="str">
        <f t="shared" si="2"/>
        <v>/*68*/111 1 10.89;</v>
      </c>
      <c r="N70" t="s">
        <v>95</v>
      </c>
      <c r="P70" t="str">
        <f t="shared" si="3"/>
        <v>/*68*/111 1 15.6 1;</v>
      </c>
      <c r="Q70" t="s">
        <v>317</v>
      </c>
    </row>
    <row r="71" spans="1:17" x14ac:dyDescent="0.25">
      <c r="A71" s="1">
        <v>69</v>
      </c>
      <c r="B71" s="1" t="s">
        <v>14</v>
      </c>
      <c r="C71" s="1">
        <v>105</v>
      </c>
      <c r="D71" s="1">
        <v>0</v>
      </c>
      <c r="E71" s="1">
        <v>0</v>
      </c>
      <c r="F71" s="1">
        <v>0</v>
      </c>
      <c r="H71" s="1">
        <v>12.7</v>
      </c>
      <c r="I71" s="1">
        <v>8.24</v>
      </c>
      <c r="J71" s="1">
        <v>12.28</v>
      </c>
      <c r="K71" s="72">
        <v>0</v>
      </c>
      <c r="L71" t="str">
        <f t="shared" si="2"/>
        <v>/*69*/000 1 12.28;</v>
      </c>
      <c r="N71" t="s">
        <v>96</v>
      </c>
      <c r="P71" t="str">
        <f t="shared" si="3"/>
        <v>/*69*/000 1 12.7 0;</v>
      </c>
      <c r="Q71" t="s">
        <v>318</v>
      </c>
    </row>
    <row r="72" spans="1:17" x14ac:dyDescent="0.25">
      <c r="A72" s="1">
        <v>70</v>
      </c>
      <c r="B72" s="1" t="s">
        <v>14</v>
      </c>
      <c r="C72" s="1">
        <v>113</v>
      </c>
      <c r="D72" s="1">
        <v>0</v>
      </c>
      <c r="E72" s="1">
        <v>0</v>
      </c>
      <c r="F72" s="1">
        <v>0</v>
      </c>
      <c r="H72" s="1">
        <v>19.600000000000001</v>
      </c>
      <c r="I72" s="1">
        <v>8.76</v>
      </c>
      <c r="J72" s="1">
        <v>10.48</v>
      </c>
      <c r="K72" s="72">
        <v>0</v>
      </c>
      <c r="L72" t="str">
        <f t="shared" si="2"/>
        <v>/*70*/000 1 10.48;</v>
      </c>
      <c r="N72" t="s">
        <v>97</v>
      </c>
      <c r="P72" t="str">
        <f t="shared" si="3"/>
        <v>/*70*/000 1 19.6 0;</v>
      </c>
      <c r="Q72" t="s">
        <v>319</v>
      </c>
    </row>
    <row r="73" spans="1:17" x14ac:dyDescent="0.25">
      <c r="A73" s="1">
        <v>71</v>
      </c>
      <c r="B73" s="1" t="s">
        <v>14</v>
      </c>
      <c r="C73" s="1">
        <v>119</v>
      </c>
      <c r="D73" s="1">
        <v>0</v>
      </c>
      <c r="E73" s="1">
        <v>0</v>
      </c>
      <c r="F73" s="1">
        <v>0</v>
      </c>
      <c r="H73" s="1">
        <v>19</v>
      </c>
      <c r="I73" s="1">
        <v>8.23</v>
      </c>
      <c r="J73" s="1">
        <v>13.17</v>
      </c>
      <c r="K73" s="72">
        <v>0</v>
      </c>
      <c r="L73" t="str">
        <f t="shared" si="2"/>
        <v>/*71*/000 1 13.17;</v>
      </c>
      <c r="N73" t="s">
        <v>98</v>
      </c>
      <c r="P73" t="str">
        <f t="shared" si="3"/>
        <v>/*71*/000 1 19 0;</v>
      </c>
      <c r="Q73" t="s">
        <v>320</v>
      </c>
    </row>
    <row r="74" spans="1:17" x14ac:dyDescent="0.25">
      <c r="A74" s="1">
        <v>72</v>
      </c>
      <c r="B74" s="1" t="s">
        <v>14</v>
      </c>
      <c r="C74" s="1">
        <v>120</v>
      </c>
      <c r="D74" s="1">
        <v>0</v>
      </c>
      <c r="E74" s="1">
        <v>0</v>
      </c>
      <c r="F74" s="1">
        <v>0</v>
      </c>
      <c r="H74" s="1">
        <v>14.2</v>
      </c>
      <c r="I74" s="1">
        <v>7.92</v>
      </c>
      <c r="J74" s="1">
        <v>11.5</v>
      </c>
      <c r="K74" s="72">
        <v>1</v>
      </c>
      <c r="L74" t="str">
        <f t="shared" si="2"/>
        <v>/*72*/000 1 11.5;</v>
      </c>
      <c r="N74" t="s">
        <v>99</v>
      </c>
      <c r="P74" t="str">
        <f t="shared" si="3"/>
        <v>/*72*/000 1 14.2 1;</v>
      </c>
      <c r="Q74" t="s">
        <v>321</v>
      </c>
    </row>
    <row r="75" spans="1:17" x14ac:dyDescent="0.25">
      <c r="A75" s="1">
        <v>73</v>
      </c>
      <c r="B75" s="1" t="s">
        <v>14</v>
      </c>
      <c r="C75" s="1">
        <v>129</v>
      </c>
      <c r="D75" s="1">
        <v>0</v>
      </c>
      <c r="E75" s="1">
        <v>0</v>
      </c>
      <c r="F75" s="1">
        <v>0</v>
      </c>
      <c r="H75" s="1">
        <v>16.899999999999999</v>
      </c>
      <c r="I75" s="1">
        <v>7.59</v>
      </c>
      <c r="J75" s="1">
        <v>10.25</v>
      </c>
      <c r="K75" s="72">
        <v>0</v>
      </c>
      <c r="L75" t="str">
        <f t="shared" si="2"/>
        <v>/*73*/000 1 10.25;</v>
      </c>
      <c r="N75" t="s">
        <v>100</v>
      </c>
      <c r="P75" t="str">
        <f t="shared" si="3"/>
        <v>/*73*/000 1 16.9 0;</v>
      </c>
      <c r="Q75" t="s">
        <v>322</v>
      </c>
    </row>
    <row r="76" spans="1:17" x14ac:dyDescent="0.25">
      <c r="A76" s="1">
        <v>74</v>
      </c>
      <c r="B76" s="1" t="s">
        <v>14</v>
      </c>
      <c r="C76" s="1">
        <v>150</v>
      </c>
      <c r="D76" s="1">
        <v>0</v>
      </c>
      <c r="E76" s="1">
        <v>0</v>
      </c>
      <c r="F76" s="1">
        <v>0</v>
      </c>
      <c r="H76" s="1">
        <v>17.100000000000001</v>
      </c>
      <c r="I76" s="1">
        <v>7.47</v>
      </c>
      <c r="J76" s="1">
        <v>10.4</v>
      </c>
      <c r="K76" s="72">
        <v>0</v>
      </c>
      <c r="L76" t="str">
        <f t="shared" si="2"/>
        <v>/*74*/000 1 10.4;</v>
      </c>
      <c r="N76" t="s">
        <v>101</v>
      </c>
      <c r="P76" t="str">
        <f t="shared" si="3"/>
        <v>/*74*/000 1 17.1 0;</v>
      </c>
      <c r="Q76" t="s">
        <v>323</v>
      </c>
    </row>
    <row r="77" spans="1:17" x14ac:dyDescent="0.25">
      <c r="A77" s="1">
        <v>75</v>
      </c>
      <c r="B77" s="1" t="s">
        <v>14</v>
      </c>
      <c r="C77" s="1">
        <v>161</v>
      </c>
      <c r="D77" s="1">
        <v>0</v>
      </c>
      <c r="E77" s="1">
        <v>0</v>
      </c>
      <c r="F77" s="1">
        <v>0</v>
      </c>
      <c r="H77" s="1">
        <v>16</v>
      </c>
      <c r="I77" s="1">
        <v>8.2200000000000006</v>
      </c>
      <c r="J77" s="1">
        <v>11.12</v>
      </c>
      <c r="K77" s="72">
        <v>1</v>
      </c>
      <c r="L77" t="str">
        <f t="shared" si="2"/>
        <v>/*75*/000 1 11.12;</v>
      </c>
      <c r="N77" t="s">
        <v>102</v>
      </c>
      <c r="P77" t="str">
        <f t="shared" si="3"/>
        <v>/*75*/000 1 16 1;</v>
      </c>
      <c r="Q77" t="s">
        <v>324</v>
      </c>
    </row>
    <row r="78" spans="1:17" x14ac:dyDescent="0.25">
      <c r="A78" s="1">
        <v>76</v>
      </c>
      <c r="B78" s="1" t="s">
        <v>14</v>
      </c>
      <c r="C78" s="1">
        <v>178</v>
      </c>
      <c r="D78" s="1">
        <v>0</v>
      </c>
      <c r="E78" s="1">
        <v>0</v>
      </c>
      <c r="F78" s="1">
        <v>0</v>
      </c>
      <c r="H78" s="1">
        <v>19.600000000000001</v>
      </c>
      <c r="I78" s="1">
        <v>8.4700000000000006</v>
      </c>
      <c r="J78" s="1">
        <v>13.28</v>
      </c>
      <c r="K78" s="72">
        <v>1</v>
      </c>
      <c r="L78" t="str">
        <f t="shared" si="2"/>
        <v>/*76*/000 1 13.28;</v>
      </c>
      <c r="N78" t="s">
        <v>103</v>
      </c>
      <c r="P78" t="str">
        <f t="shared" si="3"/>
        <v>/*76*/000 1 19.6 1;</v>
      </c>
      <c r="Q78" t="s">
        <v>325</v>
      </c>
    </row>
    <row r="79" spans="1:17" x14ac:dyDescent="0.25">
      <c r="A79" s="1">
        <v>77</v>
      </c>
      <c r="B79" s="1" t="s">
        <v>14</v>
      </c>
      <c r="C79" s="1">
        <v>193</v>
      </c>
      <c r="D79" s="1">
        <v>0</v>
      </c>
      <c r="E79" s="1">
        <v>0</v>
      </c>
      <c r="F79" s="1">
        <v>0</v>
      </c>
      <c r="H79" s="1">
        <v>16.7</v>
      </c>
      <c r="I79" s="1">
        <v>8.31</v>
      </c>
      <c r="J79" s="1">
        <v>12.28</v>
      </c>
      <c r="K79" s="72">
        <v>1</v>
      </c>
      <c r="L79" t="str">
        <f t="shared" si="2"/>
        <v>/*77*/000 1 12.28;</v>
      </c>
      <c r="N79" t="s">
        <v>104</v>
      </c>
      <c r="P79" t="str">
        <f t="shared" si="3"/>
        <v>/*77*/000 1 16.7 1;</v>
      </c>
      <c r="Q79" t="s">
        <v>326</v>
      </c>
    </row>
    <row r="80" spans="1:17" x14ac:dyDescent="0.25">
      <c r="A80" s="1">
        <v>78</v>
      </c>
      <c r="B80" s="1" t="s">
        <v>14</v>
      </c>
      <c r="C80" s="1">
        <v>201</v>
      </c>
      <c r="D80" s="1">
        <v>0</v>
      </c>
      <c r="E80" s="1">
        <v>0</v>
      </c>
      <c r="F80" s="1">
        <v>0</v>
      </c>
      <c r="H80" s="1">
        <v>16</v>
      </c>
      <c r="I80" s="1">
        <v>8.6</v>
      </c>
      <c r="J80" s="1">
        <v>12.35</v>
      </c>
      <c r="K80" s="72">
        <v>1</v>
      </c>
      <c r="L80" t="str">
        <f t="shared" si="2"/>
        <v>/*78*/000 1 12.35;</v>
      </c>
      <c r="N80" t="s">
        <v>105</v>
      </c>
      <c r="P80" t="str">
        <f t="shared" si="3"/>
        <v>/*78*/000 1 16 1;</v>
      </c>
      <c r="Q80" t="s">
        <v>327</v>
      </c>
    </row>
    <row r="81" spans="1:17" x14ac:dyDescent="0.25">
      <c r="A81" s="1">
        <v>79</v>
      </c>
      <c r="B81" s="1" t="s">
        <v>14</v>
      </c>
      <c r="C81" s="1">
        <v>202</v>
      </c>
      <c r="D81" s="1">
        <v>0</v>
      </c>
      <c r="E81" s="1">
        <v>0</v>
      </c>
      <c r="F81" s="1">
        <v>0</v>
      </c>
      <c r="H81" s="1">
        <v>15.3</v>
      </c>
      <c r="I81" s="1">
        <v>8.0500000000000007</v>
      </c>
      <c r="J81" s="1">
        <v>11.21</v>
      </c>
      <c r="K81" s="72">
        <v>0</v>
      </c>
      <c r="L81" t="str">
        <f t="shared" si="2"/>
        <v>/*79*/000 1 11.21;</v>
      </c>
      <c r="N81" t="s">
        <v>106</v>
      </c>
      <c r="P81" t="str">
        <f t="shared" si="3"/>
        <v>/*79*/000 1 15.3 0;</v>
      </c>
      <c r="Q81" t="s">
        <v>328</v>
      </c>
    </row>
    <row r="82" spans="1:17" x14ac:dyDescent="0.25">
      <c r="A82" s="1">
        <v>80</v>
      </c>
      <c r="B82" s="1" t="s">
        <v>14</v>
      </c>
      <c r="C82" s="1">
        <v>203</v>
      </c>
      <c r="D82" s="1">
        <v>0</v>
      </c>
      <c r="E82" s="1">
        <v>0</v>
      </c>
      <c r="F82" s="1">
        <v>0</v>
      </c>
      <c r="H82" s="1">
        <v>11.5</v>
      </c>
      <c r="I82" s="1">
        <v>7.53</v>
      </c>
      <c r="J82" s="1">
        <v>10.94</v>
      </c>
      <c r="K82" s="72">
        <v>1</v>
      </c>
      <c r="L82" t="str">
        <f t="shared" si="2"/>
        <v>/*80*/000 1 10.94;</v>
      </c>
      <c r="N82" t="s">
        <v>107</v>
      </c>
      <c r="P82" t="str">
        <f t="shared" si="3"/>
        <v>/*80*/000 1 11.5 1;</v>
      </c>
      <c r="Q82" t="s">
        <v>329</v>
      </c>
    </row>
    <row r="83" spans="1:17" x14ac:dyDescent="0.25">
      <c r="A83" s="1">
        <v>81</v>
      </c>
      <c r="B83" s="1" t="s">
        <v>14</v>
      </c>
      <c r="C83" s="1">
        <v>204</v>
      </c>
      <c r="D83" s="1">
        <v>0</v>
      </c>
      <c r="E83" s="1">
        <v>0</v>
      </c>
      <c r="F83" s="1">
        <v>0</v>
      </c>
      <c r="H83" s="1">
        <v>12.5</v>
      </c>
      <c r="I83" s="1">
        <v>8.09</v>
      </c>
      <c r="J83" s="1">
        <v>9.7899999999999991</v>
      </c>
      <c r="K83" s="72">
        <v>1</v>
      </c>
      <c r="L83" t="str">
        <f t="shared" si="2"/>
        <v>/*81*/000 1 9.79;</v>
      </c>
      <c r="N83" t="s">
        <v>108</v>
      </c>
      <c r="P83" t="str">
        <f t="shared" si="3"/>
        <v>/*81*/000 1 12.5 1;</v>
      </c>
      <c r="Q83" t="s">
        <v>330</v>
      </c>
    </row>
    <row r="84" spans="1:17" x14ac:dyDescent="0.25">
      <c r="A84" s="1">
        <v>82</v>
      </c>
      <c r="B84" s="1" t="s">
        <v>17</v>
      </c>
      <c r="C84" s="1">
        <v>5</v>
      </c>
      <c r="D84" s="1">
        <v>0</v>
      </c>
      <c r="E84" s="1">
        <v>0</v>
      </c>
      <c r="F84" s="1">
        <v>0</v>
      </c>
      <c r="H84" s="1">
        <v>16.899999999999999</v>
      </c>
      <c r="I84" s="1">
        <v>8.4600000000000009</v>
      </c>
      <c r="J84" s="1">
        <v>12.22</v>
      </c>
      <c r="K84" s="72">
        <v>1</v>
      </c>
      <c r="L84" t="str">
        <f t="shared" si="2"/>
        <v>/*82*/000 1 12.22;</v>
      </c>
      <c r="N84" t="s">
        <v>109</v>
      </c>
      <c r="P84" t="str">
        <f t="shared" si="3"/>
        <v>/*82*/000 1 16.9 1;</v>
      </c>
      <c r="Q84" t="s">
        <v>331</v>
      </c>
    </row>
    <row r="85" spans="1:17" x14ac:dyDescent="0.25">
      <c r="A85" s="1">
        <v>83</v>
      </c>
      <c r="B85" s="1" t="s">
        <v>17</v>
      </c>
      <c r="C85" s="1">
        <v>8</v>
      </c>
      <c r="D85" s="1">
        <v>0</v>
      </c>
      <c r="E85" s="1">
        <v>0</v>
      </c>
      <c r="F85" s="1">
        <v>0</v>
      </c>
      <c r="H85" s="1">
        <v>16.3</v>
      </c>
      <c r="I85" s="1">
        <v>8.32</v>
      </c>
      <c r="J85" s="1">
        <v>13.7</v>
      </c>
      <c r="K85" s="72">
        <v>0</v>
      </c>
      <c r="L85" t="str">
        <f t="shared" si="2"/>
        <v>/*83*/000 1 13.7;</v>
      </c>
      <c r="N85" t="s">
        <v>110</v>
      </c>
      <c r="P85" t="str">
        <f t="shared" si="3"/>
        <v>/*83*/000 1 16.3 0;</v>
      </c>
      <c r="Q85" t="s">
        <v>332</v>
      </c>
    </row>
    <row r="86" spans="1:17" x14ac:dyDescent="0.25">
      <c r="A86" s="1">
        <v>84</v>
      </c>
      <c r="B86" s="1" t="s">
        <v>17</v>
      </c>
      <c r="C86" s="1">
        <v>10</v>
      </c>
      <c r="D86" s="1">
        <v>0</v>
      </c>
      <c r="E86" s="1">
        <v>0</v>
      </c>
      <c r="F86" s="1">
        <v>0</v>
      </c>
      <c r="H86" s="1">
        <v>12.2</v>
      </c>
      <c r="I86" s="1">
        <v>7.73</v>
      </c>
      <c r="J86" s="1">
        <v>12.74</v>
      </c>
      <c r="K86" s="72">
        <v>0</v>
      </c>
      <c r="L86" t="str">
        <f t="shared" si="2"/>
        <v>/*84*/000 1 12.74;</v>
      </c>
      <c r="N86" t="s">
        <v>111</v>
      </c>
      <c r="P86" t="str">
        <f t="shared" si="3"/>
        <v>/*84*/000 1 12.2 0;</v>
      </c>
      <c r="Q86" t="s">
        <v>333</v>
      </c>
    </row>
    <row r="87" spans="1:17" x14ac:dyDescent="0.25">
      <c r="A87" s="1">
        <v>85</v>
      </c>
      <c r="B87" s="1" t="s">
        <v>17</v>
      </c>
      <c r="C87" s="1">
        <v>17</v>
      </c>
      <c r="D87" s="1">
        <v>0</v>
      </c>
      <c r="E87" s="1">
        <v>0</v>
      </c>
      <c r="F87" s="1">
        <v>0</v>
      </c>
      <c r="H87" s="1">
        <v>13.9</v>
      </c>
      <c r="I87" s="1">
        <v>8.32</v>
      </c>
      <c r="J87" s="1">
        <v>11.65</v>
      </c>
      <c r="K87" s="72">
        <v>1</v>
      </c>
      <c r="L87" t="str">
        <f t="shared" si="2"/>
        <v>/*85*/000 1 11.65;</v>
      </c>
      <c r="N87" t="s">
        <v>112</v>
      </c>
      <c r="P87" t="str">
        <f t="shared" si="3"/>
        <v>/*85*/000 1 13.9 1;</v>
      </c>
      <c r="Q87" t="s">
        <v>334</v>
      </c>
    </row>
    <row r="88" spans="1:17" x14ac:dyDescent="0.25">
      <c r="A88" s="1">
        <v>86</v>
      </c>
      <c r="B88" s="1" t="s">
        <v>17</v>
      </c>
      <c r="C88" s="1" t="s">
        <v>18</v>
      </c>
      <c r="D88" s="1">
        <v>0</v>
      </c>
      <c r="E88" s="1">
        <v>0</v>
      </c>
      <c r="F88" s="1">
        <v>0</v>
      </c>
      <c r="H88" s="1">
        <v>16</v>
      </c>
      <c r="I88" s="1">
        <v>8.07</v>
      </c>
      <c r="J88" s="1">
        <v>11.17</v>
      </c>
      <c r="K88" s="72">
        <v>0</v>
      </c>
      <c r="L88" t="str">
        <f t="shared" si="2"/>
        <v>/*86*/000 1 11.17;</v>
      </c>
      <c r="N88" t="s">
        <v>113</v>
      </c>
      <c r="P88" t="str">
        <f t="shared" si="3"/>
        <v>/*86*/000 1 16 0;</v>
      </c>
      <c r="Q88" t="s">
        <v>335</v>
      </c>
    </row>
    <row r="89" spans="1:17" x14ac:dyDescent="0.25">
      <c r="A89" s="1">
        <v>87</v>
      </c>
      <c r="B89" s="1" t="s">
        <v>17</v>
      </c>
      <c r="C89" s="1">
        <v>24</v>
      </c>
      <c r="D89" s="1">
        <v>1</v>
      </c>
      <c r="E89" s="1">
        <v>1</v>
      </c>
      <c r="F89" s="1">
        <v>1</v>
      </c>
      <c r="H89" s="1">
        <v>14.9</v>
      </c>
      <c r="I89" s="1">
        <v>7.69</v>
      </c>
      <c r="J89" s="1">
        <v>10.23</v>
      </c>
      <c r="K89" s="72">
        <v>1</v>
      </c>
      <c r="L89" t="str">
        <f t="shared" si="2"/>
        <v>/*87*/111 1 10.23;</v>
      </c>
      <c r="N89" t="s">
        <v>114</v>
      </c>
      <c r="P89" t="str">
        <f t="shared" si="3"/>
        <v>/*87*/111 1 14.9 1;</v>
      </c>
      <c r="Q89" t="s">
        <v>336</v>
      </c>
    </row>
    <row r="90" spans="1:17" x14ac:dyDescent="0.25">
      <c r="A90" s="1">
        <v>88</v>
      </c>
      <c r="B90" s="1" t="s">
        <v>17</v>
      </c>
      <c r="C90" s="1">
        <v>61</v>
      </c>
      <c r="D90" s="1">
        <v>0</v>
      </c>
      <c r="E90" s="1">
        <v>0</v>
      </c>
      <c r="F90" s="1">
        <v>0</v>
      </c>
      <c r="H90" s="1">
        <v>22.2</v>
      </c>
      <c r="I90" s="1">
        <v>8.6</v>
      </c>
      <c r="J90" s="1">
        <v>12.61</v>
      </c>
      <c r="K90" s="72">
        <v>1</v>
      </c>
      <c r="L90" t="str">
        <f t="shared" si="2"/>
        <v>/*88*/000 1 12.61;</v>
      </c>
      <c r="P90" t="str">
        <f t="shared" si="3"/>
        <v>/*88*/000 1 22.2 1;</v>
      </c>
      <c r="Q90" t="s">
        <v>337</v>
      </c>
    </row>
  </sheetData>
  <pageMargins left="0.7" right="0.7" top="0.75" bottom="0.75" header="0.3" footer="0.3"/>
  <pageSetup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0"/>
  <sheetViews>
    <sheetView tabSelected="1" workbookViewId="0">
      <selection activeCell="M3" sqref="M3"/>
    </sheetView>
  </sheetViews>
  <sheetFormatPr defaultColWidth="8.85546875" defaultRowHeight="15" x14ac:dyDescent="0.25"/>
  <cols>
    <col min="2" max="2" width="18.85546875" customWidth="1"/>
    <col min="13" max="13" width="22.42578125" customWidth="1"/>
    <col min="14" max="14" width="26.42578125" customWidth="1"/>
  </cols>
  <sheetData>
    <row r="2" spans="1:14" ht="15.75" thickBot="1" x14ac:dyDescent="0.3">
      <c r="A2" s="2" t="s">
        <v>0</v>
      </c>
      <c r="B2" s="2" t="s">
        <v>1</v>
      </c>
      <c r="C2" s="2" t="s">
        <v>2</v>
      </c>
      <c r="E2" s="2" t="s">
        <v>8</v>
      </c>
      <c r="F2" s="2" t="s">
        <v>7</v>
      </c>
      <c r="G2" s="2" t="s">
        <v>6</v>
      </c>
      <c r="H2" s="5" t="s">
        <v>248</v>
      </c>
      <c r="I2" s="6" t="s">
        <v>26</v>
      </c>
      <c r="J2" s="6" t="s">
        <v>19</v>
      </c>
      <c r="K2" s="6" t="s">
        <v>25</v>
      </c>
      <c r="M2" s="6" t="s">
        <v>24</v>
      </c>
      <c r="N2" s="2" t="s">
        <v>27</v>
      </c>
    </row>
    <row r="3" spans="1:14" x14ac:dyDescent="0.25">
      <c r="A3" s="1">
        <v>1</v>
      </c>
      <c r="B3" s="1" t="s">
        <v>9</v>
      </c>
      <c r="C3" s="1">
        <v>1</v>
      </c>
      <c r="E3" s="1">
        <v>1</v>
      </c>
      <c r="F3" s="1">
        <v>0</v>
      </c>
      <c r="G3" s="1">
        <v>1</v>
      </c>
      <c r="H3">
        <f>MAX(E3:G3)</f>
        <v>1</v>
      </c>
      <c r="I3" s="1">
        <v>16.899999999999999</v>
      </c>
      <c r="J3" s="1">
        <v>7.81</v>
      </c>
      <c r="K3" s="1">
        <v>11.79</v>
      </c>
      <c r="M3" t="str">
        <f>CONCATENATE("/*", C3,"*/",E3,F3,G3," 1 ",K3, ";")</f>
        <v>/*1*/101 1 11.79;</v>
      </c>
      <c r="N3" t="s">
        <v>115</v>
      </c>
    </row>
    <row r="4" spans="1:14" x14ac:dyDescent="0.25">
      <c r="A4" s="1">
        <v>2</v>
      </c>
      <c r="B4" s="1" t="s">
        <v>9</v>
      </c>
      <c r="C4" s="1">
        <v>8</v>
      </c>
      <c r="E4" s="1">
        <v>0</v>
      </c>
      <c r="F4" s="1">
        <v>0</v>
      </c>
      <c r="G4" s="1">
        <v>0</v>
      </c>
      <c r="H4">
        <f t="shared" ref="H4:H67" si="0">MAX(E4:G4)</f>
        <v>0</v>
      </c>
      <c r="I4" s="1">
        <v>12.9</v>
      </c>
      <c r="J4" s="1">
        <v>8.6</v>
      </c>
      <c r="K4" s="1">
        <v>11.64</v>
      </c>
      <c r="M4" t="str">
        <f t="shared" ref="M4:M67" si="1">CONCATENATE("/*", C4,"*/",E4,F4,G4," 1 ",K4, ";")</f>
        <v>/*8*/000 1 11.64;</v>
      </c>
      <c r="N4" t="s">
        <v>116</v>
      </c>
    </row>
    <row r="5" spans="1:14" x14ac:dyDescent="0.25">
      <c r="A5" s="1">
        <v>3</v>
      </c>
      <c r="B5" s="1" t="s">
        <v>9</v>
      </c>
      <c r="C5" s="1">
        <v>10</v>
      </c>
      <c r="E5" s="1">
        <v>0</v>
      </c>
      <c r="F5" s="1">
        <v>0</v>
      </c>
      <c r="G5" s="1">
        <v>1</v>
      </c>
      <c r="H5">
        <f t="shared" si="0"/>
        <v>1</v>
      </c>
      <c r="I5" s="1">
        <v>13.1</v>
      </c>
      <c r="J5" s="1">
        <v>9.4</v>
      </c>
      <c r="K5" s="1">
        <v>13.5</v>
      </c>
      <c r="M5" t="str">
        <f t="shared" si="1"/>
        <v>/*10*/001 1 13.5;</v>
      </c>
      <c r="N5" t="s">
        <v>117</v>
      </c>
    </row>
    <row r="6" spans="1:14" x14ac:dyDescent="0.25">
      <c r="A6" s="1">
        <v>4</v>
      </c>
      <c r="B6" s="1" t="s">
        <v>9</v>
      </c>
      <c r="C6" s="1">
        <v>11</v>
      </c>
      <c r="E6" s="1">
        <v>0</v>
      </c>
      <c r="F6" s="1">
        <v>0</v>
      </c>
      <c r="G6" s="1">
        <v>0</v>
      </c>
      <c r="H6">
        <f t="shared" si="0"/>
        <v>0</v>
      </c>
      <c r="I6" s="1">
        <v>10.6</v>
      </c>
      <c r="J6" s="1">
        <v>8.4499999999999993</v>
      </c>
      <c r="K6" s="1">
        <v>11.24</v>
      </c>
      <c r="M6" t="str">
        <f t="shared" si="1"/>
        <v>/*11*/000 1 11.24;</v>
      </c>
      <c r="N6" t="s">
        <v>118</v>
      </c>
    </row>
    <row r="7" spans="1:14" x14ac:dyDescent="0.25">
      <c r="A7" s="1">
        <v>5</v>
      </c>
      <c r="B7" s="1" t="s">
        <v>9</v>
      </c>
      <c r="C7" s="1">
        <v>12</v>
      </c>
      <c r="E7" s="1">
        <v>0</v>
      </c>
      <c r="F7" s="1">
        <v>1</v>
      </c>
      <c r="G7" s="1">
        <v>1</v>
      </c>
      <c r="H7">
        <f t="shared" si="0"/>
        <v>1</v>
      </c>
      <c r="I7" s="1">
        <v>11.7</v>
      </c>
      <c r="J7" s="1">
        <v>9.02</v>
      </c>
      <c r="K7" s="1">
        <v>15.53</v>
      </c>
      <c r="M7" t="str">
        <f t="shared" si="1"/>
        <v>/*12*/011 1 15.53;</v>
      </c>
      <c r="N7" t="s">
        <v>119</v>
      </c>
    </row>
    <row r="8" spans="1:14" x14ac:dyDescent="0.25">
      <c r="A8" s="1">
        <v>6</v>
      </c>
      <c r="B8" s="1" t="s">
        <v>9</v>
      </c>
      <c r="C8" s="1">
        <v>13</v>
      </c>
      <c r="E8" s="1">
        <v>0</v>
      </c>
      <c r="F8" s="1">
        <v>0</v>
      </c>
      <c r="G8" s="1">
        <v>0</v>
      </c>
      <c r="H8">
        <f t="shared" si="0"/>
        <v>0</v>
      </c>
      <c r="I8" s="1">
        <v>15.9</v>
      </c>
      <c r="J8" s="1">
        <v>8.1</v>
      </c>
      <c r="K8" s="1">
        <v>9.74</v>
      </c>
      <c r="M8" t="str">
        <f t="shared" si="1"/>
        <v>/*13*/000 1 9.74;</v>
      </c>
      <c r="N8" t="s">
        <v>120</v>
      </c>
    </row>
    <row r="9" spans="1:14" x14ac:dyDescent="0.25">
      <c r="A9" s="1">
        <v>7</v>
      </c>
      <c r="B9" s="1" t="s">
        <v>9</v>
      </c>
      <c r="C9" s="1">
        <v>14</v>
      </c>
      <c r="E9" s="1">
        <v>0</v>
      </c>
      <c r="F9" s="1">
        <v>1</v>
      </c>
      <c r="G9" s="1">
        <v>0</v>
      </c>
      <c r="H9">
        <f t="shared" si="0"/>
        <v>1</v>
      </c>
      <c r="I9" s="1">
        <v>13.4</v>
      </c>
      <c r="J9" s="1">
        <v>8.68</v>
      </c>
      <c r="K9" s="1">
        <v>11.84</v>
      </c>
      <c r="M9" t="str">
        <f t="shared" si="1"/>
        <v>/*14*/010 1 11.84;</v>
      </c>
      <c r="N9" t="s">
        <v>121</v>
      </c>
    </row>
    <row r="10" spans="1:14" x14ac:dyDescent="0.25">
      <c r="A10" s="1">
        <v>8</v>
      </c>
      <c r="B10" s="1" t="s">
        <v>9</v>
      </c>
      <c r="C10" s="1">
        <v>16</v>
      </c>
      <c r="E10" s="1">
        <v>0</v>
      </c>
      <c r="F10" s="1">
        <v>0</v>
      </c>
      <c r="G10" s="1">
        <v>0</v>
      </c>
      <c r="H10">
        <f t="shared" si="0"/>
        <v>0</v>
      </c>
      <c r="I10" s="1">
        <v>14.6</v>
      </c>
      <c r="J10" s="1">
        <v>8.06</v>
      </c>
      <c r="K10" s="1">
        <v>10.55</v>
      </c>
      <c r="M10" t="str">
        <f t="shared" si="1"/>
        <v>/*16*/000 1 10.55;</v>
      </c>
      <c r="N10" t="s">
        <v>122</v>
      </c>
    </row>
    <row r="11" spans="1:14" x14ac:dyDescent="0.25">
      <c r="A11" s="1">
        <v>9</v>
      </c>
      <c r="B11" s="1" t="s">
        <v>9</v>
      </c>
      <c r="C11" s="1">
        <v>18</v>
      </c>
      <c r="E11" s="1">
        <v>1</v>
      </c>
      <c r="F11" s="1">
        <v>0</v>
      </c>
      <c r="G11" s="1">
        <v>0</v>
      </c>
      <c r="H11">
        <f t="shared" si="0"/>
        <v>1</v>
      </c>
      <c r="I11" s="7" t="s">
        <v>22</v>
      </c>
      <c r="J11" s="1">
        <v>8.85</v>
      </c>
      <c r="K11" s="1">
        <v>14.3</v>
      </c>
      <c r="M11" t="str">
        <f t="shared" si="1"/>
        <v>/*18*/100 1 14.3;</v>
      </c>
      <c r="N11" t="s">
        <v>123</v>
      </c>
    </row>
    <row r="12" spans="1:14" x14ac:dyDescent="0.25">
      <c r="A12" s="1">
        <v>10</v>
      </c>
      <c r="B12" s="1" t="s">
        <v>9</v>
      </c>
      <c r="C12" s="1">
        <v>22</v>
      </c>
      <c r="E12" s="1">
        <v>1</v>
      </c>
      <c r="F12" s="1">
        <v>1</v>
      </c>
      <c r="G12" s="1">
        <v>1</v>
      </c>
      <c r="H12">
        <f t="shared" si="0"/>
        <v>1</v>
      </c>
      <c r="I12" s="1">
        <v>16.600000000000001</v>
      </c>
      <c r="J12" s="1">
        <v>8.1999999999999993</v>
      </c>
      <c r="K12" s="1">
        <v>10.63</v>
      </c>
      <c r="M12" t="str">
        <f t="shared" si="1"/>
        <v>/*22*/111 1 10.63;</v>
      </c>
      <c r="N12" t="s">
        <v>124</v>
      </c>
    </row>
    <row r="13" spans="1:14" x14ac:dyDescent="0.25">
      <c r="A13" s="1">
        <v>11</v>
      </c>
      <c r="B13" s="1" t="s">
        <v>9</v>
      </c>
      <c r="C13" s="1">
        <v>26</v>
      </c>
      <c r="E13" s="1">
        <v>1</v>
      </c>
      <c r="F13" s="1">
        <v>0</v>
      </c>
      <c r="G13" s="1">
        <v>1</v>
      </c>
      <c r="H13">
        <f t="shared" si="0"/>
        <v>1</v>
      </c>
      <c r="I13" s="1">
        <v>18.899999999999999</v>
      </c>
      <c r="J13" s="1">
        <v>8.8800000000000008</v>
      </c>
      <c r="K13" s="1">
        <v>10.58</v>
      </c>
      <c r="M13" t="str">
        <f t="shared" si="1"/>
        <v>/*26*/101 1 10.58;</v>
      </c>
      <c r="N13" t="s">
        <v>125</v>
      </c>
    </row>
    <row r="14" spans="1:14" x14ac:dyDescent="0.25">
      <c r="A14" s="1">
        <v>12</v>
      </c>
      <c r="B14" s="1" t="s">
        <v>9</v>
      </c>
      <c r="C14" s="1">
        <v>27</v>
      </c>
      <c r="E14" s="1">
        <v>0</v>
      </c>
      <c r="F14" s="1">
        <v>0</v>
      </c>
      <c r="G14" s="1">
        <v>0</v>
      </c>
      <c r="H14">
        <f t="shared" si="0"/>
        <v>0</v>
      </c>
      <c r="I14" s="1">
        <v>10.9</v>
      </c>
      <c r="J14" s="1">
        <v>10.199999999999999</v>
      </c>
      <c r="K14" s="1">
        <v>12.7</v>
      </c>
      <c r="M14" t="str">
        <f t="shared" si="1"/>
        <v>/*27*/000 1 12.7;</v>
      </c>
      <c r="N14" t="s">
        <v>126</v>
      </c>
    </row>
    <row r="15" spans="1:14" x14ac:dyDescent="0.25">
      <c r="A15" s="3">
        <v>13</v>
      </c>
      <c r="B15" s="3" t="s">
        <v>9</v>
      </c>
      <c r="C15" s="3">
        <v>29</v>
      </c>
      <c r="E15" s="3">
        <v>0</v>
      </c>
      <c r="F15" s="3">
        <v>0</v>
      </c>
      <c r="G15" s="3">
        <v>0</v>
      </c>
      <c r="H15">
        <f t="shared" si="0"/>
        <v>0</v>
      </c>
      <c r="I15" s="1">
        <v>14.2</v>
      </c>
      <c r="J15" s="1">
        <v>9.43</v>
      </c>
      <c r="K15" s="1">
        <v>10.97</v>
      </c>
      <c r="M15" t="str">
        <f t="shared" si="1"/>
        <v>/*29*/000 1 10.97;</v>
      </c>
      <c r="N15" t="s">
        <v>127</v>
      </c>
    </row>
    <row r="16" spans="1:14" x14ac:dyDescent="0.25">
      <c r="A16" s="4">
        <v>14</v>
      </c>
      <c r="B16" s="1" t="s">
        <v>9</v>
      </c>
      <c r="C16" s="1">
        <v>32</v>
      </c>
      <c r="E16" s="1">
        <v>0</v>
      </c>
      <c r="F16" s="1">
        <v>0</v>
      </c>
      <c r="G16" s="1">
        <v>0</v>
      </c>
      <c r="H16">
        <f t="shared" si="0"/>
        <v>0</v>
      </c>
      <c r="I16" s="1">
        <v>15.3</v>
      </c>
      <c r="J16" s="1">
        <v>8.32</v>
      </c>
      <c r="K16" s="1">
        <v>10.88</v>
      </c>
      <c r="M16" t="str">
        <f t="shared" si="1"/>
        <v>/*32*/000 1 10.88;</v>
      </c>
      <c r="N16" t="s">
        <v>128</v>
      </c>
    </row>
    <row r="17" spans="1:14" x14ac:dyDescent="0.25">
      <c r="A17" s="1">
        <v>15</v>
      </c>
      <c r="B17" s="1" t="s">
        <v>9</v>
      </c>
      <c r="C17" s="1">
        <v>34</v>
      </c>
      <c r="E17" s="1">
        <v>0</v>
      </c>
      <c r="F17" s="1">
        <v>0</v>
      </c>
      <c r="G17" s="1">
        <v>1</v>
      </c>
      <c r="H17">
        <f t="shared" si="0"/>
        <v>1</v>
      </c>
      <c r="I17" s="1">
        <v>13.9</v>
      </c>
      <c r="J17" s="1">
        <v>8.39</v>
      </c>
      <c r="K17" s="1">
        <v>12.09</v>
      </c>
      <c r="M17" t="str">
        <f t="shared" si="1"/>
        <v>/*34*/001 1 12.09;</v>
      </c>
      <c r="N17" t="s">
        <v>129</v>
      </c>
    </row>
    <row r="18" spans="1:14" x14ac:dyDescent="0.25">
      <c r="A18" s="1">
        <v>16</v>
      </c>
      <c r="B18" s="1" t="s">
        <v>9</v>
      </c>
      <c r="C18" s="1">
        <v>35</v>
      </c>
      <c r="E18" s="1">
        <v>1</v>
      </c>
      <c r="F18" s="1">
        <v>1</v>
      </c>
      <c r="G18" s="1">
        <v>1</v>
      </c>
      <c r="H18">
        <f t="shared" si="0"/>
        <v>1</v>
      </c>
      <c r="I18" s="1">
        <v>12.2</v>
      </c>
      <c r="J18" s="1">
        <v>8.4499999999999993</v>
      </c>
      <c r="K18" s="1">
        <v>12.21</v>
      </c>
      <c r="M18" t="str">
        <f t="shared" si="1"/>
        <v>/*35*/111 1 12.21;</v>
      </c>
      <c r="N18" t="s">
        <v>130</v>
      </c>
    </row>
    <row r="19" spans="1:14" x14ac:dyDescent="0.25">
      <c r="A19" s="1">
        <v>17</v>
      </c>
      <c r="B19" s="1" t="s">
        <v>9</v>
      </c>
      <c r="C19" s="1">
        <v>36</v>
      </c>
      <c r="E19" s="1">
        <v>0</v>
      </c>
      <c r="F19" s="1">
        <v>0</v>
      </c>
      <c r="G19" s="1">
        <v>0</v>
      </c>
      <c r="H19">
        <f t="shared" si="0"/>
        <v>0</v>
      </c>
      <c r="I19" s="1">
        <v>19.7</v>
      </c>
      <c r="J19" s="1">
        <v>8.7200000000000006</v>
      </c>
      <c r="K19" s="1">
        <v>11.66</v>
      </c>
      <c r="M19" t="str">
        <f t="shared" si="1"/>
        <v>/*36*/000 1 11.66;</v>
      </c>
      <c r="N19" t="s">
        <v>131</v>
      </c>
    </row>
    <row r="20" spans="1:14" x14ac:dyDescent="0.25">
      <c r="A20" s="1">
        <v>18</v>
      </c>
      <c r="B20" s="1" t="s">
        <v>9</v>
      </c>
      <c r="C20" s="1">
        <v>38</v>
      </c>
      <c r="E20" s="1">
        <v>1</v>
      </c>
      <c r="F20" s="1">
        <v>1</v>
      </c>
      <c r="G20" s="1">
        <v>1</v>
      </c>
      <c r="H20">
        <f t="shared" si="0"/>
        <v>1</v>
      </c>
      <c r="I20" s="1">
        <v>11.8</v>
      </c>
      <c r="J20" s="1">
        <v>8.5500000000000007</v>
      </c>
      <c r="K20" s="1">
        <v>10.5</v>
      </c>
      <c r="M20" t="str">
        <f t="shared" si="1"/>
        <v>/*38*/111 1 10.5;</v>
      </c>
      <c r="N20" t="s">
        <v>132</v>
      </c>
    </row>
    <row r="21" spans="1:14" x14ac:dyDescent="0.25">
      <c r="A21" s="1">
        <v>19</v>
      </c>
      <c r="B21" s="1" t="s">
        <v>9</v>
      </c>
      <c r="C21" s="1">
        <v>41</v>
      </c>
      <c r="E21" s="1">
        <v>0</v>
      </c>
      <c r="F21" s="1">
        <v>0</v>
      </c>
      <c r="G21" s="1">
        <v>0</v>
      </c>
      <c r="H21">
        <f t="shared" si="0"/>
        <v>0</v>
      </c>
      <c r="I21" s="1">
        <v>21.7</v>
      </c>
      <c r="J21" s="1">
        <v>8.92</v>
      </c>
      <c r="K21" s="1">
        <v>15.05</v>
      </c>
      <c r="M21" t="str">
        <f t="shared" si="1"/>
        <v>/*41*/000 1 15.05;</v>
      </c>
      <c r="N21" t="s">
        <v>133</v>
      </c>
    </row>
    <row r="22" spans="1:14" x14ac:dyDescent="0.25">
      <c r="A22" s="1">
        <v>20</v>
      </c>
      <c r="B22" s="1" t="s">
        <v>9</v>
      </c>
      <c r="C22" s="1">
        <v>48</v>
      </c>
      <c r="E22" s="1">
        <v>0</v>
      </c>
      <c r="F22" s="1">
        <v>0</v>
      </c>
      <c r="G22" s="1">
        <v>0</v>
      </c>
      <c r="H22">
        <f t="shared" si="0"/>
        <v>0</v>
      </c>
      <c r="I22" s="1">
        <v>15</v>
      </c>
      <c r="J22" s="1">
        <v>8.58</v>
      </c>
      <c r="K22" s="1">
        <v>14.08</v>
      </c>
      <c r="M22" t="str">
        <f t="shared" si="1"/>
        <v>/*48*/000 1 14.08;</v>
      </c>
      <c r="N22" t="s">
        <v>134</v>
      </c>
    </row>
    <row r="23" spans="1:14" x14ac:dyDescent="0.25">
      <c r="A23" s="1">
        <v>21</v>
      </c>
      <c r="B23" s="1" t="s">
        <v>9</v>
      </c>
      <c r="C23" s="1">
        <v>57</v>
      </c>
      <c r="E23" s="1">
        <v>0</v>
      </c>
      <c r="F23" s="1">
        <v>0</v>
      </c>
      <c r="G23" s="1">
        <v>0</v>
      </c>
      <c r="H23">
        <f t="shared" si="0"/>
        <v>0</v>
      </c>
      <c r="I23" s="1">
        <v>14.3</v>
      </c>
      <c r="J23" s="1">
        <v>7.91</v>
      </c>
      <c r="K23" s="1">
        <v>8.19</v>
      </c>
      <c r="M23" t="str">
        <f t="shared" si="1"/>
        <v>/*57*/000 1 8.19;</v>
      </c>
      <c r="N23" t="s">
        <v>135</v>
      </c>
    </row>
    <row r="24" spans="1:14" x14ac:dyDescent="0.25">
      <c r="A24" s="1">
        <v>22</v>
      </c>
      <c r="B24" s="1" t="s">
        <v>9</v>
      </c>
      <c r="C24" s="1">
        <v>61</v>
      </c>
      <c r="E24" s="1">
        <v>1</v>
      </c>
      <c r="F24" s="1">
        <v>0</v>
      </c>
      <c r="G24" s="1">
        <v>1</v>
      </c>
      <c r="H24">
        <f t="shared" si="0"/>
        <v>1</v>
      </c>
      <c r="I24" s="1">
        <v>16.2</v>
      </c>
      <c r="J24" s="1">
        <v>8.7799999999999994</v>
      </c>
      <c r="K24" s="1">
        <v>11.76</v>
      </c>
      <c r="M24" t="str">
        <f t="shared" si="1"/>
        <v>/*61*/101 1 11.76;</v>
      </c>
      <c r="N24" t="s">
        <v>136</v>
      </c>
    </row>
    <row r="25" spans="1:14" x14ac:dyDescent="0.25">
      <c r="A25" s="1">
        <v>23</v>
      </c>
      <c r="B25" s="1" t="s">
        <v>9</v>
      </c>
      <c r="C25" s="1">
        <v>75</v>
      </c>
      <c r="E25" s="1">
        <v>0</v>
      </c>
      <c r="F25" s="1">
        <v>0</v>
      </c>
      <c r="G25" s="1">
        <v>0</v>
      </c>
      <c r="H25">
        <f t="shared" si="0"/>
        <v>0</v>
      </c>
      <c r="I25" s="1">
        <v>16.100000000000001</v>
      </c>
      <c r="J25" s="1">
        <v>8.0299999999999994</v>
      </c>
      <c r="K25" s="1">
        <v>11.66</v>
      </c>
      <c r="M25" t="str">
        <f t="shared" si="1"/>
        <v>/*75*/000 1 11.66;</v>
      </c>
      <c r="N25" t="s">
        <v>137</v>
      </c>
    </row>
    <row r="26" spans="1:14" x14ac:dyDescent="0.25">
      <c r="A26" s="1">
        <v>24</v>
      </c>
      <c r="B26" s="1" t="s">
        <v>9</v>
      </c>
      <c r="C26" s="1">
        <v>84</v>
      </c>
      <c r="E26" s="1">
        <v>0</v>
      </c>
      <c r="F26" s="1">
        <v>0</v>
      </c>
      <c r="G26" s="1">
        <v>0</v>
      </c>
      <c r="H26">
        <f t="shared" si="0"/>
        <v>0</v>
      </c>
      <c r="I26" s="1">
        <v>15.6</v>
      </c>
      <c r="J26" s="1">
        <v>7.99</v>
      </c>
      <c r="K26" s="1">
        <v>10.52</v>
      </c>
      <c r="M26" t="str">
        <f t="shared" si="1"/>
        <v>/*84*/000 1 10.52;</v>
      </c>
      <c r="N26" t="s">
        <v>138</v>
      </c>
    </row>
    <row r="27" spans="1:14" x14ac:dyDescent="0.25">
      <c r="A27" s="1">
        <v>25</v>
      </c>
      <c r="B27" s="1" t="s">
        <v>9</v>
      </c>
      <c r="C27" s="1">
        <v>85</v>
      </c>
      <c r="E27" s="1">
        <v>1</v>
      </c>
      <c r="F27" s="1">
        <v>1</v>
      </c>
      <c r="G27" s="1">
        <v>1</v>
      </c>
      <c r="H27">
        <f t="shared" si="0"/>
        <v>1</v>
      </c>
      <c r="I27" s="1">
        <v>15.9</v>
      </c>
      <c r="J27" s="1">
        <v>8.11</v>
      </c>
      <c r="K27" s="1">
        <v>11.78</v>
      </c>
      <c r="M27" t="str">
        <f t="shared" si="1"/>
        <v>/*85*/111 1 11.78;</v>
      </c>
      <c r="N27" t="s">
        <v>139</v>
      </c>
    </row>
    <row r="28" spans="1:14" x14ac:dyDescent="0.25">
      <c r="A28" s="1">
        <v>26</v>
      </c>
      <c r="B28" s="1" t="s">
        <v>9</v>
      </c>
      <c r="C28" s="1">
        <v>86</v>
      </c>
      <c r="E28" s="1">
        <v>1</v>
      </c>
      <c r="F28" s="1">
        <v>1</v>
      </c>
      <c r="G28" s="1">
        <v>1</v>
      </c>
      <c r="H28">
        <f t="shared" si="0"/>
        <v>1</v>
      </c>
      <c r="I28" s="7" t="s">
        <v>22</v>
      </c>
      <c r="J28" s="7" t="s">
        <v>22</v>
      </c>
      <c r="K28" s="7" t="s">
        <v>22</v>
      </c>
      <c r="M28" t="str">
        <f t="shared" si="1"/>
        <v>/*86*/111 1 NA;</v>
      </c>
      <c r="N28" t="s">
        <v>140</v>
      </c>
    </row>
    <row r="29" spans="1:14" x14ac:dyDescent="0.25">
      <c r="A29" s="1">
        <v>27</v>
      </c>
      <c r="B29" s="1" t="s">
        <v>9</v>
      </c>
      <c r="C29" s="1">
        <v>93</v>
      </c>
      <c r="E29" s="1">
        <v>0</v>
      </c>
      <c r="F29" s="1">
        <v>0</v>
      </c>
      <c r="G29" s="1">
        <v>0</v>
      </c>
      <c r="H29">
        <f t="shared" si="0"/>
        <v>0</v>
      </c>
      <c r="I29" s="1">
        <v>15.7</v>
      </c>
      <c r="J29" s="1">
        <v>8.5399999999999991</v>
      </c>
      <c r="K29" s="1">
        <v>11.63</v>
      </c>
      <c r="M29" t="str">
        <f t="shared" si="1"/>
        <v>/*93*/000 1 11.63;</v>
      </c>
      <c r="N29" t="s">
        <v>141</v>
      </c>
    </row>
    <row r="30" spans="1:14" x14ac:dyDescent="0.25">
      <c r="A30" s="1">
        <v>28</v>
      </c>
      <c r="B30" s="1" t="s">
        <v>9</v>
      </c>
      <c r="C30" s="1">
        <v>96</v>
      </c>
      <c r="E30" s="1">
        <v>0</v>
      </c>
      <c r="F30" s="1">
        <v>0</v>
      </c>
      <c r="G30" s="1">
        <v>0</v>
      </c>
      <c r="H30">
        <f t="shared" si="0"/>
        <v>0</v>
      </c>
      <c r="I30" s="1">
        <v>17.600000000000001</v>
      </c>
      <c r="J30" s="1">
        <v>8.4700000000000006</v>
      </c>
      <c r="K30" s="1">
        <v>8.81</v>
      </c>
      <c r="M30" t="str">
        <f t="shared" si="1"/>
        <v>/*96*/000 1 8.81;</v>
      </c>
      <c r="N30" t="s">
        <v>142</v>
      </c>
    </row>
    <row r="31" spans="1:14" x14ac:dyDescent="0.25">
      <c r="A31" s="1">
        <v>29</v>
      </c>
      <c r="B31" s="1" t="s">
        <v>9</v>
      </c>
      <c r="C31" s="1">
        <v>108</v>
      </c>
      <c r="E31" s="1">
        <v>0</v>
      </c>
      <c r="F31" s="1">
        <v>0</v>
      </c>
      <c r="G31" s="1">
        <v>0</v>
      </c>
      <c r="H31">
        <f t="shared" si="0"/>
        <v>0</v>
      </c>
      <c r="I31" s="1">
        <v>17.7</v>
      </c>
      <c r="J31" s="1">
        <v>7.97</v>
      </c>
      <c r="K31" s="1">
        <v>12.27</v>
      </c>
      <c r="M31" t="str">
        <f t="shared" si="1"/>
        <v>/*108*/000 1 12.27;</v>
      </c>
      <c r="N31" t="s">
        <v>143</v>
      </c>
    </row>
    <row r="32" spans="1:14" x14ac:dyDescent="0.25">
      <c r="A32" s="1">
        <v>30</v>
      </c>
      <c r="B32" s="1" t="s">
        <v>9</v>
      </c>
      <c r="C32" s="1">
        <v>109</v>
      </c>
      <c r="E32" s="1">
        <v>1</v>
      </c>
      <c r="F32" s="1">
        <v>0</v>
      </c>
      <c r="G32" s="1">
        <v>0</v>
      </c>
      <c r="H32">
        <f t="shared" si="0"/>
        <v>1</v>
      </c>
      <c r="I32" s="1">
        <v>13.6</v>
      </c>
      <c r="J32" s="1">
        <v>8.9499999999999993</v>
      </c>
      <c r="K32" s="1">
        <v>11.36</v>
      </c>
      <c r="M32" t="str">
        <f t="shared" si="1"/>
        <v>/*109*/100 1 11.36;</v>
      </c>
      <c r="N32" t="s">
        <v>144</v>
      </c>
    </row>
    <row r="33" spans="1:14" x14ac:dyDescent="0.25">
      <c r="A33" s="1">
        <v>31</v>
      </c>
      <c r="B33" s="1" t="s">
        <v>9</v>
      </c>
      <c r="C33" s="1">
        <v>117</v>
      </c>
      <c r="E33" s="1">
        <v>1</v>
      </c>
      <c r="F33" s="1">
        <v>1</v>
      </c>
      <c r="G33" s="1">
        <v>1</v>
      </c>
      <c r="H33">
        <f t="shared" si="0"/>
        <v>1</v>
      </c>
      <c r="I33" s="1">
        <v>12.4</v>
      </c>
      <c r="J33" s="1">
        <v>7.84</v>
      </c>
      <c r="K33" s="1">
        <v>12.06</v>
      </c>
      <c r="M33" t="str">
        <f t="shared" si="1"/>
        <v>/*117*/111 1 12.06;</v>
      </c>
      <c r="N33" t="s">
        <v>145</v>
      </c>
    </row>
    <row r="34" spans="1:14" x14ac:dyDescent="0.25">
      <c r="A34" s="1">
        <v>32</v>
      </c>
      <c r="B34" s="1" t="s">
        <v>9</v>
      </c>
      <c r="C34" s="1">
        <v>118</v>
      </c>
      <c r="E34" s="1">
        <v>0</v>
      </c>
      <c r="F34" s="1">
        <v>0</v>
      </c>
      <c r="G34" s="1">
        <v>0</v>
      </c>
      <c r="H34">
        <f t="shared" si="0"/>
        <v>0</v>
      </c>
      <c r="I34" s="1">
        <v>20</v>
      </c>
      <c r="J34" s="1">
        <v>8.5</v>
      </c>
      <c r="K34" s="1">
        <v>12.23</v>
      </c>
      <c r="M34" t="str">
        <f t="shared" si="1"/>
        <v>/*118*/000 1 12.23;</v>
      </c>
      <c r="N34" t="s">
        <v>146</v>
      </c>
    </row>
    <row r="35" spans="1:14" x14ac:dyDescent="0.25">
      <c r="A35" s="1">
        <v>33</v>
      </c>
      <c r="B35" s="1" t="s">
        <v>9</v>
      </c>
      <c r="C35" s="1">
        <v>123</v>
      </c>
      <c r="E35" s="1">
        <v>1</v>
      </c>
      <c r="F35" s="1">
        <v>1</v>
      </c>
      <c r="G35" s="1">
        <v>1</v>
      </c>
      <c r="H35">
        <f t="shared" si="0"/>
        <v>1</v>
      </c>
      <c r="I35" s="1">
        <v>14.3</v>
      </c>
      <c r="J35" s="1">
        <v>10.210000000000001</v>
      </c>
      <c r="K35" s="1">
        <v>9.65</v>
      </c>
      <c r="M35" t="str">
        <f t="shared" si="1"/>
        <v>/*123*/111 1 9.65;</v>
      </c>
      <c r="N35" t="s">
        <v>147</v>
      </c>
    </row>
    <row r="36" spans="1:14" x14ac:dyDescent="0.25">
      <c r="A36" s="1">
        <v>34</v>
      </c>
      <c r="B36" s="1" t="s">
        <v>9</v>
      </c>
      <c r="C36" s="1">
        <v>128</v>
      </c>
      <c r="E36" s="1">
        <v>0</v>
      </c>
      <c r="F36" s="1">
        <v>0</v>
      </c>
      <c r="G36" s="1">
        <v>0</v>
      </c>
      <c r="H36">
        <f t="shared" si="0"/>
        <v>0</v>
      </c>
      <c r="I36" s="1">
        <v>15.7</v>
      </c>
      <c r="J36" s="1">
        <v>7.68</v>
      </c>
      <c r="K36" s="1">
        <v>11.04</v>
      </c>
      <c r="M36" t="str">
        <f t="shared" si="1"/>
        <v>/*128*/000 1 11.04;</v>
      </c>
      <c r="N36" t="s">
        <v>148</v>
      </c>
    </row>
    <row r="37" spans="1:14" x14ac:dyDescent="0.25">
      <c r="A37" s="1">
        <v>35</v>
      </c>
      <c r="B37" s="1" t="s">
        <v>9</v>
      </c>
      <c r="C37" s="1">
        <v>130</v>
      </c>
      <c r="E37" s="1">
        <v>1</v>
      </c>
      <c r="F37" s="1">
        <v>1</v>
      </c>
      <c r="G37" s="1">
        <v>1</v>
      </c>
      <c r="H37">
        <f t="shared" si="0"/>
        <v>1</v>
      </c>
      <c r="I37" s="1">
        <v>11.2</v>
      </c>
      <c r="J37" s="1">
        <v>7.7</v>
      </c>
      <c r="K37" s="1">
        <v>7.4</v>
      </c>
      <c r="M37" t="str">
        <f t="shared" si="1"/>
        <v>/*130*/111 1 7.4;</v>
      </c>
      <c r="N37" t="s">
        <v>149</v>
      </c>
    </row>
    <row r="38" spans="1:14" x14ac:dyDescent="0.25">
      <c r="A38" s="1">
        <v>36</v>
      </c>
      <c r="B38" s="1" t="s">
        <v>9</v>
      </c>
      <c r="C38" s="1">
        <v>135</v>
      </c>
      <c r="E38" s="1">
        <v>0</v>
      </c>
      <c r="F38" s="1">
        <v>0</v>
      </c>
      <c r="G38" s="1">
        <v>0</v>
      </c>
      <c r="H38">
        <f t="shared" si="0"/>
        <v>0</v>
      </c>
      <c r="I38" s="1">
        <v>14.5</v>
      </c>
      <c r="J38" s="1">
        <v>7.78</v>
      </c>
      <c r="K38" s="1">
        <v>10.3</v>
      </c>
      <c r="M38" t="str">
        <f t="shared" si="1"/>
        <v>/*135*/000 1 10.3;</v>
      </c>
      <c r="N38" t="s">
        <v>150</v>
      </c>
    </row>
    <row r="39" spans="1:14" x14ac:dyDescent="0.25">
      <c r="A39" s="1">
        <v>37</v>
      </c>
      <c r="B39" s="1" t="s">
        <v>9</v>
      </c>
      <c r="C39" s="1">
        <v>149</v>
      </c>
      <c r="E39" s="1">
        <v>1</v>
      </c>
      <c r="F39" s="1">
        <v>1</v>
      </c>
      <c r="G39" s="1">
        <v>1</v>
      </c>
      <c r="H39">
        <f t="shared" si="0"/>
        <v>1</v>
      </c>
      <c r="I39" s="1">
        <v>13.1</v>
      </c>
      <c r="J39" s="1">
        <v>8.1199999999999992</v>
      </c>
      <c r="K39" s="1">
        <v>11.52</v>
      </c>
      <c r="M39" t="str">
        <f t="shared" si="1"/>
        <v>/*149*/111 1 11.52;</v>
      </c>
      <c r="N39" t="s">
        <v>151</v>
      </c>
    </row>
    <row r="40" spans="1:14" x14ac:dyDescent="0.25">
      <c r="A40" s="1">
        <v>38</v>
      </c>
      <c r="B40" s="1" t="s">
        <v>9</v>
      </c>
      <c r="C40" s="1">
        <v>154</v>
      </c>
      <c r="E40" s="1">
        <v>1</v>
      </c>
      <c r="F40" s="1">
        <v>1</v>
      </c>
      <c r="G40" s="1">
        <v>1</v>
      </c>
      <c r="H40">
        <f t="shared" si="0"/>
        <v>1</v>
      </c>
      <c r="I40" s="1">
        <v>15.4</v>
      </c>
      <c r="J40" s="1">
        <v>8.44</v>
      </c>
      <c r="K40" s="1">
        <v>14.32</v>
      </c>
      <c r="M40" t="str">
        <f t="shared" si="1"/>
        <v>/*154*/111 1 14.32;</v>
      </c>
      <c r="N40" t="s">
        <v>152</v>
      </c>
    </row>
    <row r="41" spans="1:14" x14ac:dyDescent="0.25">
      <c r="A41" s="1">
        <v>39</v>
      </c>
      <c r="B41" s="1" t="s">
        <v>9</v>
      </c>
      <c r="C41" s="1">
        <v>156</v>
      </c>
      <c r="E41" s="1">
        <v>1</v>
      </c>
      <c r="F41" s="1">
        <v>1</v>
      </c>
      <c r="G41" s="1">
        <v>1</v>
      </c>
      <c r="H41">
        <f t="shared" si="0"/>
        <v>1</v>
      </c>
      <c r="I41" s="1">
        <v>10.5</v>
      </c>
      <c r="J41" s="1">
        <v>8.3800000000000008</v>
      </c>
      <c r="K41" s="1">
        <v>13.25</v>
      </c>
      <c r="M41" t="str">
        <f t="shared" si="1"/>
        <v>/*156*/111 1 13.25;</v>
      </c>
      <c r="N41" t="s">
        <v>153</v>
      </c>
    </row>
    <row r="42" spans="1:14" x14ac:dyDescent="0.25">
      <c r="A42" s="1">
        <v>40</v>
      </c>
      <c r="B42" s="1" t="s">
        <v>9</v>
      </c>
      <c r="C42" s="1">
        <v>157</v>
      </c>
      <c r="E42" s="1">
        <v>1</v>
      </c>
      <c r="F42" s="1">
        <v>1</v>
      </c>
      <c r="G42" s="1">
        <v>1</v>
      </c>
      <c r="H42">
        <f t="shared" si="0"/>
        <v>1</v>
      </c>
      <c r="I42" s="1">
        <v>14.8</v>
      </c>
      <c r="J42" s="1">
        <v>8.1999999999999993</v>
      </c>
      <c r="K42" s="1">
        <v>10.8</v>
      </c>
      <c r="M42" t="str">
        <f t="shared" si="1"/>
        <v>/*157*/111 1 10.8;</v>
      </c>
      <c r="N42" t="s">
        <v>154</v>
      </c>
    </row>
    <row r="43" spans="1:14" x14ac:dyDescent="0.25">
      <c r="A43" s="1">
        <v>41</v>
      </c>
      <c r="B43" s="1" t="s">
        <v>9</v>
      </c>
      <c r="C43" s="1">
        <v>163</v>
      </c>
      <c r="E43" s="1">
        <v>1</v>
      </c>
      <c r="F43" s="1">
        <v>1</v>
      </c>
      <c r="G43" s="1">
        <v>1</v>
      </c>
      <c r="H43">
        <f t="shared" si="0"/>
        <v>1</v>
      </c>
      <c r="I43" s="1">
        <v>16</v>
      </c>
      <c r="J43" s="1">
        <v>8.5</v>
      </c>
      <c r="K43" s="1">
        <v>10.29</v>
      </c>
      <c r="M43" t="str">
        <f t="shared" si="1"/>
        <v>/*163*/111 1 10.29;</v>
      </c>
      <c r="N43" t="s">
        <v>155</v>
      </c>
    </row>
    <row r="44" spans="1:14" x14ac:dyDescent="0.25">
      <c r="A44" s="1">
        <v>42</v>
      </c>
      <c r="B44" s="1" t="s">
        <v>9</v>
      </c>
      <c r="C44" s="1">
        <v>170</v>
      </c>
      <c r="E44" s="1">
        <v>0</v>
      </c>
      <c r="F44" s="1">
        <v>0</v>
      </c>
      <c r="G44" s="1">
        <v>0</v>
      </c>
      <c r="H44">
        <f t="shared" si="0"/>
        <v>0</v>
      </c>
      <c r="I44" s="1">
        <v>14.6</v>
      </c>
      <c r="J44" s="1">
        <v>8.81</v>
      </c>
      <c r="K44" s="1">
        <v>8.91</v>
      </c>
      <c r="M44" t="str">
        <f t="shared" si="1"/>
        <v>/*170*/000 1 8.91;</v>
      </c>
      <c r="N44" t="s">
        <v>156</v>
      </c>
    </row>
    <row r="45" spans="1:14" x14ac:dyDescent="0.25">
      <c r="A45" s="1">
        <v>43</v>
      </c>
      <c r="B45" s="1" t="s">
        <v>9</v>
      </c>
      <c r="C45" s="1" t="s">
        <v>10</v>
      </c>
      <c r="E45" s="1">
        <v>1</v>
      </c>
      <c r="F45" s="1">
        <v>1</v>
      </c>
      <c r="G45" s="1">
        <v>1</v>
      </c>
      <c r="H45">
        <f t="shared" si="0"/>
        <v>1</v>
      </c>
      <c r="I45" s="1">
        <v>12.2</v>
      </c>
      <c r="J45" s="1">
        <v>8.27</v>
      </c>
      <c r="K45" s="1">
        <v>11.8</v>
      </c>
      <c r="M45" t="str">
        <f t="shared" si="1"/>
        <v>/*14b*/111 1 11.8;</v>
      </c>
      <c r="N45" t="s">
        <v>157</v>
      </c>
    </row>
    <row r="46" spans="1:14" x14ac:dyDescent="0.25">
      <c r="A46" s="1">
        <v>44</v>
      </c>
      <c r="B46" s="1" t="s">
        <v>9</v>
      </c>
      <c r="C46" s="1" t="s">
        <v>12</v>
      </c>
      <c r="E46" s="1">
        <v>0</v>
      </c>
      <c r="F46" s="1">
        <v>0</v>
      </c>
      <c r="G46" s="1">
        <v>0</v>
      </c>
      <c r="H46">
        <f t="shared" si="0"/>
        <v>0</v>
      </c>
      <c r="I46" s="1">
        <v>18.100000000000001</v>
      </c>
      <c r="J46" s="1">
        <v>8.6300000000000008</v>
      </c>
      <c r="K46" s="1">
        <v>12.16</v>
      </c>
      <c r="M46" t="str">
        <f t="shared" si="1"/>
        <v>/*32b*/000 1 12.16;</v>
      </c>
      <c r="N46" t="s">
        <v>158</v>
      </c>
    </row>
    <row r="47" spans="1:14" x14ac:dyDescent="0.25">
      <c r="A47" s="1">
        <v>45</v>
      </c>
      <c r="B47" s="1" t="s">
        <v>9</v>
      </c>
      <c r="C47" s="1" t="s">
        <v>13</v>
      </c>
      <c r="E47" s="1">
        <v>0</v>
      </c>
      <c r="F47" s="1">
        <v>0</v>
      </c>
      <c r="G47" s="1">
        <v>0</v>
      </c>
      <c r="H47">
        <f t="shared" si="0"/>
        <v>0</v>
      </c>
      <c r="I47" s="1">
        <v>17.5</v>
      </c>
      <c r="J47" s="1">
        <v>7.99</v>
      </c>
      <c r="K47" s="1">
        <v>11.08</v>
      </c>
      <c r="M47" t="str">
        <f t="shared" si="1"/>
        <v>/*57b*/000 1 11.08;</v>
      </c>
      <c r="N47" t="s">
        <v>159</v>
      </c>
    </row>
    <row r="48" spans="1:14" x14ac:dyDescent="0.25">
      <c r="A48" s="1">
        <v>46</v>
      </c>
      <c r="B48" s="1" t="s">
        <v>9</v>
      </c>
      <c r="C48" s="1" t="s">
        <v>15</v>
      </c>
      <c r="E48" s="1">
        <v>1</v>
      </c>
      <c r="F48" s="1">
        <v>1</v>
      </c>
      <c r="G48" s="1">
        <v>1</v>
      </c>
      <c r="H48">
        <f t="shared" si="0"/>
        <v>1</v>
      </c>
      <c r="I48" s="1">
        <v>13.5</v>
      </c>
      <c r="J48" s="1">
        <v>8.49</v>
      </c>
      <c r="K48" s="1">
        <v>12.65</v>
      </c>
      <c r="M48" t="str">
        <f t="shared" si="1"/>
        <v>/*201_NCT*/111 1 12.65;</v>
      </c>
      <c r="N48" t="s">
        <v>160</v>
      </c>
    </row>
    <row r="49" spans="1:14" x14ac:dyDescent="0.25">
      <c r="A49" s="1">
        <v>47</v>
      </c>
      <c r="B49" s="1" t="s">
        <v>9</v>
      </c>
      <c r="C49" s="1" t="s">
        <v>16</v>
      </c>
      <c r="E49" s="1">
        <v>1</v>
      </c>
      <c r="F49" s="1">
        <v>1</v>
      </c>
      <c r="G49" s="1">
        <v>1</v>
      </c>
      <c r="H49">
        <f t="shared" si="0"/>
        <v>1</v>
      </c>
      <c r="I49" s="1">
        <v>14.7</v>
      </c>
      <c r="J49" s="1">
        <v>8.5299999999999994</v>
      </c>
      <c r="K49" s="1">
        <v>11.05</v>
      </c>
      <c r="M49" t="str">
        <f t="shared" si="1"/>
        <v>/*202_CWT*/111 1 11.05;</v>
      </c>
      <c r="N49" t="s">
        <v>161</v>
      </c>
    </row>
    <row r="50" spans="1:14" x14ac:dyDescent="0.25">
      <c r="A50" s="1">
        <v>48</v>
      </c>
      <c r="B50" s="1" t="s">
        <v>14</v>
      </c>
      <c r="C50" s="1">
        <v>1</v>
      </c>
      <c r="E50" s="1">
        <v>1</v>
      </c>
      <c r="F50" s="1">
        <v>1</v>
      </c>
      <c r="G50" s="1">
        <v>1</v>
      </c>
      <c r="H50">
        <f t="shared" si="0"/>
        <v>1</v>
      </c>
      <c r="I50" s="1">
        <v>13.5</v>
      </c>
      <c r="J50" s="1">
        <v>8.56</v>
      </c>
      <c r="K50" s="1">
        <v>10.11</v>
      </c>
      <c r="M50" t="str">
        <f t="shared" si="1"/>
        <v>/*1*/111 1 10.11;</v>
      </c>
      <c r="N50" t="s">
        <v>162</v>
      </c>
    </row>
    <row r="51" spans="1:14" x14ac:dyDescent="0.25">
      <c r="A51" s="1">
        <v>49</v>
      </c>
      <c r="B51" s="1" t="s">
        <v>14</v>
      </c>
      <c r="C51" s="1">
        <v>4</v>
      </c>
      <c r="E51" s="1">
        <v>1</v>
      </c>
      <c r="F51" s="1">
        <v>1</v>
      </c>
      <c r="G51" s="1">
        <v>1</v>
      </c>
      <c r="H51">
        <f t="shared" si="0"/>
        <v>1</v>
      </c>
      <c r="I51" s="1">
        <v>13.4</v>
      </c>
      <c r="J51" s="1">
        <v>8.41</v>
      </c>
      <c r="K51" s="1">
        <v>10.77</v>
      </c>
      <c r="M51" t="str">
        <f t="shared" si="1"/>
        <v>/*4*/111 1 10.77;</v>
      </c>
      <c r="N51" t="s">
        <v>163</v>
      </c>
    </row>
    <row r="52" spans="1:14" x14ac:dyDescent="0.25">
      <c r="A52" s="1">
        <v>50</v>
      </c>
      <c r="B52" s="1" t="s">
        <v>14</v>
      </c>
      <c r="C52" s="1">
        <v>17</v>
      </c>
      <c r="E52" s="1">
        <v>0</v>
      </c>
      <c r="F52" s="1">
        <v>0</v>
      </c>
      <c r="G52" s="1">
        <v>1</v>
      </c>
      <c r="H52">
        <f t="shared" si="0"/>
        <v>1</v>
      </c>
      <c r="I52" s="1">
        <v>17.100000000000001</v>
      </c>
      <c r="J52" s="1">
        <v>8.85</v>
      </c>
      <c r="K52" s="1">
        <v>10.36</v>
      </c>
      <c r="M52" t="str">
        <f t="shared" si="1"/>
        <v>/*17*/001 1 10.36;</v>
      </c>
      <c r="N52" t="s">
        <v>164</v>
      </c>
    </row>
    <row r="53" spans="1:14" x14ac:dyDescent="0.25">
      <c r="A53" s="1">
        <v>51</v>
      </c>
      <c r="B53" s="1" t="s">
        <v>14</v>
      </c>
      <c r="C53" s="1">
        <v>20</v>
      </c>
      <c r="E53" s="1">
        <v>1</v>
      </c>
      <c r="F53" s="1">
        <v>1</v>
      </c>
      <c r="G53" s="1">
        <v>1</v>
      </c>
      <c r="H53">
        <f t="shared" si="0"/>
        <v>1</v>
      </c>
      <c r="I53" s="1">
        <v>13.4</v>
      </c>
      <c r="J53" s="1">
        <v>8.8000000000000007</v>
      </c>
      <c r="K53" s="1">
        <v>13.01</v>
      </c>
      <c r="M53" t="str">
        <f t="shared" si="1"/>
        <v>/*20*/111 1 13.01;</v>
      </c>
      <c r="N53" t="s">
        <v>165</v>
      </c>
    </row>
    <row r="54" spans="1:14" x14ac:dyDescent="0.25">
      <c r="A54" s="1">
        <v>52</v>
      </c>
      <c r="B54" s="1" t="s">
        <v>14</v>
      </c>
      <c r="C54" s="1">
        <v>25</v>
      </c>
      <c r="E54" s="1">
        <v>0</v>
      </c>
      <c r="F54" s="1">
        <v>0</v>
      </c>
      <c r="G54" s="1">
        <v>0</v>
      </c>
      <c r="H54">
        <f t="shared" si="0"/>
        <v>0</v>
      </c>
      <c r="I54" s="1">
        <v>15.7</v>
      </c>
      <c r="J54" s="1">
        <v>8.1199999999999992</v>
      </c>
      <c r="K54" s="1">
        <v>11.67</v>
      </c>
      <c r="M54" t="str">
        <f t="shared" si="1"/>
        <v>/*25*/000 1 11.67;</v>
      </c>
      <c r="N54" t="s">
        <v>166</v>
      </c>
    </row>
    <row r="55" spans="1:14" x14ac:dyDescent="0.25">
      <c r="A55" s="1">
        <v>53</v>
      </c>
      <c r="B55" s="1" t="s">
        <v>14</v>
      </c>
      <c r="C55" s="1">
        <v>29</v>
      </c>
      <c r="E55" s="1">
        <v>1</v>
      </c>
      <c r="F55" s="1">
        <v>0</v>
      </c>
      <c r="G55" s="1">
        <v>1</v>
      </c>
      <c r="H55">
        <f t="shared" si="0"/>
        <v>1</v>
      </c>
      <c r="I55" s="1">
        <v>23.2</v>
      </c>
      <c r="J55" s="1">
        <v>7.96</v>
      </c>
      <c r="K55" s="1">
        <v>10.3</v>
      </c>
      <c r="M55" t="str">
        <f t="shared" si="1"/>
        <v>/*29*/101 1 10.3;</v>
      </c>
      <c r="N55" t="s">
        <v>167</v>
      </c>
    </row>
    <row r="56" spans="1:14" x14ac:dyDescent="0.25">
      <c r="A56" s="3">
        <v>54</v>
      </c>
      <c r="B56" s="3" t="s">
        <v>14</v>
      </c>
      <c r="C56" s="3">
        <v>33</v>
      </c>
      <c r="E56" s="3">
        <v>0</v>
      </c>
      <c r="F56" s="3">
        <v>0</v>
      </c>
      <c r="G56" s="3">
        <v>0</v>
      </c>
      <c r="H56">
        <f t="shared" si="0"/>
        <v>0</v>
      </c>
      <c r="I56" s="1">
        <v>13.1</v>
      </c>
      <c r="J56" s="1">
        <v>7.91</v>
      </c>
      <c r="K56" s="1">
        <v>12.12</v>
      </c>
      <c r="M56" t="str">
        <f t="shared" si="1"/>
        <v>/*33*/000 1 12.12;</v>
      </c>
      <c r="N56" t="s">
        <v>168</v>
      </c>
    </row>
    <row r="57" spans="1:14" x14ac:dyDescent="0.25">
      <c r="A57" s="1">
        <v>55</v>
      </c>
      <c r="B57" s="1" t="s">
        <v>14</v>
      </c>
      <c r="C57" s="1">
        <v>36</v>
      </c>
      <c r="E57" s="1">
        <v>0</v>
      </c>
      <c r="F57" s="1">
        <v>0</v>
      </c>
      <c r="G57" s="1">
        <v>0</v>
      </c>
      <c r="H57">
        <f t="shared" si="0"/>
        <v>0</v>
      </c>
      <c r="I57" s="1">
        <v>25.7</v>
      </c>
      <c r="J57" s="1">
        <v>8.67</v>
      </c>
      <c r="K57" s="1">
        <v>12.74</v>
      </c>
      <c r="M57" t="str">
        <f t="shared" si="1"/>
        <v>/*36*/000 1 12.74;</v>
      </c>
      <c r="N57" t="s">
        <v>169</v>
      </c>
    </row>
    <row r="58" spans="1:14" x14ac:dyDescent="0.25">
      <c r="A58" s="1">
        <v>56</v>
      </c>
      <c r="B58" s="1" t="s">
        <v>14</v>
      </c>
      <c r="C58" s="1">
        <v>39</v>
      </c>
      <c r="E58" s="1">
        <v>0</v>
      </c>
      <c r="F58" s="1">
        <v>0</v>
      </c>
      <c r="G58" s="1">
        <v>0</v>
      </c>
      <c r="H58">
        <f t="shared" si="0"/>
        <v>0</v>
      </c>
      <c r="I58" s="1">
        <v>12.5</v>
      </c>
      <c r="J58" s="1">
        <v>8.5</v>
      </c>
      <c r="K58" s="1">
        <v>10.3</v>
      </c>
      <c r="M58" t="str">
        <f t="shared" si="1"/>
        <v>/*39*/000 1 10.3;</v>
      </c>
      <c r="N58" t="s">
        <v>170</v>
      </c>
    </row>
    <row r="59" spans="1:14" x14ac:dyDescent="0.25">
      <c r="A59" s="1">
        <v>57</v>
      </c>
      <c r="B59" s="1" t="s">
        <v>14</v>
      </c>
      <c r="C59" s="1">
        <v>40</v>
      </c>
      <c r="E59" s="1">
        <v>0</v>
      </c>
      <c r="F59" s="1">
        <v>0</v>
      </c>
      <c r="G59" s="1">
        <v>0</v>
      </c>
      <c r="H59">
        <f t="shared" si="0"/>
        <v>0</v>
      </c>
      <c r="I59" s="1">
        <v>15.4</v>
      </c>
      <c r="J59" s="1">
        <v>8.1300000000000008</v>
      </c>
      <c r="K59" s="1">
        <v>10.86</v>
      </c>
      <c r="M59" t="str">
        <f t="shared" si="1"/>
        <v>/*40*/000 1 10.86;</v>
      </c>
      <c r="N59" t="s">
        <v>171</v>
      </c>
    </row>
    <row r="60" spans="1:14" x14ac:dyDescent="0.25">
      <c r="A60" s="1">
        <v>58</v>
      </c>
      <c r="B60" s="1" t="s">
        <v>14</v>
      </c>
      <c r="C60" s="1">
        <v>41</v>
      </c>
      <c r="E60" s="1">
        <v>0</v>
      </c>
      <c r="F60" s="1">
        <v>0</v>
      </c>
      <c r="G60" s="1">
        <v>0</v>
      </c>
      <c r="H60">
        <f t="shared" si="0"/>
        <v>0</v>
      </c>
      <c r="I60" s="1">
        <v>19.2</v>
      </c>
      <c r="J60" s="1">
        <v>8.32</v>
      </c>
      <c r="K60" s="1">
        <v>14.31</v>
      </c>
      <c r="M60" t="str">
        <f t="shared" si="1"/>
        <v>/*41*/000 1 14.31;</v>
      </c>
      <c r="N60" t="s">
        <v>172</v>
      </c>
    </row>
    <row r="61" spans="1:14" x14ac:dyDescent="0.25">
      <c r="A61" s="1">
        <v>59</v>
      </c>
      <c r="B61" s="1" t="s">
        <v>14</v>
      </c>
      <c r="C61" s="1">
        <v>52</v>
      </c>
      <c r="E61" s="1">
        <v>0</v>
      </c>
      <c r="F61" s="1">
        <v>1</v>
      </c>
      <c r="G61" s="1">
        <v>0</v>
      </c>
      <c r="H61">
        <f t="shared" si="0"/>
        <v>1</v>
      </c>
      <c r="I61" s="1">
        <v>14.3</v>
      </c>
      <c r="J61" s="1">
        <v>8.66</v>
      </c>
      <c r="K61" s="1">
        <v>9.94</v>
      </c>
      <c r="M61" t="str">
        <f t="shared" si="1"/>
        <v>/*52*/010 1 9.94;</v>
      </c>
      <c r="N61" t="s">
        <v>173</v>
      </c>
    </row>
    <row r="62" spans="1:14" x14ac:dyDescent="0.25">
      <c r="A62" s="1">
        <v>60</v>
      </c>
      <c r="B62" s="1" t="s">
        <v>14</v>
      </c>
      <c r="C62" s="1">
        <v>56</v>
      </c>
      <c r="E62" s="1">
        <v>1</v>
      </c>
      <c r="F62" s="1">
        <v>1</v>
      </c>
      <c r="G62" s="1">
        <v>1</v>
      </c>
      <c r="H62">
        <f t="shared" si="0"/>
        <v>1</v>
      </c>
      <c r="I62" s="1">
        <v>18</v>
      </c>
      <c r="J62" s="1">
        <v>8.33</v>
      </c>
      <c r="K62" s="1">
        <v>12.17</v>
      </c>
      <c r="M62" t="str">
        <f t="shared" si="1"/>
        <v>/*56*/111 1 12.17;</v>
      </c>
      <c r="N62" t="s">
        <v>174</v>
      </c>
    </row>
    <row r="63" spans="1:14" x14ac:dyDescent="0.25">
      <c r="A63" s="1">
        <v>61</v>
      </c>
      <c r="B63" s="1" t="s">
        <v>14</v>
      </c>
      <c r="C63" s="1">
        <v>57</v>
      </c>
      <c r="E63" s="1">
        <v>0</v>
      </c>
      <c r="F63" s="1">
        <v>0</v>
      </c>
      <c r="G63" s="1">
        <v>0</v>
      </c>
      <c r="H63">
        <f t="shared" si="0"/>
        <v>0</v>
      </c>
      <c r="I63" s="1">
        <v>20</v>
      </c>
      <c r="J63" s="1">
        <v>8.6199999999999992</v>
      </c>
      <c r="K63" s="1">
        <v>9.92</v>
      </c>
      <c r="M63" t="str">
        <f t="shared" si="1"/>
        <v>/*57*/000 1 9.92;</v>
      </c>
      <c r="N63" t="s">
        <v>175</v>
      </c>
    </row>
    <row r="64" spans="1:14" x14ac:dyDescent="0.25">
      <c r="A64" s="1">
        <v>62</v>
      </c>
      <c r="B64" s="1" t="s">
        <v>14</v>
      </c>
      <c r="C64" s="1">
        <v>65</v>
      </c>
      <c r="E64" s="1">
        <v>1</v>
      </c>
      <c r="F64" s="1">
        <v>1</v>
      </c>
      <c r="G64" s="1">
        <v>1</v>
      </c>
      <c r="H64">
        <f t="shared" si="0"/>
        <v>1</v>
      </c>
      <c r="I64" s="1">
        <v>13.9</v>
      </c>
      <c r="J64" s="1">
        <v>8.73</v>
      </c>
      <c r="K64" s="1">
        <v>12.13</v>
      </c>
      <c r="M64" t="str">
        <f t="shared" si="1"/>
        <v>/*65*/111 1 12.13;</v>
      </c>
      <c r="N64" t="s">
        <v>176</v>
      </c>
    </row>
    <row r="65" spans="1:14" x14ac:dyDescent="0.25">
      <c r="A65" s="1">
        <v>63</v>
      </c>
      <c r="B65" s="1" t="s">
        <v>14</v>
      </c>
      <c r="C65" s="1">
        <v>73</v>
      </c>
      <c r="E65" s="1">
        <v>1</v>
      </c>
      <c r="F65" s="1">
        <v>0</v>
      </c>
      <c r="G65" s="1">
        <v>1</v>
      </c>
      <c r="H65">
        <f t="shared" si="0"/>
        <v>1</v>
      </c>
      <c r="I65" s="1">
        <v>14.9</v>
      </c>
      <c r="J65" s="1">
        <v>8.61</v>
      </c>
      <c r="K65" s="1">
        <v>12.52</v>
      </c>
      <c r="M65" t="str">
        <f t="shared" si="1"/>
        <v>/*73*/101 1 12.52;</v>
      </c>
      <c r="N65" t="s">
        <v>177</v>
      </c>
    </row>
    <row r="66" spans="1:14" x14ac:dyDescent="0.25">
      <c r="A66" s="1">
        <v>64</v>
      </c>
      <c r="B66" s="1" t="s">
        <v>14</v>
      </c>
      <c r="C66" s="1">
        <v>77</v>
      </c>
      <c r="E66" s="1">
        <v>1</v>
      </c>
      <c r="F66" s="1">
        <v>1</v>
      </c>
      <c r="G66" s="1">
        <v>1</v>
      </c>
      <c r="H66">
        <f t="shared" si="0"/>
        <v>1</v>
      </c>
      <c r="I66" s="1">
        <v>21.2</v>
      </c>
      <c r="J66" s="1">
        <v>8.31</v>
      </c>
      <c r="K66" s="1">
        <v>11.61</v>
      </c>
      <c r="M66" t="str">
        <f t="shared" si="1"/>
        <v>/*77*/111 1 11.61;</v>
      </c>
      <c r="N66" t="s">
        <v>178</v>
      </c>
    </row>
    <row r="67" spans="1:14" x14ac:dyDescent="0.25">
      <c r="A67" s="1">
        <v>65</v>
      </c>
      <c r="B67" s="1" t="s">
        <v>14</v>
      </c>
      <c r="C67" s="1">
        <v>80</v>
      </c>
      <c r="E67" s="1">
        <v>0</v>
      </c>
      <c r="F67" s="1">
        <v>0</v>
      </c>
      <c r="G67" s="1">
        <v>0</v>
      </c>
      <c r="H67">
        <f t="shared" si="0"/>
        <v>0</v>
      </c>
      <c r="I67" s="1">
        <v>18.3</v>
      </c>
      <c r="J67" s="1">
        <v>9.0299999999999994</v>
      </c>
      <c r="K67" s="1">
        <v>11.55</v>
      </c>
      <c r="M67" t="str">
        <f t="shared" si="1"/>
        <v>/*80*/000 1 11.55;</v>
      </c>
      <c r="N67" t="s">
        <v>179</v>
      </c>
    </row>
    <row r="68" spans="1:14" x14ac:dyDescent="0.25">
      <c r="A68" s="1">
        <v>66</v>
      </c>
      <c r="B68" s="1" t="s">
        <v>14</v>
      </c>
      <c r="C68" s="1">
        <v>82</v>
      </c>
      <c r="E68" s="1">
        <v>1</v>
      </c>
      <c r="F68" s="1">
        <v>1</v>
      </c>
      <c r="G68" s="1">
        <v>1</v>
      </c>
      <c r="H68">
        <f t="shared" ref="H68:H90" si="2">MAX(E68:G68)</f>
        <v>1</v>
      </c>
      <c r="I68" s="1">
        <v>17.899999999999999</v>
      </c>
      <c r="J68" s="1">
        <v>8.2100000000000009</v>
      </c>
      <c r="K68" s="1">
        <v>12.86</v>
      </c>
      <c r="M68" t="str">
        <f t="shared" ref="M68:M90" si="3">CONCATENATE("/*", C68,"*/",E68,F68,G68," 1 ",K68, ";")</f>
        <v>/*82*/111 1 12.86;</v>
      </c>
      <c r="N68" t="s">
        <v>180</v>
      </c>
    </row>
    <row r="69" spans="1:14" x14ac:dyDescent="0.25">
      <c r="A69" s="1">
        <v>67</v>
      </c>
      <c r="B69" s="1" t="s">
        <v>14</v>
      </c>
      <c r="C69" s="1">
        <v>101</v>
      </c>
      <c r="E69" s="1">
        <v>0</v>
      </c>
      <c r="F69" s="1">
        <v>0</v>
      </c>
      <c r="G69" s="1">
        <v>0</v>
      </c>
      <c r="H69">
        <f t="shared" si="2"/>
        <v>0</v>
      </c>
      <c r="I69" s="1">
        <v>17.7</v>
      </c>
      <c r="J69" s="1">
        <v>7.86</v>
      </c>
      <c r="K69" s="1">
        <v>12.59</v>
      </c>
      <c r="M69" t="str">
        <f t="shared" si="3"/>
        <v>/*101*/000 1 12.59;</v>
      </c>
      <c r="N69" t="s">
        <v>181</v>
      </c>
    </row>
    <row r="70" spans="1:14" x14ac:dyDescent="0.25">
      <c r="A70" s="1">
        <v>68</v>
      </c>
      <c r="B70" s="1" t="s">
        <v>14</v>
      </c>
      <c r="C70" s="1">
        <v>103</v>
      </c>
      <c r="E70" s="1">
        <v>1</v>
      </c>
      <c r="F70" s="1">
        <v>0</v>
      </c>
      <c r="G70" s="1">
        <v>0</v>
      </c>
      <c r="H70">
        <f t="shared" si="2"/>
        <v>1</v>
      </c>
      <c r="I70" s="1">
        <v>15.6</v>
      </c>
      <c r="J70" s="1">
        <v>8.1199999999999992</v>
      </c>
      <c r="K70" s="1">
        <v>10.89</v>
      </c>
      <c r="M70" t="str">
        <f t="shared" si="3"/>
        <v>/*103*/100 1 10.89;</v>
      </c>
      <c r="N70" t="s">
        <v>182</v>
      </c>
    </row>
    <row r="71" spans="1:14" x14ac:dyDescent="0.25">
      <c r="A71" s="1">
        <v>69</v>
      </c>
      <c r="B71" s="1" t="s">
        <v>14</v>
      </c>
      <c r="C71" s="1">
        <v>105</v>
      </c>
      <c r="E71" s="1">
        <v>0</v>
      </c>
      <c r="F71" s="1">
        <v>0</v>
      </c>
      <c r="G71" s="1">
        <v>0</v>
      </c>
      <c r="H71">
        <f t="shared" si="2"/>
        <v>0</v>
      </c>
      <c r="I71" s="1">
        <v>12.7</v>
      </c>
      <c r="J71" s="1">
        <v>8.24</v>
      </c>
      <c r="K71" s="1">
        <v>12.28</v>
      </c>
      <c r="M71" t="str">
        <f t="shared" si="3"/>
        <v>/*105*/000 1 12.28;</v>
      </c>
      <c r="N71" t="s">
        <v>183</v>
      </c>
    </row>
    <row r="72" spans="1:14" x14ac:dyDescent="0.25">
      <c r="A72" s="1">
        <v>70</v>
      </c>
      <c r="B72" s="1" t="s">
        <v>14</v>
      </c>
      <c r="C72" s="1">
        <v>113</v>
      </c>
      <c r="E72" s="1">
        <v>0</v>
      </c>
      <c r="F72" s="1">
        <v>0</v>
      </c>
      <c r="G72" s="1">
        <v>0</v>
      </c>
      <c r="H72">
        <f t="shared" si="2"/>
        <v>0</v>
      </c>
      <c r="I72" s="1">
        <v>19.600000000000001</v>
      </c>
      <c r="J72" s="1">
        <v>8.76</v>
      </c>
      <c r="K72" s="1">
        <v>10.48</v>
      </c>
      <c r="M72" t="str">
        <f t="shared" si="3"/>
        <v>/*113*/000 1 10.48;</v>
      </c>
      <c r="N72" t="s">
        <v>184</v>
      </c>
    </row>
    <row r="73" spans="1:14" x14ac:dyDescent="0.25">
      <c r="A73" s="1">
        <v>71</v>
      </c>
      <c r="B73" s="1" t="s">
        <v>14</v>
      </c>
      <c r="C73" s="1">
        <v>119</v>
      </c>
      <c r="E73" s="1">
        <v>0</v>
      </c>
      <c r="F73" s="1">
        <v>0</v>
      </c>
      <c r="G73" s="1">
        <v>0</v>
      </c>
      <c r="H73">
        <f t="shared" si="2"/>
        <v>0</v>
      </c>
      <c r="I73" s="1">
        <v>19</v>
      </c>
      <c r="J73" s="1">
        <v>8.23</v>
      </c>
      <c r="K73" s="1">
        <v>13.17</v>
      </c>
      <c r="M73" t="str">
        <f t="shared" si="3"/>
        <v>/*119*/000 1 13.17;</v>
      </c>
      <c r="N73" t="s">
        <v>185</v>
      </c>
    </row>
    <row r="74" spans="1:14" x14ac:dyDescent="0.25">
      <c r="A74" s="1">
        <v>72</v>
      </c>
      <c r="B74" s="1" t="s">
        <v>14</v>
      </c>
      <c r="C74" s="1">
        <v>120</v>
      </c>
      <c r="E74" s="1">
        <v>1</v>
      </c>
      <c r="F74" s="1">
        <v>1</v>
      </c>
      <c r="G74" s="1">
        <v>1</v>
      </c>
      <c r="H74">
        <f t="shared" si="2"/>
        <v>1</v>
      </c>
      <c r="I74" s="1">
        <v>14.2</v>
      </c>
      <c r="J74" s="1">
        <v>7.92</v>
      </c>
      <c r="K74" s="1">
        <v>11.5</v>
      </c>
      <c r="M74" t="str">
        <f t="shared" si="3"/>
        <v>/*120*/111 1 11.5;</v>
      </c>
      <c r="N74" t="s">
        <v>186</v>
      </c>
    </row>
    <row r="75" spans="1:14" x14ac:dyDescent="0.25">
      <c r="A75" s="1">
        <v>73</v>
      </c>
      <c r="B75" s="1" t="s">
        <v>14</v>
      </c>
      <c r="C75" s="1">
        <v>129</v>
      </c>
      <c r="E75" s="1">
        <v>0</v>
      </c>
      <c r="F75" s="1">
        <v>0</v>
      </c>
      <c r="G75" s="1">
        <v>0</v>
      </c>
      <c r="H75">
        <f t="shared" si="2"/>
        <v>0</v>
      </c>
      <c r="I75" s="1">
        <v>16.899999999999999</v>
      </c>
      <c r="J75" s="1">
        <v>7.59</v>
      </c>
      <c r="K75" s="1">
        <v>10.25</v>
      </c>
      <c r="M75" t="str">
        <f t="shared" si="3"/>
        <v>/*129*/000 1 10.25;</v>
      </c>
      <c r="N75" t="s">
        <v>187</v>
      </c>
    </row>
    <row r="76" spans="1:14" x14ac:dyDescent="0.25">
      <c r="A76" s="1">
        <v>74</v>
      </c>
      <c r="B76" s="1" t="s">
        <v>14</v>
      </c>
      <c r="C76" s="1">
        <v>150</v>
      </c>
      <c r="E76" s="1">
        <v>0</v>
      </c>
      <c r="F76" s="1">
        <v>0</v>
      </c>
      <c r="G76" s="1">
        <v>0</v>
      </c>
      <c r="H76">
        <f t="shared" si="2"/>
        <v>0</v>
      </c>
      <c r="I76" s="1">
        <v>17.100000000000001</v>
      </c>
      <c r="J76" s="1">
        <v>7.47</v>
      </c>
      <c r="K76" s="1">
        <v>10.4</v>
      </c>
      <c r="M76" t="str">
        <f t="shared" si="3"/>
        <v>/*150*/000 1 10.4;</v>
      </c>
      <c r="N76" t="s">
        <v>188</v>
      </c>
    </row>
    <row r="77" spans="1:14" x14ac:dyDescent="0.25">
      <c r="A77" s="1">
        <v>75</v>
      </c>
      <c r="B77" s="1" t="s">
        <v>14</v>
      </c>
      <c r="C77" s="1">
        <v>161</v>
      </c>
      <c r="E77" s="1">
        <v>0</v>
      </c>
      <c r="F77" s="1">
        <v>1</v>
      </c>
      <c r="G77" s="1">
        <v>1</v>
      </c>
      <c r="H77">
        <f t="shared" si="2"/>
        <v>1</v>
      </c>
      <c r="I77" s="1">
        <v>16</v>
      </c>
      <c r="J77" s="1">
        <v>8.2200000000000006</v>
      </c>
      <c r="K77" s="1">
        <v>11.12</v>
      </c>
      <c r="M77" t="str">
        <f t="shared" si="3"/>
        <v>/*161*/011 1 11.12;</v>
      </c>
      <c r="N77" t="s">
        <v>189</v>
      </c>
    </row>
    <row r="78" spans="1:14" x14ac:dyDescent="0.25">
      <c r="A78" s="1">
        <v>76</v>
      </c>
      <c r="B78" s="1" t="s">
        <v>14</v>
      </c>
      <c r="C78" s="1">
        <v>178</v>
      </c>
      <c r="E78" s="1">
        <v>1</v>
      </c>
      <c r="F78" s="1">
        <v>1</v>
      </c>
      <c r="G78" s="1">
        <v>1</v>
      </c>
      <c r="H78">
        <f t="shared" si="2"/>
        <v>1</v>
      </c>
      <c r="I78" s="1">
        <v>19.600000000000001</v>
      </c>
      <c r="J78" s="1">
        <v>8.4700000000000006</v>
      </c>
      <c r="K78" s="1">
        <v>13.28</v>
      </c>
      <c r="M78" t="str">
        <f t="shared" si="3"/>
        <v>/*178*/111 1 13.28;</v>
      </c>
      <c r="N78" t="s">
        <v>190</v>
      </c>
    </row>
    <row r="79" spans="1:14" x14ac:dyDescent="0.25">
      <c r="A79" s="1">
        <v>77</v>
      </c>
      <c r="B79" s="1" t="s">
        <v>14</v>
      </c>
      <c r="C79" s="1">
        <v>193</v>
      </c>
      <c r="E79" s="1">
        <v>1</v>
      </c>
      <c r="F79" s="1">
        <v>1</v>
      </c>
      <c r="G79" s="1">
        <v>1</v>
      </c>
      <c r="H79">
        <f t="shared" si="2"/>
        <v>1</v>
      </c>
      <c r="I79" s="1">
        <v>16.7</v>
      </c>
      <c r="J79" s="1">
        <v>8.31</v>
      </c>
      <c r="K79" s="1">
        <v>12.28</v>
      </c>
      <c r="M79" t="str">
        <f t="shared" si="3"/>
        <v>/*193*/111 1 12.28;</v>
      </c>
      <c r="N79" t="s">
        <v>191</v>
      </c>
    </row>
    <row r="80" spans="1:14" x14ac:dyDescent="0.25">
      <c r="A80" s="1">
        <v>78</v>
      </c>
      <c r="B80" s="1" t="s">
        <v>14</v>
      </c>
      <c r="C80" s="1">
        <v>201</v>
      </c>
      <c r="E80" s="1">
        <v>1</v>
      </c>
      <c r="F80" s="1">
        <v>1</v>
      </c>
      <c r="G80" s="1">
        <v>1</v>
      </c>
      <c r="H80">
        <f t="shared" si="2"/>
        <v>1</v>
      </c>
      <c r="I80" s="1">
        <v>16</v>
      </c>
      <c r="J80" s="1">
        <v>8.6</v>
      </c>
      <c r="K80" s="1">
        <v>12.35</v>
      </c>
      <c r="M80" t="str">
        <f t="shared" si="3"/>
        <v>/*201*/111 1 12.35;</v>
      </c>
      <c r="N80" t="s">
        <v>192</v>
      </c>
    </row>
    <row r="81" spans="1:14" x14ac:dyDescent="0.25">
      <c r="A81" s="1">
        <v>79</v>
      </c>
      <c r="B81" s="1" t="s">
        <v>14</v>
      </c>
      <c r="C81" s="1">
        <v>202</v>
      </c>
      <c r="E81" s="1">
        <v>0</v>
      </c>
      <c r="F81" s="1">
        <v>0</v>
      </c>
      <c r="G81" s="1">
        <v>0</v>
      </c>
      <c r="H81">
        <f t="shared" si="2"/>
        <v>0</v>
      </c>
      <c r="I81" s="1">
        <v>15.3</v>
      </c>
      <c r="J81" s="1">
        <v>8.0500000000000007</v>
      </c>
      <c r="K81" s="1">
        <v>11.21</v>
      </c>
      <c r="M81" t="str">
        <f t="shared" si="3"/>
        <v>/*202*/000 1 11.21;</v>
      </c>
      <c r="N81" t="s">
        <v>193</v>
      </c>
    </row>
    <row r="82" spans="1:14" x14ac:dyDescent="0.25">
      <c r="A82" s="1">
        <v>80</v>
      </c>
      <c r="B82" s="1" t="s">
        <v>14</v>
      </c>
      <c r="C82" s="1">
        <v>203</v>
      </c>
      <c r="E82" s="1">
        <v>1</v>
      </c>
      <c r="F82" s="1">
        <v>1</v>
      </c>
      <c r="G82" s="1">
        <v>1</v>
      </c>
      <c r="H82">
        <f t="shared" si="2"/>
        <v>1</v>
      </c>
      <c r="I82" s="1">
        <v>11.5</v>
      </c>
      <c r="J82" s="1">
        <v>7.53</v>
      </c>
      <c r="K82" s="1">
        <v>10.94</v>
      </c>
      <c r="M82" t="str">
        <f t="shared" si="3"/>
        <v>/*203*/111 1 10.94;</v>
      </c>
      <c r="N82" t="s">
        <v>194</v>
      </c>
    </row>
    <row r="83" spans="1:14" x14ac:dyDescent="0.25">
      <c r="A83" s="1">
        <v>81</v>
      </c>
      <c r="B83" s="1" t="s">
        <v>14</v>
      </c>
      <c r="C83" s="1">
        <v>204</v>
      </c>
      <c r="E83" s="1">
        <v>1</v>
      </c>
      <c r="F83" s="1">
        <v>1</v>
      </c>
      <c r="G83" s="1">
        <v>1</v>
      </c>
      <c r="H83">
        <f t="shared" si="2"/>
        <v>1</v>
      </c>
      <c r="I83" s="1">
        <v>12.5</v>
      </c>
      <c r="J83" s="1">
        <v>8.09</v>
      </c>
      <c r="K83" s="1">
        <v>9.7899999999999991</v>
      </c>
      <c r="M83" t="str">
        <f t="shared" si="3"/>
        <v>/*204*/111 1 9.79;</v>
      </c>
      <c r="N83" t="s">
        <v>195</v>
      </c>
    </row>
    <row r="84" spans="1:14" x14ac:dyDescent="0.25">
      <c r="A84" s="1">
        <v>82</v>
      </c>
      <c r="B84" s="1" t="s">
        <v>17</v>
      </c>
      <c r="C84" s="1">
        <v>5</v>
      </c>
      <c r="E84" s="1">
        <v>1</v>
      </c>
      <c r="F84" s="1">
        <v>0</v>
      </c>
      <c r="G84" s="1">
        <v>1</v>
      </c>
      <c r="H84">
        <f t="shared" si="2"/>
        <v>1</v>
      </c>
      <c r="I84" s="1">
        <v>16.899999999999999</v>
      </c>
      <c r="J84" s="1">
        <v>8.4600000000000009</v>
      </c>
      <c r="K84" s="1">
        <v>12.22</v>
      </c>
      <c r="M84" t="str">
        <f t="shared" si="3"/>
        <v>/*5*/101 1 12.22;</v>
      </c>
      <c r="N84" t="s">
        <v>196</v>
      </c>
    </row>
    <row r="85" spans="1:14" x14ac:dyDescent="0.25">
      <c r="A85" s="1">
        <v>83</v>
      </c>
      <c r="B85" s="1" t="s">
        <v>17</v>
      </c>
      <c r="C85" s="1">
        <v>8</v>
      </c>
      <c r="E85" s="1">
        <v>0</v>
      </c>
      <c r="F85" s="1">
        <v>0</v>
      </c>
      <c r="G85" s="1">
        <v>0</v>
      </c>
      <c r="H85">
        <f t="shared" si="2"/>
        <v>0</v>
      </c>
      <c r="I85" s="1">
        <v>16.3</v>
      </c>
      <c r="J85" s="1">
        <v>8.32</v>
      </c>
      <c r="K85" s="1">
        <v>13.7</v>
      </c>
      <c r="M85" t="str">
        <f t="shared" si="3"/>
        <v>/*8*/000 1 13.7;</v>
      </c>
      <c r="N85" t="s">
        <v>197</v>
      </c>
    </row>
    <row r="86" spans="1:14" x14ac:dyDescent="0.25">
      <c r="A86" s="1">
        <v>84</v>
      </c>
      <c r="B86" s="1" t="s">
        <v>17</v>
      </c>
      <c r="C86" s="1">
        <v>10</v>
      </c>
      <c r="E86" s="1">
        <v>0</v>
      </c>
      <c r="F86" s="1">
        <v>0</v>
      </c>
      <c r="G86" s="1">
        <v>0</v>
      </c>
      <c r="H86">
        <f t="shared" si="2"/>
        <v>0</v>
      </c>
      <c r="I86" s="1">
        <v>12.2</v>
      </c>
      <c r="J86" s="1">
        <v>7.73</v>
      </c>
      <c r="K86" s="1">
        <v>12.74</v>
      </c>
      <c r="M86" t="str">
        <f t="shared" si="3"/>
        <v>/*10*/000 1 12.74;</v>
      </c>
      <c r="N86" t="s">
        <v>198</v>
      </c>
    </row>
    <row r="87" spans="1:14" x14ac:dyDescent="0.25">
      <c r="A87" s="1">
        <v>85</v>
      </c>
      <c r="B87" s="1" t="s">
        <v>17</v>
      </c>
      <c r="C87" s="1">
        <v>17</v>
      </c>
      <c r="E87" s="1">
        <v>0</v>
      </c>
      <c r="F87" s="1">
        <v>1</v>
      </c>
      <c r="G87" s="1">
        <v>1</v>
      </c>
      <c r="H87">
        <f t="shared" si="2"/>
        <v>1</v>
      </c>
      <c r="I87" s="1">
        <v>13.9</v>
      </c>
      <c r="J87" s="1">
        <v>8.32</v>
      </c>
      <c r="K87" s="1">
        <v>11.65</v>
      </c>
      <c r="M87" t="str">
        <f t="shared" si="3"/>
        <v>/*17*/011 1 11.65;</v>
      </c>
      <c r="N87" t="s">
        <v>199</v>
      </c>
    </row>
    <row r="88" spans="1:14" x14ac:dyDescent="0.25">
      <c r="A88" s="1">
        <v>86</v>
      </c>
      <c r="B88" s="1" t="s">
        <v>17</v>
      </c>
      <c r="C88" s="1" t="s">
        <v>18</v>
      </c>
      <c r="E88" s="1">
        <v>0</v>
      </c>
      <c r="F88" s="1">
        <v>0</v>
      </c>
      <c r="G88" s="1">
        <v>0</v>
      </c>
      <c r="H88">
        <f t="shared" si="2"/>
        <v>0</v>
      </c>
      <c r="I88" s="1">
        <v>16</v>
      </c>
      <c r="J88" s="1">
        <v>8.07</v>
      </c>
      <c r="K88" s="1">
        <v>11.17</v>
      </c>
      <c r="M88" t="str">
        <f t="shared" si="3"/>
        <v>/*28b*/000 1 11.17;</v>
      </c>
      <c r="N88" t="s">
        <v>200</v>
      </c>
    </row>
    <row r="89" spans="1:14" x14ac:dyDescent="0.25">
      <c r="A89" s="1">
        <v>87</v>
      </c>
      <c r="B89" s="1" t="s">
        <v>17</v>
      </c>
      <c r="C89" s="1">
        <v>24</v>
      </c>
      <c r="E89" s="1">
        <v>1</v>
      </c>
      <c r="F89" s="1">
        <v>1</v>
      </c>
      <c r="G89" s="1">
        <v>1</v>
      </c>
      <c r="H89">
        <f t="shared" si="2"/>
        <v>1</v>
      </c>
      <c r="I89" s="1">
        <v>14.9</v>
      </c>
      <c r="J89" s="1">
        <v>7.69</v>
      </c>
      <c r="K89" s="1">
        <v>10.23</v>
      </c>
      <c r="M89" t="str">
        <f t="shared" si="3"/>
        <v>/*24*/111 1 10.23;</v>
      </c>
      <c r="N89" t="s">
        <v>201</v>
      </c>
    </row>
    <row r="90" spans="1:14" x14ac:dyDescent="0.25">
      <c r="A90" s="1">
        <v>88</v>
      </c>
      <c r="B90" s="1" t="s">
        <v>17</v>
      </c>
      <c r="C90" s="1">
        <v>61</v>
      </c>
      <c r="E90" s="1">
        <v>0</v>
      </c>
      <c r="F90" s="1">
        <v>1</v>
      </c>
      <c r="G90" s="1">
        <v>0</v>
      </c>
      <c r="H90">
        <f t="shared" si="2"/>
        <v>1</v>
      </c>
      <c r="I90" s="1">
        <v>22.2</v>
      </c>
      <c r="J90" s="1">
        <v>8.6</v>
      </c>
      <c r="K90" s="1">
        <v>12.61</v>
      </c>
      <c r="M90" t="str">
        <f t="shared" si="3"/>
        <v>/*61*/010 1 12.61;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workbookViewId="0">
      <selection activeCell="R39" sqref="R39"/>
    </sheetView>
  </sheetViews>
  <sheetFormatPr defaultColWidth="8.85546875" defaultRowHeight="15" x14ac:dyDescent="0.25"/>
  <cols>
    <col min="2" max="2" width="18" customWidth="1"/>
    <col min="4" max="4" width="9.5703125" customWidth="1"/>
    <col min="5" max="5" width="7.42578125" customWidth="1"/>
    <col min="6" max="6" width="8" customWidth="1"/>
    <col min="7" max="7" width="9.85546875" customWidth="1"/>
    <col min="8" max="8" width="13" customWidth="1"/>
    <col min="9" max="9" width="14.28515625" hidden="1" customWidth="1"/>
    <col min="10" max="10" width="13.42578125" hidden="1" customWidth="1"/>
    <col min="11" max="11" width="0" hidden="1" customWidth="1"/>
    <col min="12" max="12" width="12.28515625" hidden="1" customWidth="1"/>
    <col min="13" max="13" width="12.42578125" customWidth="1"/>
    <col min="14" max="14" width="14.28515625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204</v>
      </c>
      <c r="H1" s="6" t="s">
        <v>204</v>
      </c>
      <c r="I1" s="2" t="s">
        <v>8</v>
      </c>
      <c r="J1" s="2" t="s">
        <v>7</v>
      </c>
      <c r="K1" s="2" t="s">
        <v>6</v>
      </c>
      <c r="L1" s="6" t="s">
        <v>205</v>
      </c>
      <c r="M1" s="6" t="s">
        <v>205</v>
      </c>
      <c r="N1" s="6" t="s">
        <v>214</v>
      </c>
    </row>
    <row r="2" spans="1:14" x14ac:dyDescent="0.25">
      <c r="A2" s="1">
        <v>2</v>
      </c>
      <c r="B2" s="1" t="s">
        <v>9</v>
      </c>
      <c r="C2" s="1">
        <v>8</v>
      </c>
      <c r="D2" s="1">
        <v>0</v>
      </c>
      <c r="E2" s="1">
        <v>0</v>
      </c>
      <c r="F2" s="1">
        <v>0</v>
      </c>
      <c r="G2">
        <f t="shared" ref="G2:G33" si="0">SUM(D2:F2)</f>
        <v>0</v>
      </c>
      <c r="H2">
        <f t="shared" ref="H2:H33" si="1">IF(G2&gt;0,1,0)</f>
        <v>0</v>
      </c>
      <c r="I2" s="1">
        <v>0</v>
      </c>
      <c r="J2" s="1">
        <v>0</v>
      </c>
      <c r="K2" s="1">
        <v>0</v>
      </c>
      <c r="L2">
        <f t="shared" ref="L2:L33" si="2">SUM(I2:K2)</f>
        <v>0</v>
      </c>
      <c r="M2">
        <f t="shared" ref="M2:M33" si="3">IF(L2&gt;0,1,0)</f>
        <v>0</v>
      </c>
      <c r="N2" s="1">
        <f t="shared" ref="N2:N33" si="4">SUM(H2+M2)</f>
        <v>0</v>
      </c>
    </row>
    <row r="3" spans="1:14" x14ac:dyDescent="0.25">
      <c r="A3" s="1">
        <v>4</v>
      </c>
      <c r="B3" s="1" t="s">
        <v>9</v>
      </c>
      <c r="C3" s="1">
        <v>11</v>
      </c>
      <c r="D3" s="1">
        <v>0</v>
      </c>
      <c r="E3" s="1">
        <v>0</v>
      </c>
      <c r="F3" s="1">
        <v>0</v>
      </c>
      <c r="G3">
        <f t="shared" si="0"/>
        <v>0</v>
      </c>
      <c r="H3">
        <f t="shared" si="1"/>
        <v>0</v>
      </c>
      <c r="I3" s="1">
        <v>0</v>
      </c>
      <c r="J3" s="1">
        <v>0</v>
      </c>
      <c r="K3" s="1">
        <v>0</v>
      </c>
      <c r="L3">
        <f t="shared" si="2"/>
        <v>0</v>
      </c>
      <c r="M3">
        <f t="shared" si="3"/>
        <v>0</v>
      </c>
      <c r="N3" s="1">
        <f t="shared" si="4"/>
        <v>0</v>
      </c>
    </row>
    <row r="4" spans="1:14" x14ac:dyDescent="0.25">
      <c r="A4" s="1">
        <v>6</v>
      </c>
      <c r="B4" s="1" t="s">
        <v>9</v>
      </c>
      <c r="C4" s="1">
        <v>13</v>
      </c>
      <c r="D4" s="1">
        <v>0</v>
      </c>
      <c r="E4" s="1">
        <v>0</v>
      </c>
      <c r="F4" s="1">
        <v>0</v>
      </c>
      <c r="G4">
        <f t="shared" si="0"/>
        <v>0</v>
      </c>
      <c r="H4">
        <f t="shared" si="1"/>
        <v>0</v>
      </c>
      <c r="I4" s="1">
        <v>0</v>
      </c>
      <c r="J4" s="1">
        <v>0</v>
      </c>
      <c r="K4" s="1">
        <v>0</v>
      </c>
      <c r="L4">
        <f t="shared" si="2"/>
        <v>0</v>
      </c>
      <c r="M4">
        <f t="shared" si="3"/>
        <v>0</v>
      </c>
      <c r="N4" s="1">
        <f t="shared" si="4"/>
        <v>0</v>
      </c>
    </row>
    <row r="5" spans="1:14" x14ac:dyDescent="0.25">
      <c r="A5" s="1">
        <v>8</v>
      </c>
      <c r="B5" s="1" t="s">
        <v>9</v>
      </c>
      <c r="C5" s="1">
        <v>16</v>
      </c>
      <c r="D5" s="1">
        <v>0</v>
      </c>
      <c r="E5" s="1">
        <v>0</v>
      </c>
      <c r="F5" s="1">
        <v>0</v>
      </c>
      <c r="G5">
        <f t="shared" si="0"/>
        <v>0</v>
      </c>
      <c r="H5">
        <f t="shared" si="1"/>
        <v>0</v>
      </c>
      <c r="I5" s="1">
        <v>0</v>
      </c>
      <c r="J5" s="1">
        <v>0</v>
      </c>
      <c r="K5" s="1">
        <v>0</v>
      </c>
      <c r="L5">
        <f t="shared" si="2"/>
        <v>0</v>
      </c>
      <c r="M5">
        <f t="shared" si="3"/>
        <v>0</v>
      </c>
      <c r="N5" s="1">
        <f t="shared" si="4"/>
        <v>0</v>
      </c>
    </row>
    <row r="6" spans="1:14" x14ac:dyDescent="0.25">
      <c r="A6" s="1">
        <v>12</v>
      </c>
      <c r="B6" s="1" t="s">
        <v>9</v>
      </c>
      <c r="C6" s="1">
        <v>27</v>
      </c>
      <c r="D6" s="1">
        <v>0</v>
      </c>
      <c r="E6" s="1">
        <v>0</v>
      </c>
      <c r="F6" s="1">
        <v>0</v>
      </c>
      <c r="G6">
        <f t="shared" si="0"/>
        <v>0</v>
      </c>
      <c r="H6">
        <f t="shared" si="1"/>
        <v>0</v>
      </c>
      <c r="I6" s="1">
        <v>0</v>
      </c>
      <c r="J6" s="1">
        <v>0</v>
      </c>
      <c r="K6" s="1">
        <v>0</v>
      </c>
      <c r="L6">
        <f t="shared" si="2"/>
        <v>0</v>
      </c>
      <c r="M6">
        <f t="shared" si="3"/>
        <v>0</v>
      </c>
      <c r="N6" s="1">
        <f t="shared" si="4"/>
        <v>0</v>
      </c>
    </row>
    <row r="7" spans="1:14" x14ac:dyDescent="0.25">
      <c r="A7" s="3">
        <v>13</v>
      </c>
      <c r="B7" s="3" t="s">
        <v>9</v>
      </c>
      <c r="C7" s="3">
        <v>29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v>0</v>
      </c>
      <c r="J7" s="3">
        <v>0</v>
      </c>
      <c r="K7" s="3">
        <v>0</v>
      </c>
      <c r="L7">
        <f t="shared" si="2"/>
        <v>0</v>
      </c>
      <c r="M7">
        <f t="shared" si="3"/>
        <v>0</v>
      </c>
      <c r="N7" s="1">
        <f t="shared" si="4"/>
        <v>0</v>
      </c>
    </row>
    <row r="8" spans="1:14" x14ac:dyDescent="0.25">
      <c r="A8" s="4">
        <v>14</v>
      </c>
      <c r="B8" s="1" t="s">
        <v>9</v>
      </c>
      <c r="C8" s="1">
        <v>32</v>
      </c>
      <c r="D8" s="1">
        <v>0</v>
      </c>
      <c r="E8" s="1">
        <v>0</v>
      </c>
      <c r="F8" s="1">
        <v>0</v>
      </c>
      <c r="G8">
        <f t="shared" si="0"/>
        <v>0</v>
      </c>
      <c r="H8">
        <f t="shared" si="1"/>
        <v>0</v>
      </c>
      <c r="I8" s="1">
        <v>0</v>
      </c>
      <c r="J8" s="1">
        <v>0</v>
      </c>
      <c r="K8" s="1">
        <v>0</v>
      </c>
      <c r="L8">
        <f t="shared" si="2"/>
        <v>0</v>
      </c>
      <c r="M8">
        <f t="shared" si="3"/>
        <v>0</v>
      </c>
      <c r="N8" s="1">
        <f t="shared" si="4"/>
        <v>0</v>
      </c>
    </row>
    <row r="9" spans="1:14" x14ac:dyDescent="0.25">
      <c r="A9" s="1">
        <v>17</v>
      </c>
      <c r="B9" s="1" t="s">
        <v>9</v>
      </c>
      <c r="C9" s="1">
        <v>36</v>
      </c>
      <c r="D9" s="1">
        <v>0</v>
      </c>
      <c r="E9" s="1">
        <v>0</v>
      </c>
      <c r="F9" s="1">
        <v>0</v>
      </c>
      <c r="G9">
        <f t="shared" si="0"/>
        <v>0</v>
      </c>
      <c r="H9">
        <f t="shared" si="1"/>
        <v>0</v>
      </c>
      <c r="I9" s="1">
        <v>0</v>
      </c>
      <c r="J9" s="1">
        <v>0</v>
      </c>
      <c r="K9" s="1">
        <v>0</v>
      </c>
      <c r="L9">
        <f t="shared" si="2"/>
        <v>0</v>
      </c>
      <c r="M9">
        <f t="shared" si="3"/>
        <v>0</v>
      </c>
      <c r="N9" s="1">
        <f t="shared" si="4"/>
        <v>0</v>
      </c>
    </row>
    <row r="10" spans="1:14" x14ac:dyDescent="0.25">
      <c r="A10" s="1">
        <v>19</v>
      </c>
      <c r="B10" s="1" t="s">
        <v>9</v>
      </c>
      <c r="C10" s="1">
        <v>41</v>
      </c>
      <c r="D10" s="1">
        <v>0</v>
      </c>
      <c r="E10" s="1">
        <v>0</v>
      </c>
      <c r="F10" s="1">
        <v>0</v>
      </c>
      <c r="G10">
        <f t="shared" si="0"/>
        <v>0</v>
      </c>
      <c r="H10">
        <f t="shared" si="1"/>
        <v>0</v>
      </c>
      <c r="I10" s="1">
        <v>0</v>
      </c>
      <c r="J10" s="1">
        <v>0</v>
      </c>
      <c r="K10" s="1">
        <v>0</v>
      </c>
      <c r="L10">
        <f t="shared" si="2"/>
        <v>0</v>
      </c>
      <c r="M10">
        <f t="shared" si="3"/>
        <v>0</v>
      </c>
      <c r="N10" s="1">
        <f t="shared" si="4"/>
        <v>0</v>
      </c>
    </row>
    <row r="11" spans="1:14" x14ac:dyDescent="0.25">
      <c r="A11" s="1">
        <v>20</v>
      </c>
      <c r="B11" s="1" t="s">
        <v>9</v>
      </c>
      <c r="C11" s="1">
        <v>48</v>
      </c>
      <c r="D11" s="1">
        <v>0</v>
      </c>
      <c r="E11" s="1">
        <v>0</v>
      </c>
      <c r="F11" s="1">
        <v>0</v>
      </c>
      <c r="G11">
        <f t="shared" si="0"/>
        <v>0</v>
      </c>
      <c r="H11">
        <f t="shared" si="1"/>
        <v>0</v>
      </c>
      <c r="I11" s="1">
        <v>0</v>
      </c>
      <c r="J11" s="1">
        <v>0</v>
      </c>
      <c r="K11" s="1">
        <v>0</v>
      </c>
      <c r="L11">
        <f t="shared" si="2"/>
        <v>0</v>
      </c>
      <c r="M11">
        <f t="shared" si="3"/>
        <v>0</v>
      </c>
      <c r="N11" s="1">
        <f t="shared" si="4"/>
        <v>0</v>
      </c>
    </row>
    <row r="12" spans="1:14" x14ac:dyDescent="0.25">
      <c r="A12" s="1">
        <v>21</v>
      </c>
      <c r="B12" s="1" t="s">
        <v>9</v>
      </c>
      <c r="C12" s="1">
        <v>57</v>
      </c>
      <c r="D12" s="1">
        <v>0</v>
      </c>
      <c r="E12" s="1">
        <v>0</v>
      </c>
      <c r="F12" s="1">
        <v>0</v>
      </c>
      <c r="G12">
        <f t="shared" si="0"/>
        <v>0</v>
      </c>
      <c r="H12">
        <f t="shared" si="1"/>
        <v>0</v>
      </c>
      <c r="I12" s="1">
        <v>0</v>
      </c>
      <c r="J12" s="1">
        <v>0</v>
      </c>
      <c r="K12" s="1">
        <v>0</v>
      </c>
      <c r="L12">
        <f t="shared" si="2"/>
        <v>0</v>
      </c>
      <c r="M12">
        <f t="shared" si="3"/>
        <v>0</v>
      </c>
      <c r="N12" s="1">
        <f t="shared" si="4"/>
        <v>0</v>
      </c>
    </row>
    <row r="13" spans="1:14" x14ac:dyDescent="0.25">
      <c r="A13" s="1">
        <v>23</v>
      </c>
      <c r="B13" s="1" t="s">
        <v>9</v>
      </c>
      <c r="C13" s="1">
        <v>75</v>
      </c>
      <c r="D13" s="1">
        <v>0</v>
      </c>
      <c r="E13" s="1">
        <v>0</v>
      </c>
      <c r="F13" s="1">
        <v>0</v>
      </c>
      <c r="G13">
        <f t="shared" si="0"/>
        <v>0</v>
      </c>
      <c r="H13">
        <f t="shared" si="1"/>
        <v>0</v>
      </c>
      <c r="I13" s="1">
        <v>0</v>
      </c>
      <c r="J13" s="1">
        <v>0</v>
      </c>
      <c r="K13" s="1">
        <v>0</v>
      </c>
      <c r="L13">
        <f t="shared" si="2"/>
        <v>0</v>
      </c>
      <c r="M13">
        <f t="shared" si="3"/>
        <v>0</v>
      </c>
      <c r="N13" s="1">
        <f t="shared" si="4"/>
        <v>0</v>
      </c>
    </row>
    <row r="14" spans="1:14" x14ac:dyDescent="0.25">
      <c r="A14" s="1">
        <v>24</v>
      </c>
      <c r="B14" s="1" t="s">
        <v>9</v>
      </c>
      <c r="C14" s="1">
        <v>84</v>
      </c>
      <c r="D14" s="1">
        <v>0</v>
      </c>
      <c r="E14" s="1">
        <v>0</v>
      </c>
      <c r="F14" s="1">
        <v>0</v>
      </c>
      <c r="G14">
        <f t="shared" si="0"/>
        <v>0</v>
      </c>
      <c r="H14">
        <f t="shared" si="1"/>
        <v>0</v>
      </c>
      <c r="I14" s="1">
        <v>0</v>
      </c>
      <c r="J14" s="1">
        <v>0</v>
      </c>
      <c r="K14" s="1">
        <v>0</v>
      </c>
      <c r="L14">
        <f t="shared" si="2"/>
        <v>0</v>
      </c>
      <c r="M14">
        <f t="shared" si="3"/>
        <v>0</v>
      </c>
      <c r="N14" s="1">
        <f t="shared" si="4"/>
        <v>0</v>
      </c>
    </row>
    <row r="15" spans="1:14" x14ac:dyDescent="0.25">
      <c r="A15" s="1">
        <v>28</v>
      </c>
      <c r="B15" s="1" t="s">
        <v>9</v>
      </c>
      <c r="C15" s="1">
        <v>96</v>
      </c>
      <c r="D15" s="1">
        <v>0</v>
      </c>
      <c r="E15" s="1">
        <v>0</v>
      </c>
      <c r="F15" s="1">
        <v>0</v>
      </c>
      <c r="G15">
        <f t="shared" si="0"/>
        <v>0</v>
      </c>
      <c r="H15">
        <f t="shared" si="1"/>
        <v>0</v>
      </c>
      <c r="I15" s="1">
        <v>0</v>
      </c>
      <c r="J15" s="1">
        <v>0</v>
      </c>
      <c r="K15" s="1">
        <v>0</v>
      </c>
      <c r="L15">
        <f t="shared" si="2"/>
        <v>0</v>
      </c>
      <c r="M15">
        <f t="shared" si="3"/>
        <v>0</v>
      </c>
      <c r="N15" s="1">
        <f t="shared" si="4"/>
        <v>0</v>
      </c>
    </row>
    <row r="16" spans="1:14" x14ac:dyDescent="0.25">
      <c r="A16" s="1">
        <v>29</v>
      </c>
      <c r="B16" s="1" t="s">
        <v>9</v>
      </c>
      <c r="C16" s="1">
        <v>108</v>
      </c>
      <c r="D16" s="1">
        <v>0</v>
      </c>
      <c r="E16" s="1">
        <v>0</v>
      </c>
      <c r="F16" s="1">
        <v>0</v>
      </c>
      <c r="G16">
        <f t="shared" si="0"/>
        <v>0</v>
      </c>
      <c r="H16">
        <f t="shared" si="1"/>
        <v>0</v>
      </c>
      <c r="I16" s="1">
        <v>0</v>
      </c>
      <c r="J16" s="1">
        <v>0</v>
      </c>
      <c r="K16" s="1">
        <v>0</v>
      </c>
      <c r="L16">
        <f t="shared" si="2"/>
        <v>0</v>
      </c>
      <c r="M16">
        <f t="shared" si="3"/>
        <v>0</v>
      </c>
      <c r="N16" s="1">
        <f t="shared" si="4"/>
        <v>0</v>
      </c>
    </row>
    <row r="17" spans="1:14" x14ac:dyDescent="0.25">
      <c r="A17" s="1">
        <v>32</v>
      </c>
      <c r="B17" s="1" t="s">
        <v>9</v>
      </c>
      <c r="C17" s="1">
        <v>118</v>
      </c>
      <c r="D17" s="1">
        <v>0</v>
      </c>
      <c r="E17" s="1">
        <v>0</v>
      </c>
      <c r="F17" s="1">
        <v>0</v>
      </c>
      <c r="G17">
        <f t="shared" si="0"/>
        <v>0</v>
      </c>
      <c r="H17">
        <f t="shared" si="1"/>
        <v>0</v>
      </c>
      <c r="I17" s="1">
        <v>0</v>
      </c>
      <c r="J17" s="1">
        <v>0</v>
      </c>
      <c r="K17" s="1">
        <v>0</v>
      </c>
      <c r="L17">
        <f t="shared" si="2"/>
        <v>0</v>
      </c>
      <c r="M17">
        <f t="shared" si="3"/>
        <v>0</v>
      </c>
      <c r="N17" s="1">
        <f t="shared" si="4"/>
        <v>0</v>
      </c>
    </row>
    <row r="18" spans="1:14" x14ac:dyDescent="0.25">
      <c r="A18" s="1">
        <v>34</v>
      </c>
      <c r="B18" s="1" t="s">
        <v>9</v>
      </c>
      <c r="C18" s="1">
        <v>128</v>
      </c>
      <c r="D18" s="1">
        <v>0</v>
      </c>
      <c r="E18" s="1">
        <v>0</v>
      </c>
      <c r="F18" s="1">
        <v>0</v>
      </c>
      <c r="G18">
        <f t="shared" si="0"/>
        <v>0</v>
      </c>
      <c r="H18">
        <f t="shared" si="1"/>
        <v>0</v>
      </c>
      <c r="I18" s="1">
        <v>0</v>
      </c>
      <c r="J18" s="1">
        <v>0</v>
      </c>
      <c r="K18" s="1">
        <v>0</v>
      </c>
      <c r="L18">
        <f t="shared" si="2"/>
        <v>0</v>
      </c>
      <c r="M18">
        <f t="shared" si="3"/>
        <v>0</v>
      </c>
      <c r="N18" s="1">
        <f t="shared" si="4"/>
        <v>0</v>
      </c>
    </row>
    <row r="19" spans="1:14" x14ac:dyDescent="0.25">
      <c r="A19" s="1">
        <v>36</v>
      </c>
      <c r="B19" s="1" t="s">
        <v>9</v>
      </c>
      <c r="C19" s="1">
        <v>135</v>
      </c>
      <c r="D19" s="1">
        <v>0</v>
      </c>
      <c r="E19" s="1">
        <v>0</v>
      </c>
      <c r="F19" s="1">
        <v>0</v>
      </c>
      <c r="G19">
        <f t="shared" si="0"/>
        <v>0</v>
      </c>
      <c r="H19">
        <f t="shared" si="1"/>
        <v>0</v>
      </c>
      <c r="I19" s="1">
        <v>0</v>
      </c>
      <c r="J19" s="1">
        <v>0</v>
      </c>
      <c r="K19" s="1">
        <v>0</v>
      </c>
      <c r="L19">
        <f t="shared" si="2"/>
        <v>0</v>
      </c>
      <c r="M19">
        <f t="shared" si="3"/>
        <v>0</v>
      </c>
      <c r="N19" s="1">
        <f t="shared" si="4"/>
        <v>0</v>
      </c>
    </row>
    <row r="20" spans="1:14" x14ac:dyDescent="0.25">
      <c r="A20" s="1">
        <v>42</v>
      </c>
      <c r="B20" s="1" t="s">
        <v>9</v>
      </c>
      <c r="C20" s="1">
        <v>170</v>
      </c>
      <c r="D20" s="1">
        <v>0</v>
      </c>
      <c r="E20" s="1">
        <v>0</v>
      </c>
      <c r="F20" s="1">
        <v>0</v>
      </c>
      <c r="G20">
        <f t="shared" si="0"/>
        <v>0</v>
      </c>
      <c r="H20">
        <f t="shared" si="1"/>
        <v>0</v>
      </c>
      <c r="I20" s="1">
        <v>0</v>
      </c>
      <c r="J20" s="1">
        <v>0</v>
      </c>
      <c r="K20" s="1">
        <v>0</v>
      </c>
      <c r="L20">
        <f t="shared" si="2"/>
        <v>0</v>
      </c>
      <c r="M20">
        <f t="shared" si="3"/>
        <v>0</v>
      </c>
      <c r="N20" s="1">
        <f t="shared" si="4"/>
        <v>0</v>
      </c>
    </row>
    <row r="21" spans="1:14" x14ac:dyDescent="0.25">
      <c r="A21" s="1">
        <v>44</v>
      </c>
      <c r="B21" s="1" t="s">
        <v>9</v>
      </c>
      <c r="C21" s="1" t="s">
        <v>12</v>
      </c>
      <c r="D21" s="1">
        <v>0</v>
      </c>
      <c r="E21" s="1">
        <v>0</v>
      </c>
      <c r="F21" s="1">
        <v>0</v>
      </c>
      <c r="G21">
        <f t="shared" si="0"/>
        <v>0</v>
      </c>
      <c r="H21">
        <f t="shared" si="1"/>
        <v>0</v>
      </c>
      <c r="I21" s="1">
        <v>0</v>
      </c>
      <c r="J21" s="1">
        <v>0</v>
      </c>
      <c r="K21" s="1">
        <v>0</v>
      </c>
      <c r="L21">
        <f t="shared" si="2"/>
        <v>0</v>
      </c>
      <c r="M21">
        <f t="shared" si="3"/>
        <v>0</v>
      </c>
      <c r="N21" s="1">
        <f t="shared" si="4"/>
        <v>0</v>
      </c>
    </row>
    <row r="22" spans="1:14" x14ac:dyDescent="0.25">
      <c r="A22" s="1">
        <v>45</v>
      </c>
      <c r="B22" s="1" t="s">
        <v>9</v>
      </c>
      <c r="C22" s="1" t="s">
        <v>13</v>
      </c>
      <c r="D22" s="1">
        <v>0</v>
      </c>
      <c r="E22" s="1">
        <v>0</v>
      </c>
      <c r="F22" s="1">
        <v>0</v>
      </c>
      <c r="G22">
        <f t="shared" si="0"/>
        <v>0</v>
      </c>
      <c r="H22">
        <f t="shared" si="1"/>
        <v>0</v>
      </c>
      <c r="I22" s="1">
        <v>0</v>
      </c>
      <c r="J22" s="1">
        <v>0</v>
      </c>
      <c r="K22" s="1">
        <v>0</v>
      </c>
      <c r="L22">
        <f t="shared" si="2"/>
        <v>0</v>
      </c>
      <c r="M22">
        <f t="shared" si="3"/>
        <v>0</v>
      </c>
      <c r="N22" s="1">
        <f t="shared" si="4"/>
        <v>0</v>
      </c>
    </row>
    <row r="23" spans="1:14" x14ac:dyDescent="0.25">
      <c r="A23" s="3">
        <v>54</v>
      </c>
      <c r="B23" s="3" t="s">
        <v>14</v>
      </c>
      <c r="C23" s="3">
        <v>33</v>
      </c>
      <c r="D23" s="3">
        <v>0</v>
      </c>
      <c r="E23" s="3">
        <v>0</v>
      </c>
      <c r="F23" s="3">
        <v>0</v>
      </c>
      <c r="G23">
        <f t="shared" si="0"/>
        <v>0</v>
      </c>
      <c r="H23">
        <f t="shared" si="1"/>
        <v>0</v>
      </c>
      <c r="I23" s="3">
        <v>0</v>
      </c>
      <c r="J23" s="3">
        <v>0</v>
      </c>
      <c r="K23" s="3">
        <v>0</v>
      </c>
      <c r="L23">
        <f t="shared" si="2"/>
        <v>0</v>
      </c>
      <c r="M23">
        <f t="shared" si="3"/>
        <v>0</v>
      </c>
      <c r="N23" s="1">
        <f t="shared" si="4"/>
        <v>0</v>
      </c>
    </row>
    <row r="24" spans="1:14" x14ac:dyDescent="0.25">
      <c r="A24" s="1">
        <v>55</v>
      </c>
      <c r="B24" s="1" t="s">
        <v>14</v>
      </c>
      <c r="C24" s="1">
        <v>36</v>
      </c>
      <c r="D24" s="1">
        <v>0</v>
      </c>
      <c r="E24" s="1">
        <v>0</v>
      </c>
      <c r="F24" s="1">
        <v>0</v>
      </c>
      <c r="G24">
        <f t="shared" si="0"/>
        <v>0</v>
      </c>
      <c r="H24">
        <f t="shared" si="1"/>
        <v>0</v>
      </c>
      <c r="I24" s="1">
        <v>0</v>
      </c>
      <c r="J24" s="1">
        <v>0</v>
      </c>
      <c r="K24" s="1">
        <v>0</v>
      </c>
      <c r="L24">
        <f t="shared" si="2"/>
        <v>0</v>
      </c>
      <c r="M24">
        <f t="shared" si="3"/>
        <v>0</v>
      </c>
      <c r="N24" s="1">
        <f t="shared" si="4"/>
        <v>0</v>
      </c>
    </row>
    <row r="25" spans="1:14" x14ac:dyDescent="0.25">
      <c r="A25" s="1">
        <v>56</v>
      </c>
      <c r="B25" s="1" t="s">
        <v>14</v>
      </c>
      <c r="C25" s="1">
        <v>39</v>
      </c>
      <c r="D25" s="1">
        <v>0</v>
      </c>
      <c r="E25" s="1">
        <v>0</v>
      </c>
      <c r="F25" s="1">
        <v>0</v>
      </c>
      <c r="G25">
        <f t="shared" si="0"/>
        <v>0</v>
      </c>
      <c r="H25">
        <f t="shared" si="1"/>
        <v>0</v>
      </c>
      <c r="I25" s="1">
        <v>0</v>
      </c>
      <c r="J25" s="1">
        <v>0</v>
      </c>
      <c r="K25" s="1">
        <v>0</v>
      </c>
      <c r="L25">
        <f t="shared" si="2"/>
        <v>0</v>
      </c>
      <c r="M25">
        <f t="shared" si="3"/>
        <v>0</v>
      </c>
      <c r="N25" s="1">
        <f t="shared" si="4"/>
        <v>0</v>
      </c>
    </row>
    <row r="26" spans="1:14" x14ac:dyDescent="0.25">
      <c r="A26" s="1">
        <v>57</v>
      </c>
      <c r="B26" s="1" t="s">
        <v>14</v>
      </c>
      <c r="C26" s="1">
        <v>40</v>
      </c>
      <c r="D26" s="1">
        <v>0</v>
      </c>
      <c r="E26" s="1">
        <v>0</v>
      </c>
      <c r="F26" s="1">
        <v>0</v>
      </c>
      <c r="G26">
        <f t="shared" si="0"/>
        <v>0</v>
      </c>
      <c r="H26">
        <f t="shared" si="1"/>
        <v>0</v>
      </c>
      <c r="I26" s="1">
        <v>0</v>
      </c>
      <c r="J26" s="1">
        <v>0</v>
      </c>
      <c r="K26" s="1">
        <v>0</v>
      </c>
      <c r="L26">
        <f t="shared" si="2"/>
        <v>0</v>
      </c>
      <c r="M26">
        <f t="shared" si="3"/>
        <v>0</v>
      </c>
      <c r="N26" s="1">
        <f t="shared" si="4"/>
        <v>0</v>
      </c>
    </row>
    <row r="27" spans="1:14" x14ac:dyDescent="0.25">
      <c r="A27" s="1">
        <v>58</v>
      </c>
      <c r="B27" s="1" t="s">
        <v>14</v>
      </c>
      <c r="C27" s="1">
        <v>41</v>
      </c>
      <c r="D27" s="1">
        <v>0</v>
      </c>
      <c r="E27" s="1">
        <v>0</v>
      </c>
      <c r="F27" s="1">
        <v>0</v>
      </c>
      <c r="G27">
        <f t="shared" si="0"/>
        <v>0</v>
      </c>
      <c r="H27">
        <f t="shared" si="1"/>
        <v>0</v>
      </c>
      <c r="I27" s="1">
        <v>0</v>
      </c>
      <c r="J27" s="1">
        <v>0</v>
      </c>
      <c r="K27" s="1">
        <v>0</v>
      </c>
      <c r="L27">
        <f t="shared" si="2"/>
        <v>0</v>
      </c>
      <c r="M27">
        <f t="shared" si="3"/>
        <v>0</v>
      </c>
      <c r="N27" s="1">
        <f t="shared" si="4"/>
        <v>0</v>
      </c>
    </row>
    <row r="28" spans="1:14" x14ac:dyDescent="0.25">
      <c r="A28" s="1">
        <v>61</v>
      </c>
      <c r="B28" s="1" t="s">
        <v>14</v>
      </c>
      <c r="C28" s="1">
        <v>57</v>
      </c>
      <c r="D28" s="1">
        <v>0</v>
      </c>
      <c r="E28" s="1">
        <v>0</v>
      </c>
      <c r="F28" s="1">
        <v>0</v>
      </c>
      <c r="G28">
        <f t="shared" si="0"/>
        <v>0</v>
      </c>
      <c r="H28">
        <f t="shared" si="1"/>
        <v>0</v>
      </c>
      <c r="I28" s="1">
        <v>0</v>
      </c>
      <c r="J28" s="1">
        <v>0</v>
      </c>
      <c r="K28" s="1">
        <v>0</v>
      </c>
      <c r="L28">
        <f t="shared" si="2"/>
        <v>0</v>
      </c>
      <c r="M28">
        <f t="shared" si="3"/>
        <v>0</v>
      </c>
      <c r="N28" s="1">
        <f t="shared" si="4"/>
        <v>0</v>
      </c>
    </row>
    <row r="29" spans="1:14" x14ac:dyDescent="0.25">
      <c r="A29" s="1">
        <v>65</v>
      </c>
      <c r="B29" s="1" t="s">
        <v>14</v>
      </c>
      <c r="C29" s="1">
        <v>80</v>
      </c>
      <c r="D29" s="1">
        <v>0</v>
      </c>
      <c r="E29" s="1">
        <v>0</v>
      </c>
      <c r="F29" s="1">
        <v>0</v>
      </c>
      <c r="G29">
        <f t="shared" si="0"/>
        <v>0</v>
      </c>
      <c r="H29">
        <f t="shared" si="1"/>
        <v>0</v>
      </c>
      <c r="I29" s="1">
        <v>0</v>
      </c>
      <c r="J29" s="1">
        <v>0</v>
      </c>
      <c r="K29" s="1">
        <v>0</v>
      </c>
      <c r="L29">
        <f t="shared" si="2"/>
        <v>0</v>
      </c>
      <c r="M29">
        <f t="shared" si="3"/>
        <v>0</v>
      </c>
      <c r="N29" s="1">
        <f t="shared" si="4"/>
        <v>0</v>
      </c>
    </row>
    <row r="30" spans="1:14" x14ac:dyDescent="0.25">
      <c r="A30" s="1">
        <v>67</v>
      </c>
      <c r="B30" s="1" t="s">
        <v>14</v>
      </c>
      <c r="C30" s="1">
        <v>101</v>
      </c>
      <c r="D30" s="1">
        <v>0</v>
      </c>
      <c r="E30" s="1">
        <v>0</v>
      </c>
      <c r="F30" s="1">
        <v>0</v>
      </c>
      <c r="G30">
        <f t="shared" si="0"/>
        <v>0</v>
      </c>
      <c r="H30">
        <f t="shared" si="1"/>
        <v>0</v>
      </c>
      <c r="I30" s="1">
        <v>0</v>
      </c>
      <c r="J30" s="1">
        <v>0</v>
      </c>
      <c r="K30" s="1">
        <v>0</v>
      </c>
      <c r="L30">
        <f t="shared" si="2"/>
        <v>0</v>
      </c>
      <c r="M30">
        <f t="shared" si="3"/>
        <v>0</v>
      </c>
      <c r="N30" s="1">
        <f t="shared" si="4"/>
        <v>0</v>
      </c>
    </row>
    <row r="31" spans="1:14" x14ac:dyDescent="0.25">
      <c r="A31" s="1">
        <v>69</v>
      </c>
      <c r="B31" s="1" t="s">
        <v>14</v>
      </c>
      <c r="C31" s="1">
        <v>105</v>
      </c>
      <c r="D31" s="1">
        <v>0</v>
      </c>
      <c r="E31" s="1">
        <v>0</v>
      </c>
      <c r="F31" s="1">
        <v>0</v>
      </c>
      <c r="G31">
        <f t="shared" si="0"/>
        <v>0</v>
      </c>
      <c r="H31">
        <f t="shared" si="1"/>
        <v>0</v>
      </c>
      <c r="I31" s="1">
        <v>0</v>
      </c>
      <c r="J31" s="1">
        <v>0</v>
      </c>
      <c r="K31" s="1">
        <v>0</v>
      </c>
      <c r="L31">
        <f t="shared" si="2"/>
        <v>0</v>
      </c>
      <c r="M31">
        <f t="shared" si="3"/>
        <v>0</v>
      </c>
      <c r="N31" s="1">
        <f t="shared" si="4"/>
        <v>0</v>
      </c>
    </row>
    <row r="32" spans="1:14" x14ac:dyDescent="0.25">
      <c r="A32" s="1">
        <v>70</v>
      </c>
      <c r="B32" s="1" t="s">
        <v>14</v>
      </c>
      <c r="C32" s="1">
        <v>113</v>
      </c>
      <c r="D32" s="1">
        <v>0</v>
      </c>
      <c r="E32" s="1">
        <v>0</v>
      </c>
      <c r="F32" s="1">
        <v>0</v>
      </c>
      <c r="G32">
        <f t="shared" si="0"/>
        <v>0</v>
      </c>
      <c r="H32">
        <f t="shared" si="1"/>
        <v>0</v>
      </c>
      <c r="I32" s="1">
        <v>0</v>
      </c>
      <c r="J32" s="1">
        <v>0</v>
      </c>
      <c r="K32" s="1">
        <v>0</v>
      </c>
      <c r="L32">
        <f t="shared" si="2"/>
        <v>0</v>
      </c>
      <c r="M32">
        <f t="shared" si="3"/>
        <v>0</v>
      </c>
      <c r="N32" s="1">
        <f t="shared" si="4"/>
        <v>0</v>
      </c>
    </row>
    <row r="33" spans="1:14" x14ac:dyDescent="0.25">
      <c r="A33" s="1">
        <v>71</v>
      </c>
      <c r="B33" s="1" t="s">
        <v>14</v>
      </c>
      <c r="C33" s="1">
        <v>119</v>
      </c>
      <c r="D33" s="1">
        <v>0</v>
      </c>
      <c r="E33" s="1">
        <v>0</v>
      </c>
      <c r="F33" s="1">
        <v>0</v>
      </c>
      <c r="G33">
        <f t="shared" si="0"/>
        <v>0</v>
      </c>
      <c r="H33">
        <f t="shared" si="1"/>
        <v>0</v>
      </c>
      <c r="I33" s="1">
        <v>0</v>
      </c>
      <c r="J33" s="1">
        <v>0</v>
      </c>
      <c r="K33" s="1">
        <v>0</v>
      </c>
      <c r="L33">
        <f t="shared" si="2"/>
        <v>0</v>
      </c>
      <c r="M33">
        <f t="shared" si="3"/>
        <v>0</v>
      </c>
      <c r="N33" s="1">
        <f t="shared" si="4"/>
        <v>0</v>
      </c>
    </row>
    <row r="34" spans="1:14" x14ac:dyDescent="0.25">
      <c r="A34" s="1">
        <v>73</v>
      </c>
      <c r="B34" s="1" t="s">
        <v>14</v>
      </c>
      <c r="C34" s="1">
        <v>129</v>
      </c>
      <c r="D34" s="1">
        <v>0</v>
      </c>
      <c r="E34" s="1">
        <v>0</v>
      </c>
      <c r="F34" s="1">
        <v>0</v>
      </c>
      <c r="G34">
        <f t="shared" ref="G34:G65" si="5">SUM(D34:F34)</f>
        <v>0</v>
      </c>
      <c r="H34">
        <f t="shared" ref="H34:H65" si="6">IF(G34&gt;0,1,0)</f>
        <v>0</v>
      </c>
      <c r="I34" s="1">
        <v>0</v>
      </c>
      <c r="J34" s="1">
        <v>0</v>
      </c>
      <c r="K34" s="1">
        <v>0</v>
      </c>
      <c r="L34">
        <f t="shared" ref="L34:L65" si="7">SUM(I34:K34)</f>
        <v>0</v>
      </c>
      <c r="M34">
        <f t="shared" ref="M34:M65" si="8">IF(L34&gt;0,1,0)</f>
        <v>0</v>
      </c>
      <c r="N34" s="1">
        <f t="shared" ref="N34:N65" si="9">SUM(H34+M34)</f>
        <v>0</v>
      </c>
    </row>
    <row r="35" spans="1:14" x14ac:dyDescent="0.25">
      <c r="A35" s="1">
        <v>74</v>
      </c>
      <c r="B35" s="1" t="s">
        <v>14</v>
      </c>
      <c r="C35" s="1">
        <v>150</v>
      </c>
      <c r="D35" s="1">
        <v>0</v>
      </c>
      <c r="E35" s="1">
        <v>0</v>
      </c>
      <c r="F35" s="1">
        <v>0</v>
      </c>
      <c r="G35">
        <f t="shared" si="5"/>
        <v>0</v>
      </c>
      <c r="H35">
        <f t="shared" si="6"/>
        <v>0</v>
      </c>
      <c r="I35" s="1">
        <v>0</v>
      </c>
      <c r="J35" s="1">
        <v>0</v>
      </c>
      <c r="K35" s="1">
        <v>0</v>
      </c>
      <c r="L35">
        <f t="shared" si="7"/>
        <v>0</v>
      </c>
      <c r="M35">
        <f t="shared" si="8"/>
        <v>0</v>
      </c>
      <c r="N35" s="1">
        <f t="shared" si="9"/>
        <v>0</v>
      </c>
    </row>
    <row r="36" spans="1:14" x14ac:dyDescent="0.25">
      <c r="A36" s="1">
        <v>79</v>
      </c>
      <c r="B36" s="1" t="s">
        <v>14</v>
      </c>
      <c r="C36" s="1">
        <v>202</v>
      </c>
      <c r="D36" s="1">
        <v>0</v>
      </c>
      <c r="E36" s="1">
        <v>0</v>
      </c>
      <c r="F36" s="1">
        <v>0</v>
      </c>
      <c r="G36">
        <f t="shared" si="5"/>
        <v>0</v>
      </c>
      <c r="H36">
        <f t="shared" si="6"/>
        <v>0</v>
      </c>
      <c r="I36" s="1">
        <v>0</v>
      </c>
      <c r="J36" s="1">
        <v>0</v>
      </c>
      <c r="K36" s="1">
        <v>0</v>
      </c>
      <c r="L36">
        <f t="shared" si="7"/>
        <v>0</v>
      </c>
      <c r="M36">
        <f t="shared" si="8"/>
        <v>0</v>
      </c>
      <c r="N36" s="1">
        <f t="shared" si="9"/>
        <v>0</v>
      </c>
    </row>
    <row r="37" spans="1:14" x14ac:dyDescent="0.25">
      <c r="A37" s="1">
        <v>83</v>
      </c>
      <c r="B37" s="1" t="s">
        <v>17</v>
      </c>
      <c r="C37" s="1">
        <v>8</v>
      </c>
      <c r="D37" s="1">
        <v>0</v>
      </c>
      <c r="E37" s="1">
        <v>0</v>
      </c>
      <c r="F37" s="1">
        <v>0</v>
      </c>
      <c r="G37">
        <f t="shared" si="5"/>
        <v>0</v>
      </c>
      <c r="H37">
        <f t="shared" si="6"/>
        <v>0</v>
      </c>
      <c r="I37" s="1">
        <v>0</v>
      </c>
      <c r="J37" s="1">
        <v>0</v>
      </c>
      <c r="K37" s="1">
        <v>0</v>
      </c>
      <c r="L37">
        <f t="shared" si="7"/>
        <v>0</v>
      </c>
      <c r="M37">
        <f t="shared" si="8"/>
        <v>0</v>
      </c>
      <c r="N37" s="1">
        <f t="shared" si="9"/>
        <v>0</v>
      </c>
    </row>
    <row r="38" spans="1:14" x14ac:dyDescent="0.25">
      <c r="A38" s="1">
        <v>84</v>
      </c>
      <c r="B38" s="1" t="s">
        <v>17</v>
      </c>
      <c r="C38" s="1">
        <v>10</v>
      </c>
      <c r="D38" s="1">
        <v>0</v>
      </c>
      <c r="E38" s="1">
        <v>0</v>
      </c>
      <c r="F38" s="1">
        <v>0</v>
      </c>
      <c r="G38">
        <f t="shared" si="5"/>
        <v>0</v>
      </c>
      <c r="H38">
        <f t="shared" si="6"/>
        <v>0</v>
      </c>
      <c r="I38" s="1">
        <v>0</v>
      </c>
      <c r="J38" s="1">
        <v>0</v>
      </c>
      <c r="K38" s="1">
        <v>0</v>
      </c>
      <c r="L38">
        <f t="shared" si="7"/>
        <v>0</v>
      </c>
      <c r="M38">
        <f t="shared" si="8"/>
        <v>0</v>
      </c>
      <c r="N38" s="1">
        <f t="shared" si="9"/>
        <v>0</v>
      </c>
    </row>
    <row r="39" spans="1:14" x14ac:dyDescent="0.25">
      <c r="A39" s="1">
        <v>86</v>
      </c>
      <c r="B39" s="1" t="s">
        <v>17</v>
      </c>
      <c r="C39" s="1" t="s">
        <v>18</v>
      </c>
      <c r="D39" s="1">
        <v>0</v>
      </c>
      <c r="E39" s="1">
        <v>0</v>
      </c>
      <c r="F39" s="1">
        <v>0</v>
      </c>
      <c r="G39">
        <f t="shared" si="5"/>
        <v>0</v>
      </c>
      <c r="H39">
        <f t="shared" si="6"/>
        <v>0</v>
      </c>
      <c r="I39" s="1">
        <v>0</v>
      </c>
      <c r="J39" s="1">
        <v>0</v>
      </c>
      <c r="K39" s="1">
        <v>0</v>
      </c>
      <c r="L39">
        <f t="shared" si="7"/>
        <v>0</v>
      </c>
      <c r="M39">
        <f t="shared" si="8"/>
        <v>0</v>
      </c>
      <c r="N39" s="1">
        <f t="shared" si="9"/>
        <v>0</v>
      </c>
    </row>
    <row r="40" spans="1:14" x14ac:dyDescent="0.25">
      <c r="A40" s="1">
        <v>1</v>
      </c>
      <c r="B40" s="1" t="s">
        <v>9</v>
      </c>
      <c r="C40" s="1">
        <v>1</v>
      </c>
      <c r="D40" s="1">
        <v>0</v>
      </c>
      <c r="E40" s="1">
        <v>0</v>
      </c>
      <c r="F40" s="1">
        <v>0</v>
      </c>
      <c r="G40">
        <f t="shared" si="5"/>
        <v>0</v>
      </c>
      <c r="H40">
        <f t="shared" si="6"/>
        <v>0</v>
      </c>
      <c r="I40" s="1">
        <v>1</v>
      </c>
      <c r="J40" s="1">
        <v>0</v>
      </c>
      <c r="K40" s="1">
        <v>1</v>
      </c>
      <c r="L40">
        <f t="shared" si="7"/>
        <v>2</v>
      </c>
      <c r="M40">
        <f t="shared" si="8"/>
        <v>1</v>
      </c>
      <c r="N40" s="1">
        <f t="shared" si="9"/>
        <v>1</v>
      </c>
    </row>
    <row r="41" spans="1:14" x14ac:dyDescent="0.25">
      <c r="A41" s="1">
        <v>3</v>
      </c>
      <c r="B41" s="1" t="s">
        <v>9</v>
      </c>
      <c r="C41" s="1">
        <v>10</v>
      </c>
      <c r="D41" s="1">
        <v>0</v>
      </c>
      <c r="E41" s="1">
        <v>0</v>
      </c>
      <c r="F41" s="1">
        <v>0</v>
      </c>
      <c r="G41">
        <f t="shared" si="5"/>
        <v>0</v>
      </c>
      <c r="H41">
        <f t="shared" si="6"/>
        <v>0</v>
      </c>
      <c r="I41" s="1">
        <v>0</v>
      </c>
      <c r="J41" s="1">
        <v>0</v>
      </c>
      <c r="K41" s="1">
        <v>1</v>
      </c>
      <c r="L41">
        <f t="shared" si="7"/>
        <v>1</v>
      </c>
      <c r="M41">
        <f t="shared" si="8"/>
        <v>1</v>
      </c>
      <c r="N41" s="1">
        <f t="shared" si="9"/>
        <v>1</v>
      </c>
    </row>
    <row r="42" spans="1:14" x14ac:dyDescent="0.25">
      <c r="A42" s="1">
        <v>7</v>
      </c>
      <c r="B42" s="1" t="s">
        <v>9</v>
      </c>
      <c r="C42" s="1">
        <v>14</v>
      </c>
      <c r="D42" s="1">
        <v>0</v>
      </c>
      <c r="E42" s="1">
        <v>0</v>
      </c>
      <c r="F42" s="1">
        <v>0</v>
      </c>
      <c r="G42">
        <f t="shared" si="5"/>
        <v>0</v>
      </c>
      <c r="H42">
        <f t="shared" si="6"/>
        <v>0</v>
      </c>
      <c r="I42" s="1">
        <v>0</v>
      </c>
      <c r="J42" s="1">
        <v>1</v>
      </c>
      <c r="K42" s="1">
        <v>0</v>
      </c>
      <c r="L42">
        <f t="shared" si="7"/>
        <v>1</v>
      </c>
      <c r="M42">
        <f t="shared" si="8"/>
        <v>1</v>
      </c>
      <c r="N42" s="1">
        <f t="shared" si="9"/>
        <v>1</v>
      </c>
    </row>
    <row r="43" spans="1:14" x14ac:dyDescent="0.25">
      <c r="A43" s="1">
        <v>9</v>
      </c>
      <c r="B43" s="1" t="s">
        <v>9</v>
      </c>
      <c r="C43" s="1">
        <v>18</v>
      </c>
      <c r="D43" s="1">
        <v>0</v>
      </c>
      <c r="E43" s="1">
        <v>0</v>
      </c>
      <c r="F43" s="1">
        <v>0</v>
      </c>
      <c r="G43">
        <f t="shared" si="5"/>
        <v>0</v>
      </c>
      <c r="H43">
        <f t="shared" si="6"/>
        <v>0</v>
      </c>
      <c r="I43" s="1">
        <v>1</v>
      </c>
      <c r="J43" s="1">
        <v>0</v>
      </c>
      <c r="K43" s="1">
        <v>0</v>
      </c>
      <c r="L43">
        <f t="shared" si="7"/>
        <v>1</v>
      </c>
      <c r="M43">
        <f t="shared" si="8"/>
        <v>1</v>
      </c>
      <c r="N43" s="1">
        <f t="shared" si="9"/>
        <v>1</v>
      </c>
    </row>
    <row r="44" spans="1:14" x14ac:dyDescent="0.25">
      <c r="A44" s="1">
        <v>10</v>
      </c>
      <c r="B44" s="1" t="s">
        <v>9</v>
      </c>
      <c r="C44" s="1">
        <v>22</v>
      </c>
      <c r="D44" s="1">
        <v>0</v>
      </c>
      <c r="E44" s="1">
        <v>0</v>
      </c>
      <c r="F44" s="1">
        <v>0</v>
      </c>
      <c r="G44">
        <f t="shared" si="5"/>
        <v>0</v>
      </c>
      <c r="H44">
        <f t="shared" si="6"/>
        <v>0</v>
      </c>
      <c r="I44" s="1">
        <v>1</v>
      </c>
      <c r="J44" s="1">
        <v>1</v>
      </c>
      <c r="K44" s="1">
        <v>1</v>
      </c>
      <c r="L44">
        <f t="shared" si="7"/>
        <v>3</v>
      </c>
      <c r="M44">
        <f t="shared" si="8"/>
        <v>1</v>
      </c>
      <c r="N44" s="1">
        <f t="shared" si="9"/>
        <v>1</v>
      </c>
    </row>
    <row r="45" spans="1:14" x14ac:dyDescent="0.25">
      <c r="A45" s="1">
        <v>11</v>
      </c>
      <c r="B45" s="1" t="s">
        <v>9</v>
      </c>
      <c r="C45" s="1">
        <v>26</v>
      </c>
      <c r="D45" s="1">
        <v>0</v>
      </c>
      <c r="E45" s="1">
        <v>0</v>
      </c>
      <c r="F45" s="1">
        <v>0</v>
      </c>
      <c r="G45">
        <f t="shared" si="5"/>
        <v>0</v>
      </c>
      <c r="H45">
        <f t="shared" si="6"/>
        <v>0</v>
      </c>
      <c r="I45" s="1">
        <v>1</v>
      </c>
      <c r="J45" s="1">
        <v>0</v>
      </c>
      <c r="K45" s="1">
        <v>1</v>
      </c>
      <c r="L45">
        <f t="shared" si="7"/>
        <v>2</v>
      </c>
      <c r="M45">
        <f t="shared" si="8"/>
        <v>1</v>
      </c>
      <c r="N45" s="1">
        <f t="shared" si="9"/>
        <v>1</v>
      </c>
    </row>
    <row r="46" spans="1:14" x14ac:dyDescent="0.25">
      <c r="A46" s="1">
        <v>18</v>
      </c>
      <c r="B46" s="1" t="s">
        <v>9</v>
      </c>
      <c r="C46" s="1">
        <v>38</v>
      </c>
      <c r="D46" s="1">
        <v>0</v>
      </c>
      <c r="E46" s="1">
        <v>0</v>
      </c>
      <c r="F46" s="1">
        <v>0</v>
      </c>
      <c r="G46">
        <f t="shared" si="5"/>
        <v>0</v>
      </c>
      <c r="H46">
        <f t="shared" si="6"/>
        <v>0</v>
      </c>
      <c r="I46" s="1">
        <v>1</v>
      </c>
      <c r="J46" s="1">
        <v>1</v>
      </c>
      <c r="K46" s="1">
        <v>1</v>
      </c>
      <c r="L46">
        <f t="shared" si="7"/>
        <v>3</v>
      </c>
      <c r="M46">
        <f t="shared" si="8"/>
        <v>1</v>
      </c>
      <c r="N46" s="1">
        <f t="shared" si="9"/>
        <v>1</v>
      </c>
    </row>
    <row r="47" spans="1:14" x14ac:dyDescent="0.25">
      <c r="A47" s="1">
        <v>22</v>
      </c>
      <c r="B47" s="1" t="s">
        <v>9</v>
      </c>
      <c r="C47" s="1">
        <v>61</v>
      </c>
      <c r="D47" s="1">
        <v>0</v>
      </c>
      <c r="E47" s="1">
        <v>0</v>
      </c>
      <c r="F47" s="1">
        <v>0</v>
      </c>
      <c r="G47">
        <f t="shared" si="5"/>
        <v>0</v>
      </c>
      <c r="H47">
        <f t="shared" si="6"/>
        <v>0</v>
      </c>
      <c r="I47" s="1">
        <v>1</v>
      </c>
      <c r="J47" s="1">
        <v>0</v>
      </c>
      <c r="K47" s="1">
        <v>1</v>
      </c>
      <c r="L47">
        <f t="shared" si="7"/>
        <v>2</v>
      </c>
      <c r="M47">
        <f t="shared" si="8"/>
        <v>1</v>
      </c>
      <c r="N47" s="1">
        <f t="shared" si="9"/>
        <v>1</v>
      </c>
    </row>
    <row r="48" spans="1:14" x14ac:dyDescent="0.25">
      <c r="A48" s="1">
        <v>26</v>
      </c>
      <c r="B48" s="1" t="s">
        <v>9</v>
      </c>
      <c r="C48" s="1">
        <v>86</v>
      </c>
      <c r="D48" s="1">
        <v>0</v>
      </c>
      <c r="E48" s="1">
        <v>0</v>
      </c>
      <c r="F48" s="1">
        <v>0</v>
      </c>
      <c r="G48">
        <f t="shared" si="5"/>
        <v>0</v>
      </c>
      <c r="H48">
        <f t="shared" si="6"/>
        <v>0</v>
      </c>
      <c r="I48" s="1">
        <v>1</v>
      </c>
      <c r="J48" s="1">
        <v>1</v>
      </c>
      <c r="K48" s="1">
        <v>1</v>
      </c>
      <c r="L48">
        <f t="shared" si="7"/>
        <v>3</v>
      </c>
      <c r="M48">
        <f t="shared" si="8"/>
        <v>1</v>
      </c>
      <c r="N48" s="1">
        <f t="shared" si="9"/>
        <v>1</v>
      </c>
    </row>
    <row r="49" spans="1:14" x14ac:dyDescent="0.25">
      <c r="A49" s="1">
        <v>27</v>
      </c>
      <c r="B49" s="1" t="s">
        <v>9</v>
      </c>
      <c r="C49" s="1">
        <v>93</v>
      </c>
      <c r="D49" s="1">
        <v>0</v>
      </c>
      <c r="E49" s="1">
        <v>0</v>
      </c>
      <c r="F49" s="1">
        <v>1</v>
      </c>
      <c r="G49">
        <f t="shared" si="5"/>
        <v>1</v>
      </c>
      <c r="H49">
        <f t="shared" si="6"/>
        <v>1</v>
      </c>
      <c r="I49" s="1">
        <v>0</v>
      </c>
      <c r="J49" s="1">
        <v>0</v>
      </c>
      <c r="K49" s="1">
        <v>0</v>
      </c>
      <c r="L49">
        <f t="shared" si="7"/>
        <v>0</v>
      </c>
      <c r="M49">
        <f t="shared" si="8"/>
        <v>0</v>
      </c>
      <c r="N49" s="1">
        <f t="shared" si="9"/>
        <v>1</v>
      </c>
    </row>
    <row r="50" spans="1:14" x14ac:dyDescent="0.25">
      <c r="A50" s="1">
        <v>30</v>
      </c>
      <c r="B50" s="1" t="s">
        <v>9</v>
      </c>
      <c r="C50" s="1">
        <v>109</v>
      </c>
      <c r="D50" s="1">
        <v>0</v>
      </c>
      <c r="E50" s="1">
        <v>0</v>
      </c>
      <c r="F50" s="1">
        <v>0</v>
      </c>
      <c r="G50">
        <f t="shared" si="5"/>
        <v>0</v>
      </c>
      <c r="H50">
        <f t="shared" si="6"/>
        <v>0</v>
      </c>
      <c r="I50" s="1">
        <v>1</v>
      </c>
      <c r="J50" s="1">
        <v>0</v>
      </c>
      <c r="K50" s="1">
        <v>0</v>
      </c>
      <c r="L50">
        <f t="shared" si="7"/>
        <v>1</v>
      </c>
      <c r="M50">
        <f t="shared" si="8"/>
        <v>1</v>
      </c>
      <c r="N50" s="1">
        <f t="shared" si="9"/>
        <v>1</v>
      </c>
    </row>
    <row r="51" spans="1:14" x14ac:dyDescent="0.25">
      <c r="A51" s="1">
        <v>33</v>
      </c>
      <c r="B51" s="1" t="s">
        <v>9</v>
      </c>
      <c r="C51" s="1">
        <v>123</v>
      </c>
      <c r="D51" s="1">
        <v>0</v>
      </c>
      <c r="E51" s="1">
        <v>0</v>
      </c>
      <c r="F51" s="1">
        <v>0</v>
      </c>
      <c r="G51">
        <f t="shared" si="5"/>
        <v>0</v>
      </c>
      <c r="H51">
        <f t="shared" si="6"/>
        <v>0</v>
      </c>
      <c r="I51" s="1">
        <v>1</v>
      </c>
      <c r="J51" s="1">
        <v>1</v>
      </c>
      <c r="K51" s="1">
        <v>1</v>
      </c>
      <c r="L51">
        <f t="shared" si="7"/>
        <v>3</v>
      </c>
      <c r="M51">
        <f t="shared" si="8"/>
        <v>1</v>
      </c>
      <c r="N51" s="1">
        <f t="shared" si="9"/>
        <v>1</v>
      </c>
    </row>
    <row r="52" spans="1:14" x14ac:dyDescent="0.25">
      <c r="A52" s="1">
        <v>41</v>
      </c>
      <c r="B52" s="1" t="s">
        <v>9</v>
      </c>
      <c r="C52" s="1">
        <v>163</v>
      </c>
      <c r="D52" s="1">
        <v>0</v>
      </c>
      <c r="E52" s="1">
        <v>0</v>
      </c>
      <c r="F52" s="1">
        <v>0</v>
      </c>
      <c r="G52">
        <f t="shared" si="5"/>
        <v>0</v>
      </c>
      <c r="H52">
        <f t="shared" si="6"/>
        <v>0</v>
      </c>
      <c r="I52" s="1">
        <v>1</v>
      </c>
      <c r="J52" s="1">
        <v>1</v>
      </c>
      <c r="K52" s="1">
        <v>1</v>
      </c>
      <c r="L52">
        <f t="shared" si="7"/>
        <v>3</v>
      </c>
      <c r="M52">
        <f t="shared" si="8"/>
        <v>1</v>
      </c>
      <c r="N52" s="1">
        <f t="shared" si="9"/>
        <v>1</v>
      </c>
    </row>
    <row r="53" spans="1:14" x14ac:dyDescent="0.25">
      <c r="A53" s="1">
        <v>43</v>
      </c>
      <c r="B53" s="1" t="s">
        <v>9</v>
      </c>
      <c r="C53" s="1" t="s">
        <v>10</v>
      </c>
      <c r="D53" s="1">
        <v>0</v>
      </c>
      <c r="E53" s="1">
        <v>0</v>
      </c>
      <c r="F53" s="1">
        <v>0</v>
      </c>
      <c r="G53">
        <f t="shared" si="5"/>
        <v>0</v>
      </c>
      <c r="H53">
        <f t="shared" si="6"/>
        <v>0</v>
      </c>
      <c r="I53" s="1">
        <v>1</v>
      </c>
      <c r="J53" s="1">
        <v>1</v>
      </c>
      <c r="K53" s="1">
        <v>1</v>
      </c>
      <c r="L53">
        <f t="shared" si="7"/>
        <v>3</v>
      </c>
      <c r="M53">
        <f t="shared" si="8"/>
        <v>1</v>
      </c>
      <c r="N53" s="1">
        <f t="shared" si="9"/>
        <v>1</v>
      </c>
    </row>
    <row r="54" spans="1:14" x14ac:dyDescent="0.25">
      <c r="A54" s="1">
        <v>46</v>
      </c>
      <c r="B54" s="1" t="s">
        <v>9</v>
      </c>
      <c r="C54" s="1" t="s">
        <v>15</v>
      </c>
      <c r="D54" s="1">
        <v>0</v>
      </c>
      <c r="E54" s="1">
        <v>0</v>
      </c>
      <c r="F54" s="1">
        <v>0</v>
      </c>
      <c r="G54">
        <f t="shared" si="5"/>
        <v>0</v>
      </c>
      <c r="H54">
        <f t="shared" si="6"/>
        <v>0</v>
      </c>
      <c r="I54" s="1">
        <v>1</v>
      </c>
      <c r="J54" s="1">
        <v>1</v>
      </c>
      <c r="K54" s="1">
        <v>1</v>
      </c>
      <c r="L54">
        <f t="shared" si="7"/>
        <v>3</v>
      </c>
      <c r="M54">
        <f t="shared" si="8"/>
        <v>1</v>
      </c>
      <c r="N54" s="1">
        <f t="shared" si="9"/>
        <v>1</v>
      </c>
    </row>
    <row r="55" spans="1:14" x14ac:dyDescent="0.25">
      <c r="A55" s="1">
        <v>47</v>
      </c>
      <c r="B55" s="1" t="s">
        <v>9</v>
      </c>
      <c r="C55" s="1" t="s">
        <v>16</v>
      </c>
      <c r="D55" s="1">
        <v>0</v>
      </c>
      <c r="E55" s="1">
        <v>0</v>
      </c>
      <c r="F55" s="1">
        <v>0</v>
      </c>
      <c r="G55">
        <f t="shared" si="5"/>
        <v>0</v>
      </c>
      <c r="H55">
        <f t="shared" si="6"/>
        <v>0</v>
      </c>
      <c r="I55" s="1">
        <v>1</v>
      </c>
      <c r="J55" s="1">
        <v>1</v>
      </c>
      <c r="K55" s="1">
        <v>1</v>
      </c>
      <c r="L55">
        <f t="shared" si="7"/>
        <v>3</v>
      </c>
      <c r="M55">
        <f t="shared" si="8"/>
        <v>1</v>
      </c>
      <c r="N55" s="1">
        <f t="shared" si="9"/>
        <v>1</v>
      </c>
    </row>
    <row r="56" spans="1:14" x14ac:dyDescent="0.25">
      <c r="A56" s="1">
        <v>48</v>
      </c>
      <c r="B56" s="1" t="s">
        <v>14</v>
      </c>
      <c r="C56" s="1">
        <v>1</v>
      </c>
      <c r="D56" s="1">
        <v>0</v>
      </c>
      <c r="E56" s="1">
        <v>0</v>
      </c>
      <c r="F56" s="1">
        <v>0</v>
      </c>
      <c r="G56">
        <f t="shared" si="5"/>
        <v>0</v>
      </c>
      <c r="H56">
        <f t="shared" si="6"/>
        <v>0</v>
      </c>
      <c r="I56" s="1">
        <v>1</v>
      </c>
      <c r="J56" s="1">
        <v>1</v>
      </c>
      <c r="K56" s="1">
        <v>1</v>
      </c>
      <c r="L56">
        <f t="shared" si="7"/>
        <v>3</v>
      </c>
      <c r="M56">
        <f t="shared" si="8"/>
        <v>1</v>
      </c>
      <c r="N56" s="1">
        <f t="shared" si="9"/>
        <v>1</v>
      </c>
    </row>
    <row r="57" spans="1:14" x14ac:dyDescent="0.25">
      <c r="A57" s="1">
        <v>49</v>
      </c>
      <c r="B57" s="1" t="s">
        <v>14</v>
      </c>
      <c r="C57" s="1">
        <v>4</v>
      </c>
      <c r="D57" s="1">
        <v>0</v>
      </c>
      <c r="E57" s="1">
        <v>0</v>
      </c>
      <c r="F57" s="1">
        <v>0</v>
      </c>
      <c r="G57">
        <f t="shared" si="5"/>
        <v>0</v>
      </c>
      <c r="H57">
        <f t="shared" si="6"/>
        <v>0</v>
      </c>
      <c r="I57" s="1">
        <v>1</v>
      </c>
      <c r="J57" s="1">
        <v>1</v>
      </c>
      <c r="K57" s="1">
        <v>1</v>
      </c>
      <c r="L57">
        <f t="shared" si="7"/>
        <v>3</v>
      </c>
      <c r="M57">
        <f t="shared" si="8"/>
        <v>1</v>
      </c>
      <c r="N57" s="1">
        <f t="shared" si="9"/>
        <v>1</v>
      </c>
    </row>
    <row r="58" spans="1:14" x14ac:dyDescent="0.25">
      <c r="A58" s="1">
        <v>50</v>
      </c>
      <c r="B58" s="1" t="s">
        <v>14</v>
      </c>
      <c r="C58" s="1">
        <v>17</v>
      </c>
      <c r="D58" s="1">
        <v>0</v>
      </c>
      <c r="E58" s="1">
        <v>0</v>
      </c>
      <c r="F58" s="1">
        <v>0</v>
      </c>
      <c r="G58">
        <f t="shared" si="5"/>
        <v>0</v>
      </c>
      <c r="H58">
        <f t="shared" si="6"/>
        <v>0</v>
      </c>
      <c r="I58" s="1">
        <v>0</v>
      </c>
      <c r="J58" s="1">
        <v>0</v>
      </c>
      <c r="K58" s="1">
        <v>1</v>
      </c>
      <c r="L58">
        <f t="shared" si="7"/>
        <v>1</v>
      </c>
      <c r="M58">
        <f t="shared" si="8"/>
        <v>1</v>
      </c>
      <c r="N58" s="1">
        <f t="shared" si="9"/>
        <v>1</v>
      </c>
    </row>
    <row r="59" spans="1:14" x14ac:dyDescent="0.25">
      <c r="A59" s="1">
        <v>51</v>
      </c>
      <c r="B59" s="1" t="s">
        <v>14</v>
      </c>
      <c r="C59" s="1">
        <v>20</v>
      </c>
      <c r="D59" s="1">
        <v>0</v>
      </c>
      <c r="E59" s="1">
        <v>0</v>
      </c>
      <c r="F59" s="1">
        <v>0</v>
      </c>
      <c r="G59">
        <f t="shared" si="5"/>
        <v>0</v>
      </c>
      <c r="H59">
        <f t="shared" si="6"/>
        <v>0</v>
      </c>
      <c r="I59" s="1">
        <v>1</v>
      </c>
      <c r="J59" s="1">
        <v>1</v>
      </c>
      <c r="K59" s="1">
        <v>1</v>
      </c>
      <c r="L59">
        <f t="shared" si="7"/>
        <v>3</v>
      </c>
      <c r="M59">
        <f t="shared" si="8"/>
        <v>1</v>
      </c>
      <c r="N59" s="1">
        <f t="shared" si="9"/>
        <v>1</v>
      </c>
    </row>
    <row r="60" spans="1:14" x14ac:dyDescent="0.25">
      <c r="A60" s="1">
        <v>52</v>
      </c>
      <c r="B60" s="1" t="s">
        <v>14</v>
      </c>
      <c r="C60" s="1">
        <v>25</v>
      </c>
      <c r="D60" s="1">
        <v>1</v>
      </c>
      <c r="E60" s="1">
        <v>1</v>
      </c>
      <c r="F60" s="1">
        <v>1</v>
      </c>
      <c r="G60">
        <f t="shared" si="5"/>
        <v>3</v>
      </c>
      <c r="H60">
        <f t="shared" si="6"/>
        <v>1</v>
      </c>
      <c r="I60" s="1">
        <v>0</v>
      </c>
      <c r="J60" s="1">
        <v>0</v>
      </c>
      <c r="K60" s="1">
        <v>0</v>
      </c>
      <c r="L60">
        <f t="shared" si="7"/>
        <v>0</v>
      </c>
      <c r="M60">
        <f t="shared" si="8"/>
        <v>0</v>
      </c>
      <c r="N60" s="1">
        <f t="shared" si="9"/>
        <v>1</v>
      </c>
    </row>
    <row r="61" spans="1:14" x14ac:dyDescent="0.25">
      <c r="A61" s="1">
        <v>53</v>
      </c>
      <c r="B61" s="1" t="s">
        <v>14</v>
      </c>
      <c r="C61" s="1">
        <v>29</v>
      </c>
      <c r="D61" s="1">
        <v>0</v>
      </c>
      <c r="E61" s="1">
        <v>0</v>
      </c>
      <c r="F61" s="1">
        <v>0</v>
      </c>
      <c r="G61">
        <f t="shared" si="5"/>
        <v>0</v>
      </c>
      <c r="H61">
        <f t="shared" si="6"/>
        <v>0</v>
      </c>
      <c r="I61" s="1">
        <v>1</v>
      </c>
      <c r="J61" s="1">
        <v>0</v>
      </c>
      <c r="K61" s="1">
        <v>1</v>
      </c>
      <c r="L61">
        <f t="shared" si="7"/>
        <v>2</v>
      </c>
      <c r="M61">
        <f t="shared" si="8"/>
        <v>1</v>
      </c>
      <c r="N61" s="1">
        <f t="shared" si="9"/>
        <v>1</v>
      </c>
    </row>
    <row r="62" spans="1:14" x14ac:dyDescent="0.25">
      <c r="A62" s="1">
        <v>59</v>
      </c>
      <c r="B62" s="1" t="s">
        <v>14</v>
      </c>
      <c r="C62" s="1">
        <v>52</v>
      </c>
      <c r="D62" s="1">
        <v>0</v>
      </c>
      <c r="E62" s="1">
        <v>0</v>
      </c>
      <c r="F62" s="1">
        <v>0</v>
      </c>
      <c r="G62">
        <f t="shared" si="5"/>
        <v>0</v>
      </c>
      <c r="H62">
        <f t="shared" si="6"/>
        <v>0</v>
      </c>
      <c r="I62" s="1">
        <v>0</v>
      </c>
      <c r="J62" s="1">
        <v>1</v>
      </c>
      <c r="K62" s="1">
        <v>0</v>
      </c>
      <c r="L62">
        <f t="shared" si="7"/>
        <v>1</v>
      </c>
      <c r="M62">
        <f t="shared" si="8"/>
        <v>1</v>
      </c>
      <c r="N62" s="1">
        <f t="shared" si="9"/>
        <v>1</v>
      </c>
    </row>
    <row r="63" spans="1:14" x14ac:dyDescent="0.25">
      <c r="A63" s="1">
        <v>60</v>
      </c>
      <c r="B63" s="1" t="s">
        <v>14</v>
      </c>
      <c r="C63" s="1">
        <v>56</v>
      </c>
      <c r="D63" s="1">
        <v>0</v>
      </c>
      <c r="E63" s="1">
        <v>0</v>
      </c>
      <c r="F63" s="1">
        <v>0</v>
      </c>
      <c r="G63">
        <f t="shared" si="5"/>
        <v>0</v>
      </c>
      <c r="H63">
        <f t="shared" si="6"/>
        <v>0</v>
      </c>
      <c r="I63" s="1">
        <v>1</v>
      </c>
      <c r="J63" s="1">
        <v>1</v>
      </c>
      <c r="K63" s="1">
        <v>1</v>
      </c>
      <c r="L63">
        <f t="shared" si="7"/>
        <v>3</v>
      </c>
      <c r="M63">
        <f t="shared" si="8"/>
        <v>1</v>
      </c>
      <c r="N63" s="1">
        <f t="shared" si="9"/>
        <v>1</v>
      </c>
    </row>
    <row r="64" spans="1:14" x14ac:dyDescent="0.25">
      <c r="A64" s="1">
        <v>62</v>
      </c>
      <c r="B64" s="1" t="s">
        <v>14</v>
      </c>
      <c r="C64" s="1">
        <v>65</v>
      </c>
      <c r="D64" s="1">
        <v>0</v>
      </c>
      <c r="E64" s="1">
        <v>0</v>
      </c>
      <c r="F64" s="1">
        <v>0</v>
      </c>
      <c r="G64">
        <f t="shared" si="5"/>
        <v>0</v>
      </c>
      <c r="H64">
        <f t="shared" si="6"/>
        <v>0</v>
      </c>
      <c r="I64" s="1">
        <v>1</v>
      </c>
      <c r="J64" s="1">
        <v>1</v>
      </c>
      <c r="K64" s="1">
        <v>1</v>
      </c>
      <c r="L64">
        <f t="shared" si="7"/>
        <v>3</v>
      </c>
      <c r="M64">
        <f t="shared" si="8"/>
        <v>1</v>
      </c>
      <c r="N64" s="1">
        <f t="shared" si="9"/>
        <v>1</v>
      </c>
    </row>
    <row r="65" spans="1:14" x14ac:dyDescent="0.25">
      <c r="A65" s="1">
        <v>63</v>
      </c>
      <c r="B65" s="1" t="s">
        <v>14</v>
      </c>
      <c r="C65" s="1">
        <v>73</v>
      </c>
      <c r="D65" s="1">
        <v>0</v>
      </c>
      <c r="E65" s="1">
        <v>0</v>
      </c>
      <c r="F65" s="1">
        <v>0</v>
      </c>
      <c r="G65">
        <f t="shared" si="5"/>
        <v>0</v>
      </c>
      <c r="H65">
        <f t="shared" si="6"/>
        <v>0</v>
      </c>
      <c r="I65" s="1">
        <v>1</v>
      </c>
      <c r="J65" s="1">
        <v>0</v>
      </c>
      <c r="K65" s="1">
        <v>1</v>
      </c>
      <c r="L65">
        <f t="shared" si="7"/>
        <v>2</v>
      </c>
      <c r="M65">
        <f t="shared" si="8"/>
        <v>1</v>
      </c>
      <c r="N65" s="1">
        <f t="shared" si="9"/>
        <v>1</v>
      </c>
    </row>
    <row r="66" spans="1:14" x14ac:dyDescent="0.25">
      <c r="A66" s="1">
        <v>64</v>
      </c>
      <c r="B66" s="1" t="s">
        <v>14</v>
      </c>
      <c r="C66" s="1">
        <v>77</v>
      </c>
      <c r="D66" s="1">
        <v>0</v>
      </c>
      <c r="E66" s="1">
        <v>0</v>
      </c>
      <c r="F66" s="1">
        <v>0</v>
      </c>
      <c r="G66">
        <f t="shared" ref="G66:G89" si="10">SUM(D66:F66)</f>
        <v>0</v>
      </c>
      <c r="H66">
        <f t="shared" ref="H66:H89" si="11">IF(G66&gt;0,1,0)</f>
        <v>0</v>
      </c>
      <c r="I66" s="1">
        <v>1</v>
      </c>
      <c r="J66" s="1">
        <v>1</v>
      </c>
      <c r="K66" s="1">
        <v>1</v>
      </c>
      <c r="L66">
        <f t="shared" ref="L66:L89" si="12">SUM(I66:K66)</f>
        <v>3</v>
      </c>
      <c r="M66">
        <f t="shared" ref="M66:M89" si="13">IF(L66&gt;0,1,0)</f>
        <v>1</v>
      </c>
      <c r="N66" s="1">
        <f t="shared" ref="N66:N89" si="14">SUM(H66+M66)</f>
        <v>1</v>
      </c>
    </row>
    <row r="67" spans="1:14" x14ac:dyDescent="0.25">
      <c r="A67" s="1">
        <v>66</v>
      </c>
      <c r="B67" s="1" t="s">
        <v>14</v>
      </c>
      <c r="C67" s="1">
        <v>82</v>
      </c>
      <c r="D67" s="1">
        <v>0</v>
      </c>
      <c r="E67" s="1">
        <v>0</v>
      </c>
      <c r="F67" s="1">
        <v>0</v>
      </c>
      <c r="G67">
        <f t="shared" si="10"/>
        <v>0</v>
      </c>
      <c r="H67">
        <f t="shared" si="11"/>
        <v>0</v>
      </c>
      <c r="I67" s="1">
        <v>1</v>
      </c>
      <c r="J67" s="1">
        <v>1</v>
      </c>
      <c r="K67" s="1">
        <v>1</v>
      </c>
      <c r="L67">
        <f t="shared" si="12"/>
        <v>3</v>
      </c>
      <c r="M67">
        <f t="shared" si="13"/>
        <v>1</v>
      </c>
      <c r="N67" s="1">
        <f t="shared" si="14"/>
        <v>1</v>
      </c>
    </row>
    <row r="68" spans="1:14" x14ac:dyDescent="0.25">
      <c r="A68" s="1">
        <v>72</v>
      </c>
      <c r="B68" s="1" t="s">
        <v>14</v>
      </c>
      <c r="C68" s="1">
        <v>120</v>
      </c>
      <c r="D68" s="1">
        <v>0</v>
      </c>
      <c r="E68" s="1">
        <v>0</v>
      </c>
      <c r="F68" s="1">
        <v>0</v>
      </c>
      <c r="G68">
        <f t="shared" si="10"/>
        <v>0</v>
      </c>
      <c r="H68">
        <f t="shared" si="11"/>
        <v>0</v>
      </c>
      <c r="I68" s="1">
        <v>1</v>
      </c>
      <c r="J68" s="1">
        <v>1</v>
      </c>
      <c r="K68" s="1">
        <v>1</v>
      </c>
      <c r="L68">
        <f t="shared" si="12"/>
        <v>3</v>
      </c>
      <c r="M68">
        <f t="shared" si="13"/>
        <v>1</v>
      </c>
      <c r="N68" s="1">
        <f t="shared" si="14"/>
        <v>1</v>
      </c>
    </row>
    <row r="69" spans="1:14" x14ac:dyDescent="0.25">
      <c r="A69" s="1">
        <v>75</v>
      </c>
      <c r="B69" s="1" t="s">
        <v>14</v>
      </c>
      <c r="C69" s="1">
        <v>161</v>
      </c>
      <c r="D69" s="1">
        <v>0</v>
      </c>
      <c r="E69" s="1">
        <v>0</v>
      </c>
      <c r="F69" s="1">
        <v>0</v>
      </c>
      <c r="G69">
        <f t="shared" si="10"/>
        <v>0</v>
      </c>
      <c r="H69">
        <f t="shared" si="11"/>
        <v>0</v>
      </c>
      <c r="I69" s="1">
        <v>0</v>
      </c>
      <c r="J69" s="1">
        <v>1</v>
      </c>
      <c r="K69" s="1">
        <v>1</v>
      </c>
      <c r="L69">
        <f t="shared" si="12"/>
        <v>2</v>
      </c>
      <c r="M69">
        <f t="shared" si="13"/>
        <v>1</v>
      </c>
      <c r="N69" s="1">
        <f t="shared" si="14"/>
        <v>1</v>
      </c>
    </row>
    <row r="70" spans="1:14" x14ac:dyDescent="0.25">
      <c r="A70" s="1">
        <v>76</v>
      </c>
      <c r="B70" s="1" t="s">
        <v>14</v>
      </c>
      <c r="C70" s="1">
        <v>178</v>
      </c>
      <c r="D70" s="1">
        <v>0</v>
      </c>
      <c r="E70" s="1">
        <v>0</v>
      </c>
      <c r="F70" s="1">
        <v>0</v>
      </c>
      <c r="G70">
        <f t="shared" si="10"/>
        <v>0</v>
      </c>
      <c r="H70">
        <f t="shared" si="11"/>
        <v>0</v>
      </c>
      <c r="I70" s="1">
        <v>1</v>
      </c>
      <c r="J70" s="1">
        <v>1</v>
      </c>
      <c r="K70" s="1">
        <v>1</v>
      </c>
      <c r="L70">
        <f t="shared" si="12"/>
        <v>3</v>
      </c>
      <c r="M70">
        <f t="shared" si="13"/>
        <v>1</v>
      </c>
      <c r="N70" s="1">
        <f t="shared" si="14"/>
        <v>1</v>
      </c>
    </row>
    <row r="71" spans="1:14" x14ac:dyDescent="0.25">
      <c r="A71" s="1">
        <v>77</v>
      </c>
      <c r="B71" s="1" t="s">
        <v>14</v>
      </c>
      <c r="C71" s="1">
        <v>193</v>
      </c>
      <c r="D71" s="1">
        <v>0</v>
      </c>
      <c r="E71" s="1">
        <v>0</v>
      </c>
      <c r="F71" s="1">
        <v>0</v>
      </c>
      <c r="G71">
        <f t="shared" si="10"/>
        <v>0</v>
      </c>
      <c r="H71">
        <f t="shared" si="11"/>
        <v>0</v>
      </c>
      <c r="I71" s="1">
        <v>1</v>
      </c>
      <c r="J71" s="1">
        <v>1</v>
      </c>
      <c r="K71" s="1">
        <v>1</v>
      </c>
      <c r="L71">
        <f t="shared" si="12"/>
        <v>3</v>
      </c>
      <c r="M71">
        <f t="shared" si="13"/>
        <v>1</v>
      </c>
      <c r="N71" s="1">
        <f t="shared" si="14"/>
        <v>1</v>
      </c>
    </row>
    <row r="72" spans="1:14" x14ac:dyDescent="0.25">
      <c r="A72" s="1">
        <v>78</v>
      </c>
      <c r="B72" s="1" t="s">
        <v>14</v>
      </c>
      <c r="C72" s="1">
        <v>201</v>
      </c>
      <c r="D72" s="1">
        <v>0</v>
      </c>
      <c r="E72" s="1">
        <v>0</v>
      </c>
      <c r="F72" s="1">
        <v>0</v>
      </c>
      <c r="G72">
        <f t="shared" si="10"/>
        <v>0</v>
      </c>
      <c r="H72">
        <f t="shared" si="11"/>
        <v>0</v>
      </c>
      <c r="I72" s="1">
        <v>1</v>
      </c>
      <c r="J72" s="1">
        <v>1</v>
      </c>
      <c r="K72" s="1">
        <v>1</v>
      </c>
      <c r="L72">
        <f t="shared" si="12"/>
        <v>3</v>
      </c>
      <c r="M72">
        <f t="shared" si="13"/>
        <v>1</v>
      </c>
      <c r="N72" s="1">
        <f t="shared" si="14"/>
        <v>1</v>
      </c>
    </row>
    <row r="73" spans="1:14" x14ac:dyDescent="0.25">
      <c r="A73" s="1">
        <v>80</v>
      </c>
      <c r="B73" s="1" t="s">
        <v>14</v>
      </c>
      <c r="C73" s="1">
        <v>203</v>
      </c>
      <c r="D73" s="1">
        <v>0</v>
      </c>
      <c r="E73" s="1">
        <v>0</v>
      </c>
      <c r="F73" s="1">
        <v>0</v>
      </c>
      <c r="G73">
        <f t="shared" si="10"/>
        <v>0</v>
      </c>
      <c r="H73">
        <f t="shared" si="11"/>
        <v>0</v>
      </c>
      <c r="I73" s="1">
        <v>1</v>
      </c>
      <c r="J73" s="1">
        <v>1</v>
      </c>
      <c r="K73" s="1">
        <v>1</v>
      </c>
      <c r="L73">
        <f t="shared" si="12"/>
        <v>3</v>
      </c>
      <c r="M73">
        <f t="shared" si="13"/>
        <v>1</v>
      </c>
      <c r="N73" s="1">
        <f t="shared" si="14"/>
        <v>1</v>
      </c>
    </row>
    <row r="74" spans="1:14" x14ac:dyDescent="0.25">
      <c r="A74" s="1">
        <v>81</v>
      </c>
      <c r="B74" s="1" t="s">
        <v>14</v>
      </c>
      <c r="C74" s="1">
        <v>204</v>
      </c>
      <c r="D74" s="1">
        <v>0</v>
      </c>
      <c r="E74" s="1">
        <v>0</v>
      </c>
      <c r="F74" s="1">
        <v>0</v>
      </c>
      <c r="G74">
        <f t="shared" si="10"/>
        <v>0</v>
      </c>
      <c r="H74">
        <f t="shared" si="11"/>
        <v>0</v>
      </c>
      <c r="I74" s="1">
        <v>1</v>
      </c>
      <c r="J74" s="1">
        <v>1</v>
      </c>
      <c r="K74" s="1">
        <v>1</v>
      </c>
      <c r="L74">
        <f t="shared" si="12"/>
        <v>3</v>
      </c>
      <c r="M74">
        <f t="shared" si="13"/>
        <v>1</v>
      </c>
      <c r="N74" s="1">
        <f t="shared" si="14"/>
        <v>1</v>
      </c>
    </row>
    <row r="75" spans="1:14" x14ac:dyDescent="0.25">
      <c r="A75" s="1">
        <v>82</v>
      </c>
      <c r="B75" s="1" t="s">
        <v>17</v>
      </c>
      <c r="C75" s="1">
        <v>5</v>
      </c>
      <c r="D75" s="1">
        <v>0</v>
      </c>
      <c r="E75" s="1">
        <v>0</v>
      </c>
      <c r="F75" s="1">
        <v>0</v>
      </c>
      <c r="G75">
        <f t="shared" si="10"/>
        <v>0</v>
      </c>
      <c r="H75">
        <f t="shared" si="11"/>
        <v>0</v>
      </c>
      <c r="I75" s="1">
        <v>1</v>
      </c>
      <c r="J75" s="1">
        <v>0</v>
      </c>
      <c r="K75" s="1">
        <v>1</v>
      </c>
      <c r="L75">
        <f t="shared" si="12"/>
        <v>2</v>
      </c>
      <c r="M75">
        <f t="shared" si="13"/>
        <v>1</v>
      </c>
      <c r="N75" s="1">
        <f t="shared" si="14"/>
        <v>1</v>
      </c>
    </row>
    <row r="76" spans="1:14" x14ac:dyDescent="0.25">
      <c r="A76" s="1">
        <v>85</v>
      </c>
      <c r="B76" s="1" t="s">
        <v>17</v>
      </c>
      <c r="C76" s="1">
        <v>17</v>
      </c>
      <c r="D76" s="1">
        <v>0</v>
      </c>
      <c r="E76" s="1">
        <v>0</v>
      </c>
      <c r="F76" s="1">
        <v>0</v>
      </c>
      <c r="G76">
        <f t="shared" si="10"/>
        <v>0</v>
      </c>
      <c r="H76">
        <f t="shared" si="11"/>
        <v>0</v>
      </c>
      <c r="I76" s="1">
        <v>0</v>
      </c>
      <c r="J76" s="1">
        <v>1</v>
      </c>
      <c r="K76" s="1">
        <v>1</v>
      </c>
      <c r="L76">
        <f t="shared" si="12"/>
        <v>2</v>
      </c>
      <c r="M76">
        <f t="shared" si="13"/>
        <v>1</v>
      </c>
      <c r="N76" s="1">
        <f t="shared" si="14"/>
        <v>1</v>
      </c>
    </row>
    <row r="77" spans="1:14" x14ac:dyDescent="0.25">
      <c r="A77" s="1">
        <v>88</v>
      </c>
      <c r="B77" s="1" t="s">
        <v>17</v>
      </c>
      <c r="C77" s="1">
        <v>61</v>
      </c>
      <c r="D77" s="1">
        <v>0</v>
      </c>
      <c r="E77" s="1">
        <v>0</v>
      </c>
      <c r="F77" s="1">
        <v>0</v>
      </c>
      <c r="G77">
        <f t="shared" si="10"/>
        <v>0</v>
      </c>
      <c r="H77">
        <f t="shared" si="11"/>
        <v>0</v>
      </c>
      <c r="I77" s="1">
        <v>0</v>
      </c>
      <c r="J77" s="1">
        <v>1</v>
      </c>
      <c r="K77" s="1">
        <v>0</v>
      </c>
      <c r="L77">
        <f t="shared" si="12"/>
        <v>1</v>
      </c>
      <c r="M77">
        <f t="shared" si="13"/>
        <v>1</v>
      </c>
      <c r="N77" s="1">
        <f t="shared" si="14"/>
        <v>1</v>
      </c>
    </row>
    <row r="78" spans="1:14" x14ac:dyDescent="0.25">
      <c r="A78" s="1">
        <v>5</v>
      </c>
      <c r="B78" s="1" t="s">
        <v>9</v>
      </c>
      <c r="C78" s="1">
        <v>12</v>
      </c>
      <c r="D78" s="1">
        <v>0</v>
      </c>
      <c r="E78" s="1">
        <v>1</v>
      </c>
      <c r="F78" s="1">
        <v>0</v>
      </c>
      <c r="G78">
        <f t="shared" si="10"/>
        <v>1</v>
      </c>
      <c r="H78">
        <f t="shared" si="11"/>
        <v>1</v>
      </c>
      <c r="I78" s="1">
        <v>0</v>
      </c>
      <c r="J78" s="1">
        <v>1</v>
      </c>
      <c r="K78" s="1">
        <v>1</v>
      </c>
      <c r="L78">
        <f t="shared" si="12"/>
        <v>2</v>
      </c>
      <c r="M78">
        <f t="shared" si="13"/>
        <v>1</v>
      </c>
      <c r="N78" s="1">
        <f t="shared" si="14"/>
        <v>2</v>
      </c>
    </row>
    <row r="79" spans="1:14" x14ac:dyDescent="0.25">
      <c r="A79" s="1">
        <v>15</v>
      </c>
      <c r="B79" s="1" t="s">
        <v>9</v>
      </c>
      <c r="C79" s="1">
        <v>34</v>
      </c>
      <c r="D79" s="1">
        <v>1</v>
      </c>
      <c r="E79" s="1">
        <v>1</v>
      </c>
      <c r="F79" s="1">
        <v>1</v>
      </c>
      <c r="G79">
        <f t="shared" si="10"/>
        <v>3</v>
      </c>
      <c r="H79">
        <f t="shared" si="11"/>
        <v>1</v>
      </c>
      <c r="I79" s="1">
        <v>0</v>
      </c>
      <c r="J79" s="1">
        <v>0</v>
      </c>
      <c r="K79" s="1">
        <v>1</v>
      </c>
      <c r="L79">
        <f t="shared" si="12"/>
        <v>1</v>
      </c>
      <c r="M79">
        <f t="shared" si="13"/>
        <v>1</v>
      </c>
      <c r="N79" s="1">
        <f t="shared" si="14"/>
        <v>2</v>
      </c>
    </row>
    <row r="80" spans="1:14" x14ac:dyDescent="0.25">
      <c r="A80" s="1">
        <v>16</v>
      </c>
      <c r="B80" s="1" t="s">
        <v>9</v>
      </c>
      <c r="C80" s="1">
        <v>35</v>
      </c>
      <c r="D80" s="1">
        <v>1</v>
      </c>
      <c r="E80" s="1">
        <v>1</v>
      </c>
      <c r="F80" s="1">
        <v>0</v>
      </c>
      <c r="G80">
        <f t="shared" si="10"/>
        <v>2</v>
      </c>
      <c r="H80">
        <f t="shared" si="11"/>
        <v>1</v>
      </c>
      <c r="I80" s="1">
        <v>1</v>
      </c>
      <c r="J80" s="1">
        <v>1</v>
      </c>
      <c r="K80" s="1">
        <v>1</v>
      </c>
      <c r="L80">
        <f t="shared" si="12"/>
        <v>3</v>
      </c>
      <c r="M80">
        <f t="shared" si="13"/>
        <v>1</v>
      </c>
      <c r="N80" s="1">
        <f t="shared" si="14"/>
        <v>2</v>
      </c>
    </row>
    <row r="81" spans="1:14" x14ac:dyDescent="0.25">
      <c r="A81" s="1">
        <v>25</v>
      </c>
      <c r="B81" s="1" t="s">
        <v>9</v>
      </c>
      <c r="C81" s="1">
        <v>85</v>
      </c>
      <c r="D81" s="1">
        <v>1</v>
      </c>
      <c r="E81" s="1">
        <v>0</v>
      </c>
      <c r="F81" s="1">
        <v>0</v>
      </c>
      <c r="G81">
        <f t="shared" si="10"/>
        <v>1</v>
      </c>
      <c r="H81">
        <f t="shared" si="11"/>
        <v>1</v>
      </c>
      <c r="I81" s="1">
        <v>1</v>
      </c>
      <c r="J81" s="1">
        <v>1</v>
      </c>
      <c r="K81" s="1">
        <v>1</v>
      </c>
      <c r="L81">
        <f t="shared" si="12"/>
        <v>3</v>
      </c>
      <c r="M81">
        <f t="shared" si="13"/>
        <v>1</v>
      </c>
      <c r="N81" s="1">
        <f t="shared" si="14"/>
        <v>2</v>
      </c>
    </row>
    <row r="82" spans="1:14" x14ac:dyDescent="0.25">
      <c r="A82" s="1">
        <v>31</v>
      </c>
      <c r="B82" s="1" t="s">
        <v>9</v>
      </c>
      <c r="C82" s="1">
        <v>117</v>
      </c>
      <c r="D82" s="1">
        <v>1</v>
      </c>
      <c r="E82" s="1">
        <v>1</v>
      </c>
      <c r="F82" s="1">
        <v>1</v>
      </c>
      <c r="G82">
        <f t="shared" si="10"/>
        <v>3</v>
      </c>
      <c r="H82">
        <f t="shared" si="11"/>
        <v>1</v>
      </c>
      <c r="I82" s="1">
        <v>1</v>
      </c>
      <c r="J82" s="1">
        <v>1</v>
      </c>
      <c r="K82" s="1">
        <v>1</v>
      </c>
      <c r="L82">
        <f t="shared" si="12"/>
        <v>3</v>
      </c>
      <c r="M82">
        <f t="shared" si="13"/>
        <v>1</v>
      </c>
      <c r="N82" s="1">
        <f t="shared" si="14"/>
        <v>2</v>
      </c>
    </row>
    <row r="83" spans="1:14" x14ac:dyDescent="0.25">
      <c r="A83" s="1">
        <v>35</v>
      </c>
      <c r="B83" s="1" t="s">
        <v>9</v>
      </c>
      <c r="C83" s="1">
        <v>130</v>
      </c>
      <c r="D83" s="1">
        <v>1</v>
      </c>
      <c r="E83" s="1">
        <v>1</v>
      </c>
      <c r="F83" s="1">
        <v>0</v>
      </c>
      <c r="G83">
        <f t="shared" si="10"/>
        <v>2</v>
      </c>
      <c r="H83">
        <f t="shared" si="11"/>
        <v>1</v>
      </c>
      <c r="I83" s="1">
        <v>1</v>
      </c>
      <c r="J83" s="1">
        <v>1</v>
      </c>
      <c r="K83" s="1">
        <v>1</v>
      </c>
      <c r="L83">
        <f t="shared" si="12"/>
        <v>3</v>
      </c>
      <c r="M83">
        <f t="shared" si="13"/>
        <v>1</v>
      </c>
      <c r="N83" s="1">
        <f t="shared" si="14"/>
        <v>2</v>
      </c>
    </row>
    <row r="84" spans="1:14" x14ac:dyDescent="0.25">
      <c r="A84" s="1">
        <v>37</v>
      </c>
      <c r="B84" s="1" t="s">
        <v>9</v>
      </c>
      <c r="C84" s="1">
        <v>149</v>
      </c>
      <c r="D84" s="1">
        <v>1</v>
      </c>
      <c r="E84" s="1">
        <v>1</v>
      </c>
      <c r="F84" s="1">
        <v>1</v>
      </c>
      <c r="G84">
        <f t="shared" si="10"/>
        <v>3</v>
      </c>
      <c r="H84">
        <f t="shared" si="11"/>
        <v>1</v>
      </c>
      <c r="I84" s="1">
        <v>1</v>
      </c>
      <c r="J84" s="1">
        <v>1</v>
      </c>
      <c r="K84" s="1">
        <v>1</v>
      </c>
      <c r="L84">
        <f t="shared" si="12"/>
        <v>3</v>
      </c>
      <c r="M84">
        <f t="shared" si="13"/>
        <v>1</v>
      </c>
      <c r="N84" s="1">
        <f t="shared" si="14"/>
        <v>2</v>
      </c>
    </row>
    <row r="85" spans="1:14" x14ac:dyDescent="0.25">
      <c r="A85" s="1">
        <v>38</v>
      </c>
      <c r="B85" s="1" t="s">
        <v>9</v>
      </c>
      <c r="C85" s="1">
        <v>154</v>
      </c>
      <c r="D85" s="1">
        <v>1</v>
      </c>
      <c r="E85" s="1">
        <v>1</v>
      </c>
      <c r="F85" s="1">
        <v>1</v>
      </c>
      <c r="G85">
        <f t="shared" si="10"/>
        <v>3</v>
      </c>
      <c r="H85">
        <f t="shared" si="11"/>
        <v>1</v>
      </c>
      <c r="I85" s="1">
        <v>1</v>
      </c>
      <c r="J85" s="1">
        <v>1</v>
      </c>
      <c r="K85" s="1">
        <v>1</v>
      </c>
      <c r="L85">
        <f t="shared" si="12"/>
        <v>3</v>
      </c>
      <c r="M85">
        <f t="shared" si="13"/>
        <v>1</v>
      </c>
      <c r="N85" s="1">
        <f t="shared" si="14"/>
        <v>2</v>
      </c>
    </row>
    <row r="86" spans="1:14" x14ac:dyDescent="0.25">
      <c r="A86" s="1">
        <v>39</v>
      </c>
      <c r="B86" s="1" t="s">
        <v>9</v>
      </c>
      <c r="C86" s="1">
        <v>156</v>
      </c>
      <c r="D86" s="1">
        <v>1</v>
      </c>
      <c r="E86" s="1">
        <v>1</v>
      </c>
      <c r="F86" s="1">
        <v>1</v>
      </c>
      <c r="G86">
        <f t="shared" si="10"/>
        <v>3</v>
      </c>
      <c r="H86">
        <f t="shared" si="11"/>
        <v>1</v>
      </c>
      <c r="I86" s="1">
        <v>1</v>
      </c>
      <c r="J86" s="1">
        <v>1</v>
      </c>
      <c r="K86" s="1">
        <v>1</v>
      </c>
      <c r="L86">
        <f t="shared" si="12"/>
        <v>3</v>
      </c>
      <c r="M86">
        <f t="shared" si="13"/>
        <v>1</v>
      </c>
      <c r="N86" s="1">
        <f t="shared" si="14"/>
        <v>2</v>
      </c>
    </row>
    <row r="87" spans="1:14" x14ac:dyDescent="0.25">
      <c r="A87" s="1">
        <v>40</v>
      </c>
      <c r="B87" s="1" t="s">
        <v>9</v>
      </c>
      <c r="C87" s="1">
        <v>157</v>
      </c>
      <c r="D87" s="1">
        <v>0</v>
      </c>
      <c r="E87" s="1">
        <v>1</v>
      </c>
      <c r="F87" s="1">
        <v>0</v>
      </c>
      <c r="G87">
        <f t="shared" si="10"/>
        <v>1</v>
      </c>
      <c r="H87">
        <f t="shared" si="11"/>
        <v>1</v>
      </c>
      <c r="I87" s="1">
        <v>1</v>
      </c>
      <c r="J87" s="1">
        <v>1</v>
      </c>
      <c r="K87" s="1">
        <v>1</v>
      </c>
      <c r="L87">
        <f t="shared" si="12"/>
        <v>3</v>
      </c>
      <c r="M87">
        <f t="shared" si="13"/>
        <v>1</v>
      </c>
      <c r="N87" s="1">
        <f t="shared" si="14"/>
        <v>2</v>
      </c>
    </row>
    <row r="88" spans="1:14" x14ac:dyDescent="0.25">
      <c r="A88" s="1">
        <v>68</v>
      </c>
      <c r="B88" s="1" t="s">
        <v>14</v>
      </c>
      <c r="C88" s="1">
        <v>103</v>
      </c>
      <c r="D88" s="1">
        <v>1</v>
      </c>
      <c r="E88" s="1">
        <v>1</v>
      </c>
      <c r="F88" s="1">
        <v>1</v>
      </c>
      <c r="G88">
        <f t="shared" si="10"/>
        <v>3</v>
      </c>
      <c r="H88">
        <f t="shared" si="11"/>
        <v>1</v>
      </c>
      <c r="I88" s="1">
        <v>1</v>
      </c>
      <c r="J88" s="1">
        <v>0</v>
      </c>
      <c r="K88" s="1">
        <v>0</v>
      </c>
      <c r="L88">
        <f t="shared" si="12"/>
        <v>1</v>
      </c>
      <c r="M88">
        <f t="shared" si="13"/>
        <v>1</v>
      </c>
      <c r="N88" s="1">
        <f t="shared" si="14"/>
        <v>2</v>
      </c>
    </row>
    <row r="89" spans="1:14" x14ac:dyDescent="0.25">
      <c r="A89" s="1">
        <v>87</v>
      </c>
      <c r="B89" s="1" t="s">
        <v>17</v>
      </c>
      <c r="C89" s="1">
        <v>24</v>
      </c>
      <c r="D89" s="1">
        <v>1</v>
      </c>
      <c r="E89" s="1">
        <v>1</v>
      </c>
      <c r="F89" s="1">
        <v>1</v>
      </c>
      <c r="G89">
        <f t="shared" si="10"/>
        <v>3</v>
      </c>
      <c r="H89">
        <f t="shared" si="11"/>
        <v>1</v>
      </c>
      <c r="I89" s="1">
        <v>1</v>
      </c>
      <c r="J89" s="1">
        <v>1</v>
      </c>
      <c r="K89" s="1">
        <v>1</v>
      </c>
      <c r="L89">
        <f t="shared" si="12"/>
        <v>3</v>
      </c>
      <c r="M89">
        <f t="shared" si="13"/>
        <v>1</v>
      </c>
      <c r="N89" s="1">
        <f t="shared" si="14"/>
        <v>2</v>
      </c>
    </row>
    <row r="90" spans="1:14" x14ac:dyDescent="0.25">
      <c r="H90">
        <f>SUM(H2:H89)</f>
        <v>14</v>
      </c>
      <c r="M90">
        <f>SUM(M2:M89)</f>
        <v>48</v>
      </c>
    </row>
  </sheetData>
  <sortState ref="A2:N89">
    <sortCondition ref="N2:N8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selection activeCell="H8" sqref="H8"/>
    </sheetView>
  </sheetViews>
  <sheetFormatPr defaultColWidth="8.85546875" defaultRowHeight="15" x14ac:dyDescent="0.25"/>
  <cols>
    <col min="2" max="2" width="21" customWidth="1"/>
    <col min="4" max="4" width="12" customWidth="1"/>
    <col min="5" max="5" width="11.85546875" customWidth="1"/>
  </cols>
  <sheetData>
    <row r="1" spans="1:6" ht="15.75" thickBot="1" x14ac:dyDescent="0.3">
      <c r="A1" s="2" t="s">
        <v>0</v>
      </c>
      <c r="B1" s="2" t="s">
        <v>1</v>
      </c>
      <c r="C1" s="2" t="s">
        <v>2</v>
      </c>
      <c r="D1" s="2" t="s">
        <v>206</v>
      </c>
      <c r="E1" s="6" t="s">
        <v>207</v>
      </c>
      <c r="F1" s="6" t="s">
        <v>344</v>
      </c>
    </row>
    <row r="2" spans="1:6" x14ac:dyDescent="0.25">
      <c r="A2" s="1">
        <v>5</v>
      </c>
      <c r="B2" s="1" t="s">
        <v>9</v>
      </c>
      <c r="C2" s="1">
        <v>12</v>
      </c>
      <c r="D2" s="13">
        <v>43.372100000000003</v>
      </c>
      <c r="E2" s="12">
        <v>-91.886300000000006</v>
      </c>
      <c r="F2" s="12">
        <v>11.7</v>
      </c>
    </row>
    <row r="3" spans="1:6" x14ac:dyDescent="0.25">
      <c r="A3" s="1">
        <v>15</v>
      </c>
      <c r="B3" s="1" t="s">
        <v>9</v>
      </c>
      <c r="C3" s="1">
        <v>34</v>
      </c>
      <c r="D3" s="12">
        <v>43.379058000000001</v>
      </c>
      <c r="E3" s="12">
        <v>-91.671349000000006</v>
      </c>
      <c r="F3" s="12">
        <v>13.9</v>
      </c>
    </row>
    <row r="4" spans="1:6" x14ac:dyDescent="0.25">
      <c r="A4" s="1">
        <v>16</v>
      </c>
      <c r="B4" s="1" t="s">
        <v>9</v>
      </c>
      <c r="C4" s="1">
        <v>35</v>
      </c>
      <c r="D4" s="13">
        <v>43.493394000000002</v>
      </c>
      <c r="E4" s="12">
        <v>-91.516872000000006</v>
      </c>
      <c r="F4" s="12">
        <v>12.2</v>
      </c>
    </row>
    <row r="5" spans="1:6" x14ac:dyDescent="0.25">
      <c r="A5" s="1">
        <v>25</v>
      </c>
      <c r="B5" s="1" t="s">
        <v>9</v>
      </c>
      <c r="C5" s="1">
        <v>85</v>
      </c>
      <c r="D5" s="13">
        <v>43.380338999999999</v>
      </c>
      <c r="E5" s="13">
        <v>-91.409043999999994</v>
      </c>
      <c r="F5" s="12">
        <v>15.9</v>
      </c>
    </row>
    <row r="6" spans="1:6" x14ac:dyDescent="0.25">
      <c r="A6" s="1">
        <v>27</v>
      </c>
      <c r="B6" s="1" t="s">
        <v>9</v>
      </c>
      <c r="C6" s="1">
        <v>93</v>
      </c>
      <c r="D6" s="13">
        <v>43.41254</v>
      </c>
      <c r="E6" s="13">
        <v>-91.638451000000003</v>
      </c>
      <c r="F6" s="12">
        <v>15.7</v>
      </c>
    </row>
    <row r="7" spans="1:6" x14ac:dyDescent="0.25">
      <c r="A7" s="1">
        <v>31</v>
      </c>
      <c r="B7" s="1" t="s">
        <v>9</v>
      </c>
      <c r="C7" s="1">
        <v>117</v>
      </c>
      <c r="D7" s="12">
        <v>43.372562000000002</v>
      </c>
      <c r="E7" s="12">
        <v>-91.393518</v>
      </c>
      <c r="F7" s="12">
        <v>12.4</v>
      </c>
    </row>
    <row r="8" spans="1:6" x14ac:dyDescent="0.25">
      <c r="A8" s="1">
        <v>35</v>
      </c>
      <c r="B8" s="1" t="s">
        <v>9</v>
      </c>
      <c r="C8" s="1">
        <v>130</v>
      </c>
      <c r="D8" s="12">
        <v>43.438093000000002</v>
      </c>
      <c r="E8" s="12">
        <v>-91.670524</v>
      </c>
      <c r="F8" s="12">
        <v>11.2</v>
      </c>
    </row>
    <row r="9" spans="1:6" x14ac:dyDescent="0.25">
      <c r="A9" s="1">
        <v>37</v>
      </c>
      <c r="B9" s="1" t="s">
        <v>9</v>
      </c>
      <c r="C9" s="1">
        <v>149</v>
      </c>
      <c r="D9" s="16">
        <v>43.39676</v>
      </c>
      <c r="E9" s="12">
        <v>-91.618029000000007</v>
      </c>
      <c r="F9" s="12">
        <v>13.1</v>
      </c>
    </row>
    <row r="10" spans="1:6" x14ac:dyDescent="0.25">
      <c r="A10" s="1">
        <v>38</v>
      </c>
      <c r="B10" s="1" t="s">
        <v>9</v>
      </c>
      <c r="C10" s="1">
        <v>154</v>
      </c>
      <c r="D10" s="12">
        <v>43.382644999999997</v>
      </c>
      <c r="E10" s="17">
        <v>-91.796325999999993</v>
      </c>
      <c r="F10" s="12">
        <v>15.4</v>
      </c>
    </row>
    <row r="11" spans="1:6" x14ac:dyDescent="0.25">
      <c r="A11" s="1">
        <v>39</v>
      </c>
      <c r="B11" s="1" t="s">
        <v>9</v>
      </c>
      <c r="C11" s="1">
        <v>156</v>
      </c>
      <c r="D11" s="12">
        <v>43.354232000000003</v>
      </c>
      <c r="E11" s="12">
        <v>-91.870116999999993</v>
      </c>
      <c r="F11" s="12">
        <v>10.5</v>
      </c>
    </row>
    <row r="12" spans="1:6" x14ac:dyDescent="0.25">
      <c r="A12" s="1">
        <v>40</v>
      </c>
      <c r="B12" s="1" t="s">
        <v>9</v>
      </c>
      <c r="C12" s="1">
        <v>157</v>
      </c>
      <c r="D12" s="12">
        <v>43.498201000000002</v>
      </c>
      <c r="E12" s="12">
        <v>-91.637732</v>
      </c>
      <c r="F12" s="12">
        <v>14.8</v>
      </c>
    </row>
    <row r="13" spans="1:6" x14ac:dyDescent="0.25">
      <c r="A13" s="1">
        <v>52</v>
      </c>
      <c r="B13" s="1" t="s">
        <v>14</v>
      </c>
      <c r="C13" s="1">
        <v>25</v>
      </c>
      <c r="D13" s="16">
        <v>43.126122000000002</v>
      </c>
      <c r="E13" s="16">
        <v>-91.658117000000004</v>
      </c>
      <c r="F13" s="12">
        <v>15.7</v>
      </c>
    </row>
    <row r="14" spans="1:6" x14ac:dyDescent="0.25">
      <c r="A14" s="1">
        <v>68</v>
      </c>
      <c r="B14" s="1" t="s">
        <v>14</v>
      </c>
      <c r="C14" s="1">
        <v>103</v>
      </c>
      <c r="D14" s="12">
        <v>43.401310000000002</v>
      </c>
      <c r="E14" s="12">
        <v>-91.276009999999999</v>
      </c>
      <c r="F14" s="12">
        <v>15.6</v>
      </c>
    </row>
    <row r="15" spans="1:6" x14ac:dyDescent="0.25">
      <c r="A15" s="1">
        <v>87</v>
      </c>
      <c r="B15" s="1" t="s">
        <v>17</v>
      </c>
      <c r="C15" s="1">
        <v>24</v>
      </c>
      <c r="D15" s="12">
        <v>42.938530999999998</v>
      </c>
      <c r="E15" s="12">
        <v>-91.245431999999994</v>
      </c>
      <c r="F15" s="12">
        <v>14.9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F29" sqref="F29"/>
    </sheetView>
  </sheetViews>
  <sheetFormatPr defaultColWidth="8.85546875" defaultRowHeight="15" x14ac:dyDescent="0.25"/>
  <cols>
    <col min="2" max="2" width="18.7109375" customWidth="1"/>
    <col min="3" max="3" width="10.28515625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6" t="s">
        <v>206</v>
      </c>
      <c r="E1" s="6" t="s">
        <v>207</v>
      </c>
    </row>
    <row r="2" spans="1:5" x14ac:dyDescent="0.25">
      <c r="A2" s="1">
        <v>87</v>
      </c>
      <c r="B2" s="1" t="s">
        <v>17</v>
      </c>
      <c r="C2" s="4">
        <v>24</v>
      </c>
    </row>
    <row r="3" spans="1:5" x14ac:dyDescent="0.25">
      <c r="A3" s="1">
        <v>82</v>
      </c>
      <c r="B3" s="1" t="s">
        <v>17</v>
      </c>
      <c r="C3" s="1">
        <v>5</v>
      </c>
    </row>
    <row r="4" spans="1:5" x14ac:dyDescent="0.25">
      <c r="A4" s="1">
        <v>85</v>
      </c>
      <c r="B4" s="1" t="s">
        <v>17</v>
      </c>
      <c r="C4" s="1">
        <v>17</v>
      </c>
    </row>
    <row r="5" spans="1:5" x14ac:dyDescent="0.25">
      <c r="A5" s="1">
        <v>87</v>
      </c>
      <c r="B5" s="1" t="s">
        <v>17</v>
      </c>
      <c r="C5" s="1">
        <v>24</v>
      </c>
    </row>
    <row r="6" spans="1:5" x14ac:dyDescent="0.25">
      <c r="A6" s="4">
        <v>88</v>
      </c>
      <c r="B6" s="4" t="s">
        <v>17</v>
      </c>
      <c r="C6" s="4">
        <v>61</v>
      </c>
    </row>
    <row r="7" spans="1:5" x14ac:dyDescent="0.25">
      <c r="A7" s="1">
        <v>1</v>
      </c>
      <c r="B7" s="1" t="s">
        <v>9</v>
      </c>
      <c r="C7" s="4">
        <v>1</v>
      </c>
    </row>
    <row r="8" spans="1:5" x14ac:dyDescent="0.25">
      <c r="A8" s="1">
        <v>3</v>
      </c>
      <c r="B8" s="1" t="s">
        <v>9</v>
      </c>
      <c r="C8" s="4">
        <v>10</v>
      </c>
    </row>
    <row r="9" spans="1:5" x14ac:dyDescent="0.25">
      <c r="A9" s="1">
        <v>5</v>
      </c>
      <c r="B9" s="1" t="s">
        <v>9</v>
      </c>
      <c r="C9" s="4">
        <v>12</v>
      </c>
    </row>
    <row r="10" spans="1:5" x14ac:dyDescent="0.25">
      <c r="A10" s="1">
        <v>7</v>
      </c>
      <c r="B10" s="1" t="s">
        <v>9</v>
      </c>
      <c r="C10" s="4">
        <v>14</v>
      </c>
    </row>
    <row r="11" spans="1:5" x14ac:dyDescent="0.25">
      <c r="A11" s="1">
        <v>9</v>
      </c>
      <c r="B11" s="1" t="s">
        <v>9</v>
      </c>
      <c r="C11" s="4">
        <v>18</v>
      </c>
    </row>
    <row r="12" spans="1:5" x14ac:dyDescent="0.25">
      <c r="A12" s="1">
        <v>10</v>
      </c>
      <c r="B12" s="1" t="s">
        <v>9</v>
      </c>
      <c r="C12" s="4">
        <v>22</v>
      </c>
    </row>
    <row r="13" spans="1:5" x14ac:dyDescent="0.25">
      <c r="A13" s="1">
        <v>11</v>
      </c>
      <c r="B13" s="1" t="s">
        <v>9</v>
      </c>
      <c r="C13" s="4">
        <v>26</v>
      </c>
    </row>
    <row r="14" spans="1:5" x14ac:dyDescent="0.25">
      <c r="A14" s="1">
        <v>15</v>
      </c>
      <c r="B14" s="1" t="s">
        <v>9</v>
      </c>
      <c r="C14" s="4">
        <v>34</v>
      </c>
    </row>
    <row r="15" spans="1:5" x14ac:dyDescent="0.25">
      <c r="A15" s="1">
        <v>16</v>
      </c>
      <c r="B15" s="1" t="s">
        <v>9</v>
      </c>
      <c r="C15" s="4">
        <v>35</v>
      </c>
    </row>
    <row r="16" spans="1:5" x14ac:dyDescent="0.25">
      <c r="A16" s="1">
        <v>18</v>
      </c>
      <c r="B16" s="1" t="s">
        <v>9</v>
      </c>
      <c r="C16" s="4">
        <v>38</v>
      </c>
    </row>
    <row r="17" spans="1:5" x14ac:dyDescent="0.25">
      <c r="A17" s="1">
        <v>22</v>
      </c>
      <c r="B17" s="1" t="s">
        <v>9</v>
      </c>
      <c r="C17" s="4">
        <v>61</v>
      </c>
      <c r="E17" s="19"/>
    </row>
    <row r="18" spans="1:5" x14ac:dyDescent="0.25">
      <c r="A18" s="1">
        <v>25</v>
      </c>
      <c r="B18" s="1" t="s">
        <v>9</v>
      </c>
      <c r="C18" s="4">
        <v>85</v>
      </c>
    </row>
    <row r="19" spans="1:5" x14ac:dyDescent="0.25">
      <c r="A19" s="1">
        <v>26</v>
      </c>
      <c r="B19" s="1" t="s">
        <v>9</v>
      </c>
      <c r="C19" s="4">
        <v>86</v>
      </c>
    </row>
    <row r="20" spans="1:5" x14ac:dyDescent="0.25">
      <c r="A20" s="1">
        <v>30</v>
      </c>
      <c r="B20" s="1" t="s">
        <v>9</v>
      </c>
      <c r="C20" s="4">
        <v>109</v>
      </c>
    </row>
    <row r="21" spans="1:5" x14ac:dyDescent="0.25">
      <c r="A21" s="1">
        <v>31</v>
      </c>
      <c r="B21" s="1" t="s">
        <v>9</v>
      </c>
      <c r="C21" s="4">
        <v>117</v>
      </c>
    </row>
    <row r="22" spans="1:5" x14ac:dyDescent="0.25">
      <c r="A22" s="1">
        <v>33</v>
      </c>
      <c r="B22" s="1" t="s">
        <v>9</v>
      </c>
      <c r="C22" s="4">
        <v>123</v>
      </c>
    </row>
    <row r="23" spans="1:5" x14ac:dyDescent="0.25">
      <c r="A23" s="1">
        <v>35</v>
      </c>
      <c r="B23" s="1" t="s">
        <v>9</v>
      </c>
      <c r="C23" s="4">
        <v>130</v>
      </c>
    </row>
    <row r="24" spans="1:5" x14ac:dyDescent="0.25">
      <c r="A24" s="1">
        <v>37</v>
      </c>
      <c r="B24" s="1" t="s">
        <v>9</v>
      </c>
      <c r="C24" s="4">
        <v>149</v>
      </c>
    </row>
    <row r="25" spans="1:5" x14ac:dyDescent="0.25">
      <c r="A25" s="1">
        <v>38</v>
      </c>
      <c r="B25" s="1" t="s">
        <v>9</v>
      </c>
      <c r="C25" s="4">
        <v>154</v>
      </c>
    </row>
    <row r="26" spans="1:5" x14ac:dyDescent="0.25">
      <c r="A26" s="1">
        <v>39</v>
      </c>
      <c r="B26" s="1" t="s">
        <v>9</v>
      </c>
      <c r="C26" s="4">
        <v>156</v>
      </c>
    </row>
    <row r="27" spans="1:5" x14ac:dyDescent="0.25">
      <c r="A27" s="1">
        <v>40</v>
      </c>
      <c r="B27" s="1" t="s">
        <v>9</v>
      </c>
      <c r="C27" s="4">
        <v>157</v>
      </c>
    </row>
    <row r="28" spans="1:5" x14ac:dyDescent="0.25">
      <c r="A28" s="1">
        <v>41</v>
      </c>
      <c r="B28" s="1" t="s">
        <v>9</v>
      </c>
      <c r="C28" s="4">
        <v>163</v>
      </c>
    </row>
    <row r="29" spans="1:5" x14ac:dyDescent="0.25">
      <c r="A29" s="4">
        <v>43</v>
      </c>
      <c r="B29" s="4" t="s">
        <v>9</v>
      </c>
      <c r="C29" s="4" t="s">
        <v>10</v>
      </c>
    </row>
    <row r="30" spans="1:5" x14ac:dyDescent="0.25">
      <c r="A30" s="4">
        <v>46</v>
      </c>
      <c r="B30" s="4" t="s">
        <v>9</v>
      </c>
      <c r="C30" s="4" t="s">
        <v>15</v>
      </c>
    </row>
    <row r="31" spans="1:5" x14ac:dyDescent="0.25">
      <c r="A31" s="4">
        <v>47</v>
      </c>
      <c r="B31" s="4" t="s">
        <v>9</v>
      </c>
      <c r="C31" s="4" t="s">
        <v>16</v>
      </c>
    </row>
    <row r="32" spans="1:5" x14ac:dyDescent="0.25">
      <c r="A32" s="1">
        <v>68</v>
      </c>
      <c r="B32" s="1" t="s">
        <v>14</v>
      </c>
      <c r="C32" s="4">
        <v>103</v>
      </c>
    </row>
    <row r="33" spans="1:3" x14ac:dyDescent="0.25">
      <c r="A33" s="1">
        <v>48</v>
      </c>
      <c r="B33" s="1" t="s">
        <v>14</v>
      </c>
      <c r="C33" s="1">
        <v>1</v>
      </c>
    </row>
    <row r="34" spans="1:3" x14ac:dyDescent="0.25">
      <c r="A34" s="1">
        <v>49</v>
      </c>
      <c r="B34" s="1" t="s">
        <v>14</v>
      </c>
      <c r="C34" s="1">
        <v>4</v>
      </c>
    </row>
    <row r="35" spans="1:3" x14ac:dyDescent="0.25">
      <c r="A35" s="1">
        <v>50</v>
      </c>
      <c r="B35" s="1" t="s">
        <v>14</v>
      </c>
      <c r="C35" s="1">
        <v>17</v>
      </c>
    </row>
    <row r="36" spans="1:3" x14ac:dyDescent="0.25">
      <c r="A36" s="1">
        <v>51</v>
      </c>
      <c r="B36" s="1" t="s">
        <v>14</v>
      </c>
      <c r="C36" s="1">
        <v>20</v>
      </c>
    </row>
    <row r="37" spans="1:3" x14ac:dyDescent="0.25">
      <c r="A37" s="1">
        <v>53</v>
      </c>
      <c r="B37" s="1" t="s">
        <v>14</v>
      </c>
      <c r="C37" s="1">
        <v>29</v>
      </c>
    </row>
    <row r="38" spans="1:3" x14ac:dyDescent="0.25">
      <c r="A38" s="1">
        <v>59</v>
      </c>
      <c r="B38" s="1" t="s">
        <v>14</v>
      </c>
      <c r="C38" s="1">
        <v>52</v>
      </c>
    </row>
    <row r="39" spans="1:3" x14ac:dyDescent="0.25">
      <c r="A39" s="1">
        <v>60</v>
      </c>
      <c r="B39" s="1" t="s">
        <v>14</v>
      </c>
      <c r="C39" s="1">
        <v>56</v>
      </c>
    </row>
    <row r="40" spans="1:3" x14ac:dyDescent="0.25">
      <c r="A40" s="1">
        <v>62</v>
      </c>
      <c r="B40" s="1" t="s">
        <v>14</v>
      </c>
      <c r="C40" s="1">
        <v>65</v>
      </c>
    </row>
    <row r="41" spans="1:3" x14ac:dyDescent="0.25">
      <c r="A41" s="1">
        <v>63</v>
      </c>
      <c r="B41" s="1" t="s">
        <v>14</v>
      </c>
      <c r="C41" s="1">
        <v>73</v>
      </c>
    </row>
    <row r="42" spans="1:3" x14ac:dyDescent="0.25">
      <c r="A42" s="1">
        <v>64</v>
      </c>
      <c r="B42" s="1" t="s">
        <v>14</v>
      </c>
      <c r="C42" s="1">
        <v>77</v>
      </c>
    </row>
    <row r="43" spans="1:3" x14ac:dyDescent="0.25">
      <c r="A43" s="1">
        <v>66</v>
      </c>
      <c r="B43" s="1" t="s">
        <v>14</v>
      </c>
      <c r="C43" s="1">
        <v>82</v>
      </c>
    </row>
    <row r="44" spans="1:3" x14ac:dyDescent="0.25">
      <c r="A44" s="1">
        <v>72</v>
      </c>
      <c r="B44" s="1" t="s">
        <v>14</v>
      </c>
      <c r="C44" s="1">
        <v>120</v>
      </c>
    </row>
    <row r="45" spans="1:3" x14ac:dyDescent="0.25">
      <c r="A45" s="1">
        <v>75</v>
      </c>
      <c r="B45" s="1" t="s">
        <v>14</v>
      </c>
      <c r="C45" s="1">
        <v>161</v>
      </c>
    </row>
    <row r="46" spans="1:3" x14ac:dyDescent="0.25">
      <c r="A46" s="1">
        <v>76</v>
      </c>
      <c r="B46" s="1" t="s">
        <v>14</v>
      </c>
      <c r="C46" s="1">
        <v>178</v>
      </c>
    </row>
    <row r="47" spans="1:3" x14ac:dyDescent="0.25">
      <c r="A47" s="1">
        <v>77</v>
      </c>
      <c r="B47" s="1" t="s">
        <v>14</v>
      </c>
      <c r="C47" s="1">
        <v>193</v>
      </c>
    </row>
    <row r="48" spans="1:3" x14ac:dyDescent="0.25">
      <c r="A48" s="4">
        <v>78</v>
      </c>
      <c r="B48" s="4" t="s">
        <v>14</v>
      </c>
      <c r="C48" s="4">
        <v>201</v>
      </c>
    </row>
    <row r="49" spans="1:3" x14ac:dyDescent="0.25">
      <c r="A49" s="4">
        <v>80</v>
      </c>
      <c r="B49" s="4" t="s">
        <v>14</v>
      </c>
      <c r="C49" s="4">
        <v>203</v>
      </c>
    </row>
    <row r="50" spans="1:3" x14ac:dyDescent="0.25">
      <c r="A50" s="4">
        <v>81</v>
      </c>
      <c r="B50" s="4" t="s">
        <v>14</v>
      </c>
      <c r="C50" s="4">
        <v>204</v>
      </c>
    </row>
  </sheetData>
  <sortState ref="A2:E50">
    <sortCondition ref="B2:B50"/>
  </sortState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3" sqref="I13"/>
    </sheetView>
  </sheetViews>
  <sheetFormatPr defaultRowHeight="15" x14ac:dyDescent="0.25"/>
  <cols>
    <col min="2" max="2" width="22" customWidth="1"/>
    <col min="9" max="9" width="12.140625" customWidth="1"/>
  </cols>
  <sheetData>
    <row r="1" spans="1:10" ht="15.75" thickBot="1" x14ac:dyDescent="0.3">
      <c r="A1" s="2" t="s">
        <v>0</v>
      </c>
      <c r="B1" s="2" t="s">
        <v>1</v>
      </c>
      <c r="C1" s="2" t="s">
        <v>2</v>
      </c>
      <c r="D1" s="6" t="s">
        <v>215</v>
      </c>
      <c r="H1" s="20" t="s">
        <v>216</v>
      </c>
      <c r="I1" s="20"/>
      <c r="J1" s="19"/>
    </row>
    <row r="2" spans="1:10" x14ac:dyDescent="0.25">
      <c r="A2" s="18">
        <v>2</v>
      </c>
      <c r="B2" s="18" t="s">
        <v>9</v>
      </c>
      <c r="C2" s="18">
        <v>8</v>
      </c>
      <c r="D2" s="18">
        <v>0</v>
      </c>
    </row>
    <row r="3" spans="1:10" x14ac:dyDescent="0.25">
      <c r="A3" s="18">
        <v>4</v>
      </c>
      <c r="B3" s="18" t="s">
        <v>9</v>
      </c>
      <c r="C3" s="18">
        <v>11</v>
      </c>
      <c r="D3" s="18">
        <v>0</v>
      </c>
    </row>
    <row r="4" spans="1:10" x14ac:dyDescent="0.25">
      <c r="A4" s="18">
        <v>6</v>
      </c>
      <c r="B4" s="18" t="s">
        <v>9</v>
      </c>
      <c r="C4" s="18">
        <v>13</v>
      </c>
      <c r="D4" s="18">
        <v>0</v>
      </c>
    </row>
    <row r="5" spans="1:10" x14ac:dyDescent="0.25">
      <c r="A5" s="18">
        <v>8</v>
      </c>
      <c r="B5" s="18" t="s">
        <v>9</v>
      </c>
      <c r="C5" s="18">
        <v>16</v>
      </c>
      <c r="D5" s="18">
        <v>0</v>
      </c>
    </row>
    <row r="6" spans="1:10" x14ac:dyDescent="0.25">
      <c r="A6" s="18">
        <v>12</v>
      </c>
      <c r="B6" s="18" t="s">
        <v>9</v>
      </c>
      <c r="C6" s="18">
        <v>27</v>
      </c>
      <c r="D6" s="18">
        <v>0</v>
      </c>
    </row>
    <row r="7" spans="1:10" x14ac:dyDescent="0.25">
      <c r="A7" s="18">
        <v>13</v>
      </c>
      <c r="B7" s="18" t="s">
        <v>9</v>
      </c>
      <c r="C7" s="18">
        <v>29</v>
      </c>
      <c r="D7" s="18">
        <v>0</v>
      </c>
      <c r="E7" s="20"/>
    </row>
    <row r="8" spans="1:10" x14ac:dyDescent="0.25">
      <c r="A8" s="18">
        <v>14</v>
      </c>
      <c r="B8" s="18" t="s">
        <v>9</v>
      </c>
      <c r="C8" s="18">
        <v>32</v>
      </c>
      <c r="D8" s="18">
        <v>0</v>
      </c>
    </row>
    <row r="9" spans="1:10" x14ac:dyDescent="0.25">
      <c r="A9" s="18">
        <v>17</v>
      </c>
      <c r="B9" s="18" t="s">
        <v>9</v>
      </c>
      <c r="C9" s="18">
        <v>36</v>
      </c>
      <c r="D9" s="18">
        <v>0</v>
      </c>
    </row>
    <row r="10" spans="1:10" x14ac:dyDescent="0.25">
      <c r="A10" s="18">
        <v>19</v>
      </c>
      <c r="B10" s="18" t="s">
        <v>9</v>
      </c>
      <c r="C10" s="18">
        <v>41</v>
      </c>
      <c r="D10" s="18">
        <v>0</v>
      </c>
    </row>
    <row r="11" spans="1:10" x14ac:dyDescent="0.25">
      <c r="A11" s="18">
        <v>20</v>
      </c>
      <c r="B11" s="18" t="s">
        <v>9</v>
      </c>
      <c r="C11" s="18">
        <v>48</v>
      </c>
      <c r="D11" s="18">
        <v>0</v>
      </c>
    </row>
    <row r="12" spans="1:10" x14ac:dyDescent="0.25">
      <c r="A12" s="18">
        <v>21</v>
      </c>
      <c r="B12" s="18" t="s">
        <v>9</v>
      </c>
      <c r="C12" s="18">
        <v>57</v>
      </c>
      <c r="D12" s="18">
        <v>0</v>
      </c>
    </row>
    <row r="13" spans="1:10" x14ac:dyDescent="0.25">
      <c r="A13" s="18">
        <v>23</v>
      </c>
      <c r="B13" s="18" t="s">
        <v>9</v>
      </c>
      <c r="C13" s="18">
        <v>75</v>
      </c>
      <c r="D13" s="18">
        <v>0</v>
      </c>
    </row>
    <row r="14" spans="1:10" x14ac:dyDescent="0.25">
      <c r="A14" s="18">
        <v>24</v>
      </c>
      <c r="B14" s="18" t="s">
        <v>9</v>
      </c>
      <c r="C14" s="18">
        <v>84</v>
      </c>
      <c r="D14" s="18">
        <v>0</v>
      </c>
    </row>
    <row r="15" spans="1:10" x14ac:dyDescent="0.25">
      <c r="A15" s="18">
        <v>28</v>
      </c>
      <c r="B15" s="18" t="s">
        <v>9</v>
      </c>
      <c r="C15" s="18">
        <v>96</v>
      </c>
      <c r="D15" s="18">
        <v>0</v>
      </c>
    </row>
    <row r="16" spans="1:10" x14ac:dyDescent="0.25">
      <c r="A16" s="18">
        <v>29</v>
      </c>
      <c r="B16" s="18" t="s">
        <v>9</v>
      </c>
      <c r="C16" s="18">
        <v>108</v>
      </c>
      <c r="D16" s="18">
        <v>0</v>
      </c>
    </row>
    <row r="17" spans="1:5" x14ac:dyDescent="0.25">
      <c r="A17" s="18">
        <v>32</v>
      </c>
      <c r="B17" s="18" t="s">
        <v>9</v>
      </c>
      <c r="C17" s="18">
        <v>118</v>
      </c>
      <c r="D17" s="18">
        <v>0</v>
      </c>
    </row>
    <row r="18" spans="1:5" x14ac:dyDescent="0.25">
      <c r="A18" s="18">
        <v>34</v>
      </c>
      <c r="B18" s="18" t="s">
        <v>9</v>
      </c>
      <c r="C18" s="18">
        <v>128</v>
      </c>
      <c r="D18" s="18">
        <v>0</v>
      </c>
    </row>
    <row r="19" spans="1:5" x14ac:dyDescent="0.25">
      <c r="A19" s="18">
        <v>36</v>
      </c>
      <c r="B19" s="18" t="s">
        <v>9</v>
      </c>
      <c r="C19" s="18">
        <v>135</v>
      </c>
      <c r="D19" s="18">
        <v>0</v>
      </c>
    </row>
    <row r="20" spans="1:5" x14ac:dyDescent="0.25">
      <c r="A20" s="18">
        <v>42</v>
      </c>
      <c r="B20" s="18" t="s">
        <v>9</v>
      </c>
      <c r="C20" s="18">
        <v>170</v>
      </c>
      <c r="D20" s="18">
        <v>0</v>
      </c>
    </row>
    <row r="21" spans="1:5" x14ac:dyDescent="0.25">
      <c r="A21" s="18">
        <v>44</v>
      </c>
      <c r="B21" s="18" t="s">
        <v>9</v>
      </c>
      <c r="C21" s="18" t="s">
        <v>12</v>
      </c>
      <c r="D21" s="18">
        <v>0</v>
      </c>
    </row>
    <row r="22" spans="1:5" x14ac:dyDescent="0.25">
      <c r="A22" s="18">
        <v>45</v>
      </c>
      <c r="B22" s="18" t="s">
        <v>9</v>
      </c>
      <c r="C22" s="18" t="s">
        <v>13</v>
      </c>
      <c r="D22" s="18">
        <v>0</v>
      </c>
    </row>
    <row r="23" spans="1:5" x14ac:dyDescent="0.25">
      <c r="A23" s="18">
        <v>54</v>
      </c>
      <c r="B23" s="18" t="s">
        <v>14</v>
      </c>
      <c r="C23" s="18">
        <v>33</v>
      </c>
      <c r="D23" s="18">
        <v>0</v>
      </c>
      <c r="E23" s="20"/>
    </row>
    <row r="24" spans="1:5" x14ac:dyDescent="0.25">
      <c r="A24" s="18">
        <v>55</v>
      </c>
      <c r="B24" s="18" t="s">
        <v>14</v>
      </c>
      <c r="C24" s="18">
        <v>36</v>
      </c>
      <c r="D24" s="18">
        <v>0</v>
      </c>
    </row>
    <row r="25" spans="1:5" x14ac:dyDescent="0.25">
      <c r="A25" s="18">
        <v>56</v>
      </c>
      <c r="B25" s="18" t="s">
        <v>14</v>
      </c>
      <c r="C25" s="18">
        <v>39</v>
      </c>
      <c r="D25" s="18">
        <v>0</v>
      </c>
    </row>
    <row r="26" spans="1:5" x14ac:dyDescent="0.25">
      <c r="A26" s="102">
        <v>57</v>
      </c>
      <c r="B26" s="102" t="s">
        <v>14</v>
      </c>
      <c r="C26" s="102">
        <v>40</v>
      </c>
      <c r="D26" s="102">
        <v>0</v>
      </c>
      <c r="E26" t="s">
        <v>388</v>
      </c>
    </row>
    <row r="27" spans="1:5" x14ac:dyDescent="0.25">
      <c r="A27" s="18">
        <v>58</v>
      </c>
      <c r="B27" s="18" t="s">
        <v>14</v>
      </c>
      <c r="C27" s="18">
        <v>41</v>
      </c>
      <c r="D27" s="18">
        <v>0</v>
      </c>
    </row>
    <row r="28" spans="1:5" x14ac:dyDescent="0.25">
      <c r="A28" s="18">
        <v>61</v>
      </c>
      <c r="B28" s="18" t="s">
        <v>14</v>
      </c>
      <c r="C28" s="18">
        <v>57</v>
      </c>
      <c r="D28" s="18">
        <v>0</v>
      </c>
    </row>
    <row r="29" spans="1:5" x14ac:dyDescent="0.25">
      <c r="A29" s="18">
        <v>65</v>
      </c>
      <c r="B29" s="18" t="s">
        <v>14</v>
      </c>
      <c r="C29" s="18">
        <v>80</v>
      </c>
      <c r="D29" s="18">
        <v>0</v>
      </c>
    </row>
    <row r="30" spans="1:5" x14ac:dyDescent="0.25">
      <c r="A30" s="18">
        <v>67</v>
      </c>
      <c r="B30" s="18" t="s">
        <v>14</v>
      </c>
      <c r="C30" s="18">
        <v>101</v>
      </c>
      <c r="D30" s="18">
        <v>0</v>
      </c>
    </row>
    <row r="31" spans="1:5" x14ac:dyDescent="0.25">
      <c r="A31" s="18">
        <v>69</v>
      </c>
      <c r="B31" s="18" t="s">
        <v>14</v>
      </c>
      <c r="C31" s="18">
        <v>105</v>
      </c>
      <c r="D31" s="18">
        <v>0</v>
      </c>
    </row>
    <row r="32" spans="1:5" x14ac:dyDescent="0.25">
      <c r="A32" s="18">
        <v>70</v>
      </c>
      <c r="B32" s="18" t="s">
        <v>14</v>
      </c>
      <c r="C32" s="18">
        <v>113</v>
      </c>
      <c r="D32" s="18">
        <v>0</v>
      </c>
    </row>
    <row r="33" spans="1:4" x14ac:dyDescent="0.25">
      <c r="A33" s="18">
        <v>71</v>
      </c>
      <c r="B33" s="18" t="s">
        <v>14</v>
      </c>
      <c r="C33" s="18">
        <v>119</v>
      </c>
      <c r="D33" s="18">
        <v>0</v>
      </c>
    </row>
    <row r="34" spans="1:4" x14ac:dyDescent="0.25">
      <c r="A34" s="18">
        <v>73</v>
      </c>
      <c r="B34" s="18" t="s">
        <v>14</v>
      </c>
      <c r="C34" s="18">
        <v>129</v>
      </c>
      <c r="D34" s="18">
        <v>0</v>
      </c>
    </row>
    <row r="35" spans="1:4" x14ac:dyDescent="0.25">
      <c r="A35" s="18">
        <v>74</v>
      </c>
      <c r="B35" s="18" t="s">
        <v>14</v>
      </c>
      <c r="C35" s="18">
        <v>150</v>
      </c>
      <c r="D35" s="18">
        <v>0</v>
      </c>
    </row>
    <row r="36" spans="1:4" x14ac:dyDescent="0.25">
      <c r="A36" s="18">
        <v>79</v>
      </c>
      <c r="B36" s="18" t="s">
        <v>14</v>
      </c>
      <c r="C36" s="18">
        <v>202</v>
      </c>
      <c r="D36" s="18">
        <v>0</v>
      </c>
    </row>
    <row r="37" spans="1:4" x14ac:dyDescent="0.25">
      <c r="A37" s="18">
        <v>83</v>
      </c>
      <c r="B37" s="18" t="s">
        <v>17</v>
      </c>
      <c r="C37" s="18">
        <v>8</v>
      </c>
      <c r="D37" s="18">
        <v>0</v>
      </c>
    </row>
    <row r="38" spans="1:4" x14ac:dyDescent="0.25">
      <c r="A38" s="18">
        <v>84</v>
      </c>
      <c r="B38" s="18" t="s">
        <v>17</v>
      </c>
      <c r="C38" s="18">
        <v>10</v>
      </c>
      <c r="D38" s="18">
        <v>0</v>
      </c>
    </row>
    <row r="39" spans="1:4" x14ac:dyDescent="0.25">
      <c r="A39" s="18">
        <v>86</v>
      </c>
      <c r="B39" s="18" t="s">
        <v>17</v>
      </c>
      <c r="C39" s="18" t="s">
        <v>18</v>
      </c>
      <c r="D39" s="18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3"/>
  <sheetViews>
    <sheetView topLeftCell="A59" zoomScale="80" zoomScaleNormal="80" workbookViewId="0">
      <selection activeCell="K93" sqref="K93"/>
    </sheetView>
  </sheetViews>
  <sheetFormatPr defaultRowHeight="15" x14ac:dyDescent="0.25"/>
  <cols>
    <col min="2" max="2" width="17.85546875" customWidth="1"/>
    <col min="3" max="3" width="8.85546875"/>
    <col min="4" max="9" width="0" hidden="1" customWidth="1"/>
    <col min="10" max="10" width="15.28515625" customWidth="1"/>
    <col min="11" max="11" width="11" customWidth="1"/>
    <col min="14" max="14" width="13.140625" customWidth="1"/>
    <col min="15" max="15" width="10.5703125" customWidth="1"/>
    <col min="16" max="16" width="10.85546875" customWidth="1"/>
    <col min="17" max="17" width="10.7109375" customWidth="1"/>
    <col min="19" max="19" width="11" customWidth="1"/>
    <col min="23" max="23" width="12.42578125" customWidth="1"/>
    <col min="26" max="26" width="11.5703125" customWidth="1"/>
    <col min="27" max="27" width="16.28515625" customWidth="1"/>
    <col min="28" max="28" width="18.7109375" customWidth="1"/>
    <col min="32" max="32" width="26" customWidth="1"/>
  </cols>
  <sheetData>
    <row r="1" spans="1:4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7</v>
      </c>
      <c r="I1" s="2" t="s">
        <v>6</v>
      </c>
      <c r="J1" s="6" t="s">
        <v>214</v>
      </c>
      <c r="K1" s="6" t="s">
        <v>20</v>
      </c>
      <c r="S1" s="6" t="s">
        <v>20</v>
      </c>
      <c r="T1" s="6" t="s">
        <v>20</v>
      </c>
      <c r="U1" s="6" t="s">
        <v>20</v>
      </c>
      <c r="AC1" s="83"/>
    </row>
    <row r="2" spans="1:41" x14ac:dyDescent="0.25">
      <c r="A2" s="24">
        <v>2</v>
      </c>
      <c r="B2" s="24" t="s">
        <v>9</v>
      </c>
      <c r="C2" s="24">
        <v>8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f t="shared" ref="J2:J33" si="0">MAX(D2:I2)</f>
        <v>0</v>
      </c>
      <c r="K2" s="24">
        <v>12.9</v>
      </c>
      <c r="S2" s="1">
        <v>16.899999999999999</v>
      </c>
      <c r="T2" s="24">
        <v>12.9</v>
      </c>
      <c r="U2" s="22">
        <v>16.899999999999999</v>
      </c>
      <c r="W2" s="28" t="s">
        <v>224</v>
      </c>
      <c r="AA2" s="64"/>
    </row>
    <row r="3" spans="1:41" ht="15.75" thickBot="1" x14ac:dyDescent="0.3">
      <c r="A3" s="24">
        <v>4</v>
      </c>
      <c r="B3" s="24" t="s">
        <v>9</v>
      </c>
      <c r="C3" s="24">
        <v>11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f t="shared" si="0"/>
        <v>0</v>
      </c>
      <c r="K3" s="24">
        <v>10.6</v>
      </c>
      <c r="S3" s="1">
        <v>12.9</v>
      </c>
      <c r="T3" s="24">
        <v>10.6</v>
      </c>
      <c r="U3" s="22">
        <v>13.1</v>
      </c>
      <c r="W3" s="27">
        <f>_xlfn.T.TEST(T2:T39,U2:U49,2,3)</f>
        <v>6.1966600825189143E-2</v>
      </c>
      <c r="Z3" s="2" t="s">
        <v>345</v>
      </c>
      <c r="AA3" s="2" t="s">
        <v>346</v>
      </c>
      <c r="AB3" s="2" t="s">
        <v>347</v>
      </c>
      <c r="AC3" s="1"/>
      <c r="AE3" s="22">
        <v>1</v>
      </c>
      <c r="AF3" s="22" t="s">
        <v>9</v>
      </c>
      <c r="AG3" s="22">
        <v>1</v>
      </c>
      <c r="AH3" s="22">
        <v>0</v>
      </c>
      <c r="AI3" s="22">
        <v>0</v>
      </c>
      <c r="AJ3" s="22">
        <v>0</v>
      </c>
      <c r="AK3" s="22">
        <v>1</v>
      </c>
      <c r="AL3" s="22">
        <v>0</v>
      </c>
      <c r="AM3" s="22">
        <v>1</v>
      </c>
      <c r="AN3" s="22">
        <f t="shared" ref="AN3:AN52" si="1">MAX(AH3:AM3)</f>
        <v>1</v>
      </c>
      <c r="AO3" s="22">
        <v>16.899999999999999</v>
      </c>
    </row>
    <row r="4" spans="1:41" x14ac:dyDescent="0.25">
      <c r="A4" s="24">
        <v>6</v>
      </c>
      <c r="B4" s="24" t="s">
        <v>9</v>
      </c>
      <c r="C4" s="24">
        <v>13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f t="shared" si="0"/>
        <v>0</v>
      </c>
      <c r="K4" s="24">
        <v>15.9</v>
      </c>
      <c r="S4" s="1">
        <v>13.1</v>
      </c>
      <c r="T4" s="24">
        <v>15.9</v>
      </c>
      <c r="U4" s="22">
        <v>11.7</v>
      </c>
      <c r="Z4" s="81">
        <v>11.7</v>
      </c>
      <c r="AA4" s="84">
        <v>16.899999999999999</v>
      </c>
      <c r="AB4" s="24">
        <v>12.9</v>
      </c>
      <c r="AE4" s="22">
        <v>3</v>
      </c>
      <c r="AF4" s="22" t="s">
        <v>9</v>
      </c>
      <c r="AG4" s="22">
        <v>10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1</v>
      </c>
      <c r="AN4" s="22">
        <f t="shared" si="1"/>
        <v>1</v>
      </c>
      <c r="AO4" s="22">
        <v>13.1</v>
      </c>
    </row>
    <row r="5" spans="1:41" x14ac:dyDescent="0.25">
      <c r="A5" s="24">
        <v>8</v>
      </c>
      <c r="B5" s="24" t="s">
        <v>9</v>
      </c>
      <c r="C5" s="24">
        <v>16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f t="shared" si="0"/>
        <v>0</v>
      </c>
      <c r="K5" s="24">
        <v>14.6</v>
      </c>
      <c r="S5" s="1">
        <v>10.6</v>
      </c>
      <c r="T5" s="24">
        <v>14.6</v>
      </c>
      <c r="U5" s="22">
        <v>13.4</v>
      </c>
      <c r="Z5" s="81">
        <v>13.9</v>
      </c>
      <c r="AA5" s="84">
        <v>13.1</v>
      </c>
      <c r="AB5" s="24">
        <v>10.6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spans="1:41" x14ac:dyDescent="0.25">
      <c r="A6" s="24">
        <v>12</v>
      </c>
      <c r="B6" s="24" t="s">
        <v>9</v>
      </c>
      <c r="C6" s="24">
        <v>27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f t="shared" si="0"/>
        <v>0</v>
      </c>
      <c r="K6" s="24">
        <v>10.9</v>
      </c>
      <c r="S6" s="1">
        <v>11.7</v>
      </c>
      <c r="T6" s="24">
        <v>10.9</v>
      </c>
      <c r="U6" s="22">
        <v>16.600000000000001</v>
      </c>
      <c r="Z6" s="81">
        <v>12.2</v>
      </c>
      <c r="AA6" s="84">
        <v>13.4</v>
      </c>
      <c r="AB6" s="24">
        <v>15.9</v>
      </c>
      <c r="AE6" s="22">
        <v>7</v>
      </c>
      <c r="AF6" s="22" t="s">
        <v>9</v>
      </c>
      <c r="AG6" s="22">
        <v>14</v>
      </c>
      <c r="AH6" s="22">
        <v>0</v>
      </c>
      <c r="AI6" s="22">
        <v>0</v>
      </c>
      <c r="AJ6" s="22">
        <v>0</v>
      </c>
      <c r="AK6" s="22">
        <v>0</v>
      </c>
      <c r="AL6" s="22">
        <v>1</v>
      </c>
      <c r="AM6" s="22">
        <v>0</v>
      </c>
      <c r="AN6" s="22">
        <f t="shared" si="1"/>
        <v>1</v>
      </c>
      <c r="AO6" s="22">
        <v>13.4</v>
      </c>
    </row>
    <row r="7" spans="1:41" x14ac:dyDescent="0.25">
      <c r="A7" s="24">
        <v>13</v>
      </c>
      <c r="B7" s="24" t="s">
        <v>9</v>
      </c>
      <c r="C7" s="24">
        <v>29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f t="shared" si="0"/>
        <v>0</v>
      </c>
      <c r="K7" s="24">
        <v>14.2</v>
      </c>
      <c r="L7" t="s">
        <v>217</v>
      </c>
      <c r="S7" s="1">
        <v>15.9</v>
      </c>
      <c r="T7" s="24">
        <v>14.2</v>
      </c>
      <c r="U7" s="22">
        <v>18.899999999999999</v>
      </c>
      <c r="Z7" s="81">
        <v>15.9</v>
      </c>
      <c r="AA7" s="84">
        <v>16.600000000000001</v>
      </c>
      <c r="AB7" s="24">
        <v>14.6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6"/>
    </row>
    <row r="8" spans="1:41" x14ac:dyDescent="0.25">
      <c r="A8" s="24">
        <v>14</v>
      </c>
      <c r="B8" s="24" t="s">
        <v>9</v>
      </c>
      <c r="C8" s="24">
        <v>32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f t="shared" si="0"/>
        <v>0</v>
      </c>
      <c r="K8" s="24">
        <v>15.3</v>
      </c>
      <c r="S8" s="1">
        <v>13.4</v>
      </c>
      <c r="T8" s="24">
        <v>15.3</v>
      </c>
      <c r="U8" s="22">
        <v>13.9</v>
      </c>
      <c r="Z8" s="81">
        <v>15.7</v>
      </c>
      <c r="AA8" s="84">
        <v>18.899999999999999</v>
      </c>
      <c r="AB8" s="24">
        <v>10.9</v>
      </c>
      <c r="AE8" s="22">
        <v>10</v>
      </c>
      <c r="AF8" s="22" t="s">
        <v>9</v>
      </c>
      <c r="AG8" s="22">
        <v>22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f t="shared" si="1"/>
        <v>1</v>
      </c>
      <c r="AO8" s="22">
        <v>16.600000000000001</v>
      </c>
    </row>
    <row r="9" spans="1:41" x14ac:dyDescent="0.25">
      <c r="A9" s="24">
        <v>17</v>
      </c>
      <c r="B9" s="24" t="s">
        <v>9</v>
      </c>
      <c r="C9" s="24">
        <v>36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f t="shared" si="0"/>
        <v>0</v>
      </c>
      <c r="K9" s="24">
        <v>19.7</v>
      </c>
      <c r="S9" s="1">
        <v>14.6</v>
      </c>
      <c r="T9" s="24">
        <v>19.7</v>
      </c>
      <c r="U9" s="22">
        <v>12.2</v>
      </c>
      <c r="Z9" s="81">
        <v>12.4</v>
      </c>
      <c r="AA9" s="84">
        <v>11.8</v>
      </c>
      <c r="AB9" s="24">
        <v>14.2</v>
      </c>
      <c r="AE9" s="22">
        <v>11</v>
      </c>
      <c r="AF9" s="22" t="s">
        <v>9</v>
      </c>
      <c r="AG9" s="22">
        <v>26</v>
      </c>
      <c r="AH9" s="22">
        <v>0</v>
      </c>
      <c r="AI9" s="22">
        <v>0</v>
      </c>
      <c r="AJ9" s="22">
        <v>0</v>
      </c>
      <c r="AK9" s="22">
        <v>1</v>
      </c>
      <c r="AL9" s="22">
        <v>0</v>
      </c>
      <c r="AM9" s="22">
        <v>1</v>
      </c>
      <c r="AN9" s="22">
        <f t="shared" si="1"/>
        <v>1</v>
      </c>
      <c r="AO9" s="22">
        <v>18.899999999999999</v>
      </c>
    </row>
    <row r="10" spans="1:41" x14ac:dyDescent="0.25">
      <c r="A10" s="24">
        <v>19</v>
      </c>
      <c r="B10" s="24" t="s">
        <v>9</v>
      </c>
      <c r="C10" s="24">
        <v>41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f t="shared" si="0"/>
        <v>0</v>
      </c>
      <c r="K10" s="24">
        <v>21.7</v>
      </c>
      <c r="S10" s="7" t="s">
        <v>22</v>
      </c>
      <c r="T10" s="24">
        <v>21.7</v>
      </c>
      <c r="U10" s="22">
        <v>11.8</v>
      </c>
      <c r="Z10" s="81">
        <v>11.2</v>
      </c>
      <c r="AA10" s="84">
        <v>16.2</v>
      </c>
      <c r="AB10" s="24">
        <v>15.3</v>
      </c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x14ac:dyDescent="0.25">
      <c r="A11" s="24">
        <v>20</v>
      </c>
      <c r="B11" s="24" t="s">
        <v>9</v>
      </c>
      <c r="C11" s="24">
        <v>48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f t="shared" si="0"/>
        <v>0</v>
      </c>
      <c r="K11" s="24">
        <v>15</v>
      </c>
      <c r="S11" s="1">
        <v>16.600000000000001</v>
      </c>
      <c r="T11" s="24">
        <v>15</v>
      </c>
      <c r="U11" s="22">
        <v>16.2</v>
      </c>
      <c r="Z11" s="81">
        <v>13.1</v>
      </c>
      <c r="AA11" s="84">
        <v>13.6</v>
      </c>
      <c r="AB11" s="24">
        <v>19.7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</row>
    <row r="12" spans="1:41" x14ac:dyDescent="0.25">
      <c r="A12" s="24">
        <v>21</v>
      </c>
      <c r="B12" s="24" t="s">
        <v>9</v>
      </c>
      <c r="C12" s="24">
        <v>57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f t="shared" si="0"/>
        <v>0</v>
      </c>
      <c r="K12" s="24">
        <v>14.3</v>
      </c>
      <c r="S12" s="1">
        <v>18.899999999999999</v>
      </c>
      <c r="T12" s="24">
        <v>14.3</v>
      </c>
      <c r="U12" s="22">
        <v>15.9</v>
      </c>
      <c r="Z12" s="81">
        <v>15.4</v>
      </c>
      <c r="AA12" s="84">
        <v>14.3</v>
      </c>
      <c r="AB12" s="24">
        <v>21.7</v>
      </c>
      <c r="AE12" s="22">
        <v>18</v>
      </c>
      <c r="AF12" s="22" t="s">
        <v>9</v>
      </c>
      <c r="AG12" s="22">
        <v>38</v>
      </c>
      <c r="AH12" s="22">
        <v>0</v>
      </c>
      <c r="AI12" s="22">
        <v>0</v>
      </c>
      <c r="AJ12" s="22">
        <v>0</v>
      </c>
      <c r="AK12" s="22">
        <v>1</v>
      </c>
      <c r="AL12" s="22">
        <v>1</v>
      </c>
      <c r="AM12" s="22">
        <v>1</v>
      </c>
      <c r="AN12" s="22">
        <f t="shared" si="1"/>
        <v>1</v>
      </c>
      <c r="AO12" s="22">
        <v>11.8</v>
      </c>
    </row>
    <row r="13" spans="1:41" x14ac:dyDescent="0.25">
      <c r="A13" s="24">
        <v>23</v>
      </c>
      <c r="B13" s="24" t="s">
        <v>9</v>
      </c>
      <c r="C13" s="24">
        <v>75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f t="shared" si="0"/>
        <v>0</v>
      </c>
      <c r="K13" s="24">
        <v>16.100000000000001</v>
      </c>
      <c r="S13" s="1">
        <v>10.9</v>
      </c>
      <c r="T13" s="24">
        <v>16.100000000000001</v>
      </c>
      <c r="U13" s="22">
        <v>15.7</v>
      </c>
      <c r="Z13" s="81">
        <v>10.5</v>
      </c>
      <c r="AA13" s="84">
        <v>16</v>
      </c>
      <c r="AB13" s="24">
        <v>15</v>
      </c>
      <c r="AE13" s="22">
        <v>22</v>
      </c>
      <c r="AF13" s="22" t="s">
        <v>9</v>
      </c>
      <c r="AG13" s="22">
        <v>61</v>
      </c>
      <c r="AH13" s="22">
        <v>0</v>
      </c>
      <c r="AI13" s="22">
        <v>0</v>
      </c>
      <c r="AJ13" s="22">
        <v>0</v>
      </c>
      <c r="AK13" s="22">
        <v>1</v>
      </c>
      <c r="AL13" s="22">
        <v>0</v>
      </c>
      <c r="AM13" s="22">
        <v>1</v>
      </c>
      <c r="AN13" s="22">
        <f t="shared" si="1"/>
        <v>1</v>
      </c>
      <c r="AO13" s="22">
        <v>16.2</v>
      </c>
    </row>
    <row r="14" spans="1:41" x14ac:dyDescent="0.25">
      <c r="A14" s="24">
        <v>24</v>
      </c>
      <c r="B14" s="24" t="s">
        <v>9</v>
      </c>
      <c r="C14" s="24">
        <v>84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f t="shared" si="0"/>
        <v>0</v>
      </c>
      <c r="K14" s="24">
        <v>15.6</v>
      </c>
      <c r="S14" s="1">
        <v>14.2</v>
      </c>
      <c r="T14" s="24">
        <v>15.6</v>
      </c>
      <c r="U14" s="22">
        <v>13.6</v>
      </c>
      <c r="Z14" s="81">
        <v>14.8</v>
      </c>
      <c r="AA14" s="84">
        <v>12.2</v>
      </c>
      <c r="AB14" s="24">
        <v>14.3</v>
      </c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x14ac:dyDescent="0.25">
      <c r="A15" s="24">
        <v>28</v>
      </c>
      <c r="B15" s="24" t="s">
        <v>9</v>
      </c>
      <c r="C15" s="24">
        <v>96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f t="shared" si="0"/>
        <v>0</v>
      </c>
      <c r="K15" s="24">
        <v>17.600000000000001</v>
      </c>
      <c r="S15" s="1">
        <v>15.3</v>
      </c>
      <c r="T15" s="24">
        <v>17.600000000000001</v>
      </c>
      <c r="U15" s="22">
        <v>12.4</v>
      </c>
      <c r="Z15" s="81">
        <v>15.7</v>
      </c>
      <c r="AA15" s="84">
        <v>13.5</v>
      </c>
      <c r="AB15" s="24">
        <v>16.100000000000001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6"/>
    </row>
    <row r="16" spans="1:41" x14ac:dyDescent="0.25">
      <c r="A16" s="24">
        <v>29</v>
      </c>
      <c r="B16" s="24" t="s">
        <v>9</v>
      </c>
      <c r="C16" s="24">
        <v>108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f t="shared" si="0"/>
        <v>0</v>
      </c>
      <c r="K16" s="24">
        <v>17.7</v>
      </c>
      <c r="S16" s="1">
        <v>13.9</v>
      </c>
      <c r="T16" s="24">
        <v>17.7</v>
      </c>
      <c r="U16" s="22">
        <v>14.3</v>
      </c>
      <c r="Z16" s="81">
        <v>15.6</v>
      </c>
      <c r="AA16" s="84">
        <v>14.7</v>
      </c>
      <c r="AB16" s="24">
        <v>15.6</v>
      </c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spans="1:41" x14ac:dyDescent="0.25">
      <c r="A17" s="24">
        <v>32</v>
      </c>
      <c r="B17" s="24" t="s">
        <v>9</v>
      </c>
      <c r="C17" s="24">
        <v>118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f t="shared" si="0"/>
        <v>0</v>
      </c>
      <c r="K17" s="24">
        <v>20</v>
      </c>
      <c r="S17" s="1">
        <v>12.2</v>
      </c>
      <c r="T17" s="24">
        <v>20</v>
      </c>
      <c r="U17" s="22">
        <v>11.2</v>
      </c>
      <c r="Z17" s="81">
        <v>14.9</v>
      </c>
      <c r="AA17" s="84">
        <v>13.5</v>
      </c>
      <c r="AB17" s="24">
        <v>17.600000000000001</v>
      </c>
      <c r="AE17" s="22">
        <v>30</v>
      </c>
      <c r="AF17" s="22" t="s">
        <v>9</v>
      </c>
      <c r="AG17" s="22">
        <v>109</v>
      </c>
      <c r="AH17" s="22">
        <v>0</v>
      </c>
      <c r="AI17" s="22">
        <v>0</v>
      </c>
      <c r="AJ17" s="22">
        <v>0</v>
      </c>
      <c r="AK17" s="22">
        <v>1</v>
      </c>
      <c r="AL17" s="22">
        <v>0</v>
      </c>
      <c r="AM17" s="22">
        <v>0</v>
      </c>
      <c r="AN17" s="22">
        <f t="shared" si="1"/>
        <v>1</v>
      </c>
      <c r="AO17" s="22">
        <v>13.6</v>
      </c>
    </row>
    <row r="18" spans="1:41" x14ac:dyDescent="0.25">
      <c r="A18" s="24">
        <v>34</v>
      </c>
      <c r="B18" s="24" t="s">
        <v>9</v>
      </c>
      <c r="C18" s="24">
        <v>128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f t="shared" si="0"/>
        <v>0</v>
      </c>
      <c r="K18" s="24">
        <v>15.7</v>
      </c>
      <c r="S18" s="1">
        <v>19.7</v>
      </c>
      <c r="T18" s="24">
        <v>15.7</v>
      </c>
      <c r="U18" s="22">
        <v>13.1</v>
      </c>
      <c r="AA18" s="84">
        <v>13.4</v>
      </c>
      <c r="AB18" s="24">
        <v>17.7</v>
      </c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r="19" spans="1:41" x14ac:dyDescent="0.25">
      <c r="A19" s="24">
        <v>36</v>
      </c>
      <c r="B19" s="24" t="s">
        <v>9</v>
      </c>
      <c r="C19" s="24">
        <v>135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f t="shared" si="0"/>
        <v>0</v>
      </c>
      <c r="K19" s="24">
        <v>14.5</v>
      </c>
      <c r="S19" s="1">
        <v>11.8</v>
      </c>
      <c r="T19" s="24">
        <v>14.5</v>
      </c>
      <c r="U19" s="22">
        <v>15.4</v>
      </c>
      <c r="AA19" s="84">
        <v>17.100000000000001</v>
      </c>
      <c r="AB19" s="24">
        <v>20</v>
      </c>
      <c r="AE19" s="22">
        <v>33</v>
      </c>
      <c r="AF19" s="22" t="s">
        <v>9</v>
      </c>
      <c r="AG19" s="22">
        <v>123</v>
      </c>
      <c r="AH19" s="22">
        <v>0</v>
      </c>
      <c r="AI19" s="22">
        <v>0</v>
      </c>
      <c r="AJ19" s="22">
        <v>0</v>
      </c>
      <c r="AK19" s="22">
        <v>1</v>
      </c>
      <c r="AL19" s="22">
        <v>1</v>
      </c>
      <c r="AM19" s="22">
        <v>1</v>
      </c>
      <c r="AN19" s="22">
        <f t="shared" si="1"/>
        <v>1</v>
      </c>
      <c r="AO19" s="22">
        <v>14.3</v>
      </c>
    </row>
    <row r="20" spans="1:41" x14ac:dyDescent="0.25">
      <c r="A20" s="24">
        <v>42</v>
      </c>
      <c r="B20" s="24" t="s">
        <v>9</v>
      </c>
      <c r="C20" s="24">
        <v>170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f t="shared" si="0"/>
        <v>0</v>
      </c>
      <c r="K20" s="24">
        <v>14.6</v>
      </c>
      <c r="S20" s="1">
        <v>21.7</v>
      </c>
      <c r="T20" s="24">
        <v>14.6</v>
      </c>
      <c r="U20" s="22">
        <v>10.5</v>
      </c>
      <c r="AA20" s="84">
        <v>13.4</v>
      </c>
      <c r="AB20" s="24">
        <v>15.7</v>
      </c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x14ac:dyDescent="0.25">
      <c r="A21" s="24">
        <v>44</v>
      </c>
      <c r="B21" s="24" t="s">
        <v>9</v>
      </c>
      <c r="C21" s="24" t="s">
        <v>12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f t="shared" si="0"/>
        <v>0</v>
      </c>
      <c r="K21" s="24">
        <v>18.100000000000001</v>
      </c>
      <c r="S21" s="1">
        <v>15</v>
      </c>
      <c r="T21" s="24">
        <v>18.100000000000001</v>
      </c>
      <c r="U21" s="22">
        <v>14.8</v>
      </c>
      <c r="AA21" s="84">
        <v>23.2</v>
      </c>
      <c r="AB21" s="24">
        <v>14.5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x14ac:dyDescent="0.25">
      <c r="A22" s="24">
        <v>45</v>
      </c>
      <c r="B22" s="24" t="s">
        <v>9</v>
      </c>
      <c r="C22" s="24" t="s">
        <v>13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f t="shared" si="0"/>
        <v>0</v>
      </c>
      <c r="K22" s="24">
        <v>17.5</v>
      </c>
      <c r="S22" s="1">
        <v>14.3</v>
      </c>
      <c r="T22" s="24">
        <v>17.5</v>
      </c>
      <c r="U22" s="22">
        <v>16</v>
      </c>
      <c r="AA22" s="84">
        <v>14.3</v>
      </c>
      <c r="AB22" s="24">
        <v>14.6</v>
      </c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x14ac:dyDescent="0.25">
      <c r="A23" s="24">
        <v>54</v>
      </c>
      <c r="B23" s="24" t="s">
        <v>14</v>
      </c>
      <c r="C23" s="24">
        <v>33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f t="shared" si="0"/>
        <v>0</v>
      </c>
      <c r="K23" s="24">
        <v>13.1</v>
      </c>
      <c r="L23" t="s">
        <v>217</v>
      </c>
      <c r="S23" s="1">
        <v>16.2</v>
      </c>
      <c r="T23" s="24">
        <v>13.1</v>
      </c>
      <c r="U23" s="22">
        <v>12.2</v>
      </c>
      <c r="AA23" s="84">
        <v>18</v>
      </c>
      <c r="AB23" s="24">
        <v>18.100000000000001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x14ac:dyDescent="0.25">
      <c r="A24" s="24">
        <v>55</v>
      </c>
      <c r="B24" s="24" t="s">
        <v>14</v>
      </c>
      <c r="C24" s="24">
        <v>36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f t="shared" si="0"/>
        <v>0</v>
      </c>
      <c r="K24" s="24">
        <v>25.7</v>
      </c>
      <c r="S24" s="1">
        <v>16.100000000000001</v>
      </c>
      <c r="T24" s="24">
        <v>25.7</v>
      </c>
      <c r="U24" s="22">
        <v>13.5</v>
      </c>
      <c r="AA24" s="84">
        <v>13.9</v>
      </c>
      <c r="AB24" s="24">
        <v>17.5</v>
      </c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x14ac:dyDescent="0.25">
      <c r="A25" s="24">
        <v>56</v>
      </c>
      <c r="B25" s="24" t="s">
        <v>14</v>
      </c>
      <c r="C25" s="24">
        <v>39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f t="shared" si="0"/>
        <v>0</v>
      </c>
      <c r="K25" s="24">
        <v>12.5</v>
      </c>
      <c r="S25" s="1">
        <v>15.6</v>
      </c>
      <c r="T25" s="24">
        <v>12.5</v>
      </c>
      <c r="U25" s="22">
        <v>14.7</v>
      </c>
      <c r="AA25" s="84">
        <v>14.9</v>
      </c>
      <c r="AB25" s="24">
        <v>13.1</v>
      </c>
      <c r="AE25" s="22">
        <v>41</v>
      </c>
      <c r="AF25" s="22" t="s">
        <v>9</v>
      </c>
      <c r="AG25" s="22">
        <v>163</v>
      </c>
      <c r="AH25" s="22">
        <v>0</v>
      </c>
      <c r="AI25" s="22">
        <v>0</v>
      </c>
      <c r="AJ25" s="22">
        <v>0</v>
      </c>
      <c r="AK25" s="22">
        <v>1</v>
      </c>
      <c r="AL25" s="22">
        <v>1</v>
      </c>
      <c r="AM25" s="22">
        <v>1</v>
      </c>
      <c r="AN25" s="22">
        <f t="shared" si="1"/>
        <v>1</v>
      </c>
      <c r="AO25" s="22">
        <v>16</v>
      </c>
    </row>
    <row r="26" spans="1:41" x14ac:dyDescent="0.25">
      <c r="A26" s="22">
        <v>57</v>
      </c>
      <c r="B26" s="22" t="s">
        <v>14</v>
      </c>
      <c r="C26" s="22">
        <v>40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1</v>
      </c>
      <c r="K26" s="22">
        <v>15.4</v>
      </c>
      <c r="S26" s="1">
        <v>15.9</v>
      </c>
      <c r="T26" s="24">
        <v>15.4</v>
      </c>
      <c r="U26" s="22">
        <v>13.5</v>
      </c>
      <c r="AA26" s="84">
        <v>21.2</v>
      </c>
      <c r="AB26" s="24">
        <v>25.7</v>
      </c>
      <c r="AE26" s="22">
        <v>43</v>
      </c>
      <c r="AF26" s="22" t="s">
        <v>9</v>
      </c>
      <c r="AG26" s="22" t="s">
        <v>10</v>
      </c>
      <c r="AH26" s="22">
        <v>0</v>
      </c>
      <c r="AI26" s="22">
        <v>0</v>
      </c>
      <c r="AJ26" s="22">
        <v>0</v>
      </c>
      <c r="AK26" s="22">
        <v>1</v>
      </c>
      <c r="AL26" s="22">
        <v>1</v>
      </c>
      <c r="AM26" s="22">
        <v>1</v>
      </c>
      <c r="AN26" s="22">
        <f t="shared" si="1"/>
        <v>1</v>
      </c>
      <c r="AO26" s="22">
        <v>12.2</v>
      </c>
    </row>
    <row r="27" spans="1:41" x14ac:dyDescent="0.25">
      <c r="A27" s="24">
        <v>58</v>
      </c>
      <c r="B27" s="24" t="s">
        <v>14</v>
      </c>
      <c r="C27" s="24">
        <v>41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f t="shared" si="0"/>
        <v>0</v>
      </c>
      <c r="K27" s="24">
        <v>19.2</v>
      </c>
      <c r="S27" s="7" t="s">
        <v>22</v>
      </c>
      <c r="T27" s="24">
        <v>19.2</v>
      </c>
      <c r="U27" s="22">
        <v>13.4</v>
      </c>
      <c r="AA27" s="84">
        <v>17.899999999999999</v>
      </c>
      <c r="AB27" s="24">
        <v>12.5</v>
      </c>
      <c r="AE27" s="22">
        <v>46</v>
      </c>
      <c r="AF27" s="22" t="s">
        <v>9</v>
      </c>
      <c r="AG27" s="22" t="s">
        <v>15</v>
      </c>
      <c r="AH27" s="22">
        <v>0</v>
      </c>
      <c r="AI27" s="22">
        <v>0</v>
      </c>
      <c r="AJ27" s="22">
        <v>0</v>
      </c>
      <c r="AK27" s="22">
        <v>1</v>
      </c>
      <c r="AL27" s="22">
        <v>1</v>
      </c>
      <c r="AM27" s="22">
        <v>1</v>
      </c>
      <c r="AN27" s="22">
        <f t="shared" si="1"/>
        <v>1</v>
      </c>
      <c r="AO27" s="22">
        <v>13.5</v>
      </c>
    </row>
    <row r="28" spans="1:41" x14ac:dyDescent="0.25">
      <c r="A28" s="24">
        <v>61</v>
      </c>
      <c r="B28" s="24" t="s">
        <v>14</v>
      </c>
      <c r="C28" s="24">
        <v>57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f t="shared" si="0"/>
        <v>0</v>
      </c>
      <c r="K28" s="24">
        <v>20</v>
      </c>
      <c r="S28" s="1">
        <v>15.7</v>
      </c>
      <c r="T28" s="24">
        <v>20</v>
      </c>
      <c r="U28" s="22">
        <v>17.100000000000001</v>
      </c>
      <c r="AA28" s="84">
        <v>14.2</v>
      </c>
      <c r="AB28" s="24">
        <v>19.2</v>
      </c>
      <c r="AE28" s="22">
        <v>47</v>
      </c>
      <c r="AF28" s="22" t="s">
        <v>9</v>
      </c>
      <c r="AG28" s="22" t="s">
        <v>16</v>
      </c>
      <c r="AH28" s="22">
        <v>0</v>
      </c>
      <c r="AI28" s="22">
        <v>0</v>
      </c>
      <c r="AJ28" s="22">
        <v>0</v>
      </c>
      <c r="AK28" s="22">
        <v>1</v>
      </c>
      <c r="AL28" s="22">
        <v>1</v>
      </c>
      <c r="AM28" s="22">
        <v>1</v>
      </c>
      <c r="AN28" s="22">
        <f t="shared" si="1"/>
        <v>1</v>
      </c>
      <c r="AO28" s="22">
        <v>14.7</v>
      </c>
    </row>
    <row r="29" spans="1:41" x14ac:dyDescent="0.25">
      <c r="A29" s="24">
        <v>65</v>
      </c>
      <c r="B29" s="24" t="s">
        <v>14</v>
      </c>
      <c r="C29" s="24"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f t="shared" si="0"/>
        <v>0</v>
      </c>
      <c r="K29" s="24">
        <v>18.3</v>
      </c>
      <c r="S29" s="1">
        <v>17.600000000000001</v>
      </c>
      <c r="T29" s="24">
        <v>18.3</v>
      </c>
      <c r="U29" s="22">
        <v>13.4</v>
      </c>
      <c r="AA29" s="84">
        <v>16</v>
      </c>
      <c r="AB29" s="24">
        <v>20</v>
      </c>
      <c r="AE29" s="22">
        <v>48</v>
      </c>
      <c r="AF29" s="22" t="s">
        <v>14</v>
      </c>
      <c r="AG29" s="22">
        <v>1</v>
      </c>
      <c r="AH29" s="22">
        <v>0</v>
      </c>
      <c r="AI29" s="22">
        <v>0</v>
      </c>
      <c r="AJ29" s="22">
        <v>0</v>
      </c>
      <c r="AK29" s="22">
        <v>1</v>
      </c>
      <c r="AL29" s="22">
        <v>1</v>
      </c>
      <c r="AM29" s="22">
        <v>1</v>
      </c>
      <c r="AN29" s="22">
        <f t="shared" si="1"/>
        <v>1</v>
      </c>
      <c r="AO29" s="22">
        <v>13.5</v>
      </c>
    </row>
    <row r="30" spans="1:41" x14ac:dyDescent="0.25">
      <c r="A30" s="24">
        <v>67</v>
      </c>
      <c r="B30" s="24" t="s">
        <v>14</v>
      </c>
      <c r="C30" s="24">
        <v>101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f t="shared" si="0"/>
        <v>0</v>
      </c>
      <c r="K30" s="24">
        <v>17.7</v>
      </c>
      <c r="S30" s="1">
        <v>17.7</v>
      </c>
      <c r="T30" s="24">
        <v>17.7</v>
      </c>
      <c r="U30" s="22">
        <v>15.7</v>
      </c>
      <c r="AA30" s="84">
        <v>19.600000000000001</v>
      </c>
      <c r="AB30" s="24">
        <v>18.3</v>
      </c>
      <c r="AE30" s="22">
        <v>49</v>
      </c>
      <c r="AF30" s="22" t="s">
        <v>14</v>
      </c>
      <c r="AG30" s="22">
        <v>4</v>
      </c>
      <c r="AH30" s="22">
        <v>0</v>
      </c>
      <c r="AI30" s="22">
        <v>0</v>
      </c>
      <c r="AJ30" s="22">
        <v>0</v>
      </c>
      <c r="AK30" s="22">
        <v>1</v>
      </c>
      <c r="AL30" s="22">
        <v>1</v>
      </c>
      <c r="AM30" s="22">
        <v>1</v>
      </c>
      <c r="AN30" s="22">
        <f t="shared" si="1"/>
        <v>1</v>
      </c>
      <c r="AO30" s="22">
        <v>13.4</v>
      </c>
    </row>
    <row r="31" spans="1:41" x14ac:dyDescent="0.25">
      <c r="A31" s="24">
        <v>69</v>
      </c>
      <c r="B31" s="24" t="s">
        <v>14</v>
      </c>
      <c r="C31" s="24">
        <v>105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f t="shared" si="0"/>
        <v>0</v>
      </c>
      <c r="K31" s="24">
        <v>12.7</v>
      </c>
      <c r="S31" s="1">
        <v>13.6</v>
      </c>
      <c r="T31" s="24">
        <v>12.7</v>
      </c>
      <c r="U31" s="22">
        <v>23.2</v>
      </c>
      <c r="AA31" s="84">
        <v>16.7</v>
      </c>
      <c r="AB31" s="24">
        <v>17.7</v>
      </c>
      <c r="AE31" s="22">
        <v>50</v>
      </c>
      <c r="AF31" s="22" t="s">
        <v>14</v>
      </c>
      <c r="AG31" s="22">
        <v>17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1</v>
      </c>
      <c r="AN31" s="22">
        <f t="shared" si="1"/>
        <v>1</v>
      </c>
      <c r="AO31" s="22">
        <v>17.100000000000001</v>
      </c>
    </row>
    <row r="32" spans="1:41" x14ac:dyDescent="0.25">
      <c r="A32" s="24">
        <v>70</v>
      </c>
      <c r="B32" s="24" t="s">
        <v>14</v>
      </c>
      <c r="C32" s="24">
        <v>113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f t="shared" si="0"/>
        <v>0</v>
      </c>
      <c r="K32" s="24">
        <v>19.600000000000001</v>
      </c>
      <c r="S32" s="1">
        <v>12.4</v>
      </c>
      <c r="T32" s="24">
        <v>19.600000000000001</v>
      </c>
      <c r="U32" s="22">
        <v>14.3</v>
      </c>
      <c r="AA32" s="84">
        <v>16</v>
      </c>
      <c r="AB32" s="24">
        <v>12.7</v>
      </c>
      <c r="AE32" s="22">
        <v>51</v>
      </c>
      <c r="AF32" s="22" t="s">
        <v>14</v>
      </c>
      <c r="AG32" s="22">
        <v>20</v>
      </c>
      <c r="AH32" s="22">
        <v>0</v>
      </c>
      <c r="AI32" s="22">
        <v>0</v>
      </c>
      <c r="AJ32" s="22">
        <v>0</v>
      </c>
      <c r="AK32" s="22">
        <v>1</v>
      </c>
      <c r="AL32" s="22">
        <v>1</v>
      </c>
      <c r="AM32" s="22">
        <v>1</v>
      </c>
      <c r="AN32" s="22">
        <f t="shared" si="1"/>
        <v>1</v>
      </c>
      <c r="AO32" s="22">
        <v>13.4</v>
      </c>
    </row>
    <row r="33" spans="1:41" x14ac:dyDescent="0.25">
      <c r="A33" s="24">
        <v>71</v>
      </c>
      <c r="B33" s="24" t="s">
        <v>14</v>
      </c>
      <c r="C33" s="24">
        <v>119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f t="shared" si="0"/>
        <v>0</v>
      </c>
      <c r="K33" s="24">
        <v>19</v>
      </c>
      <c r="S33" s="1">
        <v>20</v>
      </c>
      <c r="T33" s="24">
        <v>19</v>
      </c>
      <c r="U33" s="22">
        <v>18</v>
      </c>
      <c r="AA33" s="84">
        <v>11.5</v>
      </c>
      <c r="AB33" s="24">
        <v>19.600000000000001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x14ac:dyDescent="0.25">
      <c r="A34" s="24">
        <v>73</v>
      </c>
      <c r="B34" s="24" t="s">
        <v>14</v>
      </c>
      <c r="C34" s="24">
        <v>129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f t="shared" ref="J34:J65" si="2">MAX(D34:I34)</f>
        <v>0</v>
      </c>
      <c r="K34" s="24">
        <v>16.899999999999999</v>
      </c>
      <c r="S34" s="1">
        <v>14.3</v>
      </c>
      <c r="T34" s="24">
        <v>16.899999999999999</v>
      </c>
      <c r="U34" s="22">
        <v>13.9</v>
      </c>
      <c r="AA34" s="84">
        <v>12.5</v>
      </c>
      <c r="AB34" s="24">
        <v>19</v>
      </c>
      <c r="AE34" s="22">
        <v>53</v>
      </c>
      <c r="AF34" s="22" t="s">
        <v>14</v>
      </c>
      <c r="AG34" s="22">
        <v>29</v>
      </c>
      <c r="AH34" s="22">
        <v>0</v>
      </c>
      <c r="AI34" s="22">
        <v>0</v>
      </c>
      <c r="AJ34" s="22">
        <v>0</v>
      </c>
      <c r="AK34" s="22">
        <v>1</v>
      </c>
      <c r="AL34" s="22">
        <v>0</v>
      </c>
      <c r="AM34" s="22">
        <v>1</v>
      </c>
      <c r="AN34" s="22">
        <f t="shared" si="1"/>
        <v>1</v>
      </c>
      <c r="AO34" s="22">
        <v>23.2</v>
      </c>
    </row>
    <row r="35" spans="1:41" x14ac:dyDescent="0.25">
      <c r="A35" s="24">
        <v>74</v>
      </c>
      <c r="B35" s="24" t="s">
        <v>14</v>
      </c>
      <c r="C35" s="24">
        <v>150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f t="shared" si="2"/>
        <v>0</v>
      </c>
      <c r="K35" s="24">
        <v>17.100000000000001</v>
      </c>
      <c r="S35" s="1">
        <v>15.7</v>
      </c>
      <c r="T35" s="24">
        <v>17.100000000000001</v>
      </c>
      <c r="U35" s="22">
        <v>14.9</v>
      </c>
      <c r="AA35" s="84">
        <v>16.899999999999999</v>
      </c>
      <c r="AB35" s="24">
        <v>16.899999999999999</v>
      </c>
      <c r="AE35" s="22">
        <v>59</v>
      </c>
      <c r="AF35" s="22" t="s">
        <v>14</v>
      </c>
      <c r="AG35" s="22">
        <v>52</v>
      </c>
      <c r="AH35" s="22">
        <v>0</v>
      </c>
      <c r="AI35" s="22">
        <v>0</v>
      </c>
      <c r="AJ35" s="22">
        <v>0</v>
      </c>
      <c r="AK35" s="22">
        <v>0</v>
      </c>
      <c r="AL35" s="22">
        <v>1</v>
      </c>
      <c r="AM35" s="22">
        <v>0</v>
      </c>
      <c r="AN35" s="22">
        <f t="shared" si="1"/>
        <v>1</v>
      </c>
      <c r="AO35" s="22">
        <v>14.3</v>
      </c>
    </row>
    <row r="36" spans="1:41" x14ac:dyDescent="0.25">
      <c r="A36" s="24">
        <v>79</v>
      </c>
      <c r="B36" s="24" t="s">
        <v>14</v>
      </c>
      <c r="C36" s="24">
        <v>202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f t="shared" si="2"/>
        <v>0</v>
      </c>
      <c r="K36" s="24">
        <v>15.3</v>
      </c>
      <c r="S36" s="1">
        <v>11.2</v>
      </c>
      <c r="T36" s="24">
        <v>15.3</v>
      </c>
      <c r="U36" s="22">
        <v>21.2</v>
      </c>
      <c r="AA36" s="84">
        <v>13.9</v>
      </c>
      <c r="AB36" s="24">
        <v>17.100000000000001</v>
      </c>
      <c r="AE36" s="22">
        <v>60</v>
      </c>
      <c r="AF36" s="22" t="s">
        <v>14</v>
      </c>
      <c r="AG36" s="22">
        <v>56</v>
      </c>
      <c r="AH36" s="22">
        <v>0</v>
      </c>
      <c r="AI36" s="22">
        <v>0</v>
      </c>
      <c r="AJ36" s="22">
        <v>0</v>
      </c>
      <c r="AK36" s="22">
        <v>1</v>
      </c>
      <c r="AL36" s="22">
        <v>1</v>
      </c>
      <c r="AM36" s="22">
        <v>1</v>
      </c>
      <c r="AN36" s="22">
        <f t="shared" si="1"/>
        <v>1</v>
      </c>
      <c r="AO36" s="22">
        <v>18</v>
      </c>
    </row>
    <row r="37" spans="1:41" x14ac:dyDescent="0.25">
      <c r="A37" s="24">
        <v>83</v>
      </c>
      <c r="B37" s="24" t="s">
        <v>17</v>
      </c>
      <c r="C37" s="24">
        <v>8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f t="shared" si="2"/>
        <v>0</v>
      </c>
      <c r="K37" s="24">
        <v>16.3</v>
      </c>
      <c r="S37" s="1">
        <v>14.5</v>
      </c>
      <c r="T37" s="24">
        <v>16.3</v>
      </c>
      <c r="U37" s="22">
        <v>17.899999999999999</v>
      </c>
      <c r="AA37" s="84">
        <v>22.2</v>
      </c>
      <c r="AB37" s="24">
        <v>15.3</v>
      </c>
      <c r="AE37" s="22">
        <v>62</v>
      </c>
      <c r="AF37" s="22" t="s">
        <v>14</v>
      </c>
      <c r="AG37" s="22">
        <v>65</v>
      </c>
      <c r="AH37" s="22">
        <v>0</v>
      </c>
      <c r="AI37" s="22">
        <v>0</v>
      </c>
      <c r="AJ37" s="22">
        <v>0</v>
      </c>
      <c r="AK37" s="22">
        <v>1</v>
      </c>
      <c r="AL37" s="22">
        <v>1</v>
      </c>
      <c r="AM37" s="22">
        <v>1</v>
      </c>
      <c r="AN37" s="22">
        <f t="shared" si="1"/>
        <v>1</v>
      </c>
      <c r="AO37" s="22">
        <v>13.9</v>
      </c>
    </row>
    <row r="38" spans="1:41" x14ac:dyDescent="0.25">
      <c r="A38" s="24">
        <v>84</v>
      </c>
      <c r="B38" s="24" t="s">
        <v>17</v>
      </c>
      <c r="C38" s="24">
        <v>10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f t="shared" si="2"/>
        <v>0</v>
      </c>
      <c r="K38" s="24">
        <v>12.2</v>
      </c>
      <c r="S38" s="1">
        <v>13.1</v>
      </c>
      <c r="T38" s="24">
        <v>12.2</v>
      </c>
      <c r="U38" s="22">
        <v>15.6</v>
      </c>
      <c r="AA38" s="84">
        <v>15.4</v>
      </c>
      <c r="AB38" s="24">
        <v>16.3</v>
      </c>
      <c r="AE38" s="22">
        <v>63</v>
      </c>
      <c r="AF38" s="22" t="s">
        <v>14</v>
      </c>
      <c r="AG38" s="22">
        <v>73</v>
      </c>
      <c r="AH38" s="22">
        <v>0</v>
      </c>
      <c r="AI38" s="22">
        <v>0</v>
      </c>
      <c r="AJ38" s="22">
        <v>0</v>
      </c>
      <c r="AK38" s="22">
        <v>1</v>
      </c>
      <c r="AL38" s="22">
        <v>0</v>
      </c>
      <c r="AM38" s="22">
        <v>1</v>
      </c>
      <c r="AN38" s="22">
        <f t="shared" si="1"/>
        <v>1</v>
      </c>
      <c r="AO38" s="22">
        <v>14.9</v>
      </c>
    </row>
    <row r="39" spans="1:41" ht="15.75" thickBot="1" x14ac:dyDescent="0.3">
      <c r="A39" s="24">
        <v>86</v>
      </c>
      <c r="B39" s="24" t="s">
        <v>17</v>
      </c>
      <c r="C39" s="24" t="s">
        <v>18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f t="shared" si="2"/>
        <v>0</v>
      </c>
      <c r="K39" s="24">
        <v>16</v>
      </c>
      <c r="N39" s="30" t="s">
        <v>218</v>
      </c>
      <c r="O39" s="30" t="s">
        <v>221</v>
      </c>
      <c r="P39" s="30" t="s">
        <v>222</v>
      </c>
      <c r="Q39" s="30" t="s">
        <v>223</v>
      </c>
      <c r="S39" s="1">
        <v>15.4</v>
      </c>
      <c r="T39" s="24">
        <v>16</v>
      </c>
      <c r="U39" s="22">
        <v>14.2</v>
      </c>
      <c r="AB39" s="24">
        <v>12.2</v>
      </c>
      <c r="AE39" s="22">
        <v>64</v>
      </c>
      <c r="AF39" s="22" t="s">
        <v>14</v>
      </c>
      <c r="AG39" s="22">
        <v>77</v>
      </c>
      <c r="AH39" s="22">
        <v>0</v>
      </c>
      <c r="AI39" s="22">
        <v>0</v>
      </c>
      <c r="AJ39" s="22">
        <v>0</v>
      </c>
      <c r="AK39" s="22">
        <v>1</v>
      </c>
      <c r="AL39" s="22">
        <v>1</v>
      </c>
      <c r="AM39" s="22">
        <v>1</v>
      </c>
      <c r="AN39" s="22">
        <f t="shared" si="1"/>
        <v>1</v>
      </c>
      <c r="AO39" s="22">
        <v>21.2</v>
      </c>
    </row>
    <row r="40" spans="1:41" x14ac:dyDescent="0.25">
      <c r="A40" s="22">
        <v>1</v>
      </c>
      <c r="B40" s="22" t="s">
        <v>9</v>
      </c>
      <c r="C40" s="22">
        <v>1</v>
      </c>
      <c r="D40" s="22">
        <v>0</v>
      </c>
      <c r="E40" s="22">
        <v>0</v>
      </c>
      <c r="F40" s="22">
        <v>0</v>
      </c>
      <c r="G40" s="22">
        <v>1</v>
      </c>
      <c r="H40" s="22">
        <v>0</v>
      </c>
      <c r="I40" s="22">
        <v>1</v>
      </c>
      <c r="J40" s="22">
        <f t="shared" si="2"/>
        <v>1</v>
      </c>
      <c r="K40" s="22">
        <v>16.899999999999999</v>
      </c>
      <c r="N40" s="23" t="s">
        <v>219</v>
      </c>
      <c r="O40" s="29">
        <f>MIN(K40:K89)</f>
        <v>10.5</v>
      </c>
      <c r="P40" s="29">
        <f>MAX(K40:K89)</f>
        <v>23.2</v>
      </c>
      <c r="Q40" s="31">
        <f>AVERAGE(K40:K89)</f>
        <v>15.09375</v>
      </c>
      <c r="S40" s="1">
        <v>10.5</v>
      </c>
      <c r="U40" s="22">
        <v>16</v>
      </c>
      <c r="AB40" s="24">
        <v>16</v>
      </c>
      <c r="AE40" s="22">
        <v>66</v>
      </c>
      <c r="AF40" s="22" t="s">
        <v>14</v>
      </c>
      <c r="AG40" s="22">
        <v>82</v>
      </c>
      <c r="AH40" s="22">
        <v>0</v>
      </c>
      <c r="AI40" s="22">
        <v>0</v>
      </c>
      <c r="AJ40" s="22">
        <v>0</v>
      </c>
      <c r="AK40" s="22">
        <v>1</v>
      </c>
      <c r="AL40" s="22">
        <v>1</v>
      </c>
      <c r="AM40" s="22">
        <v>1</v>
      </c>
      <c r="AN40" s="22">
        <f t="shared" si="1"/>
        <v>1</v>
      </c>
      <c r="AO40" s="22">
        <v>17.899999999999999</v>
      </c>
    </row>
    <row r="41" spans="1:41" x14ac:dyDescent="0.25">
      <c r="A41" s="22">
        <v>3</v>
      </c>
      <c r="B41" s="22" t="s">
        <v>9</v>
      </c>
      <c r="C41" s="22">
        <v>10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1</v>
      </c>
      <c r="J41" s="22">
        <f t="shared" si="2"/>
        <v>1</v>
      </c>
      <c r="K41" s="22">
        <v>13.1</v>
      </c>
      <c r="N41" s="25" t="s">
        <v>220</v>
      </c>
      <c r="O41" s="29">
        <f>MIN(K2:K39)</f>
        <v>10.6</v>
      </c>
      <c r="P41" s="29">
        <f>MAX(K2:K39)</f>
        <v>25.7</v>
      </c>
      <c r="Q41" s="31">
        <f>AVERAGE(K2:K39)</f>
        <v>16.30263157894737</v>
      </c>
      <c r="S41" s="1">
        <v>14.8</v>
      </c>
      <c r="U41" s="22">
        <v>19.600000000000001</v>
      </c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</row>
    <row r="42" spans="1:41" x14ac:dyDescent="0.25">
      <c r="A42" s="22">
        <v>5</v>
      </c>
      <c r="B42" s="22" t="s">
        <v>9</v>
      </c>
      <c r="C42" s="22">
        <v>12</v>
      </c>
      <c r="D42" s="22">
        <v>0</v>
      </c>
      <c r="E42" s="22">
        <v>1</v>
      </c>
      <c r="F42" s="22">
        <v>0</v>
      </c>
      <c r="G42" s="22">
        <v>0</v>
      </c>
      <c r="H42" s="22">
        <v>1</v>
      </c>
      <c r="I42" s="22">
        <v>1</v>
      </c>
      <c r="J42" s="22">
        <f t="shared" si="2"/>
        <v>1</v>
      </c>
      <c r="K42" s="22">
        <v>11.7</v>
      </c>
      <c r="S42" s="1">
        <v>16</v>
      </c>
      <c r="U42" s="22">
        <v>16.7</v>
      </c>
      <c r="AE42" s="22">
        <v>72</v>
      </c>
      <c r="AF42" s="22" t="s">
        <v>14</v>
      </c>
      <c r="AG42" s="22">
        <v>120</v>
      </c>
      <c r="AH42" s="22">
        <v>0</v>
      </c>
      <c r="AI42" s="22">
        <v>0</v>
      </c>
      <c r="AJ42" s="22">
        <v>0</v>
      </c>
      <c r="AK42" s="22">
        <v>1</v>
      </c>
      <c r="AL42" s="22">
        <v>1</v>
      </c>
      <c r="AM42" s="22">
        <v>1</v>
      </c>
      <c r="AN42" s="22">
        <f t="shared" si="1"/>
        <v>1</v>
      </c>
      <c r="AO42" s="22">
        <v>14.2</v>
      </c>
    </row>
    <row r="43" spans="1:41" x14ac:dyDescent="0.25">
      <c r="A43" s="22">
        <v>7</v>
      </c>
      <c r="B43" s="22" t="s">
        <v>9</v>
      </c>
      <c r="C43" s="22">
        <v>14</v>
      </c>
      <c r="D43" s="22">
        <v>0</v>
      </c>
      <c r="E43" s="22">
        <v>0</v>
      </c>
      <c r="F43" s="22">
        <v>0</v>
      </c>
      <c r="G43" s="22">
        <v>0</v>
      </c>
      <c r="H43" s="22">
        <v>1</v>
      </c>
      <c r="I43" s="22">
        <v>0</v>
      </c>
      <c r="J43" s="22">
        <f t="shared" si="2"/>
        <v>1</v>
      </c>
      <c r="K43" s="22">
        <v>13.4</v>
      </c>
      <c r="S43" s="1">
        <v>14.6</v>
      </c>
      <c r="U43" s="22">
        <v>16</v>
      </c>
      <c r="AE43" s="22">
        <v>75</v>
      </c>
      <c r="AF43" s="22" t="s">
        <v>14</v>
      </c>
      <c r="AG43" s="22">
        <v>161</v>
      </c>
      <c r="AH43" s="22">
        <v>0</v>
      </c>
      <c r="AI43" s="22">
        <v>0</v>
      </c>
      <c r="AJ43" s="22">
        <v>0</v>
      </c>
      <c r="AK43" s="22">
        <v>0</v>
      </c>
      <c r="AL43" s="22">
        <v>1</v>
      </c>
      <c r="AM43" s="22">
        <v>1</v>
      </c>
      <c r="AN43" s="22">
        <f t="shared" si="1"/>
        <v>1</v>
      </c>
      <c r="AO43" s="22">
        <v>16</v>
      </c>
    </row>
    <row r="44" spans="1:41" x14ac:dyDescent="0.25">
      <c r="A44" s="22">
        <v>9</v>
      </c>
      <c r="B44" s="22" t="s">
        <v>9</v>
      </c>
      <c r="C44" s="22">
        <v>18</v>
      </c>
      <c r="D44" s="22">
        <v>0</v>
      </c>
      <c r="E44" s="22">
        <v>0</v>
      </c>
      <c r="F44" s="22">
        <v>0</v>
      </c>
      <c r="G44" s="22">
        <v>1</v>
      </c>
      <c r="H44" s="22">
        <v>0</v>
      </c>
      <c r="I44" s="22">
        <v>0</v>
      </c>
      <c r="J44" s="22">
        <f t="shared" si="2"/>
        <v>1</v>
      </c>
      <c r="K44" s="26"/>
      <c r="S44" s="1">
        <v>12.2</v>
      </c>
      <c r="U44" s="22">
        <v>11.5</v>
      </c>
      <c r="AE44" s="22">
        <v>76</v>
      </c>
      <c r="AF44" s="22" t="s">
        <v>14</v>
      </c>
      <c r="AG44" s="22">
        <v>178</v>
      </c>
      <c r="AH44" s="22">
        <v>0</v>
      </c>
      <c r="AI44" s="22">
        <v>0</v>
      </c>
      <c r="AJ44" s="22">
        <v>0</v>
      </c>
      <c r="AK44" s="22">
        <v>1</v>
      </c>
      <c r="AL44" s="22">
        <v>1</v>
      </c>
      <c r="AM44" s="22">
        <v>1</v>
      </c>
      <c r="AN44" s="22">
        <f t="shared" si="1"/>
        <v>1</v>
      </c>
      <c r="AO44" s="22">
        <v>19.600000000000001</v>
      </c>
    </row>
    <row r="45" spans="1:41" x14ac:dyDescent="0.25">
      <c r="A45" s="22">
        <v>10</v>
      </c>
      <c r="B45" s="22" t="s">
        <v>9</v>
      </c>
      <c r="C45" s="22">
        <v>22</v>
      </c>
      <c r="D45" s="22">
        <v>0</v>
      </c>
      <c r="E45" s="22">
        <v>0</v>
      </c>
      <c r="F45" s="22">
        <v>0</v>
      </c>
      <c r="G45" s="22">
        <v>1</v>
      </c>
      <c r="H45" s="22">
        <v>1</v>
      </c>
      <c r="I45" s="22">
        <v>1</v>
      </c>
      <c r="J45" s="22">
        <f t="shared" si="2"/>
        <v>1</v>
      </c>
      <c r="K45" s="22">
        <v>16.600000000000001</v>
      </c>
      <c r="S45" s="1">
        <v>18.100000000000001</v>
      </c>
      <c r="U45" s="22">
        <v>12.5</v>
      </c>
      <c r="AE45" s="22">
        <v>77</v>
      </c>
      <c r="AF45" s="22" t="s">
        <v>14</v>
      </c>
      <c r="AG45" s="22">
        <v>193</v>
      </c>
      <c r="AH45" s="22">
        <v>0</v>
      </c>
      <c r="AI45" s="22">
        <v>0</v>
      </c>
      <c r="AJ45" s="22">
        <v>0</v>
      </c>
      <c r="AK45" s="22">
        <v>1</v>
      </c>
      <c r="AL45" s="22">
        <v>1</v>
      </c>
      <c r="AM45" s="22">
        <v>1</v>
      </c>
      <c r="AN45" s="22">
        <f t="shared" si="1"/>
        <v>1</v>
      </c>
      <c r="AO45" s="22">
        <v>16.7</v>
      </c>
    </row>
    <row r="46" spans="1:41" x14ac:dyDescent="0.25">
      <c r="A46" s="22">
        <v>11</v>
      </c>
      <c r="B46" s="22" t="s">
        <v>9</v>
      </c>
      <c r="C46" s="22">
        <v>26</v>
      </c>
      <c r="D46" s="22">
        <v>0</v>
      </c>
      <c r="E46" s="22">
        <v>0</v>
      </c>
      <c r="F46" s="22">
        <v>0</v>
      </c>
      <c r="G46" s="22">
        <v>1</v>
      </c>
      <c r="H46" s="22">
        <v>0</v>
      </c>
      <c r="I46" s="22">
        <v>1</v>
      </c>
      <c r="J46" s="22">
        <f t="shared" si="2"/>
        <v>1</v>
      </c>
      <c r="K46" s="22">
        <v>18.899999999999999</v>
      </c>
      <c r="S46" s="1">
        <v>17.5</v>
      </c>
      <c r="U46" s="22">
        <v>16.899999999999999</v>
      </c>
      <c r="AE46" s="22">
        <v>78</v>
      </c>
      <c r="AF46" s="22" t="s">
        <v>14</v>
      </c>
      <c r="AG46" s="22">
        <v>201</v>
      </c>
      <c r="AH46" s="22">
        <v>0</v>
      </c>
      <c r="AI46" s="22">
        <v>0</v>
      </c>
      <c r="AJ46" s="22">
        <v>0</v>
      </c>
      <c r="AK46" s="22">
        <v>1</v>
      </c>
      <c r="AL46" s="22">
        <v>1</v>
      </c>
      <c r="AM46" s="22">
        <v>1</v>
      </c>
      <c r="AN46" s="22">
        <f t="shared" si="1"/>
        <v>1</v>
      </c>
      <c r="AO46" s="22">
        <v>16</v>
      </c>
    </row>
    <row r="47" spans="1:41" x14ac:dyDescent="0.25">
      <c r="A47" s="22">
        <v>15</v>
      </c>
      <c r="B47" s="22" t="s">
        <v>9</v>
      </c>
      <c r="C47" s="22">
        <v>34</v>
      </c>
      <c r="D47" s="22">
        <v>1</v>
      </c>
      <c r="E47" s="22">
        <v>1</v>
      </c>
      <c r="F47" s="22">
        <v>1</v>
      </c>
      <c r="G47" s="22">
        <v>0</v>
      </c>
      <c r="H47" s="22">
        <v>0</v>
      </c>
      <c r="I47" s="22">
        <v>1</v>
      </c>
      <c r="J47" s="22">
        <f t="shared" si="2"/>
        <v>1</v>
      </c>
      <c r="K47" s="22">
        <v>13.9</v>
      </c>
      <c r="S47" s="1">
        <v>13.5</v>
      </c>
      <c r="U47" s="22">
        <v>13.9</v>
      </c>
      <c r="AE47" s="22">
        <v>80</v>
      </c>
      <c r="AF47" s="22" t="s">
        <v>14</v>
      </c>
      <c r="AG47" s="22">
        <v>203</v>
      </c>
      <c r="AH47" s="22">
        <v>0</v>
      </c>
      <c r="AI47" s="22">
        <v>0</v>
      </c>
      <c r="AJ47" s="22">
        <v>0</v>
      </c>
      <c r="AK47" s="22">
        <v>1</v>
      </c>
      <c r="AL47" s="22">
        <v>1</v>
      </c>
      <c r="AM47" s="22">
        <v>1</v>
      </c>
      <c r="AN47" s="22">
        <f t="shared" si="1"/>
        <v>1</v>
      </c>
      <c r="AO47" s="22">
        <v>11.5</v>
      </c>
    </row>
    <row r="48" spans="1:41" x14ac:dyDescent="0.25">
      <c r="A48" s="22">
        <v>16</v>
      </c>
      <c r="B48" s="22" t="s">
        <v>9</v>
      </c>
      <c r="C48" s="22">
        <v>35</v>
      </c>
      <c r="D48" s="22">
        <v>1</v>
      </c>
      <c r="E48" s="22">
        <v>1</v>
      </c>
      <c r="F48" s="22">
        <v>0</v>
      </c>
      <c r="G48" s="22">
        <v>1</v>
      </c>
      <c r="H48" s="22">
        <v>1</v>
      </c>
      <c r="I48" s="22">
        <v>1</v>
      </c>
      <c r="J48" s="22">
        <f t="shared" si="2"/>
        <v>1</v>
      </c>
      <c r="K48" s="22">
        <v>12.2</v>
      </c>
      <c r="S48" s="1">
        <v>14.7</v>
      </c>
      <c r="U48" s="22">
        <v>14.9</v>
      </c>
      <c r="AE48" s="22">
        <v>81</v>
      </c>
      <c r="AF48" s="22" t="s">
        <v>14</v>
      </c>
      <c r="AG48" s="22">
        <v>204</v>
      </c>
      <c r="AH48" s="22">
        <v>0</v>
      </c>
      <c r="AI48" s="22">
        <v>0</v>
      </c>
      <c r="AJ48" s="22">
        <v>0</v>
      </c>
      <c r="AK48" s="22">
        <v>1</v>
      </c>
      <c r="AL48" s="22">
        <v>1</v>
      </c>
      <c r="AM48" s="22">
        <v>1</v>
      </c>
      <c r="AN48" s="22">
        <f t="shared" si="1"/>
        <v>1</v>
      </c>
      <c r="AO48" s="22">
        <v>12.5</v>
      </c>
    </row>
    <row r="49" spans="1:41" x14ac:dyDescent="0.25">
      <c r="A49" s="22">
        <v>18</v>
      </c>
      <c r="B49" s="22" t="s">
        <v>9</v>
      </c>
      <c r="C49" s="22">
        <v>38</v>
      </c>
      <c r="D49" s="22">
        <v>0</v>
      </c>
      <c r="E49" s="22">
        <v>0</v>
      </c>
      <c r="F49" s="22">
        <v>0</v>
      </c>
      <c r="G49" s="22">
        <v>1</v>
      </c>
      <c r="H49" s="22">
        <v>1</v>
      </c>
      <c r="I49" s="22">
        <v>1</v>
      </c>
      <c r="J49" s="22">
        <f t="shared" si="2"/>
        <v>1</v>
      </c>
      <c r="K49" s="22">
        <v>11.8</v>
      </c>
      <c r="S49" s="1">
        <v>13.5</v>
      </c>
      <c r="U49" s="22">
        <v>22.2</v>
      </c>
      <c r="AE49" s="22">
        <v>82</v>
      </c>
      <c r="AF49" s="22" t="s">
        <v>17</v>
      </c>
      <c r="AG49" s="22">
        <v>5</v>
      </c>
      <c r="AH49" s="22">
        <v>0</v>
      </c>
      <c r="AI49" s="22">
        <v>0</v>
      </c>
      <c r="AJ49" s="22">
        <v>0</v>
      </c>
      <c r="AK49" s="22">
        <v>1</v>
      </c>
      <c r="AL49" s="22">
        <v>0</v>
      </c>
      <c r="AM49" s="22">
        <v>1</v>
      </c>
      <c r="AN49" s="22">
        <f t="shared" si="1"/>
        <v>1</v>
      </c>
      <c r="AO49" s="22">
        <v>16.899999999999999</v>
      </c>
    </row>
    <row r="50" spans="1:41" x14ac:dyDescent="0.25">
      <c r="A50" s="22">
        <v>22</v>
      </c>
      <c r="B50" s="22" t="s">
        <v>9</v>
      </c>
      <c r="C50" s="22">
        <v>61</v>
      </c>
      <c r="D50" s="22">
        <v>0</v>
      </c>
      <c r="E50" s="22">
        <v>0</v>
      </c>
      <c r="F50" s="22">
        <v>0</v>
      </c>
      <c r="G50" s="22">
        <v>1</v>
      </c>
      <c r="H50" s="22">
        <v>0</v>
      </c>
      <c r="I50" s="22">
        <v>1</v>
      </c>
      <c r="J50" s="22">
        <f t="shared" si="2"/>
        <v>1</v>
      </c>
      <c r="K50" s="22">
        <v>16.2</v>
      </c>
      <c r="S50" s="1">
        <v>13.4</v>
      </c>
      <c r="AE50" s="22">
        <v>85</v>
      </c>
      <c r="AF50" s="22" t="s">
        <v>17</v>
      </c>
      <c r="AG50" s="22">
        <v>17</v>
      </c>
      <c r="AH50" s="22">
        <v>0</v>
      </c>
      <c r="AI50" s="22">
        <v>0</v>
      </c>
      <c r="AJ50" s="22">
        <v>0</v>
      </c>
      <c r="AK50" s="22">
        <v>0</v>
      </c>
      <c r="AL50" s="22">
        <v>1</v>
      </c>
      <c r="AM50" s="22">
        <v>1</v>
      </c>
      <c r="AN50" s="22">
        <f t="shared" si="1"/>
        <v>1</v>
      </c>
      <c r="AO50" s="22">
        <v>13.9</v>
      </c>
    </row>
    <row r="51" spans="1:41" x14ac:dyDescent="0.25">
      <c r="A51" s="22">
        <v>25</v>
      </c>
      <c r="B51" s="22" t="s">
        <v>9</v>
      </c>
      <c r="C51" s="22">
        <v>85</v>
      </c>
      <c r="D51" s="22">
        <v>1</v>
      </c>
      <c r="E51" s="22">
        <v>0</v>
      </c>
      <c r="F51" s="22">
        <v>0</v>
      </c>
      <c r="G51" s="22">
        <v>1</v>
      </c>
      <c r="H51" s="22">
        <v>1</v>
      </c>
      <c r="I51" s="22">
        <v>1</v>
      </c>
      <c r="J51" s="22">
        <f t="shared" si="2"/>
        <v>1</v>
      </c>
      <c r="K51" s="22">
        <v>15.9</v>
      </c>
      <c r="S51" s="1">
        <v>17.100000000000001</v>
      </c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</row>
    <row r="52" spans="1:41" x14ac:dyDescent="0.25">
      <c r="A52" s="22">
        <v>26</v>
      </c>
      <c r="B52" s="22" t="s">
        <v>9</v>
      </c>
      <c r="C52" s="22">
        <v>86</v>
      </c>
      <c r="D52" s="22">
        <v>0</v>
      </c>
      <c r="E52" s="22">
        <v>0</v>
      </c>
      <c r="F52" s="22">
        <v>0</v>
      </c>
      <c r="G52" s="22">
        <v>1</v>
      </c>
      <c r="H52" s="22">
        <v>1</v>
      </c>
      <c r="I52" s="22">
        <v>1</v>
      </c>
      <c r="J52" s="22">
        <f t="shared" si="2"/>
        <v>1</v>
      </c>
      <c r="K52" s="26"/>
      <c r="S52" s="1">
        <v>13.4</v>
      </c>
      <c r="AE52" s="22">
        <v>88</v>
      </c>
      <c r="AF52" s="22" t="s">
        <v>17</v>
      </c>
      <c r="AG52" s="22">
        <v>61</v>
      </c>
      <c r="AH52" s="22">
        <v>0</v>
      </c>
      <c r="AI52" s="22">
        <v>0</v>
      </c>
      <c r="AJ52" s="22">
        <v>0</v>
      </c>
      <c r="AK52" s="22">
        <v>0</v>
      </c>
      <c r="AL52" s="22">
        <v>1</v>
      </c>
      <c r="AM52" s="22">
        <v>0</v>
      </c>
      <c r="AN52" s="22">
        <f t="shared" si="1"/>
        <v>1</v>
      </c>
      <c r="AO52" s="22">
        <v>22.2</v>
      </c>
    </row>
    <row r="53" spans="1:41" x14ac:dyDescent="0.25">
      <c r="A53" s="22">
        <v>27</v>
      </c>
      <c r="B53" s="22" t="s">
        <v>9</v>
      </c>
      <c r="C53" s="22">
        <v>93</v>
      </c>
      <c r="D53" s="22">
        <v>0</v>
      </c>
      <c r="E53" s="22">
        <v>0</v>
      </c>
      <c r="F53" s="22">
        <v>1</v>
      </c>
      <c r="G53" s="22">
        <v>0</v>
      </c>
      <c r="H53" s="22">
        <v>0</v>
      </c>
      <c r="I53" s="22">
        <v>0</v>
      </c>
      <c r="J53" s="22">
        <f t="shared" si="2"/>
        <v>1</v>
      </c>
      <c r="K53" s="22">
        <v>15.7</v>
      </c>
      <c r="S53" s="1">
        <v>15.7</v>
      </c>
    </row>
    <row r="54" spans="1:41" x14ac:dyDescent="0.25">
      <c r="A54" s="22">
        <v>30</v>
      </c>
      <c r="B54" s="22" t="s">
        <v>9</v>
      </c>
      <c r="C54" s="22">
        <v>109</v>
      </c>
      <c r="D54" s="22">
        <v>0</v>
      </c>
      <c r="E54" s="22">
        <v>0</v>
      </c>
      <c r="F54" s="22">
        <v>0</v>
      </c>
      <c r="G54" s="22">
        <v>1</v>
      </c>
      <c r="H54" s="22">
        <v>0</v>
      </c>
      <c r="I54" s="22">
        <v>0</v>
      </c>
      <c r="J54" s="22">
        <f t="shared" si="2"/>
        <v>1</v>
      </c>
      <c r="K54" s="22">
        <v>13.6</v>
      </c>
      <c r="S54" s="1">
        <v>23.2</v>
      </c>
    </row>
    <row r="55" spans="1:41" x14ac:dyDescent="0.25">
      <c r="A55" s="22">
        <v>31</v>
      </c>
      <c r="B55" s="22" t="s">
        <v>9</v>
      </c>
      <c r="C55" s="22">
        <v>117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>
        <v>1</v>
      </c>
      <c r="J55" s="22">
        <f t="shared" si="2"/>
        <v>1</v>
      </c>
      <c r="K55" s="22">
        <v>12.4</v>
      </c>
      <c r="S55" s="1">
        <v>13.1</v>
      </c>
    </row>
    <row r="56" spans="1:41" x14ac:dyDescent="0.25">
      <c r="A56" s="22">
        <v>33</v>
      </c>
      <c r="B56" s="22" t="s">
        <v>9</v>
      </c>
      <c r="C56" s="22">
        <v>123</v>
      </c>
      <c r="D56" s="22">
        <v>0</v>
      </c>
      <c r="E56" s="22">
        <v>0</v>
      </c>
      <c r="F56" s="22">
        <v>0</v>
      </c>
      <c r="G56" s="22">
        <v>1</v>
      </c>
      <c r="H56" s="22">
        <v>1</v>
      </c>
      <c r="I56" s="22">
        <v>1</v>
      </c>
      <c r="J56" s="22">
        <f t="shared" si="2"/>
        <v>1</v>
      </c>
      <c r="K56" s="22">
        <v>14.3</v>
      </c>
      <c r="S56" s="1">
        <v>25.7</v>
      </c>
    </row>
    <row r="57" spans="1:41" x14ac:dyDescent="0.25">
      <c r="A57" s="22">
        <v>35</v>
      </c>
      <c r="B57" s="22" t="s">
        <v>9</v>
      </c>
      <c r="C57" s="22">
        <v>130</v>
      </c>
      <c r="D57" s="22">
        <v>1</v>
      </c>
      <c r="E57" s="22">
        <v>1</v>
      </c>
      <c r="F57" s="22">
        <v>0</v>
      </c>
      <c r="G57" s="22">
        <v>1</v>
      </c>
      <c r="H57" s="22">
        <v>1</v>
      </c>
      <c r="I57" s="22">
        <v>1</v>
      </c>
      <c r="J57" s="22">
        <f t="shared" si="2"/>
        <v>1</v>
      </c>
      <c r="K57" s="22">
        <v>11.2</v>
      </c>
      <c r="S57" s="1">
        <v>12.5</v>
      </c>
    </row>
    <row r="58" spans="1:41" x14ac:dyDescent="0.25">
      <c r="A58" s="22">
        <v>37</v>
      </c>
      <c r="B58" s="22" t="s">
        <v>9</v>
      </c>
      <c r="C58" s="22">
        <v>149</v>
      </c>
      <c r="D58" s="22">
        <v>1</v>
      </c>
      <c r="E58" s="22">
        <v>1</v>
      </c>
      <c r="F58" s="22">
        <v>1</v>
      </c>
      <c r="G58" s="22">
        <v>1</v>
      </c>
      <c r="H58" s="22">
        <v>1</v>
      </c>
      <c r="I58" s="22">
        <v>1</v>
      </c>
      <c r="J58" s="22">
        <f t="shared" si="2"/>
        <v>1</v>
      </c>
      <c r="K58" s="22">
        <v>13.1</v>
      </c>
      <c r="S58" s="1">
        <v>15.4</v>
      </c>
    </row>
    <row r="59" spans="1:41" x14ac:dyDescent="0.25">
      <c r="A59" s="22">
        <v>38</v>
      </c>
      <c r="B59" s="22" t="s">
        <v>9</v>
      </c>
      <c r="C59" s="22">
        <v>154</v>
      </c>
      <c r="D59" s="22">
        <v>1</v>
      </c>
      <c r="E59" s="22">
        <v>1</v>
      </c>
      <c r="F59" s="22">
        <v>1</v>
      </c>
      <c r="G59" s="22">
        <v>1</v>
      </c>
      <c r="H59" s="22">
        <v>1</v>
      </c>
      <c r="I59" s="22">
        <v>1</v>
      </c>
      <c r="J59" s="22">
        <f t="shared" si="2"/>
        <v>1</v>
      </c>
      <c r="K59" s="22">
        <v>15.4</v>
      </c>
      <c r="S59" s="1">
        <v>19.2</v>
      </c>
    </row>
    <row r="60" spans="1:41" x14ac:dyDescent="0.25">
      <c r="A60" s="22">
        <v>39</v>
      </c>
      <c r="B60" s="22" t="s">
        <v>9</v>
      </c>
      <c r="C60" s="22">
        <v>156</v>
      </c>
      <c r="D60" s="22">
        <v>1</v>
      </c>
      <c r="E60" s="22">
        <v>1</v>
      </c>
      <c r="F60" s="22">
        <v>1</v>
      </c>
      <c r="G60" s="22">
        <v>1</v>
      </c>
      <c r="H60" s="22">
        <v>1</v>
      </c>
      <c r="I60" s="22">
        <v>1</v>
      </c>
      <c r="J60" s="22">
        <f t="shared" si="2"/>
        <v>1</v>
      </c>
      <c r="K60" s="22">
        <v>10.5</v>
      </c>
      <c r="S60" s="1">
        <v>14.3</v>
      </c>
    </row>
    <row r="61" spans="1:41" x14ac:dyDescent="0.25">
      <c r="A61" s="22">
        <v>40</v>
      </c>
      <c r="B61" s="22" t="s">
        <v>9</v>
      </c>
      <c r="C61" s="22">
        <v>157</v>
      </c>
      <c r="D61" s="22">
        <v>0</v>
      </c>
      <c r="E61" s="22">
        <v>1</v>
      </c>
      <c r="F61" s="22">
        <v>0</v>
      </c>
      <c r="G61" s="22">
        <v>1</v>
      </c>
      <c r="H61" s="22">
        <v>1</v>
      </c>
      <c r="I61" s="22">
        <v>1</v>
      </c>
      <c r="J61" s="22">
        <f t="shared" si="2"/>
        <v>1</v>
      </c>
      <c r="K61" s="22">
        <v>14.8</v>
      </c>
      <c r="S61" s="1">
        <v>18</v>
      </c>
    </row>
    <row r="62" spans="1:41" x14ac:dyDescent="0.25">
      <c r="A62" s="22">
        <v>41</v>
      </c>
      <c r="B62" s="22" t="s">
        <v>9</v>
      </c>
      <c r="C62" s="22">
        <v>163</v>
      </c>
      <c r="D62" s="22">
        <v>0</v>
      </c>
      <c r="E62" s="22">
        <v>0</v>
      </c>
      <c r="F62" s="22">
        <v>0</v>
      </c>
      <c r="G62" s="22">
        <v>1</v>
      </c>
      <c r="H62" s="22">
        <v>1</v>
      </c>
      <c r="I62" s="22">
        <v>1</v>
      </c>
      <c r="J62" s="22">
        <f t="shared" si="2"/>
        <v>1</v>
      </c>
      <c r="K62" s="22">
        <v>16</v>
      </c>
      <c r="S62" s="1">
        <v>20</v>
      </c>
    </row>
    <row r="63" spans="1:41" x14ac:dyDescent="0.25">
      <c r="A63" s="22">
        <v>43</v>
      </c>
      <c r="B63" s="22" t="s">
        <v>9</v>
      </c>
      <c r="C63" s="22" t="s">
        <v>10</v>
      </c>
      <c r="D63" s="22">
        <v>0</v>
      </c>
      <c r="E63" s="22">
        <v>0</v>
      </c>
      <c r="F63" s="22">
        <v>0</v>
      </c>
      <c r="G63" s="22">
        <v>1</v>
      </c>
      <c r="H63" s="22">
        <v>1</v>
      </c>
      <c r="I63" s="22">
        <v>1</v>
      </c>
      <c r="J63" s="22">
        <f t="shared" si="2"/>
        <v>1</v>
      </c>
      <c r="K63" s="22">
        <v>12.2</v>
      </c>
      <c r="S63" s="1">
        <v>13.9</v>
      </c>
    </row>
    <row r="64" spans="1:41" x14ac:dyDescent="0.25">
      <c r="A64" s="22">
        <v>46</v>
      </c>
      <c r="B64" s="22" t="s">
        <v>9</v>
      </c>
      <c r="C64" s="22" t="s">
        <v>15</v>
      </c>
      <c r="D64" s="22">
        <v>0</v>
      </c>
      <c r="E64" s="22">
        <v>0</v>
      </c>
      <c r="F64" s="22">
        <v>0</v>
      </c>
      <c r="G64" s="22">
        <v>1</v>
      </c>
      <c r="H64" s="22">
        <v>1</v>
      </c>
      <c r="I64" s="22">
        <v>1</v>
      </c>
      <c r="J64" s="22">
        <f t="shared" si="2"/>
        <v>1</v>
      </c>
      <c r="K64" s="22">
        <v>13.5</v>
      </c>
      <c r="S64" s="1">
        <v>14.9</v>
      </c>
    </row>
    <row r="65" spans="1:19" x14ac:dyDescent="0.25">
      <c r="A65" s="22">
        <v>47</v>
      </c>
      <c r="B65" s="22" t="s">
        <v>9</v>
      </c>
      <c r="C65" s="22" t="s">
        <v>16</v>
      </c>
      <c r="D65" s="22">
        <v>0</v>
      </c>
      <c r="E65" s="22">
        <v>0</v>
      </c>
      <c r="F65" s="22">
        <v>0</v>
      </c>
      <c r="G65" s="22">
        <v>1</v>
      </c>
      <c r="H65" s="22">
        <v>1</v>
      </c>
      <c r="I65" s="22">
        <v>1</v>
      </c>
      <c r="J65" s="22">
        <f t="shared" si="2"/>
        <v>1</v>
      </c>
      <c r="K65" s="22">
        <v>14.7</v>
      </c>
      <c r="S65" s="1">
        <v>21.2</v>
      </c>
    </row>
    <row r="66" spans="1:19" x14ac:dyDescent="0.25">
      <c r="A66" s="22">
        <v>48</v>
      </c>
      <c r="B66" s="22" t="s">
        <v>14</v>
      </c>
      <c r="C66" s="22">
        <v>1</v>
      </c>
      <c r="D66" s="22">
        <v>0</v>
      </c>
      <c r="E66" s="22">
        <v>0</v>
      </c>
      <c r="F66" s="22">
        <v>0</v>
      </c>
      <c r="G66" s="22">
        <v>1</v>
      </c>
      <c r="H66" s="22">
        <v>1</v>
      </c>
      <c r="I66" s="22">
        <v>1</v>
      </c>
      <c r="J66" s="22">
        <f t="shared" ref="J66:J89" si="3">MAX(D66:I66)</f>
        <v>1</v>
      </c>
      <c r="K66" s="22">
        <v>13.5</v>
      </c>
      <c r="S66" s="1">
        <v>18.3</v>
      </c>
    </row>
    <row r="67" spans="1:19" x14ac:dyDescent="0.25">
      <c r="A67" s="22">
        <v>49</v>
      </c>
      <c r="B67" s="22" t="s">
        <v>14</v>
      </c>
      <c r="C67" s="22">
        <v>4</v>
      </c>
      <c r="D67" s="22">
        <v>0</v>
      </c>
      <c r="E67" s="22">
        <v>0</v>
      </c>
      <c r="F67" s="22">
        <v>0</v>
      </c>
      <c r="G67" s="22">
        <v>1</v>
      </c>
      <c r="H67" s="22">
        <v>1</v>
      </c>
      <c r="I67" s="22">
        <v>1</v>
      </c>
      <c r="J67" s="22">
        <f t="shared" si="3"/>
        <v>1</v>
      </c>
      <c r="K67" s="22">
        <v>13.4</v>
      </c>
      <c r="S67" s="1">
        <v>17.899999999999999</v>
      </c>
    </row>
    <row r="68" spans="1:19" x14ac:dyDescent="0.25">
      <c r="A68" s="22">
        <v>50</v>
      </c>
      <c r="B68" s="22" t="s">
        <v>14</v>
      </c>
      <c r="C68" s="22">
        <v>17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1</v>
      </c>
      <c r="J68" s="22">
        <f t="shared" si="3"/>
        <v>1</v>
      </c>
      <c r="K68" s="22">
        <v>17.100000000000001</v>
      </c>
      <c r="S68" s="1">
        <v>17.7</v>
      </c>
    </row>
    <row r="69" spans="1:19" x14ac:dyDescent="0.25">
      <c r="A69" s="22">
        <v>51</v>
      </c>
      <c r="B69" s="22" t="s">
        <v>14</v>
      </c>
      <c r="C69" s="22">
        <v>20</v>
      </c>
      <c r="D69" s="22">
        <v>0</v>
      </c>
      <c r="E69" s="22">
        <v>0</v>
      </c>
      <c r="F69" s="22">
        <v>0</v>
      </c>
      <c r="G69" s="22">
        <v>1</v>
      </c>
      <c r="H69" s="22">
        <v>1</v>
      </c>
      <c r="I69" s="22">
        <v>1</v>
      </c>
      <c r="J69" s="22">
        <f t="shared" si="3"/>
        <v>1</v>
      </c>
      <c r="K69" s="22">
        <v>13.4</v>
      </c>
      <c r="S69" s="1">
        <v>15.6</v>
      </c>
    </row>
    <row r="70" spans="1:19" x14ac:dyDescent="0.25">
      <c r="A70" s="22">
        <v>52</v>
      </c>
      <c r="B70" s="22" t="s">
        <v>14</v>
      </c>
      <c r="C70" s="22">
        <v>25</v>
      </c>
      <c r="D70" s="22">
        <v>1</v>
      </c>
      <c r="E70" s="22">
        <v>1</v>
      </c>
      <c r="F70" s="22">
        <v>1</v>
      </c>
      <c r="G70" s="22">
        <v>0</v>
      </c>
      <c r="H70" s="22">
        <v>0</v>
      </c>
      <c r="I70" s="22">
        <v>0</v>
      </c>
      <c r="J70" s="22">
        <f t="shared" si="3"/>
        <v>1</v>
      </c>
      <c r="K70" s="22">
        <v>15.7</v>
      </c>
      <c r="S70" s="1">
        <v>12.7</v>
      </c>
    </row>
    <row r="71" spans="1:19" x14ac:dyDescent="0.25">
      <c r="A71" s="22">
        <v>53</v>
      </c>
      <c r="B71" s="22" t="s">
        <v>14</v>
      </c>
      <c r="C71" s="22">
        <v>29</v>
      </c>
      <c r="D71" s="22">
        <v>0</v>
      </c>
      <c r="E71" s="22">
        <v>0</v>
      </c>
      <c r="F71" s="22">
        <v>0</v>
      </c>
      <c r="G71" s="22">
        <v>1</v>
      </c>
      <c r="H71" s="22">
        <v>0</v>
      </c>
      <c r="I71" s="22">
        <v>1</v>
      </c>
      <c r="J71" s="22">
        <f t="shared" si="3"/>
        <v>1</v>
      </c>
      <c r="K71" s="22">
        <v>23.2</v>
      </c>
      <c r="S71" s="1">
        <v>19.600000000000001</v>
      </c>
    </row>
    <row r="72" spans="1:19" x14ac:dyDescent="0.25">
      <c r="A72" s="22">
        <v>59</v>
      </c>
      <c r="B72" s="22" t="s">
        <v>14</v>
      </c>
      <c r="C72" s="22">
        <v>52</v>
      </c>
      <c r="D72" s="22">
        <v>0</v>
      </c>
      <c r="E72" s="22">
        <v>0</v>
      </c>
      <c r="F72" s="22">
        <v>0</v>
      </c>
      <c r="G72" s="22">
        <v>0</v>
      </c>
      <c r="H72" s="22">
        <v>1</v>
      </c>
      <c r="I72" s="22">
        <v>0</v>
      </c>
      <c r="J72" s="22">
        <f t="shared" si="3"/>
        <v>1</v>
      </c>
      <c r="K72" s="22">
        <v>14.3</v>
      </c>
      <c r="S72" s="1">
        <v>19</v>
      </c>
    </row>
    <row r="73" spans="1:19" x14ac:dyDescent="0.25">
      <c r="A73" s="22">
        <v>60</v>
      </c>
      <c r="B73" s="22" t="s">
        <v>14</v>
      </c>
      <c r="C73" s="22">
        <v>56</v>
      </c>
      <c r="D73" s="22">
        <v>0</v>
      </c>
      <c r="E73" s="22">
        <v>0</v>
      </c>
      <c r="F73" s="22">
        <v>0</v>
      </c>
      <c r="G73" s="22">
        <v>1</v>
      </c>
      <c r="H73" s="22">
        <v>1</v>
      </c>
      <c r="I73" s="22">
        <v>1</v>
      </c>
      <c r="J73" s="22">
        <f t="shared" si="3"/>
        <v>1</v>
      </c>
      <c r="K73" s="22">
        <v>18</v>
      </c>
      <c r="S73" s="1">
        <v>14.2</v>
      </c>
    </row>
    <row r="74" spans="1:19" x14ac:dyDescent="0.25">
      <c r="A74" s="22">
        <v>62</v>
      </c>
      <c r="B74" s="22" t="s">
        <v>14</v>
      </c>
      <c r="C74" s="22">
        <v>65</v>
      </c>
      <c r="D74" s="22">
        <v>0</v>
      </c>
      <c r="E74" s="22">
        <v>0</v>
      </c>
      <c r="F74" s="22">
        <v>0</v>
      </c>
      <c r="G74" s="22">
        <v>1</v>
      </c>
      <c r="H74" s="22">
        <v>1</v>
      </c>
      <c r="I74" s="22">
        <v>1</v>
      </c>
      <c r="J74" s="22">
        <f t="shared" si="3"/>
        <v>1</v>
      </c>
      <c r="K74" s="22">
        <v>13.9</v>
      </c>
      <c r="S74" s="1">
        <v>16.899999999999999</v>
      </c>
    </row>
    <row r="75" spans="1:19" x14ac:dyDescent="0.25">
      <c r="A75" s="22">
        <v>63</v>
      </c>
      <c r="B75" s="22" t="s">
        <v>14</v>
      </c>
      <c r="C75" s="22">
        <v>73</v>
      </c>
      <c r="D75" s="22">
        <v>0</v>
      </c>
      <c r="E75" s="22">
        <v>0</v>
      </c>
      <c r="F75" s="22">
        <v>0</v>
      </c>
      <c r="G75" s="22">
        <v>1</v>
      </c>
      <c r="H75" s="22">
        <v>0</v>
      </c>
      <c r="I75" s="22">
        <v>1</v>
      </c>
      <c r="J75" s="22">
        <f t="shared" si="3"/>
        <v>1</v>
      </c>
      <c r="K75" s="22">
        <v>14.9</v>
      </c>
      <c r="S75" s="1">
        <v>17.100000000000001</v>
      </c>
    </row>
    <row r="76" spans="1:19" x14ac:dyDescent="0.25">
      <c r="A76" s="22">
        <v>64</v>
      </c>
      <c r="B76" s="22" t="s">
        <v>14</v>
      </c>
      <c r="C76" s="22">
        <v>77</v>
      </c>
      <c r="D76" s="22">
        <v>0</v>
      </c>
      <c r="E76" s="22">
        <v>0</v>
      </c>
      <c r="F76" s="22">
        <v>0</v>
      </c>
      <c r="G76" s="22">
        <v>1</v>
      </c>
      <c r="H76" s="22">
        <v>1</v>
      </c>
      <c r="I76" s="22">
        <v>1</v>
      </c>
      <c r="J76" s="22">
        <f t="shared" si="3"/>
        <v>1</v>
      </c>
      <c r="K76" s="22">
        <v>21.2</v>
      </c>
      <c r="S76" s="1">
        <v>16</v>
      </c>
    </row>
    <row r="77" spans="1:19" x14ac:dyDescent="0.25">
      <c r="A77" s="22">
        <v>66</v>
      </c>
      <c r="B77" s="22" t="s">
        <v>14</v>
      </c>
      <c r="C77" s="22">
        <v>82</v>
      </c>
      <c r="D77" s="22">
        <v>0</v>
      </c>
      <c r="E77" s="22">
        <v>0</v>
      </c>
      <c r="F77" s="22">
        <v>0</v>
      </c>
      <c r="G77" s="22">
        <v>1</v>
      </c>
      <c r="H77" s="22">
        <v>1</v>
      </c>
      <c r="I77" s="22">
        <v>1</v>
      </c>
      <c r="J77" s="22">
        <f t="shared" si="3"/>
        <v>1</v>
      </c>
      <c r="K77" s="22">
        <v>17.899999999999999</v>
      </c>
      <c r="S77" s="1">
        <v>19.600000000000001</v>
      </c>
    </row>
    <row r="78" spans="1:19" x14ac:dyDescent="0.25">
      <c r="A78" s="22">
        <v>68</v>
      </c>
      <c r="B78" s="22" t="s">
        <v>14</v>
      </c>
      <c r="C78" s="22">
        <v>103</v>
      </c>
      <c r="D78" s="22">
        <v>1</v>
      </c>
      <c r="E78" s="22">
        <v>1</v>
      </c>
      <c r="F78" s="22">
        <v>1</v>
      </c>
      <c r="G78" s="22">
        <v>1</v>
      </c>
      <c r="H78" s="22">
        <v>0</v>
      </c>
      <c r="I78" s="22">
        <v>0</v>
      </c>
      <c r="J78" s="22">
        <f t="shared" si="3"/>
        <v>1</v>
      </c>
      <c r="K78" s="22">
        <v>15.6</v>
      </c>
      <c r="S78" s="1">
        <v>16.7</v>
      </c>
    </row>
    <row r="79" spans="1:19" x14ac:dyDescent="0.25">
      <c r="A79" s="22">
        <v>72</v>
      </c>
      <c r="B79" s="22" t="s">
        <v>14</v>
      </c>
      <c r="C79" s="22">
        <v>120</v>
      </c>
      <c r="D79" s="22">
        <v>0</v>
      </c>
      <c r="E79" s="22">
        <v>0</v>
      </c>
      <c r="F79" s="22">
        <v>0</v>
      </c>
      <c r="G79" s="22">
        <v>1</v>
      </c>
      <c r="H79" s="22">
        <v>1</v>
      </c>
      <c r="I79" s="22">
        <v>1</v>
      </c>
      <c r="J79" s="22">
        <f t="shared" si="3"/>
        <v>1</v>
      </c>
      <c r="K79" s="22">
        <v>14.2</v>
      </c>
      <c r="S79" s="1">
        <v>16</v>
      </c>
    </row>
    <row r="80" spans="1:19" x14ac:dyDescent="0.25">
      <c r="A80" s="22">
        <v>75</v>
      </c>
      <c r="B80" s="22" t="s">
        <v>14</v>
      </c>
      <c r="C80" s="22">
        <v>161</v>
      </c>
      <c r="D80" s="22">
        <v>0</v>
      </c>
      <c r="E80" s="22">
        <v>0</v>
      </c>
      <c r="F80" s="22">
        <v>0</v>
      </c>
      <c r="G80" s="22">
        <v>0</v>
      </c>
      <c r="H80" s="22">
        <v>1</v>
      </c>
      <c r="I80" s="22">
        <v>1</v>
      </c>
      <c r="J80" s="22">
        <f t="shared" si="3"/>
        <v>1</v>
      </c>
      <c r="K80" s="22">
        <v>16</v>
      </c>
      <c r="S80" s="1">
        <v>15.3</v>
      </c>
    </row>
    <row r="81" spans="1:19" x14ac:dyDescent="0.25">
      <c r="A81" s="22">
        <v>76</v>
      </c>
      <c r="B81" s="22" t="s">
        <v>14</v>
      </c>
      <c r="C81" s="22">
        <v>178</v>
      </c>
      <c r="D81" s="22">
        <v>0</v>
      </c>
      <c r="E81" s="22">
        <v>0</v>
      </c>
      <c r="F81" s="22">
        <v>0</v>
      </c>
      <c r="G81" s="22">
        <v>1</v>
      </c>
      <c r="H81" s="22">
        <v>1</v>
      </c>
      <c r="I81" s="22">
        <v>1</v>
      </c>
      <c r="J81" s="22">
        <f t="shared" si="3"/>
        <v>1</v>
      </c>
      <c r="K81" s="22">
        <v>19.600000000000001</v>
      </c>
      <c r="S81" s="1">
        <v>11.5</v>
      </c>
    </row>
    <row r="82" spans="1:19" x14ac:dyDescent="0.25">
      <c r="A82" s="22">
        <v>77</v>
      </c>
      <c r="B82" s="22" t="s">
        <v>14</v>
      </c>
      <c r="C82" s="22">
        <v>193</v>
      </c>
      <c r="D82" s="22">
        <v>0</v>
      </c>
      <c r="E82" s="22">
        <v>0</v>
      </c>
      <c r="F82" s="22">
        <v>0</v>
      </c>
      <c r="G82" s="22">
        <v>1</v>
      </c>
      <c r="H82" s="22">
        <v>1</v>
      </c>
      <c r="I82" s="22">
        <v>1</v>
      </c>
      <c r="J82" s="22">
        <f t="shared" si="3"/>
        <v>1</v>
      </c>
      <c r="K82" s="22">
        <v>16.7</v>
      </c>
      <c r="S82" s="1">
        <v>12.5</v>
      </c>
    </row>
    <row r="83" spans="1:19" x14ac:dyDescent="0.25">
      <c r="A83" s="22">
        <v>78</v>
      </c>
      <c r="B83" s="22" t="s">
        <v>14</v>
      </c>
      <c r="C83" s="22">
        <v>201</v>
      </c>
      <c r="D83" s="22">
        <v>0</v>
      </c>
      <c r="E83" s="22">
        <v>0</v>
      </c>
      <c r="F83" s="22">
        <v>0</v>
      </c>
      <c r="G83" s="22">
        <v>1</v>
      </c>
      <c r="H83" s="22">
        <v>1</v>
      </c>
      <c r="I83" s="22">
        <v>1</v>
      </c>
      <c r="J83" s="22">
        <f t="shared" si="3"/>
        <v>1</v>
      </c>
      <c r="K83" s="22">
        <v>16</v>
      </c>
      <c r="S83" s="1">
        <v>16.899999999999999</v>
      </c>
    </row>
    <row r="84" spans="1:19" x14ac:dyDescent="0.25">
      <c r="A84" s="22">
        <v>80</v>
      </c>
      <c r="B84" s="22" t="s">
        <v>14</v>
      </c>
      <c r="C84" s="22">
        <v>203</v>
      </c>
      <c r="D84" s="22">
        <v>0</v>
      </c>
      <c r="E84" s="22">
        <v>0</v>
      </c>
      <c r="F84" s="22">
        <v>0</v>
      </c>
      <c r="G84" s="22">
        <v>1</v>
      </c>
      <c r="H84" s="22">
        <v>1</v>
      </c>
      <c r="I84" s="22">
        <v>1</v>
      </c>
      <c r="J84" s="22">
        <f t="shared" si="3"/>
        <v>1</v>
      </c>
      <c r="K84" s="22">
        <v>11.5</v>
      </c>
      <c r="S84" s="1">
        <v>16.3</v>
      </c>
    </row>
    <row r="85" spans="1:19" x14ac:dyDescent="0.25">
      <c r="A85" s="22">
        <v>81</v>
      </c>
      <c r="B85" s="22" t="s">
        <v>14</v>
      </c>
      <c r="C85" s="22">
        <v>204</v>
      </c>
      <c r="D85" s="22">
        <v>0</v>
      </c>
      <c r="E85" s="22">
        <v>0</v>
      </c>
      <c r="F85" s="22">
        <v>0</v>
      </c>
      <c r="G85" s="22">
        <v>1</v>
      </c>
      <c r="H85" s="22">
        <v>1</v>
      </c>
      <c r="I85" s="22">
        <v>1</v>
      </c>
      <c r="J85" s="22">
        <f t="shared" si="3"/>
        <v>1</v>
      </c>
      <c r="K85" s="22">
        <v>12.5</v>
      </c>
      <c r="S85" s="1">
        <v>12.2</v>
      </c>
    </row>
    <row r="86" spans="1:19" x14ac:dyDescent="0.25">
      <c r="A86" s="22">
        <v>82</v>
      </c>
      <c r="B86" s="22" t="s">
        <v>17</v>
      </c>
      <c r="C86" s="22">
        <v>5</v>
      </c>
      <c r="D86" s="22">
        <v>0</v>
      </c>
      <c r="E86" s="22">
        <v>0</v>
      </c>
      <c r="F86" s="22">
        <v>0</v>
      </c>
      <c r="G86" s="22">
        <v>1</v>
      </c>
      <c r="H86" s="22">
        <v>0</v>
      </c>
      <c r="I86" s="22">
        <v>1</v>
      </c>
      <c r="J86" s="22">
        <f t="shared" si="3"/>
        <v>1</v>
      </c>
      <c r="K86" s="22">
        <v>16.899999999999999</v>
      </c>
      <c r="S86" s="1">
        <v>13.9</v>
      </c>
    </row>
    <row r="87" spans="1:19" x14ac:dyDescent="0.25">
      <c r="A87" s="22">
        <v>85</v>
      </c>
      <c r="B87" s="22" t="s">
        <v>17</v>
      </c>
      <c r="C87" s="22">
        <v>17</v>
      </c>
      <c r="D87" s="22">
        <v>0</v>
      </c>
      <c r="E87" s="22">
        <v>0</v>
      </c>
      <c r="F87" s="22">
        <v>0</v>
      </c>
      <c r="G87" s="22">
        <v>0</v>
      </c>
      <c r="H87" s="22">
        <v>1</v>
      </c>
      <c r="I87" s="22">
        <v>1</v>
      </c>
      <c r="J87" s="22">
        <f t="shared" si="3"/>
        <v>1</v>
      </c>
      <c r="K87" s="22">
        <v>13.9</v>
      </c>
      <c r="S87" s="1">
        <v>16</v>
      </c>
    </row>
    <row r="88" spans="1:19" x14ac:dyDescent="0.25">
      <c r="A88" s="22">
        <v>87</v>
      </c>
      <c r="B88" s="22" t="s">
        <v>17</v>
      </c>
      <c r="C88" s="22">
        <v>24</v>
      </c>
      <c r="D88" s="22">
        <v>1</v>
      </c>
      <c r="E88" s="22">
        <v>1</v>
      </c>
      <c r="F88" s="22">
        <v>1</v>
      </c>
      <c r="G88" s="22">
        <v>1</v>
      </c>
      <c r="H88" s="22">
        <v>1</v>
      </c>
      <c r="I88" s="22">
        <v>1</v>
      </c>
      <c r="J88" s="22">
        <f t="shared" si="3"/>
        <v>1</v>
      </c>
      <c r="K88" s="22">
        <v>14.9</v>
      </c>
      <c r="S88" s="1">
        <v>14.9</v>
      </c>
    </row>
    <row r="89" spans="1:19" x14ac:dyDescent="0.25">
      <c r="A89" s="22">
        <v>88</v>
      </c>
      <c r="B89" s="22" t="s">
        <v>17</v>
      </c>
      <c r="C89" s="22">
        <v>61</v>
      </c>
      <c r="D89" s="22">
        <v>0</v>
      </c>
      <c r="E89" s="22">
        <v>0</v>
      </c>
      <c r="F89" s="22">
        <v>0</v>
      </c>
      <c r="G89" s="22">
        <v>0</v>
      </c>
      <c r="H89" s="22">
        <v>1</v>
      </c>
      <c r="I89" s="22">
        <v>0</v>
      </c>
      <c r="J89" s="22">
        <f t="shared" si="3"/>
        <v>1</v>
      </c>
      <c r="K89" s="22">
        <v>22.2</v>
      </c>
      <c r="S89" s="1">
        <v>22.2</v>
      </c>
    </row>
    <row r="90" spans="1:19" x14ac:dyDescent="0.25">
      <c r="J90" t="s">
        <v>389</v>
      </c>
      <c r="K90">
        <f>COUNTIF(K2:K89,"&gt;15.9")</f>
        <v>35</v>
      </c>
    </row>
    <row r="91" spans="1:19" x14ac:dyDescent="0.25">
      <c r="J91" t="s">
        <v>390</v>
      </c>
      <c r="K91">
        <f>COUNTIF(K2:K89,"&lt;15.9")</f>
        <v>49</v>
      </c>
      <c r="S91">
        <f>MIN(S2:S89)</f>
        <v>10.5</v>
      </c>
    </row>
    <row r="92" spans="1:19" x14ac:dyDescent="0.25">
      <c r="J92" t="s">
        <v>391</v>
      </c>
      <c r="K92">
        <f>COUNTIF(K2:K89,"=15.9")</f>
        <v>2</v>
      </c>
      <c r="S92">
        <f>MAX(S2:S89)</f>
        <v>25.7</v>
      </c>
    </row>
    <row r="93" spans="1:19" x14ac:dyDescent="0.25">
      <c r="K93" s="21">
        <f>AVERAGE(K2:K89)</f>
        <v>15.627906976744194</v>
      </c>
      <c r="S93" s="21">
        <f>AVERAGE(S2:S89)</f>
        <v>15.627906976744191</v>
      </c>
    </row>
  </sheetData>
  <sortState ref="A2:K93">
    <sortCondition ref="J2:J93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"/>
  <sheetViews>
    <sheetView topLeftCell="V1" zoomScale="90" zoomScaleNormal="90" workbookViewId="0">
      <pane ySplit="1" topLeftCell="A2" activePane="bottomLeft" state="frozen"/>
      <selection activeCell="O1" sqref="O1"/>
      <selection pane="bottomLeft" activeCell="V71" sqref="V71"/>
    </sheetView>
  </sheetViews>
  <sheetFormatPr defaultRowHeight="15" x14ac:dyDescent="0.25"/>
  <cols>
    <col min="1" max="1" width="9.140625" style="1"/>
    <col min="2" max="2" width="18" style="1" customWidth="1"/>
    <col min="3" max="3" width="9.140625" style="1"/>
    <col min="4" max="9" width="0" style="1" hidden="1" customWidth="1"/>
    <col min="10" max="10" width="15.42578125" style="1" customWidth="1"/>
    <col min="11" max="11" width="15" customWidth="1"/>
    <col min="13" max="13" width="9.140625" style="1"/>
    <col min="14" max="14" width="17.85546875" hidden="1" customWidth="1"/>
    <col min="24" max="24" width="19.28515625" customWidth="1"/>
    <col min="26" max="31" width="0" hidden="1" customWidth="1"/>
    <col min="32" max="32" width="15.28515625" customWidth="1"/>
    <col min="33" max="33" width="17" customWidth="1"/>
    <col min="36" max="36" width="4.85546875" customWidth="1"/>
    <col min="37" max="37" width="5.140625" hidden="1" customWidth="1"/>
    <col min="38" max="38" width="18.85546875" customWidth="1"/>
    <col min="40" max="45" width="0" hidden="1" customWidth="1"/>
  </cols>
  <sheetData>
    <row r="1" spans="1:49" ht="15.75" thickBo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8</v>
      </c>
      <c r="H1" s="32" t="s">
        <v>7</v>
      </c>
      <c r="I1" s="32" t="s">
        <v>6</v>
      </c>
      <c r="J1" s="32" t="s">
        <v>214</v>
      </c>
      <c r="K1" s="5" t="s">
        <v>226</v>
      </c>
      <c r="L1" s="32" t="s">
        <v>225</v>
      </c>
      <c r="M1" s="32" t="s">
        <v>20</v>
      </c>
      <c r="O1" s="6" t="s">
        <v>210</v>
      </c>
      <c r="P1" s="6" t="s">
        <v>338</v>
      </c>
      <c r="Q1" s="6" t="s">
        <v>339</v>
      </c>
      <c r="R1" s="6" t="s">
        <v>340</v>
      </c>
      <c r="S1" s="6" t="s">
        <v>341</v>
      </c>
      <c r="T1" s="6" t="s">
        <v>342</v>
      </c>
      <c r="U1" s="6" t="s">
        <v>343</v>
      </c>
      <c r="V1" s="5"/>
      <c r="W1" s="32" t="s">
        <v>0</v>
      </c>
      <c r="X1" s="32" t="s">
        <v>1</v>
      </c>
      <c r="Y1" s="32" t="s">
        <v>2</v>
      </c>
      <c r="Z1" s="32" t="s">
        <v>3</v>
      </c>
      <c r="AA1" s="32" t="s">
        <v>4</v>
      </c>
      <c r="AB1" s="32" t="s">
        <v>5</v>
      </c>
      <c r="AC1" s="32" t="s">
        <v>8</v>
      </c>
      <c r="AD1" s="32" t="s">
        <v>7</v>
      </c>
      <c r="AE1" s="32" t="s">
        <v>6</v>
      </c>
      <c r="AF1" s="32" t="s">
        <v>214</v>
      </c>
      <c r="AG1" s="5" t="s">
        <v>226</v>
      </c>
      <c r="AH1" s="32" t="s">
        <v>225</v>
      </c>
      <c r="AI1" s="32" t="s">
        <v>20</v>
      </c>
    </row>
    <row r="2" spans="1:49" x14ac:dyDescent="0.25">
      <c r="A2" s="46">
        <v>82</v>
      </c>
      <c r="B2" s="47" t="s">
        <v>17</v>
      </c>
      <c r="C2" s="47">
        <v>5</v>
      </c>
      <c r="D2" s="47">
        <v>0</v>
      </c>
      <c r="E2" s="47">
        <v>0</v>
      </c>
      <c r="F2" s="47">
        <v>0</v>
      </c>
      <c r="G2" s="47">
        <v>1</v>
      </c>
      <c r="H2" s="47">
        <v>0</v>
      </c>
      <c r="I2" s="47">
        <v>1</v>
      </c>
      <c r="J2" s="47">
        <v>1</v>
      </c>
      <c r="K2" s="47">
        <v>1</v>
      </c>
      <c r="L2" s="47">
        <v>8</v>
      </c>
      <c r="M2" s="52">
        <v>16.899999999999999</v>
      </c>
      <c r="N2" t="s">
        <v>227</v>
      </c>
      <c r="O2" s="67">
        <v>0</v>
      </c>
      <c r="P2" s="67">
        <v>1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/>
      <c r="W2" s="46">
        <v>82</v>
      </c>
      <c r="X2" s="47" t="s">
        <v>17</v>
      </c>
      <c r="Y2" s="47">
        <v>5</v>
      </c>
      <c r="Z2" s="47">
        <v>0</v>
      </c>
      <c r="AA2" s="47">
        <v>0</v>
      </c>
      <c r="AB2" s="47">
        <v>0</v>
      </c>
      <c r="AC2" s="47">
        <v>1</v>
      </c>
      <c r="AD2" s="47">
        <v>0</v>
      </c>
      <c r="AE2" s="47">
        <v>1</v>
      </c>
      <c r="AF2" s="47">
        <v>1</v>
      </c>
      <c r="AG2" s="47">
        <v>1</v>
      </c>
      <c r="AH2" s="47">
        <v>8</v>
      </c>
      <c r="AI2" s="52">
        <v>16.899999999999999</v>
      </c>
      <c r="AK2" s="46">
        <v>82</v>
      </c>
      <c r="AL2" s="47" t="s">
        <v>17</v>
      </c>
      <c r="AM2" s="47">
        <v>5</v>
      </c>
      <c r="AN2" s="47">
        <v>0</v>
      </c>
      <c r="AO2" s="47">
        <v>0</v>
      </c>
      <c r="AP2" s="47">
        <v>0</v>
      </c>
      <c r="AQ2" s="47">
        <v>1</v>
      </c>
      <c r="AR2" s="47">
        <v>0</v>
      </c>
      <c r="AS2" s="47">
        <v>1</v>
      </c>
      <c r="AT2" s="47">
        <v>1</v>
      </c>
      <c r="AU2" s="47">
        <v>1</v>
      </c>
      <c r="AV2" s="47">
        <v>8</v>
      </c>
      <c r="AW2" s="52">
        <v>16.899999999999999</v>
      </c>
    </row>
    <row r="3" spans="1:49" x14ac:dyDescent="0.25">
      <c r="A3" s="48">
        <v>83</v>
      </c>
      <c r="B3" s="49" t="s">
        <v>17</v>
      </c>
      <c r="C3" s="49">
        <v>8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1</v>
      </c>
      <c r="M3" s="53">
        <v>16.3</v>
      </c>
      <c r="O3" s="67">
        <v>0</v>
      </c>
      <c r="P3" s="67">
        <v>0</v>
      </c>
      <c r="Q3" s="67">
        <v>0</v>
      </c>
      <c r="R3" s="67">
        <v>0</v>
      </c>
      <c r="S3" s="67">
        <v>0</v>
      </c>
      <c r="T3" s="67">
        <v>0</v>
      </c>
      <c r="U3" s="67">
        <v>0</v>
      </c>
      <c r="W3" s="48">
        <v>85</v>
      </c>
      <c r="X3" s="49" t="s">
        <v>17</v>
      </c>
      <c r="Y3" s="49">
        <v>17</v>
      </c>
      <c r="Z3" s="49">
        <v>0</v>
      </c>
      <c r="AA3" s="49">
        <v>0</v>
      </c>
      <c r="AB3" s="49">
        <v>0</v>
      </c>
      <c r="AC3" s="49">
        <v>0</v>
      </c>
      <c r="AD3" s="49">
        <v>1</v>
      </c>
      <c r="AE3" s="49">
        <v>1</v>
      </c>
      <c r="AF3" s="49">
        <v>1</v>
      </c>
      <c r="AG3" s="49">
        <v>1</v>
      </c>
      <c r="AH3" s="49">
        <v>8</v>
      </c>
      <c r="AI3" s="53">
        <v>13.9</v>
      </c>
      <c r="AK3" s="48">
        <v>85</v>
      </c>
      <c r="AL3" s="49" t="s">
        <v>17</v>
      </c>
      <c r="AM3" s="49">
        <v>17</v>
      </c>
      <c r="AN3" s="49">
        <v>0</v>
      </c>
      <c r="AO3" s="49">
        <v>0</v>
      </c>
      <c r="AP3" s="49">
        <v>0</v>
      </c>
      <c r="AQ3" s="49">
        <v>0</v>
      </c>
      <c r="AR3" s="49">
        <v>1</v>
      </c>
      <c r="AS3" s="49">
        <v>1</v>
      </c>
      <c r="AT3" s="49">
        <v>1</v>
      </c>
      <c r="AU3" s="49">
        <v>1</v>
      </c>
      <c r="AV3" s="49">
        <v>8</v>
      </c>
      <c r="AW3" s="53">
        <v>13.9</v>
      </c>
    </row>
    <row r="4" spans="1:49" x14ac:dyDescent="0.25">
      <c r="A4" s="48">
        <v>84</v>
      </c>
      <c r="B4" s="49" t="s">
        <v>17</v>
      </c>
      <c r="C4" s="49">
        <v>10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1</v>
      </c>
      <c r="M4" s="53">
        <v>12.2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67">
        <v>0</v>
      </c>
      <c r="W4" s="48">
        <v>87</v>
      </c>
      <c r="X4" s="49" t="s">
        <v>17</v>
      </c>
      <c r="Y4" s="49">
        <v>24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5</v>
      </c>
      <c r="AI4" s="53">
        <v>14.9</v>
      </c>
      <c r="AK4" s="48">
        <v>87</v>
      </c>
      <c r="AL4" s="49" t="s">
        <v>17</v>
      </c>
      <c r="AM4" s="49">
        <v>24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5</v>
      </c>
      <c r="AW4" s="53">
        <v>14.9</v>
      </c>
    </row>
    <row r="5" spans="1:49" x14ac:dyDescent="0.25">
      <c r="A5" s="48">
        <v>85</v>
      </c>
      <c r="B5" s="49" t="s">
        <v>17</v>
      </c>
      <c r="C5" s="49">
        <v>17</v>
      </c>
      <c r="D5" s="49">
        <v>0</v>
      </c>
      <c r="E5" s="49">
        <v>0</v>
      </c>
      <c r="F5" s="49">
        <v>0</v>
      </c>
      <c r="G5" s="49">
        <v>0</v>
      </c>
      <c r="H5" s="49">
        <v>1</v>
      </c>
      <c r="I5" s="49">
        <v>1</v>
      </c>
      <c r="J5" s="49">
        <v>1</v>
      </c>
      <c r="K5" s="49">
        <v>1</v>
      </c>
      <c r="L5" s="49">
        <v>8</v>
      </c>
      <c r="M5" s="53">
        <v>13.9</v>
      </c>
      <c r="N5" t="s">
        <v>230</v>
      </c>
      <c r="O5" s="67">
        <v>0</v>
      </c>
      <c r="P5" s="67">
        <v>1</v>
      </c>
      <c r="Q5" s="67">
        <v>1</v>
      </c>
      <c r="R5" s="67">
        <v>1</v>
      </c>
      <c r="S5" s="67">
        <v>0</v>
      </c>
      <c r="T5" s="67">
        <v>0</v>
      </c>
      <c r="U5" s="67">
        <v>0</v>
      </c>
      <c r="W5" s="48">
        <v>88</v>
      </c>
      <c r="X5" s="49" t="s">
        <v>17</v>
      </c>
      <c r="Y5" s="49">
        <v>61</v>
      </c>
      <c r="Z5" s="49">
        <v>0</v>
      </c>
      <c r="AA5" s="49">
        <v>0</v>
      </c>
      <c r="AB5" s="49">
        <v>0</v>
      </c>
      <c r="AC5" s="49">
        <v>0</v>
      </c>
      <c r="AD5" s="49">
        <v>1</v>
      </c>
      <c r="AE5" s="49">
        <v>0</v>
      </c>
      <c r="AF5" s="49">
        <v>1</v>
      </c>
      <c r="AG5" s="49">
        <v>1</v>
      </c>
      <c r="AH5" s="49">
        <v>13</v>
      </c>
      <c r="AI5" s="53">
        <v>22.2</v>
      </c>
      <c r="AK5" s="48">
        <v>88</v>
      </c>
      <c r="AL5" s="49" t="s">
        <v>17</v>
      </c>
      <c r="AM5" s="49">
        <v>61</v>
      </c>
      <c r="AN5" s="49">
        <v>0</v>
      </c>
      <c r="AO5" s="49">
        <v>0</v>
      </c>
      <c r="AP5" s="49">
        <v>0</v>
      </c>
      <c r="AQ5" s="49">
        <v>0</v>
      </c>
      <c r="AR5" s="49">
        <v>1</v>
      </c>
      <c r="AS5" s="49">
        <v>0</v>
      </c>
      <c r="AT5" s="49">
        <v>1</v>
      </c>
      <c r="AU5" s="49">
        <v>1</v>
      </c>
      <c r="AV5" s="49">
        <v>13</v>
      </c>
      <c r="AW5" s="53">
        <v>22.2</v>
      </c>
    </row>
    <row r="6" spans="1:49" x14ac:dyDescent="0.25">
      <c r="A6" s="48">
        <v>87</v>
      </c>
      <c r="B6" s="49" t="s">
        <v>17</v>
      </c>
      <c r="C6" s="49">
        <v>24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5</v>
      </c>
      <c r="M6" s="53">
        <v>14.9</v>
      </c>
      <c r="N6" t="s">
        <v>228</v>
      </c>
      <c r="O6" s="67">
        <v>1</v>
      </c>
      <c r="P6" s="67">
        <v>0</v>
      </c>
      <c r="Q6" s="67">
        <v>0</v>
      </c>
      <c r="R6" s="67">
        <v>0</v>
      </c>
      <c r="S6" s="67">
        <v>0</v>
      </c>
      <c r="T6" s="67">
        <v>0</v>
      </c>
      <c r="U6" s="67">
        <v>0</v>
      </c>
      <c r="W6" s="42">
        <v>1</v>
      </c>
      <c r="X6" s="43" t="s">
        <v>9</v>
      </c>
      <c r="Y6" s="43">
        <v>1</v>
      </c>
      <c r="Z6" s="43">
        <v>0</v>
      </c>
      <c r="AA6" s="43">
        <v>0</v>
      </c>
      <c r="AB6" s="43">
        <v>0</v>
      </c>
      <c r="AC6" s="43">
        <v>1</v>
      </c>
      <c r="AD6" s="43">
        <v>0</v>
      </c>
      <c r="AE6" s="43">
        <v>1</v>
      </c>
      <c r="AF6" s="43">
        <v>1</v>
      </c>
      <c r="AG6" s="43">
        <v>0</v>
      </c>
      <c r="AH6" s="43">
        <v>6</v>
      </c>
      <c r="AI6" s="55">
        <v>16.899999999999999</v>
      </c>
      <c r="AK6" s="42">
        <v>1</v>
      </c>
      <c r="AL6" s="43" t="s">
        <v>9</v>
      </c>
      <c r="AM6" s="43">
        <v>1</v>
      </c>
      <c r="AN6" s="43">
        <v>0</v>
      </c>
      <c r="AO6" s="43">
        <v>0</v>
      </c>
      <c r="AP6" s="43">
        <v>0</v>
      </c>
      <c r="AQ6" s="43">
        <v>1</v>
      </c>
      <c r="AR6" s="43">
        <v>0</v>
      </c>
      <c r="AS6" s="43">
        <v>1</v>
      </c>
      <c r="AT6" s="43">
        <v>1</v>
      </c>
      <c r="AU6" s="43">
        <v>0</v>
      </c>
      <c r="AV6" s="43">
        <v>6</v>
      </c>
      <c r="AW6" s="55">
        <v>16.899999999999999</v>
      </c>
    </row>
    <row r="7" spans="1:49" x14ac:dyDescent="0.25">
      <c r="A7" s="48">
        <v>88</v>
      </c>
      <c r="B7" s="49" t="s">
        <v>17</v>
      </c>
      <c r="C7" s="49">
        <v>61</v>
      </c>
      <c r="D7" s="49">
        <v>0</v>
      </c>
      <c r="E7" s="49">
        <v>0</v>
      </c>
      <c r="F7" s="49">
        <v>0</v>
      </c>
      <c r="G7" s="49">
        <v>0</v>
      </c>
      <c r="H7" s="49">
        <v>1</v>
      </c>
      <c r="I7" s="49">
        <v>0</v>
      </c>
      <c r="J7" s="49">
        <v>1</v>
      </c>
      <c r="K7" s="49">
        <v>1</v>
      </c>
      <c r="L7" s="49">
        <v>13</v>
      </c>
      <c r="M7" s="53">
        <v>22.2</v>
      </c>
      <c r="N7" t="s">
        <v>229</v>
      </c>
      <c r="O7" s="67">
        <v>0</v>
      </c>
      <c r="P7" s="67">
        <v>0</v>
      </c>
      <c r="Q7" s="67">
        <v>0</v>
      </c>
      <c r="R7" s="67">
        <v>1</v>
      </c>
      <c r="S7" s="67">
        <v>0</v>
      </c>
      <c r="T7" s="67">
        <v>0</v>
      </c>
      <c r="U7" s="67">
        <v>1</v>
      </c>
      <c r="W7" s="42">
        <v>3</v>
      </c>
      <c r="X7" s="43" t="s">
        <v>9</v>
      </c>
      <c r="Y7" s="43">
        <v>10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1</v>
      </c>
      <c r="AF7" s="43">
        <v>1</v>
      </c>
      <c r="AG7" s="43">
        <v>0</v>
      </c>
      <c r="AH7" s="43">
        <v>7</v>
      </c>
      <c r="AI7" s="55">
        <v>13.1</v>
      </c>
      <c r="AK7" s="42">
        <v>3</v>
      </c>
      <c r="AL7" s="43" t="s">
        <v>9</v>
      </c>
      <c r="AM7" s="43">
        <v>10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1</v>
      </c>
      <c r="AT7" s="43">
        <v>1</v>
      </c>
      <c r="AU7" s="43">
        <v>0</v>
      </c>
      <c r="AV7" s="43">
        <v>7</v>
      </c>
      <c r="AW7" s="55">
        <v>13.1</v>
      </c>
    </row>
    <row r="8" spans="1:49" x14ac:dyDescent="0.25">
      <c r="A8" s="50">
        <v>86</v>
      </c>
      <c r="B8" s="51" t="s">
        <v>17</v>
      </c>
      <c r="C8" s="51" t="s">
        <v>18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1</v>
      </c>
      <c r="L8" s="49">
        <v>7</v>
      </c>
      <c r="M8" s="53">
        <v>16</v>
      </c>
      <c r="N8" t="s">
        <v>227</v>
      </c>
      <c r="O8" s="67">
        <v>0</v>
      </c>
      <c r="P8" s="67">
        <v>1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W8" s="44">
        <v>5</v>
      </c>
      <c r="X8" s="45" t="s">
        <v>9</v>
      </c>
      <c r="Y8" s="45">
        <v>12</v>
      </c>
      <c r="Z8" s="45">
        <v>0</v>
      </c>
      <c r="AA8" s="45">
        <v>1</v>
      </c>
      <c r="AB8" s="45">
        <v>0</v>
      </c>
      <c r="AC8" s="45">
        <v>0</v>
      </c>
      <c r="AD8" s="45">
        <v>1</v>
      </c>
      <c r="AE8" s="45">
        <v>1</v>
      </c>
      <c r="AF8" s="45">
        <v>1</v>
      </c>
      <c r="AG8" s="45">
        <v>1</v>
      </c>
      <c r="AH8" s="43">
        <v>4</v>
      </c>
      <c r="AI8" s="55">
        <v>11.7</v>
      </c>
      <c r="AK8" s="44">
        <v>5</v>
      </c>
      <c r="AL8" s="45" t="s">
        <v>9</v>
      </c>
      <c r="AM8" s="45">
        <v>12</v>
      </c>
      <c r="AN8" s="45">
        <v>0</v>
      </c>
      <c r="AO8" s="45">
        <v>1</v>
      </c>
      <c r="AP8" s="45">
        <v>0</v>
      </c>
      <c r="AQ8" s="45">
        <v>0</v>
      </c>
      <c r="AR8" s="45">
        <v>1</v>
      </c>
      <c r="AS8" s="45">
        <v>1</v>
      </c>
      <c r="AT8" s="45">
        <v>1</v>
      </c>
      <c r="AU8" s="45">
        <v>1</v>
      </c>
      <c r="AV8" s="43">
        <v>4</v>
      </c>
      <c r="AW8" s="55">
        <v>11.7</v>
      </c>
    </row>
    <row r="9" spans="1:49" x14ac:dyDescent="0.25">
      <c r="A9" s="40">
        <v>1</v>
      </c>
      <c r="B9" s="41" t="s">
        <v>9</v>
      </c>
      <c r="C9" s="41">
        <v>1</v>
      </c>
      <c r="D9" s="41">
        <v>0</v>
      </c>
      <c r="E9" s="41">
        <v>0</v>
      </c>
      <c r="F9" s="41">
        <v>0</v>
      </c>
      <c r="G9" s="41">
        <v>1</v>
      </c>
      <c r="H9" s="41">
        <v>0</v>
      </c>
      <c r="I9" s="41">
        <v>1</v>
      </c>
      <c r="J9" s="41">
        <v>1</v>
      </c>
      <c r="K9" s="43">
        <v>0</v>
      </c>
      <c r="L9" s="41">
        <v>6</v>
      </c>
      <c r="M9" s="54">
        <v>16.899999999999999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W9" s="40">
        <v>7</v>
      </c>
      <c r="X9" s="41" t="s">
        <v>9</v>
      </c>
      <c r="Y9" s="41">
        <v>14</v>
      </c>
      <c r="Z9" s="41">
        <v>0</v>
      </c>
      <c r="AA9" s="41">
        <v>0</v>
      </c>
      <c r="AB9" s="41">
        <v>0</v>
      </c>
      <c r="AC9" s="41">
        <v>0</v>
      </c>
      <c r="AD9" s="41">
        <v>1</v>
      </c>
      <c r="AE9" s="41">
        <v>0</v>
      </c>
      <c r="AF9" s="41">
        <v>1</v>
      </c>
      <c r="AG9" s="43">
        <v>0</v>
      </c>
      <c r="AH9" s="41">
        <v>4</v>
      </c>
      <c r="AI9" s="54">
        <v>13.4</v>
      </c>
      <c r="AK9" s="40">
        <v>7</v>
      </c>
      <c r="AL9" s="41" t="s">
        <v>9</v>
      </c>
      <c r="AM9" s="41">
        <v>14</v>
      </c>
      <c r="AN9" s="41">
        <v>0</v>
      </c>
      <c r="AO9" s="41">
        <v>0</v>
      </c>
      <c r="AP9" s="41">
        <v>0</v>
      </c>
      <c r="AQ9" s="41">
        <v>0</v>
      </c>
      <c r="AR9" s="41">
        <v>1</v>
      </c>
      <c r="AS9" s="41">
        <v>0</v>
      </c>
      <c r="AT9" s="41">
        <v>1</v>
      </c>
      <c r="AU9" s="43">
        <v>0</v>
      </c>
      <c r="AV9" s="41">
        <v>4</v>
      </c>
      <c r="AW9" s="54">
        <v>13.4</v>
      </c>
    </row>
    <row r="10" spans="1:49" x14ac:dyDescent="0.25">
      <c r="A10" s="42">
        <v>2</v>
      </c>
      <c r="B10" s="43" t="s">
        <v>9</v>
      </c>
      <c r="C10" s="43">
        <v>8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1</v>
      </c>
      <c r="L10" s="43">
        <v>14</v>
      </c>
      <c r="M10" s="55">
        <v>12.9</v>
      </c>
      <c r="N10" t="s">
        <v>231</v>
      </c>
      <c r="O10" s="67">
        <v>0</v>
      </c>
      <c r="P10" s="67">
        <v>1</v>
      </c>
      <c r="Q10" s="67">
        <v>0</v>
      </c>
      <c r="R10" s="67">
        <v>1</v>
      </c>
      <c r="S10" s="67">
        <v>0</v>
      </c>
      <c r="T10" s="67">
        <v>0</v>
      </c>
      <c r="U10" s="67">
        <v>0</v>
      </c>
      <c r="W10" s="42">
        <v>9</v>
      </c>
      <c r="X10" s="43" t="s">
        <v>9</v>
      </c>
      <c r="Y10" s="43">
        <v>18</v>
      </c>
      <c r="Z10" s="43">
        <v>0</v>
      </c>
      <c r="AA10" s="43">
        <v>0</v>
      </c>
      <c r="AB10" s="43">
        <v>0</v>
      </c>
      <c r="AC10" s="43">
        <v>1</v>
      </c>
      <c r="AD10" s="43">
        <v>0</v>
      </c>
      <c r="AE10" s="43">
        <v>0</v>
      </c>
      <c r="AF10" s="43">
        <v>1</v>
      </c>
      <c r="AG10" s="43">
        <v>1</v>
      </c>
      <c r="AH10" s="43">
        <v>3</v>
      </c>
      <c r="AI10" s="59"/>
      <c r="AK10" s="42">
        <v>9</v>
      </c>
      <c r="AL10" s="43" t="s">
        <v>9</v>
      </c>
      <c r="AM10" s="43">
        <v>18</v>
      </c>
      <c r="AN10" s="43">
        <v>0</v>
      </c>
      <c r="AO10" s="43">
        <v>0</v>
      </c>
      <c r="AP10" s="43">
        <v>0</v>
      </c>
      <c r="AQ10" s="43">
        <v>1</v>
      </c>
      <c r="AR10" s="43">
        <v>0</v>
      </c>
      <c r="AS10" s="43">
        <v>0</v>
      </c>
      <c r="AT10" s="43">
        <v>1</v>
      </c>
      <c r="AU10" s="43">
        <v>1</v>
      </c>
      <c r="AV10" s="43">
        <v>3</v>
      </c>
      <c r="AW10" s="59"/>
    </row>
    <row r="11" spans="1:49" x14ac:dyDescent="0.25">
      <c r="A11" s="42">
        <v>3</v>
      </c>
      <c r="B11" s="43" t="s">
        <v>9</v>
      </c>
      <c r="C11" s="43">
        <v>10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1</v>
      </c>
      <c r="J11" s="43">
        <v>1</v>
      </c>
      <c r="K11" s="43">
        <v>0</v>
      </c>
      <c r="L11" s="43">
        <v>7</v>
      </c>
      <c r="M11" s="55">
        <v>13.1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W11" s="42">
        <v>10</v>
      </c>
      <c r="X11" s="43" t="s">
        <v>9</v>
      </c>
      <c r="Y11" s="43">
        <v>22</v>
      </c>
      <c r="Z11" s="43">
        <v>0</v>
      </c>
      <c r="AA11" s="43">
        <v>0</v>
      </c>
      <c r="AB11" s="43">
        <v>0</v>
      </c>
      <c r="AC11" s="43">
        <v>1</v>
      </c>
      <c r="AD11" s="43">
        <v>1</v>
      </c>
      <c r="AE11" s="43">
        <v>1</v>
      </c>
      <c r="AF11" s="43">
        <v>1</v>
      </c>
      <c r="AG11" s="43">
        <v>0</v>
      </c>
      <c r="AH11" s="43">
        <v>2</v>
      </c>
      <c r="AI11" s="55">
        <v>16.600000000000001</v>
      </c>
      <c r="AK11" s="42">
        <v>10</v>
      </c>
      <c r="AL11" s="43" t="s">
        <v>9</v>
      </c>
      <c r="AM11" s="43">
        <v>22</v>
      </c>
      <c r="AN11" s="43">
        <v>0</v>
      </c>
      <c r="AO11" s="43">
        <v>0</v>
      </c>
      <c r="AP11" s="43">
        <v>0</v>
      </c>
      <c r="AQ11" s="43">
        <v>1</v>
      </c>
      <c r="AR11" s="43">
        <v>1</v>
      </c>
      <c r="AS11" s="43">
        <v>1</v>
      </c>
      <c r="AT11" s="43">
        <v>1</v>
      </c>
      <c r="AU11" s="43">
        <v>0</v>
      </c>
      <c r="AV11" s="43">
        <v>2</v>
      </c>
      <c r="AW11" s="55">
        <v>16.600000000000001</v>
      </c>
    </row>
    <row r="12" spans="1:49" x14ac:dyDescent="0.25">
      <c r="A12" s="42">
        <v>4</v>
      </c>
      <c r="B12" s="43" t="s">
        <v>9</v>
      </c>
      <c r="C12" s="43">
        <v>11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1</v>
      </c>
      <c r="M12" s="55">
        <v>10.6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7">
        <v>0</v>
      </c>
      <c r="U12" s="67">
        <v>0</v>
      </c>
      <c r="W12" s="42">
        <v>11</v>
      </c>
      <c r="X12" s="43" t="s">
        <v>9</v>
      </c>
      <c r="Y12" s="43">
        <v>26</v>
      </c>
      <c r="Z12" s="43">
        <v>0</v>
      </c>
      <c r="AA12" s="43">
        <v>0</v>
      </c>
      <c r="AB12" s="43">
        <v>0</v>
      </c>
      <c r="AC12" s="43">
        <v>1</v>
      </c>
      <c r="AD12" s="43">
        <v>0</v>
      </c>
      <c r="AE12" s="43">
        <v>1</v>
      </c>
      <c r="AF12" s="43">
        <v>1</v>
      </c>
      <c r="AG12" s="43">
        <v>1</v>
      </c>
      <c r="AH12" s="43">
        <v>13</v>
      </c>
      <c r="AI12" s="55">
        <v>18.899999999999999</v>
      </c>
      <c r="AK12" s="42">
        <v>11</v>
      </c>
      <c r="AL12" s="43" t="s">
        <v>9</v>
      </c>
      <c r="AM12" s="43">
        <v>26</v>
      </c>
      <c r="AN12" s="43">
        <v>0</v>
      </c>
      <c r="AO12" s="43">
        <v>0</v>
      </c>
      <c r="AP12" s="43">
        <v>0</v>
      </c>
      <c r="AQ12" s="43">
        <v>1</v>
      </c>
      <c r="AR12" s="43">
        <v>0</v>
      </c>
      <c r="AS12" s="43">
        <v>1</v>
      </c>
      <c r="AT12" s="43">
        <v>1</v>
      </c>
      <c r="AU12" s="43">
        <v>1</v>
      </c>
      <c r="AV12" s="43">
        <v>13</v>
      </c>
      <c r="AW12" s="55">
        <v>18.899999999999999</v>
      </c>
    </row>
    <row r="13" spans="1:49" x14ac:dyDescent="0.25">
      <c r="A13" s="42">
        <v>5</v>
      </c>
      <c r="B13" s="43" t="s">
        <v>9</v>
      </c>
      <c r="C13" s="43">
        <v>12</v>
      </c>
      <c r="D13" s="43">
        <v>0</v>
      </c>
      <c r="E13" s="43">
        <v>1</v>
      </c>
      <c r="F13" s="43">
        <v>0</v>
      </c>
      <c r="G13" s="43">
        <v>0</v>
      </c>
      <c r="H13" s="43">
        <v>1</v>
      </c>
      <c r="I13" s="43">
        <v>1</v>
      </c>
      <c r="J13" s="43">
        <v>1</v>
      </c>
      <c r="K13" s="43">
        <v>1</v>
      </c>
      <c r="L13" s="43">
        <v>4</v>
      </c>
      <c r="M13" s="55">
        <v>11.7</v>
      </c>
      <c r="N13" t="s">
        <v>228</v>
      </c>
      <c r="O13" s="67">
        <v>1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W13" s="42">
        <v>15</v>
      </c>
      <c r="X13" s="43" t="s">
        <v>9</v>
      </c>
      <c r="Y13" s="43">
        <v>34</v>
      </c>
      <c r="Z13" s="43">
        <v>1</v>
      </c>
      <c r="AA13" s="43">
        <v>1</v>
      </c>
      <c r="AB13" s="43">
        <v>1</v>
      </c>
      <c r="AC13" s="43">
        <v>0</v>
      </c>
      <c r="AD13" s="43">
        <v>0</v>
      </c>
      <c r="AE13" s="43">
        <v>1</v>
      </c>
      <c r="AF13" s="43">
        <v>1</v>
      </c>
      <c r="AG13" s="43">
        <v>1</v>
      </c>
      <c r="AH13" s="43">
        <v>8</v>
      </c>
      <c r="AI13" s="55">
        <v>13.9</v>
      </c>
      <c r="AK13" s="42">
        <v>15</v>
      </c>
      <c r="AL13" s="43" t="s">
        <v>9</v>
      </c>
      <c r="AM13" s="43">
        <v>34</v>
      </c>
      <c r="AN13" s="43">
        <v>1</v>
      </c>
      <c r="AO13" s="43">
        <v>1</v>
      </c>
      <c r="AP13" s="43">
        <v>1</v>
      </c>
      <c r="AQ13" s="43">
        <v>0</v>
      </c>
      <c r="AR13" s="43">
        <v>0</v>
      </c>
      <c r="AS13" s="43">
        <v>1</v>
      </c>
      <c r="AT13" s="43">
        <v>1</v>
      </c>
      <c r="AU13" s="43">
        <v>1</v>
      </c>
      <c r="AV13" s="43">
        <v>8</v>
      </c>
      <c r="AW13" s="55">
        <v>13.9</v>
      </c>
    </row>
    <row r="14" spans="1:49" x14ac:dyDescent="0.25">
      <c r="A14" s="42">
        <v>6</v>
      </c>
      <c r="B14" s="43" t="s">
        <v>9</v>
      </c>
      <c r="C14" s="43">
        <v>13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1</v>
      </c>
      <c r="L14" s="43">
        <v>8</v>
      </c>
      <c r="M14" s="55">
        <v>15.9</v>
      </c>
      <c r="N14" t="s">
        <v>227</v>
      </c>
      <c r="O14" s="67">
        <v>0</v>
      </c>
      <c r="P14" s="67">
        <v>1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W14" s="42">
        <v>16</v>
      </c>
      <c r="X14" s="43" t="s">
        <v>9</v>
      </c>
      <c r="Y14" s="43">
        <v>35</v>
      </c>
      <c r="Z14" s="43">
        <v>1</v>
      </c>
      <c r="AA14" s="43">
        <v>1</v>
      </c>
      <c r="AB14" s="43">
        <v>0</v>
      </c>
      <c r="AC14" s="43">
        <v>1</v>
      </c>
      <c r="AD14" s="43">
        <v>1</v>
      </c>
      <c r="AE14" s="43">
        <v>1</v>
      </c>
      <c r="AF14" s="43">
        <v>1</v>
      </c>
      <c r="AG14" s="43">
        <v>1</v>
      </c>
      <c r="AH14" s="43">
        <v>3</v>
      </c>
      <c r="AI14" s="55">
        <v>12.2</v>
      </c>
      <c r="AK14" s="42">
        <v>16</v>
      </c>
      <c r="AL14" s="43" t="s">
        <v>9</v>
      </c>
      <c r="AM14" s="43">
        <v>35</v>
      </c>
      <c r="AN14" s="43">
        <v>1</v>
      </c>
      <c r="AO14" s="43">
        <v>1</v>
      </c>
      <c r="AP14" s="43">
        <v>0</v>
      </c>
      <c r="AQ14" s="43">
        <v>1</v>
      </c>
      <c r="AR14" s="43">
        <v>1</v>
      </c>
      <c r="AS14" s="43">
        <v>1</v>
      </c>
      <c r="AT14" s="43">
        <v>1</v>
      </c>
      <c r="AU14" s="43">
        <v>1</v>
      </c>
      <c r="AV14" s="43">
        <v>3</v>
      </c>
      <c r="AW14" s="55">
        <v>12.2</v>
      </c>
    </row>
    <row r="15" spans="1:49" x14ac:dyDescent="0.25">
      <c r="A15" s="42">
        <v>7</v>
      </c>
      <c r="B15" s="43" t="s">
        <v>9</v>
      </c>
      <c r="C15" s="43">
        <v>14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0</v>
      </c>
      <c r="J15" s="43">
        <v>1</v>
      </c>
      <c r="K15" s="43">
        <v>0</v>
      </c>
      <c r="L15" s="43">
        <v>4</v>
      </c>
      <c r="M15" s="55">
        <v>13.4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W15" s="42">
        <v>18</v>
      </c>
      <c r="X15" s="43" t="s">
        <v>9</v>
      </c>
      <c r="Y15" s="43">
        <v>38</v>
      </c>
      <c r="Z15" s="43">
        <v>0</v>
      </c>
      <c r="AA15" s="43">
        <v>0</v>
      </c>
      <c r="AB15" s="43">
        <v>0</v>
      </c>
      <c r="AC15" s="43">
        <v>1</v>
      </c>
      <c r="AD15" s="43">
        <v>1</v>
      </c>
      <c r="AE15" s="43">
        <v>1</v>
      </c>
      <c r="AF15" s="43">
        <v>1</v>
      </c>
      <c r="AG15" s="43">
        <v>0</v>
      </c>
      <c r="AH15" s="43">
        <v>3</v>
      </c>
      <c r="AI15" s="55">
        <v>11.8</v>
      </c>
      <c r="AK15" s="42">
        <v>18</v>
      </c>
      <c r="AL15" s="43" t="s">
        <v>9</v>
      </c>
      <c r="AM15" s="43">
        <v>38</v>
      </c>
      <c r="AN15" s="43">
        <v>0</v>
      </c>
      <c r="AO15" s="43">
        <v>0</v>
      </c>
      <c r="AP15" s="43">
        <v>0</v>
      </c>
      <c r="AQ15" s="43">
        <v>1</v>
      </c>
      <c r="AR15" s="43">
        <v>1</v>
      </c>
      <c r="AS15" s="43">
        <v>1</v>
      </c>
      <c r="AT15" s="43">
        <v>1</v>
      </c>
      <c r="AU15" s="43">
        <v>0</v>
      </c>
      <c r="AV15" s="43">
        <v>3</v>
      </c>
      <c r="AW15" s="55">
        <v>11.8</v>
      </c>
    </row>
    <row r="16" spans="1:49" x14ac:dyDescent="0.25">
      <c r="A16" s="42">
        <v>8</v>
      </c>
      <c r="B16" s="43" t="s">
        <v>9</v>
      </c>
      <c r="C16" s="43">
        <v>16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4</v>
      </c>
      <c r="M16" s="55">
        <v>14.6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W16" s="42">
        <v>22</v>
      </c>
      <c r="X16" s="43" t="s">
        <v>9</v>
      </c>
      <c r="Y16" s="43">
        <v>61</v>
      </c>
      <c r="Z16" s="43">
        <v>0</v>
      </c>
      <c r="AA16" s="43">
        <v>0</v>
      </c>
      <c r="AB16" s="43">
        <v>0</v>
      </c>
      <c r="AC16" s="43">
        <v>1</v>
      </c>
      <c r="AD16" s="43">
        <v>0</v>
      </c>
      <c r="AE16" s="43">
        <v>1</v>
      </c>
      <c r="AF16" s="43">
        <v>1</v>
      </c>
      <c r="AG16" s="43">
        <v>0</v>
      </c>
      <c r="AH16" s="43">
        <v>2</v>
      </c>
      <c r="AI16" s="55">
        <v>16.2</v>
      </c>
      <c r="AK16" s="42">
        <v>22</v>
      </c>
      <c r="AL16" s="43" t="s">
        <v>9</v>
      </c>
      <c r="AM16" s="43">
        <v>61</v>
      </c>
      <c r="AN16" s="43">
        <v>0</v>
      </c>
      <c r="AO16" s="43">
        <v>0</v>
      </c>
      <c r="AP16" s="43">
        <v>0</v>
      </c>
      <c r="AQ16" s="43">
        <v>1</v>
      </c>
      <c r="AR16" s="43">
        <v>0</v>
      </c>
      <c r="AS16" s="43">
        <v>1</v>
      </c>
      <c r="AT16" s="43">
        <v>1</v>
      </c>
      <c r="AU16" s="43">
        <v>0</v>
      </c>
      <c r="AV16" s="43">
        <v>2</v>
      </c>
      <c r="AW16" s="55">
        <v>16.2</v>
      </c>
    </row>
    <row r="17" spans="1:49" x14ac:dyDescent="0.25">
      <c r="A17" s="42">
        <v>9</v>
      </c>
      <c r="B17" s="43" t="s">
        <v>9</v>
      </c>
      <c r="C17" s="43">
        <v>18</v>
      </c>
      <c r="D17" s="43">
        <v>0</v>
      </c>
      <c r="E17" s="43">
        <v>0</v>
      </c>
      <c r="F17" s="43">
        <v>0</v>
      </c>
      <c r="G17" s="43">
        <v>1</v>
      </c>
      <c r="H17" s="43">
        <v>0</v>
      </c>
      <c r="I17" s="43">
        <v>0</v>
      </c>
      <c r="J17" s="43">
        <v>1</v>
      </c>
      <c r="K17" s="43">
        <v>1</v>
      </c>
      <c r="L17" s="43">
        <v>3</v>
      </c>
      <c r="M17" s="59"/>
      <c r="N17" t="s">
        <v>232</v>
      </c>
      <c r="O17" s="67">
        <v>0</v>
      </c>
      <c r="P17" s="67">
        <v>0</v>
      </c>
      <c r="Q17" s="67">
        <v>1</v>
      </c>
      <c r="R17" s="67">
        <v>0</v>
      </c>
      <c r="S17" s="67">
        <v>0</v>
      </c>
      <c r="T17" s="67">
        <v>0</v>
      </c>
      <c r="U17" s="67">
        <v>0</v>
      </c>
      <c r="W17" s="42">
        <v>25</v>
      </c>
      <c r="X17" s="43" t="s">
        <v>9</v>
      </c>
      <c r="Y17" s="43">
        <v>85</v>
      </c>
      <c r="Z17" s="43">
        <v>1</v>
      </c>
      <c r="AA17" s="43">
        <v>0</v>
      </c>
      <c r="AB17" s="43">
        <v>0</v>
      </c>
      <c r="AC17" s="43">
        <v>1</v>
      </c>
      <c r="AD17" s="43">
        <v>1</v>
      </c>
      <c r="AE17" s="43">
        <v>1</v>
      </c>
      <c r="AF17" s="43">
        <v>1</v>
      </c>
      <c r="AG17" s="43">
        <v>1</v>
      </c>
      <c r="AH17" s="43">
        <v>3</v>
      </c>
      <c r="AI17" s="55">
        <v>15.9</v>
      </c>
      <c r="AK17" s="42">
        <v>25</v>
      </c>
      <c r="AL17" s="43" t="s">
        <v>9</v>
      </c>
      <c r="AM17" s="43">
        <v>85</v>
      </c>
      <c r="AN17" s="43">
        <v>1</v>
      </c>
      <c r="AO17" s="43">
        <v>0</v>
      </c>
      <c r="AP17" s="43">
        <v>0</v>
      </c>
      <c r="AQ17" s="43">
        <v>1</v>
      </c>
      <c r="AR17" s="43">
        <v>1</v>
      </c>
      <c r="AS17" s="43">
        <v>1</v>
      </c>
      <c r="AT17" s="43">
        <v>1</v>
      </c>
      <c r="AU17" s="43">
        <v>1</v>
      </c>
      <c r="AV17" s="43">
        <v>3</v>
      </c>
      <c r="AW17" s="55">
        <v>15.9</v>
      </c>
    </row>
    <row r="18" spans="1:49" x14ac:dyDescent="0.25">
      <c r="A18" s="42">
        <v>10</v>
      </c>
      <c r="B18" s="43" t="s">
        <v>9</v>
      </c>
      <c r="C18" s="43">
        <v>22</v>
      </c>
      <c r="D18" s="43">
        <v>0</v>
      </c>
      <c r="E18" s="43">
        <v>0</v>
      </c>
      <c r="F18" s="43">
        <v>0</v>
      </c>
      <c r="G18" s="43">
        <v>1</v>
      </c>
      <c r="H18" s="43">
        <v>1</v>
      </c>
      <c r="I18" s="43">
        <v>1</v>
      </c>
      <c r="J18" s="43">
        <v>1</v>
      </c>
      <c r="K18" s="43">
        <v>0</v>
      </c>
      <c r="L18" s="43">
        <v>2</v>
      </c>
      <c r="M18" s="55">
        <v>16.600000000000001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W18" s="42">
        <v>26</v>
      </c>
      <c r="X18" s="43" t="s">
        <v>9</v>
      </c>
      <c r="Y18" s="43">
        <v>86</v>
      </c>
      <c r="Z18" s="43">
        <v>0</v>
      </c>
      <c r="AA18" s="43">
        <v>0</v>
      </c>
      <c r="AB18" s="43">
        <v>0</v>
      </c>
      <c r="AC18" s="43">
        <v>1</v>
      </c>
      <c r="AD18" s="43">
        <v>1</v>
      </c>
      <c r="AE18" s="43">
        <v>1</v>
      </c>
      <c r="AF18" s="43">
        <v>1</v>
      </c>
      <c r="AG18" s="43">
        <v>0</v>
      </c>
      <c r="AH18" s="43">
        <v>7</v>
      </c>
      <c r="AI18" s="59"/>
      <c r="AK18" s="42">
        <v>26</v>
      </c>
      <c r="AL18" s="43" t="s">
        <v>9</v>
      </c>
      <c r="AM18" s="43">
        <v>86</v>
      </c>
      <c r="AN18" s="43">
        <v>0</v>
      </c>
      <c r="AO18" s="43">
        <v>0</v>
      </c>
      <c r="AP18" s="43">
        <v>0</v>
      </c>
      <c r="AQ18" s="43">
        <v>1</v>
      </c>
      <c r="AR18" s="43">
        <v>1</v>
      </c>
      <c r="AS18" s="43">
        <v>1</v>
      </c>
      <c r="AT18" s="43">
        <v>1</v>
      </c>
      <c r="AU18" s="43">
        <v>0</v>
      </c>
      <c r="AV18" s="43">
        <v>7</v>
      </c>
      <c r="AW18" s="59"/>
    </row>
    <row r="19" spans="1:49" x14ac:dyDescent="0.25">
      <c r="A19" s="42">
        <v>11</v>
      </c>
      <c r="B19" s="43" t="s">
        <v>9</v>
      </c>
      <c r="C19" s="43">
        <v>26</v>
      </c>
      <c r="D19" s="43">
        <v>0</v>
      </c>
      <c r="E19" s="43">
        <v>0</v>
      </c>
      <c r="F19" s="43">
        <v>0</v>
      </c>
      <c r="G19" s="43">
        <v>1</v>
      </c>
      <c r="H19" s="43">
        <v>0</v>
      </c>
      <c r="I19" s="43">
        <v>1</v>
      </c>
      <c r="J19" s="43">
        <v>1</v>
      </c>
      <c r="K19" s="43">
        <v>1</v>
      </c>
      <c r="L19" s="43">
        <v>13</v>
      </c>
      <c r="M19" s="55">
        <v>18.899999999999999</v>
      </c>
      <c r="N19" t="s">
        <v>233</v>
      </c>
      <c r="O19" s="67">
        <v>0</v>
      </c>
      <c r="P19" s="67">
        <v>1</v>
      </c>
      <c r="Q19" s="67">
        <v>0</v>
      </c>
      <c r="R19" s="67">
        <v>1</v>
      </c>
      <c r="S19" s="67">
        <v>0</v>
      </c>
      <c r="T19" s="67">
        <v>0</v>
      </c>
      <c r="U19" s="67">
        <v>0</v>
      </c>
      <c r="W19" s="42">
        <v>27</v>
      </c>
      <c r="X19" s="43" t="s">
        <v>9</v>
      </c>
      <c r="Y19" s="43">
        <v>93</v>
      </c>
      <c r="Z19" s="43">
        <v>0</v>
      </c>
      <c r="AA19" s="43">
        <v>0</v>
      </c>
      <c r="AB19" s="43">
        <v>1</v>
      </c>
      <c r="AC19" s="43">
        <v>0</v>
      </c>
      <c r="AD19" s="43">
        <v>0</v>
      </c>
      <c r="AE19" s="43">
        <v>0</v>
      </c>
      <c r="AF19" s="43">
        <v>1</v>
      </c>
      <c r="AG19" s="43">
        <v>1</v>
      </c>
      <c r="AH19" s="43">
        <v>5</v>
      </c>
      <c r="AI19" s="55">
        <v>15.7</v>
      </c>
      <c r="AK19" s="42">
        <v>27</v>
      </c>
      <c r="AL19" s="43" t="s">
        <v>9</v>
      </c>
      <c r="AM19" s="43">
        <v>93</v>
      </c>
      <c r="AN19" s="43">
        <v>0</v>
      </c>
      <c r="AO19" s="43">
        <v>0</v>
      </c>
      <c r="AP19" s="43">
        <v>1</v>
      </c>
      <c r="AQ19" s="43">
        <v>0</v>
      </c>
      <c r="AR19" s="43">
        <v>0</v>
      </c>
      <c r="AS19" s="43">
        <v>0</v>
      </c>
      <c r="AT19" s="43">
        <v>1</v>
      </c>
      <c r="AU19" s="43">
        <v>1</v>
      </c>
      <c r="AV19" s="43">
        <v>5</v>
      </c>
      <c r="AW19" s="55">
        <v>15.7</v>
      </c>
    </row>
    <row r="20" spans="1:49" x14ac:dyDescent="0.25">
      <c r="A20" s="42">
        <v>12</v>
      </c>
      <c r="B20" s="43" t="s">
        <v>9</v>
      </c>
      <c r="C20" s="43">
        <v>27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6</v>
      </c>
      <c r="M20" s="55">
        <v>10.9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W20" s="42">
        <v>30</v>
      </c>
      <c r="X20" s="43" t="s">
        <v>9</v>
      </c>
      <c r="Y20" s="43">
        <v>109</v>
      </c>
      <c r="Z20" s="43">
        <v>0</v>
      </c>
      <c r="AA20" s="43">
        <v>0</v>
      </c>
      <c r="AB20" s="43">
        <v>0</v>
      </c>
      <c r="AC20" s="43">
        <v>1</v>
      </c>
      <c r="AD20" s="43">
        <v>0</v>
      </c>
      <c r="AE20" s="43">
        <v>0</v>
      </c>
      <c r="AF20" s="43">
        <v>1</v>
      </c>
      <c r="AG20" s="43">
        <v>1</v>
      </c>
      <c r="AH20" s="43">
        <v>3</v>
      </c>
      <c r="AI20" s="55">
        <v>13.6</v>
      </c>
      <c r="AK20" s="42">
        <v>30</v>
      </c>
      <c r="AL20" s="43" t="s">
        <v>9</v>
      </c>
      <c r="AM20" s="43">
        <v>109</v>
      </c>
      <c r="AN20" s="43">
        <v>0</v>
      </c>
      <c r="AO20" s="43">
        <v>0</v>
      </c>
      <c r="AP20" s="43">
        <v>0</v>
      </c>
      <c r="AQ20" s="43">
        <v>1</v>
      </c>
      <c r="AR20" s="43">
        <v>0</v>
      </c>
      <c r="AS20" s="43">
        <v>0</v>
      </c>
      <c r="AT20" s="43">
        <v>1</v>
      </c>
      <c r="AU20" s="43">
        <v>1</v>
      </c>
      <c r="AV20" s="43">
        <v>3</v>
      </c>
      <c r="AW20" s="55">
        <v>13.6</v>
      </c>
    </row>
    <row r="21" spans="1:49" x14ac:dyDescent="0.25">
      <c r="A21" s="42">
        <v>13</v>
      </c>
      <c r="B21" s="43" t="s">
        <v>9</v>
      </c>
      <c r="C21" s="43">
        <v>29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33">
        <v>0</v>
      </c>
      <c r="K21" s="33">
        <v>0</v>
      </c>
      <c r="L21" s="33">
        <v>0</v>
      </c>
      <c r="M21" s="55">
        <v>14.2</v>
      </c>
      <c r="N21" t="s">
        <v>234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7">
        <v>0</v>
      </c>
      <c r="U21" s="67">
        <v>0</v>
      </c>
      <c r="W21" s="42">
        <v>31</v>
      </c>
      <c r="X21" s="43" t="s">
        <v>9</v>
      </c>
      <c r="Y21" s="43">
        <v>117</v>
      </c>
      <c r="Z21" s="43">
        <v>1</v>
      </c>
      <c r="AA21" s="43">
        <v>1</v>
      </c>
      <c r="AB21" s="43">
        <v>1</v>
      </c>
      <c r="AC21" s="43">
        <v>1</v>
      </c>
      <c r="AD21" s="43">
        <v>1</v>
      </c>
      <c r="AE21" s="43">
        <v>1</v>
      </c>
      <c r="AF21" s="43">
        <v>1</v>
      </c>
      <c r="AG21" s="43">
        <v>1</v>
      </c>
      <c r="AH21" s="43">
        <v>3</v>
      </c>
      <c r="AI21" s="55">
        <v>12.4</v>
      </c>
      <c r="AK21" s="42">
        <v>31</v>
      </c>
      <c r="AL21" s="43" t="s">
        <v>9</v>
      </c>
      <c r="AM21" s="43">
        <v>117</v>
      </c>
      <c r="AN21" s="43">
        <v>1</v>
      </c>
      <c r="AO21" s="43">
        <v>1</v>
      </c>
      <c r="AP21" s="43">
        <v>1</v>
      </c>
      <c r="AQ21" s="43">
        <v>1</v>
      </c>
      <c r="AR21" s="43">
        <v>1</v>
      </c>
      <c r="AS21" s="43">
        <v>1</v>
      </c>
      <c r="AT21" s="43">
        <v>1</v>
      </c>
      <c r="AU21" s="43">
        <v>1</v>
      </c>
      <c r="AV21" s="43">
        <v>3</v>
      </c>
      <c r="AW21" s="55">
        <v>12.4</v>
      </c>
    </row>
    <row r="22" spans="1:49" x14ac:dyDescent="0.25">
      <c r="A22" s="42">
        <v>14</v>
      </c>
      <c r="B22" s="43" t="s">
        <v>9</v>
      </c>
      <c r="C22" s="43">
        <v>32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2</v>
      </c>
      <c r="M22" s="55">
        <v>15.3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W22" s="42">
        <v>33</v>
      </c>
      <c r="X22" s="43" t="s">
        <v>9</v>
      </c>
      <c r="Y22" s="43">
        <v>123</v>
      </c>
      <c r="Z22" s="43">
        <v>0</v>
      </c>
      <c r="AA22" s="43">
        <v>0</v>
      </c>
      <c r="AB22" s="43">
        <v>0</v>
      </c>
      <c r="AC22" s="43">
        <v>1</v>
      </c>
      <c r="AD22" s="43">
        <v>1</v>
      </c>
      <c r="AE22" s="43">
        <v>1</v>
      </c>
      <c r="AF22" s="43">
        <v>1</v>
      </c>
      <c r="AG22" s="43">
        <v>0</v>
      </c>
      <c r="AH22" s="43">
        <v>7</v>
      </c>
      <c r="AI22" s="55">
        <v>14.3</v>
      </c>
      <c r="AK22" s="42">
        <v>33</v>
      </c>
      <c r="AL22" s="43" t="s">
        <v>9</v>
      </c>
      <c r="AM22" s="43">
        <v>123</v>
      </c>
      <c r="AN22" s="43">
        <v>0</v>
      </c>
      <c r="AO22" s="43">
        <v>0</v>
      </c>
      <c r="AP22" s="43">
        <v>0</v>
      </c>
      <c r="AQ22" s="43">
        <v>1</v>
      </c>
      <c r="AR22" s="43">
        <v>1</v>
      </c>
      <c r="AS22" s="43">
        <v>1</v>
      </c>
      <c r="AT22" s="43">
        <v>1</v>
      </c>
      <c r="AU22" s="43">
        <v>0</v>
      </c>
      <c r="AV22" s="43">
        <v>7</v>
      </c>
      <c r="AW22" s="55">
        <v>14.3</v>
      </c>
    </row>
    <row r="23" spans="1:49" x14ac:dyDescent="0.25">
      <c r="A23" s="42">
        <v>15</v>
      </c>
      <c r="B23" s="43" t="s">
        <v>9</v>
      </c>
      <c r="C23" s="43">
        <v>34</v>
      </c>
      <c r="D23" s="43">
        <v>1</v>
      </c>
      <c r="E23" s="43">
        <v>1</v>
      </c>
      <c r="F23" s="43">
        <v>1</v>
      </c>
      <c r="G23" s="43">
        <v>0</v>
      </c>
      <c r="H23" s="43">
        <v>0</v>
      </c>
      <c r="I23" s="43">
        <v>1</v>
      </c>
      <c r="J23" s="43">
        <v>1</v>
      </c>
      <c r="K23" s="43">
        <v>1</v>
      </c>
      <c r="L23" s="43">
        <v>8</v>
      </c>
      <c r="M23" s="55">
        <v>13.9</v>
      </c>
      <c r="N23" t="s">
        <v>235</v>
      </c>
      <c r="O23" s="67">
        <v>1</v>
      </c>
      <c r="P23" s="67">
        <v>0</v>
      </c>
      <c r="Q23" s="67">
        <v>1</v>
      </c>
      <c r="R23" s="67">
        <v>0</v>
      </c>
      <c r="S23" s="67">
        <v>0</v>
      </c>
      <c r="T23" s="67">
        <v>0</v>
      </c>
      <c r="U23" s="67">
        <v>0</v>
      </c>
      <c r="W23" s="42">
        <v>35</v>
      </c>
      <c r="X23" s="43" t="s">
        <v>9</v>
      </c>
      <c r="Y23" s="43">
        <v>130</v>
      </c>
      <c r="Z23" s="43">
        <v>1</v>
      </c>
      <c r="AA23" s="43">
        <v>1</v>
      </c>
      <c r="AB23" s="43">
        <v>0</v>
      </c>
      <c r="AC23" s="43">
        <v>1</v>
      </c>
      <c r="AD23" s="43">
        <v>1</v>
      </c>
      <c r="AE23" s="43">
        <v>1</v>
      </c>
      <c r="AF23" s="43">
        <v>1</v>
      </c>
      <c r="AG23" s="43">
        <v>1</v>
      </c>
      <c r="AH23" s="43">
        <v>4</v>
      </c>
      <c r="AI23" s="55">
        <v>11.2</v>
      </c>
      <c r="AK23" s="42">
        <v>35</v>
      </c>
      <c r="AL23" s="43" t="s">
        <v>9</v>
      </c>
      <c r="AM23" s="43">
        <v>130</v>
      </c>
      <c r="AN23" s="43">
        <v>1</v>
      </c>
      <c r="AO23" s="43">
        <v>1</v>
      </c>
      <c r="AP23" s="43">
        <v>0</v>
      </c>
      <c r="AQ23" s="43">
        <v>1</v>
      </c>
      <c r="AR23" s="43">
        <v>1</v>
      </c>
      <c r="AS23" s="43">
        <v>1</v>
      </c>
      <c r="AT23" s="43">
        <v>1</v>
      </c>
      <c r="AU23" s="43">
        <v>1</v>
      </c>
      <c r="AV23" s="43">
        <v>4</v>
      </c>
      <c r="AW23" s="55">
        <v>11.2</v>
      </c>
    </row>
    <row r="24" spans="1:49" x14ac:dyDescent="0.25">
      <c r="A24" s="42">
        <v>16</v>
      </c>
      <c r="B24" s="43" t="s">
        <v>9</v>
      </c>
      <c r="C24" s="43">
        <v>35</v>
      </c>
      <c r="D24" s="43">
        <v>1</v>
      </c>
      <c r="E24" s="43">
        <v>1</v>
      </c>
      <c r="F24" s="43">
        <v>0</v>
      </c>
      <c r="G24" s="43">
        <v>1</v>
      </c>
      <c r="H24" s="43">
        <v>1</v>
      </c>
      <c r="I24" s="43">
        <v>1</v>
      </c>
      <c r="J24" s="43">
        <v>1</v>
      </c>
      <c r="K24" s="43">
        <v>1</v>
      </c>
      <c r="L24" s="43">
        <v>3</v>
      </c>
      <c r="M24" s="55">
        <v>12.2</v>
      </c>
      <c r="N24" t="s">
        <v>235</v>
      </c>
      <c r="O24" s="67">
        <v>1</v>
      </c>
      <c r="P24" s="67">
        <v>0</v>
      </c>
      <c r="Q24" s="67">
        <v>1</v>
      </c>
      <c r="R24" s="67">
        <v>0</v>
      </c>
      <c r="S24" s="67">
        <v>0</v>
      </c>
      <c r="T24" s="67">
        <v>0</v>
      </c>
      <c r="U24" s="67">
        <v>0</v>
      </c>
      <c r="W24" s="42">
        <v>37</v>
      </c>
      <c r="X24" s="43" t="s">
        <v>9</v>
      </c>
      <c r="Y24" s="43">
        <v>149</v>
      </c>
      <c r="Z24" s="43">
        <v>1</v>
      </c>
      <c r="AA24" s="43">
        <v>1</v>
      </c>
      <c r="AB24" s="43">
        <v>1</v>
      </c>
      <c r="AC24" s="43">
        <v>1</v>
      </c>
      <c r="AD24" s="43">
        <v>1</v>
      </c>
      <c r="AE24" s="43">
        <v>1</v>
      </c>
      <c r="AF24" s="43">
        <v>1</v>
      </c>
      <c r="AG24" s="43">
        <v>1</v>
      </c>
      <c r="AH24" s="43">
        <v>5</v>
      </c>
      <c r="AI24" s="55">
        <v>13.1</v>
      </c>
      <c r="AK24" s="42">
        <v>37</v>
      </c>
      <c r="AL24" s="43" t="s">
        <v>9</v>
      </c>
      <c r="AM24" s="43">
        <v>149</v>
      </c>
      <c r="AN24" s="43">
        <v>1</v>
      </c>
      <c r="AO24" s="43">
        <v>1</v>
      </c>
      <c r="AP24" s="43">
        <v>1</v>
      </c>
      <c r="AQ24" s="43">
        <v>1</v>
      </c>
      <c r="AR24" s="43">
        <v>1</v>
      </c>
      <c r="AS24" s="43">
        <v>1</v>
      </c>
      <c r="AT24" s="43">
        <v>1</v>
      </c>
      <c r="AU24" s="43">
        <v>1</v>
      </c>
      <c r="AV24" s="43">
        <v>5</v>
      </c>
      <c r="AW24" s="55">
        <v>13.1</v>
      </c>
    </row>
    <row r="25" spans="1:49" x14ac:dyDescent="0.25">
      <c r="A25" s="42">
        <v>17</v>
      </c>
      <c r="B25" s="43" t="s">
        <v>9</v>
      </c>
      <c r="C25" s="43">
        <v>36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3</v>
      </c>
      <c r="M25" s="55">
        <v>19.7</v>
      </c>
      <c r="O25" s="67">
        <v>0</v>
      </c>
      <c r="P25" s="67">
        <v>0</v>
      </c>
      <c r="Q25" s="67">
        <v>0</v>
      </c>
      <c r="R25" s="67">
        <v>0</v>
      </c>
      <c r="S25" s="67">
        <v>0</v>
      </c>
      <c r="T25" s="67">
        <v>0</v>
      </c>
      <c r="U25" s="67">
        <v>0</v>
      </c>
      <c r="W25" s="42">
        <v>38</v>
      </c>
      <c r="X25" s="43" t="s">
        <v>9</v>
      </c>
      <c r="Y25" s="43">
        <v>154</v>
      </c>
      <c r="Z25" s="43">
        <v>1</v>
      </c>
      <c r="AA25" s="43">
        <v>1</v>
      </c>
      <c r="AB25" s="43">
        <v>1</v>
      </c>
      <c r="AC25" s="43">
        <v>1</v>
      </c>
      <c r="AD25" s="43">
        <v>1</v>
      </c>
      <c r="AE25" s="43">
        <v>1</v>
      </c>
      <c r="AF25" s="43">
        <v>1</v>
      </c>
      <c r="AG25" s="43">
        <v>1</v>
      </c>
      <c r="AH25" s="43">
        <v>5</v>
      </c>
      <c r="AI25" s="55">
        <v>15.4</v>
      </c>
      <c r="AK25" s="42">
        <v>38</v>
      </c>
      <c r="AL25" s="43" t="s">
        <v>9</v>
      </c>
      <c r="AM25" s="43">
        <v>154</v>
      </c>
      <c r="AN25" s="43">
        <v>1</v>
      </c>
      <c r="AO25" s="43">
        <v>1</v>
      </c>
      <c r="AP25" s="43">
        <v>1</v>
      </c>
      <c r="AQ25" s="43">
        <v>1</v>
      </c>
      <c r="AR25" s="43">
        <v>1</v>
      </c>
      <c r="AS25" s="43">
        <v>1</v>
      </c>
      <c r="AT25" s="43">
        <v>1</v>
      </c>
      <c r="AU25" s="43">
        <v>1</v>
      </c>
      <c r="AV25" s="43">
        <v>5</v>
      </c>
      <c r="AW25" s="55">
        <v>15.4</v>
      </c>
    </row>
    <row r="26" spans="1:49" x14ac:dyDescent="0.25">
      <c r="A26" s="42">
        <v>18</v>
      </c>
      <c r="B26" s="43" t="s">
        <v>9</v>
      </c>
      <c r="C26" s="43">
        <v>38</v>
      </c>
      <c r="D26" s="43">
        <v>0</v>
      </c>
      <c r="E26" s="43">
        <v>0</v>
      </c>
      <c r="F26" s="43">
        <v>0</v>
      </c>
      <c r="G26" s="43">
        <v>1</v>
      </c>
      <c r="H26" s="43">
        <v>1</v>
      </c>
      <c r="I26" s="43">
        <v>1</v>
      </c>
      <c r="J26" s="43">
        <v>1</v>
      </c>
      <c r="K26" s="43">
        <v>0</v>
      </c>
      <c r="L26" s="43">
        <v>3</v>
      </c>
      <c r="M26" s="55">
        <v>11.8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W26" s="42">
        <v>39</v>
      </c>
      <c r="X26" s="43" t="s">
        <v>9</v>
      </c>
      <c r="Y26" s="43">
        <v>156</v>
      </c>
      <c r="Z26" s="43">
        <v>1</v>
      </c>
      <c r="AA26" s="43">
        <v>1</v>
      </c>
      <c r="AB26" s="43">
        <v>1</v>
      </c>
      <c r="AC26" s="43">
        <v>1</v>
      </c>
      <c r="AD26" s="43">
        <v>1</v>
      </c>
      <c r="AE26" s="43">
        <v>1</v>
      </c>
      <c r="AF26" s="43">
        <v>1</v>
      </c>
      <c r="AG26" s="43">
        <v>1</v>
      </c>
      <c r="AH26" s="43">
        <v>2</v>
      </c>
      <c r="AI26" s="55">
        <v>10.5</v>
      </c>
      <c r="AK26" s="42">
        <v>39</v>
      </c>
      <c r="AL26" s="43" t="s">
        <v>9</v>
      </c>
      <c r="AM26" s="43">
        <v>156</v>
      </c>
      <c r="AN26" s="43">
        <v>1</v>
      </c>
      <c r="AO26" s="43">
        <v>1</v>
      </c>
      <c r="AP26" s="43">
        <v>1</v>
      </c>
      <c r="AQ26" s="43">
        <v>1</v>
      </c>
      <c r="AR26" s="43">
        <v>1</v>
      </c>
      <c r="AS26" s="43">
        <v>1</v>
      </c>
      <c r="AT26" s="43">
        <v>1</v>
      </c>
      <c r="AU26" s="43">
        <v>1</v>
      </c>
      <c r="AV26" s="43">
        <v>2</v>
      </c>
      <c r="AW26" s="55">
        <v>10.5</v>
      </c>
    </row>
    <row r="27" spans="1:49" x14ac:dyDescent="0.25">
      <c r="A27" s="42">
        <v>19</v>
      </c>
      <c r="B27" s="43" t="s">
        <v>9</v>
      </c>
      <c r="C27" s="43">
        <v>41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1</v>
      </c>
      <c r="L27" s="43">
        <v>8</v>
      </c>
      <c r="M27" s="55">
        <v>21.7</v>
      </c>
      <c r="N27" t="s">
        <v>227</v>
      </c>
      <c r="O27" s="67">
        <v>0</v>
      </c>
      <c r="P27" s="67">
        <v>1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W27" s="42">
        <v>40</v>
      </c>
      <c r="X27" s="43" t="s">
        <v>9</v>
      </c>
      <c r="Y27" s="43">
        <v>157</v>
      </c>
      <c r="Z27" s="43">
        <v>0</v>
      </c>
      <c r="AA27" s="43">
        <v>1</v>
      </c>
      <c r="AB27" s="43">
        <v>0</v>
      </c>
      <c r="AC27" s="43">
        <v>1</v>
      </c>
      <c r="AD27" s="43">
        <v>1</v>
      </c>
      <c r="AE27" s="43">
        <v>1</v>
      </c>
      <c r="AF27" s="43">
        <v>1</v>
      </c>
      <c r="AG27" s="43">
        <v>1</v>
      </c>
      <c r="AH27" s="43">
        <v>8</v>
      </c>
      <c r="AI27" s="55">
        <v>14.8</v>
      </c>
      <c r="AK27" s="42">
        <v>40</v>
      </c>
      <c r="AL27" s="43" t="s">
        <v>9</v>
      </c>
      <c r="AM27" s="43">
        <v>157</v>
      </c>
      <c r="AN27" s="43">
        <v>0</v>
      </c>
      <c r="AO27" s="43">
        <v>1</v>
      </c>
      <c r="AP27" s="43">
        <v>0</v>
      </c>
      <c r="AQ27" s="43">
        <v>1</v>
      </c>
      <c r="AR27" s="43">
        <v>1</v>
      </c>
      <c r="AS27" s="43">
        <v>1</v>
      </c>
      <c r="AT27" s="43">
        <v>1</v>
      </c>
      <c r="AU27" s="43">
        <v>1</v>
      </c>
      <c r="AV27" s="43">
        <v>8</v>
      </c>
      <c r="AW27" s="55">
        <v>14.8</v>
      </c>
    </row>
    <row r="28" spans="1:49" x14ac:dyDescent="0.25">
      <c r="A28" s="42">
        <v>20</v>
      </c>
      <c r="B28" s="43" t="s">
        <v>9</v>
      </c>
      <c r="C28" s="43">
        <v>48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1</v>
      </c>
      <c r="L28" s="43">
        <v>6</v>
      </c>
      <c r="M28" s="55">
        <v>15</v>
      </c>
      <c r="N28" t="s">
        <v>236</v>
      </c>
      <c r="O28" s="67">
        <v>0</v>
      </c>
      <c r="P28" s="67">
        <v>0</v>
      </c>
      <c r="Q28" s="67">
        <v>0</v>
      </c>
      <c r="R28" s="67">
        <v>1</v>
      </c>
      <c r="S28" s="67">
        <v>0</v>
      </c>
      <c r="T28" s="67">
        <v>0</v>
      </c>
      <c r="U28" s="67">
        <v>0</v>
      </c>
      <c r="W28" s="42">
        <v>41</v>
      </c>
      <c r="X28" s="43" t="s">
        <v>9</v>
      </c>
      <c r="Y28" s="43">
        <v>163</v>
      </c>
      <c r="Z28" s="43">
        <v>0</v>
      </c>
      <c r="AA28" s="43">
        <v>0</v>
      </c>
      <c r="AB28" s="43">
        <v>0</v>
      </c>
      <c r="AC28" s="43">
        <v>1</v>
      </c>
      <c r="AD28" s="43">
        <v>1</v>
      </c>
      <c r="AE28" s="43">
        <v>1</v>
      </c>
      <c r="AF28" s="43">
        <v>1</v>
      </c>
      <c r="AG28" s="43">
        <v>1</v>
      </c>
      <c r="AH28" s="43">
        <v>2</v>
      </c>
      <c r="AI28" s="55">
        <v>16</v>
      </c>
      <c r="AK28" s="42">
        <v>41</v>
      </c>
      <c r="AL28" s="43" t="s">
        <v>9</v>
      </c>
      <c r="AM28" s="43">
        <v>163</v>
      </c>
      <c r="AN28" s="43">
        <v>0</v>
      </c>
      <c r="AO28" s="43">
        <v>0</v>
      </c>
      <c r="AP28" s="43">
        <v>0</v>
      </c>
      <c r="AQ28" s="43">
        <v>1</v>
      </c>
      <c r="AR28" s="43">
        <v>1</v>
      </c>
      <c r="AS28" s="43">
        <v>1</v>
      </c>
      <c r="AT28" s="43">
        <v>1</v>
      </c>
      <c r="AU28" s="43">
        <v>1</v>
      </c>
      <c r="AV28" s="43">
        <v>2</v>
      </c>
      <c r="AW28" s="55">
        <v>16</v>
      </c>
    </row>
    <row r="29" spans="1:49" x14ac:dyDescent="0.25">
      <c r="A29" s="42">
        <v>21</v>
      </c>
      <c r="B29" s="43" t="s">
        <v>9</v>
      </c>
      <c r="C29" s="43">
        <v>57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3</v>
      </c>
      <c r="M29" s="55">
        <v>14.3</v>
      </c>
      <c r="O29" s="67">
        <v>0</v>
      </c>
      <c r="P29" s="67">
        <v>0</v>
      </c>
      <c r="Q29" s="67">
        <v>0</v>
      </c>
      <c r="R29" s="67">
        <v>0</v>
      </c>
      <c r="S29" s="67">
        <v>0</v>
      </c>
      <c r="T29" s="67">
        <v>0</v>
      </c>
      <c r="U29" s="67">
        <v>0</v>
      </c>
      <c r="W29" s="42">
        <v>43</v>
      </c>
      <c r="X29" s="43" t="s">
        <v>9</v>
      </c>
      <c r="Y29" s="43" t="s">
        <v>10</v>
      </c>
      <c r="Z29" s="43">
        <v>0</v>
      </c>
      <c r="AA29" s="43">
        <v>0</v>
      </c>
      <c r="AB29" s="43">
        <v>0</v>
      </c>
      <c r="AC29" s="43">
        <v>1</v>
      </c>
      <c r="AD29" s="43">
        <v>1</v>
      </c>
      <c r="AE29" s="43">
        <v>1</v>
      </c>
      <c r="AF29" s="43">
        <v>1</v>
      </c>
      <c r="AG29" s="43">
        <v>0</v>
      </c>
      <c r="AH29" s="43">
        <v>3</v>
      </c>
      <c r="AI29" s="55">
        <v>12.2</v>
      </c>
      <c r="AK29" s="42">
        <v>43</v>
      </c>
      <c r="AL29" s="43" t="s">
        <v>9</v>
      </c>
      <c r="AM29" s="43" t="s">
        <v>10</v>
      </c>
      <c r="AN29" s="43">
        <v>0</v>
      </c>
      <c r="AO29" s="43">
        <v>0</v>
      </c>
      <c r="AP29" s="43">
        <v>0</v>
      </c>
      <c r="AQ29" s="43">
        <v>1</v>
      </c>
      <c r="AR29" s="43">
        <v>1</v>
      </c>
      <c r="AS29" s="43">
        <v>1</v>
      </c>
      <c r="AT29" s="43">
        <v>1</v>
      </c>
      <c r="AU29" s="43">
        <v>0</v>
      </c>
      <c r="AV29" s="43">
        <v>3</v>
      </c>
      <c r="AW29" s="55">
        <v>12.2</v>
      </c>
    </row>
    <row r="30" spans="1:49" x14ac:dyDescent="0.25">
      <c r="A30" s="42">
        <v>22</v>
      </c>
      <c r="B30" s="43" t="s">
        <v>9</v>
      </c>
      <c r="C30" s="43">
        <v>61</v>
      </c>
      <c r="D30" s="43">
        <v>0</v>
      </c>
      <c r="E30" s="43">
        <v>0</v>
      </c>
      <c r="F30" s="43">
        <v>0</v>
      </c>
      <c r="G30" s="43">
        <v>1</v>
      </c>
      <c r="H30" s="43">
        <v>0</v>
      </c>
      <c r="I30" s="43">
        <v>1</v>
      </c>
      <c r="J30" s="43">
        <v>1</v>
      </c>
      <c r="K30" s="43">
        <v>0</v>
      </c>
      <c r="L30" s="43">
        <v>2</v>
      </c>
      <c r="M30" s="55">
        <v>16.2</v>
      </c>
      <c r="O30" s="67">
        <v>0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W30" s="42">
        <v>46</v>
      </c>
      <c r="X30" s="43" t="s">
        <v>9</v>
      </c>
      <c r="Y30" s="43" t="s">
        <v>15</v>
      </c>
      <c r="Z30" s="43">
        <v>0</v>
      </c>
      <c r="AA30" s="43">
        <v>0</v>
      </c>
      <c r="AB30" s="43">
        <v>0</v>
      </c>
      <c r="AC30" s="43">
        <v>1</v>
      </c>
      <c r="AD30" s="43">
        <v>1</v>
      </c>
      <c r="AE30" s="43">
        <v>1</v>
      </c>
      <c r="AF30" s="43">
        <v>1</v>
      </c>
      <c r="AG30" s="43">
        <v>0</v>
      </c>
      <c r="AH30" s="43">
        <v>3</v>
      </c>
      <c r="AI30" s="55">
        <v>13.5</v>
      </c>
      <c r="AK30" s="42">
        <v>46</v>
      </c>
      <c r="AL30" s="43" t="s">
        <v>9</v>
      </c>
      <c r="AM30" s="43" t="s">
        <v>15</v>
      </c>
      <c r="AN30" s="43">
        <v>0</v>
      </c>
      <c r="AO30" s="43">
        <v>0</v>
      </c>
      <c r="AP30" s="43">
        <v>0</v>
      </c>
      <c r="AQ30" s="43">
        <v>1</v>
      </c>
      <c r="AR30" s="43">
        <v>1</v>
      </c>
      <c r="AS30" s="43">
        <v>1</v>
      </c>
      <c r="AT30" s="43">
        <v>1</v>
      </c>
      <c r="AU30" s="43">
        <v>0</v>
      </c>
      <c r="AV30" s="43">
        <v>3</v>
      </c>
      <c r="AW30" s="55">
        <v>13.5</v>
      </c>
    </row>
    <row r="31" spans="1:49" x14ac:dyDescent="0.25">
      <c r="A31" s="42">
        <v>23</v>
      </c>
      <c r="B31" s="43" t="s">
        <v>9</v>
      </c>
      <c r="C31" s="43">
        <v>75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5</v>
      </c>
      <c r="M31" s="55">
        <v>16.100000000000001</v>
      </c>
      <c r="O31" s="67">
        <v>0</v>
      </c>
      <c r="P31" s="67">
        <v>0</v>
      </c>
      <c r="Q31" s="67">
        <v>0</v>
      </c>
      <c r="R31" s="67">
        <v>0</v>
      </c>
      <c r="S31" s="67">
        <v>0</v>
      </c>
      <c r="T31" s="67">
        <v>0</v>
      </c>
      <c r="U31" s="67">
        <v>0</v>
      </c>
      <c r="W31" s="42">
        <v>47</v>
      </c>
      <c r="X31" s="43" t="s">
        <v>9</v>
      </c>
      <c r="Y31" s="43" t="s">
        <v>16</v>
      </c>
      <c r="Z31" s="43">
        <v>0</v>
      </c>
      <c r="AA31" s="43">
        <v>0</v>
      </c>
      <c r="AB31" s="43">
        <v>0</v>
      </c>
      <c r="AC31" s="43">
        <v>1</v>
      </c>
      <c r="AD31" s="43">
        <v>1</v>
      </c>
      <c r="AE31" s="43">
        <v>1</v>
      </c>
      <c r="AF31" s="43">
        <v>1</v>
      </c>
      <c r="AG31" s="43">
        <v>0</v>
      </c>
      <c r="AH31" s="43">
        <v>3</v>
      </c>
      <c r="AI31" s="55">
        <v>14.7</v>
      </c>
      <c r="AK31" s="42">
        <v>47</v>
      </c>
      <c r="AL31" s="43" t="s">
        <v>9</v>
      </c>
      <c r="AM31" s="43" t="s">
        <v>16</v>
      </c>
      <c r="AN31" s="43">
        <v>0</v>
      </c>
      <c r="AO31" s="43">
        <v>0</v>
      </c>
      <c r="AP31" s="43">
        <v>0</v>
      </c>
      <c r="AQ31" s="43">
        <v>1</v>
      </c>
      <c r="AR31" s="43">
        <v>1</v>
      </c>
      <c r="AS31" s="43">
        <v>1</v>
      </c>
      <c r="AT31" s="43">
        <v>1</v>
      </c>
      <c r="AU31" s="43">
        <v>0</v>
      </c>
      <c r="AV31" s="43">
        <v>3</v>
      </c>
      <c r="AW31" s="55">
        <v>14.7</v>
      </c>
    </row>
    <row r="32" spans="1:49" x14ac:dyDescent="0.25">
      <c r="A32" s="42">
        <v>24</v>
      </c>
      <c r="B32" s="43" t="s">
        <v>9</v>
      </c>
      <c r="C32" s="43">
        <v>84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4</v>
      </c>
      <c r="M32" s="55">
        <v>15.6</v>
      </c>
      <c r="O32" s="67">
        <v>0</v>
      </c>
      <c r="P32" s="67">
        <v>0</v>
      </c>
      <c r="Q32" s="67">
        <v>0</v>
      </c>
      <c r="R32" s="67">
        <v>0</v>
      </c>
      <c r="S32" s="67">
        <v>0</v>
      </c>
      <c r="T32" s="67">
        <v>0</v>
      </c>
      <c r="U32" s="67">
        <v>0</v>
      </c>
      <c r="W32" s="36">
        <v>48</v>
      </c>
      <c r="X32" s="37" t="s">
        <v>14</v>
      </c>
      <c r="Y32" s="37">
        <v>1</v>
      </c>
      <c r="Z32" s="37">
        <v>0</v>
      </c>
      <c r="AA32" s="37">
        <v>0</v>
      </c>
      <c r="AB32" s="37">
        <v>0</v>
      </c>
      <c r="AC32" s="37">
        <v>1</v>
      </c>
      <c r="AD32" s="37">
        <v>1</v>
      </c>
      <c r="AE32" s="37">
        <v>1</v>
      </c>
      <c r="AF32" s="37">
        <v>1</v>
      </c>
      <c r="AG32" s="37">
        <v>1</v>
      </c>
      <c r="AH32" s="37">
        <v>8</v>
      </c>
      <c r="AI32" s="57">
        <v>13.5</v>
      </c>
      <c r="AK32" s="36">
        <v>48</v>
      </c>
      <c r="AL32" s="37" t="s">
        <v>14</v>
      </c>
      <c r="AM32" s="37">
        <v>1</v>
      </c>
      <c r="AN32" s="37">
        <v>0</v>
      </c>
      <c r="AO32" s="37">
        <v>0</v>
      </c>
      <c r="AP32" s="37">
        <v>0</v>
      </c>
      <c r="AQ32" s="37">
        <v>1</v>
      </c>
      <c r="AR32" s="37">
        <v>1</v>
      </c>
      <c r="AS32" s="37">
        <v>1</v>
      </c>
      <c r="AT32" s="37">
        <v>1</v>
      </c>
      <c r="AU32" s="37">
        <v>1</v>
      </c>
      <c r="AV32" s="37">
        <v>8</v>
      </c>
      <c r="AW32" s="57">
        <v>13.5</v>
      </c>
    </row>
    <row r="33" spans="1:49" x14ac:dyDescent="0.25">
      <c r="A33" s="42">
        <v>25</v>
      </c>
      <c r="B33" s="43" t="s">
        <v>9</v>
      </c>
      <c r="C33" s="43">
        <v>85</v>
      </c>
      <c r="D33" s="43">
        <v>1</v>
      </c>
      <c r="E33" s="43">
        <v>0</v>
      </c>
      <c r="F33" s="43">
        <v>0</v>
      </c>
      <c r="G33" s="43">
        <v>1</v>
      </c>
      <c r="H33" s="43">
        <v>1</v>
      </c>
      <c r="I33" s="43">
        <v>1</v>
      </c>
      <c r="J33" s="43">
        <v>1</v>
      </c>
      <c r="K33" s="43">
        <v>1</v>
      </c>
      <c r="L33" s="43">
        <v>3</v>
      </c>
      <c r="M33" s="55">
        <v>15.9</v>
      </c>
      <c r="N33" t="s">
        <v>235</v>
      </c>
      <c r="O33" s="67">
        <v>1</v>
      </c>
      <c r="P33" s="67">
        <v>0</v>
      </c>
      <c r="Q33" s="67">
        <v>1</v>
      </c>
      <c r="R33" s="67">
        <v>0</v>
      </c>
      <c r="S33" s="67">
        <v>0</v>
      </c>
      <c r="T33" s="67">
        <v>0</v>
      </c>
      <c r="U33" s="67">
        <v>0</v>
      </c>
      <c r="W33" s="36">
        <v>49</v>
      </c>
      <c r="X33" s="37" t="s">
        <v>14</v>
      </c>
      <c r="Y33" s="37">
        <v>4</v>
      </c>
      <c r="Z33" s="37">
        <v>0</v>
      </c>
      <c r="AA33" s="37">
        <v>0</v>
      </c>
      <c r="AB33" s="37">
        <v>0</v>
      </c>
      <c r="AC33" s="37">
        <v>1</v>
      </c>
      <c r="AD33" s="37">
        <v>1</v>
      </c>
      <c r="AE33" s="37">
        <v>1</v>
      </c>
      <c r="AF33" s="37">
        <v>1</v>
      </c>
      <c r="AG33" s="37">
        <v>0</v>
      </c>
      <c r="AH33" s="37">
        <v>2</v>
      </c>
      <c r="AI33" s="57">
        <v>13.4</v>
      </c>
      <c r="AK33" s="36">
        <v>49</v>
      </c>
      <c r="AL33" s="37" t="s">
        <v>14</v>
      </c>
      <c r="AM33" s="37">
        <v>4</v>
      </c>
      <c r="AN33" s="37">
        <v>0</v>
      </c>
      <c r="AO33" s="37">
        <v>0</v>
      </c>
      <c r="AP33" s="37">
        <v>0</v>
      </c>
      <c r="AQ33" s="37">
        <v>1</v>
      </c>
      <c r="AR33" s="37">
        <v>1</v>
      </c>
      <c r="AS33" s="37">
        <v>1</v>
      </c>
      <c r="AT33" s="37">
        <v>1</v>
      </c>
      <c r="AU33" s="37">
        <v>0</v>
      </c>
      <c r="AV33" s="37">
        <v>2</v>
      </c>
      <c r="AW33" s="57">
        <v>13.4</v>
      </c>
    </row>
    <row r="34" spans="1:49" x14ac:dyDescent="0.25">
      <c r="A34" s="42">
        <v>26</v>
      </c>
      <c r="B34" s="43" t="s">
        <v>9</v>
      </c>
      <c r="C34" s="43">
        <v>86</v>
      </c>
      <c r="D34" s="43">
        <v>0</v>
      </c>
      <c r="E34" s="43">
        <v>0</v>
      </c>
      <c r="F34" s="43">
        <v>0</v>
      </c>
      <c r="G34" s="43">
        <v>1</v>
      </c>
      <c r="H34" s="43">
        <v>1</v>
      </c>
      <c r="I34" s="43">
        <v>1</v>
      </c>
      <c r="J34" s="43">
        <v>1</v>
      </c>
      <c r="K34" s="43">
        <v>0</v>
      </c>
      <c r="L34" s="43">
        <v>7</v>
      </c>
      <c r="M34" s="59"/>
      <c r="O34" s="67">
        <v>0</v>
      </c>
      <c r="P34" s="67">
        <v>0</v>
      </c>
      <c r="Q34" s="67">
        <v>0</v>
      </c>
      <c r="R34" s="67">
        <v>0</v>
      </c>
      <c r="S34" s="67">
        <v>0</v>
      </c>
      <c r="T34" s="67">
        <v>0</v>
      </c>
      <c r="U34" s="67">
        <v>0</v>
      </c>
      <c r="W34" s="36">
        <v>50</v>
      </c>
      <c r="X34" s="37" t="s">
        <v>14</v>
      </c>
      <c r="Y34" s="37">
        <v>17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1</v>
      </c>
      <c r="AF34" s="37">
        <v>1</v>
      </c>
      <c r="AG34" s="37">
        <v>0</v>
      </c>
      <c r="AH34" s="37">
        <v>8</v>
      </c>
      <c r="AI34" s="57">
        <v>17.100000000000001</v>
      </c>
      <c r="AK34" s="36">
        <v>50</v>
      </c>
      <c r="AL34" s="37" t="s">
        <v>14</v>
      </c>
      <c r="AM34" s="37">
        <v>17</v>
      </c>
      <c r="AN34" s="37">
        <v>0</v>
      </c>
      <c r="AO34" s="37">
        <v>0</v>
      </c>
      <c r="AP34" s="37">
        <v>0</v>
      </c>
      <c r="AQ34" s="37">
        <v>0</v>
      </c>
      <c r="AR34" s="37">
        <v>0</v>
      </c>
      <c r="AS34" s="37">
        <v>1</v>
      </c>
      <c r="AT34" s="37">
        <v>1</v>
      </c>
      <c r="AU34" s="37">
        <v>0</v>
      </c>
      <c r="AV34" s="37">
        <v>8</v>
      </c>
      <c r="AW34" s="57">
        <v>17.100000000000001</v>
      </c>
    </row>
    <row r="35" spans="1:49" x14ac:dyDescent="0.25">
      <c r="A35" s="42">
        <v>27</v>
      </c>
      <c r="B35" s="43" t="s">
        <v>9</v>
      </c>
      <c r="C35" s="43">
        <v>93</v>
      </c>
      <c r="D35" s="43">
        <v>0</v>
      </c>
      <c r="E35" s="43">
        <v>0</v>
      </c>
      <c r="F35" s="43">
        <v>1</v>
      </c>
      <c r="G35" s="43">
        <v>0</v>
      </c>
      <c r="H35" s="43">
        <v>0</v>
      </c>
      <c r="I35" s="43">
        <v>0</v>
      </c>
      <c r="J35" s="43">
        <v>1</v>
      </c>
      <c r="K35" s="43">
        <v>1</v>
      </c>
      <c r="L35" s="43">
        <v>5</v>
      </c>
      <c r="M35" s="55">
        <v>15.7</v>
      </c>
      <c r="N35" t="s">
        <v>228</v>
      </c>
      <c r="O35" s="67">
        <v>1</v>
      </c>
      <c r="P35" s="67">
        <v>0</v>
      </c>
      <c r="Q35" s="67">
        <v>0</v>
      </c>
      <c r="R35" s="67">
        <v>0</v>
      </c>
      <c r="S35" s="67">
        <v>0</v>
      </c>
      <c r="T35" s="67">
        <v>0</v>
      </c>
      <c r="U35" s="67">
        <v>0</v>
      </c>
      <c r="W35" s="36">
        <v>51</v>
      </c>
      <c r="X35" s="37" t="s">
        <v>14</v>
      </c>
      <c r="Y35" s="37">
        <v>20</v>
      </c>
      <c r="Z35" s="37">
        <v>0</v>
      </c>
      <c r="AA35" s="37">
        <v>0</v>
      </c>
      <c r="AB35" s="37">
        <v>0</v>
      </c>
      <c r="AC35" s="37">
        <v>1</v>
      </c>
      <c r="AD35" s="37">
        <v>1</v>
      </c>
      <c r="AE35" s="37">
        <v>1</v>
      </c>
      <c r="AF35" s="37">
        <v>1</v>
      </c>
      <c r="AG35" s="37">
        <v>0</v>
      </c>
      <c r="AH35" s="37">
        <v>6</v>
      </c>
      <c r="AI35" s="57">
        <v>13.4</v>
      </c>
      <c r="AK35" s="36">
        <v>51</v>
      </c>
      <c r="AL35" s="37" t="s">
        <v>14</v>
      </c>
      <c r="AM35" s="37">
        <v>20</v>
      </c>
      <c r="AN35" s="37">
        <v>0</v>
      </c>
      <c r="AO35" s="37">
        <v>0</v>
      </c>
      <c r="AP35" s="37">
        <v>0</v>
      </c>
      <c r="AQ35" s="37">
        <v>1</v>
      </c>
      <c r="AR35" s="37">
        <v>1</v>
      </c>
      <c r="AS35" s="37">
        <v>1</v>
      </c>
      <c r="AT35" s="37">
        <v>1</v>
      </c>
      <c r="AU35" s="37">
        <v>0</v>
      </c>
      <c r="AV35" s="37">
        <v>6</v>
      </c>
      <c r="AW35" s="57">
        <v>13.4</v>
      </c>
    </row>
    <row r="36" spans="1:49" x14ac:dyDescent="0.25">
      <c r="A36" s="42">
        <v>28</v>
      </c>
      <c r="B36" s="43" t="s">
        <v>9</v>
      </c>
      <c r="C36" s="43">
        <v>96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1</v>
      </c>
      <c r="L36" s="43">
        <v>9</v>
      </c>
      <c r="M36" s="55">
        <v>17.600000000000001</v>
      </c>
      <c r="N36" t="s">
        <v>236</v>
      </c>
      <c r="O36" s="67">
        <v>0</v>
      </c>
      <c r="P36" s="67">
        <v>0</v>
      </c>
      <c r="Q36" s="67">
        <v>0</v>
      </c>
      <c r="R36" s="67">
        <v>1</v>
      </c>
      <c r="S36" s="67">
        <v>0</v>
      </c>
      <c r="T36" s="67">
        <v>0</v>
      </c>
      <c r="U36" s="67">
        <v>0</v>
      </c>
      <c r="W36" s="36">
        <v>52</v>
      </c>
      <c r="X36" s="37" t="s">
        <v>14</v>
      </c>
      <c r="Y36" s="37">
        <v>25</v>
      </c>
      <c r="Z36" s="37">
        <v>1</v>
      </c>
      <c r="AA36" s="37">
        <v>1</v>
      </c>
      <c r="AB36" s="37">
        <v>1</v>
      </c>
      <c r="AC36" s="37">
        <v>0</v>
      </c>
      <c r="AD36" s="37">
        <v>0</v>
      </c>
      <c r="AE36" s="37">
        <v>0</v>
      </c>
      <c r="AF36" s="37">
        <v>1</v>
      </c>
      <c r="AG36" s="37">
        <v>1</v>
      </c>
      <c r="AH36" s="37">
        <v>4</v>
      </c>
      <c r="AI36" s="57">
        <v>15.7</v>
      </c>
      <c r="AK36" s="36">
        <v>52</v>
      </c>
      <c r="AL36" s="37" t="s">
        <v>14</v>
      </c>
      <c r="AM36" s="37">
        <v>25</v>
      </c>
      <c r="AN36" s="37">
        <v>1</v>
      </c>
      <c r="AO36" s="37">
        <v>1</v>
      </c>
      <c r="AP36" s="37">
        <v>1</v>
      </c>
      <c r="AQ36" s="37">
        <v>0</v>
      </c>
      <c r="AR36" s="37">
        <v>0</v>
      </c>
      <c r="AS36" s="37">
        <v>0</v>
      </c>
      <c r="AT36" s="37">
        <v>1</v>
      </c>
      <c r="AU36" s="37">
        <v>1</v>
      </c>
      <c r="AV36" s="37">
        <v>4</v>
      </c>
      <c r="AW36" s="57">
        <v>15.7</v>
      </c>
    </row>
    <row r="37" spans="1:49" x14ac:dyDescent="0.25">
      <c r="A37" s="42">
        <v>29</v>
      </c>
      <c r="B37" s="43" t="s">
        <v>9</v>
      </c>
      <c r="C37" s="43">
        <v>108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1</v>
      </c>
      <c r="L37" s="43">
        <v>8</v>
      </c>
      <c r="M37" s="55">
        <v>17.7</v>
      </c>
      <c r="N37" t="s">
        <v>236</v>
      </c>
      <c r="O37" s="67">
        <v>0</v>
      </c>
      <c r="P37" s="67">
        <v>0</v>
      </c>
      <c r="Q37" s="67">
        <v>0</v>
      </c>
      <c r="R37" s="67">
        <v>1</v>
      </c>
      <c r="S37" s="67">
        <v>0</v>
      </c>
      <c r="T37" s="67">
        <v>0</v>
      </c>
      <c r="U37" s="67">
        <v>0</v>
      </c>
      <c r="W37" s="36">
        <v>53</v>
      </c>
      <c r="X37" s="37" t="s">
        <v>14</v>
      </c>
      <c r="Y37" s="37">
        <v>29</v>
      </c>
      <c r="Z37" s="37">
        <v>0</v>
      </c>
      <c r="AA37" s="37">
        <v>0</v>
      </c>
      <c r="AB37" s="37">
        <v>0</v>
      </c>
      <c r="AC37" s="37">
        <v>1</v>
      </c>
      <c r="AD37" s="37">
        <v>0</v>
      </c>
      <c r="AE37" s="37">
        <v>1</v>
      </c>
      <c r="AF37" s="37">
        <v>1</v>
      </c>
      <c r="AG37" s="37">
        <v>0</v>
      </c>
      <c r="AH37" s="37">
        <v>7</v>
      </c>
      <c r="AI37" s="57">
        <v>23.2</v>
      </c>
      <c r="AK37" s="36">
        <v>53</v>
      </c>
      <c r="AL37" s="37" t="s">
        <v>14</v>
      </c>
      <c r="AM37" s="37">
        <v>29</v>
      </c>
      <c r="AN37" s="37">
        <v>0</v>
      </c>
      <c r="AO37" s="37">
        <v>0</v>
      </c>
      <c r="AP37" s="37">
        <v>0</v>
      </c>
      <c r="AQ37" s="37">
        <v>1</v>
      </c>
      <c r="AR37" s="37">
        <v>0</v>
      </c>
      <c r="AS37" s="37">
        <v>1</v>
      </c>
      <c r="AT37" s="37">
        <v>1</v>
      </c>
      <c r="AU37" s="37">
        <v>0</v>
      </c>
      <c r="AV37" s="37">
        <v>7</v>
      </c>
      <c r="AW37" s="57">
        <v>23.2</v>
      </c>
    </row>
    <row r="38" spans="1:49" x14ac:dyDescent="0.25">
      <c r="A38" s="42">
        <v>30</v>
      </c>
      <c r="B38" s="43" t="s">
        <v>9</v>
      </c>
      <c r="C38" s="43">
        <v>109</v>
      </c>
      <c r="D38" s="43">
        <v>0</v>
      </c>
      <c r="E38" s="43">
        <v>0</v>
      </c>
      <c r="F38" s="43">
        <v>0</v>
      </c>
      <c r="G38" s="43">
        <v>1</v>
      </c>
      <c r="H38" s="43">
        <v>0</v>
      </c>
      <c r="I38" s="43">
        <v>0</v>
      </c>
      <c r="J38" s="43">
        <v>1</v>
      </c>
      <c r="K38" s="43">
        <v>1</v>
      </c>
      <c r="L38" s="43">
        <v>3</v>
      </c>
      <c r="M38" s="55">
        <v>13.6</v>
      </c>
      <c r="N38" t="s">
        <v>236</v>
      </c>
      <c r="O38" s="67">
        <v>0</v>
      </c>
      <c r="P38" s="67">
        <v>0</v>
      </c>
      <c r="Q38" s="67">
        <v>0</v>
      </c>
      <c r="R38" s="67">
        <v>1</v>
      </c>
      <c r="S38" s="67">
        <v>0</v>
      </c>
      <c r="T38" s="67">
        <v>0</v>
      </c>
      <c r="U38" s="67">
        <v>0</v>
      </c>
      <c r="W38" s="36">
        <v>59</v>
      </c>
      <c r="X38" s="37" t="s">
        <v>14</v>
      </c>
      <c r="Y38" s="37">
        <v>52</v>
      </c>
      <c r="Z38" s="37">
        <v>0</v>
      </c>
      <c r="AA38" s="37">
        <v>0</v>
      </c>
      <c r="AB38" s="37">
        <v>0</v>
      </c>
      <c r="AC38" s="37">
        <v>0</v>
      </c>
      <c r="AD38" s="37">
        <v>1</v>
      </c>
      <c r="AE38" s="37">
        <v>0</v>
      </c>
      <c r="AF38" s="37">
        <v>1</v>
      </c>
      <c r="AG38" s="37">
        <v>1</v>
      </c>
      <c r="AH38" s="37">
        <v>6</v>
      </c>
      <c r="AI38" s="57">
        <v>14.3</v>
      </c>
      <c r="AK38" s="36">
        <v>59</v>
      </c>
      <c r="AL38" s="37" t="s">
        <v>14</v>
      </c>
      <c r="AM38" s="37">
        <v>52</v>
      </c>
      <c r="AN38" s="37">
        <v>0</v>
      </c>
      <c r="AO38" s="37">
        <v>0</v>
      </c>
      <c r="AP38" s="37">
        <v>0</v>
      </c>
      <c r="AQ38" s="37">
        <v>0</v>
      </c>
      <c r="AR38" s="37">
        <v>1</v>
      </c>
      <c r="AS38" s="37">
        <v>0</v>
      </c>
      <c r="AT38" s="37">
        <v>1</v>
      </c>
      <c r="AU38" s="37">
        <v>1</v>
      </c>
      <c r="AV38" s="37">
        <v>6</v>
      </c>
      <c r="AW38" s="57">
        <v>14.3</v>
      </c>
    </row>
    <row r="39" spans="1:49" x14ac:dyDescent="0.25">
      <c r="A39" s="42">
        <v>31</v>
      </c>
      <c r="B39" s="43" t="s">
        <v>9</v>
      </c>
      <c r="C39" s="43">
        <v>117</v>
      </c>
      <c r="D39" s="43">
        <v>1</v>
      </c>
      <c r="E39" s="43">
        <v>1</v>
      </c>
      <c r="F39" s="43">
        <v>1</v>
      </c>
      <c r="G39" s="43">
        <v>1</v>
      </c>
      <c r="H39" s="43">
        <v>1</v>
      </c>
      <c r="I39" s="43">
        <v>1</v>
      </c>
      <c r="J39" s="43">
        <v>1</v>
      </c>
      <c r="K39" s="43">
        <v>1</v>
      </c>
      <c r="L39" s="43">
        <v>3</v>
      </c>
      <c r="M39" s="55">
        <v>12.4</v>
      </c>
      <c r="N39" t="s">
        <v>235</v>
      </c>
      <c r="O39" s="67">
        <v>1</v>
      </c>
      <c r="P39" s="67">
        <v>0</v>
      </c>
      <c r="Q39" s="67">
        <v>1</v>
      </c>
      <c r="R39" s="67">
        <v>0</v>
      </c>
      <c r="S39" s="67">
        <v>0</v>
      </c>
      <c r="T39" s="67">
        <v>0</v>
      </c>
      <c r="U39" s="67">
        <v>0</v>
      </c>
      <c r="W39" s="36">
        <v>60</v>
      </c>
      <c r="X39" s="37" t="s">
        <v>14</v>
      </c>
      <c r="Y39" s="37">
        <v>56</v>
      </c>
      <c r="Z39" s="37">
        <v>0</v>
      </c>
      <c r="AA39" s="37">
        <v>0</v>
      </c>
      <c r="AB39" s="37">
        <v>0</v>
      </c>
      <c r="AC39" s="37">
        <v>1</v>
      </c>
      <c r="AD39" s="37">
        <v>1</v>
      </c>
      <c r="AE39" s="37">
        <v>1</v>
      </c>
      <c r="AF39" s="37">
        <v>1</v>
      </c>
      <c r="AG39" s="37">
        <v>1</v>
      </c>
      <c r="AH39" s="37">
        <v>9</v>
      </c>
      <c r="AI39" s="57">
        <v>18</v>
      </c>
      <c r="AK39" s="36">
        <v>60</v>
      </c>
      <c r="AL39" s="37" t="s">
        <v>14</v>
      </c>
      <c r="AM39" s="37">
        <v>56</v>
      </c>
      <c r="AN39" s="37">
        <v>0</v>
      </c>
      <c r="AO39" s="37">
        <v>0</v>
      </c>
      <c r="AP39" s="37">
        <v>0</v>
      </c>
      <c r="AQ39" s="37">
        <v>1</v>
      </c>
      <c r="AR39" s="37">
        <v>1</v>
      </c>
      <c r="AS39" s="37">
        <v>1</v>
      </c>
      <c r="AT39" s="37">
        <v>1</v>
      </c>
      <c r="AU39" s="37">
        <v>1</v>
      </c>
      <c r="AV39" s="37">
        <v>9</v>
      </c>
      <c r="AW39" s="57">
        <v>18</v>
      </c>
    </row>
    <row r="40" spans="1:49" x14ac:dyDescent="0.25">
      <c r="A40" s="42">
        <v>32</v>
      </c>
      <c r="B40" s="43" t="s">
        <v>9</v>
      </c>
      <c r="C40" s="43">
        <v>118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1</v>
      </c>
      <c r="L40" s="43">
        <v>13</v>
      </c>
      <c r="M40" s="55">
        <v>20</v>
      </c>
      <c r="N40" t="s">
        <v>237</v>
      </c>
      <c r="O40" s="67">
        <v>0</v>
      </c>
      <c r="P40" s="67">
        <v>1</v>
      </c>
      <c r="Q40" s="67">
        <v>0</v>
      </c>
      <c r="R40" s="67">
        <v>1</v>
      </c>
      <c r="S40" s="67">
        <v>0</v>
      </c>
      <c r="T40" s="67">
        <v>1</v>
      </c>
      <c r="U40" s="67">
        <v>0</v>
      </c>
      <c r="W40" s="36">
        <v>62</v>
      </c>
      <c r="X40" s="37" t="s">
        <v>14</v>
      </c>
      <c r="Y40" s="37">
        <v>65</v>
      </c>
      <c r="Z40" s="37">
        <v>0</v>
      </c>
      <c r="AA40" s="37">
        <v>0</v>
      </c>
      <c r="AB40" s="37">
        <v>0</v>
      </c>
      <c r="AC40" s="37">
        <v>1</v>
      </c>
      <c r="AD40" s="37">
        <v>1</v>
      </c>
      <c r="AE40" s="37">
        <v>1</v>
      </c>
      <c r="AF40" s="37">
        <v>1</v>
      </c>
      <c r="AG40" s="37">
        <v>1</v>
      </c>
      <c r="AH40" s="37">
        <v>9</v>
      </c>
      <c r="AI40" s="57">
        <v>13.9</v>
      </c>
      <c r="AK40" s="36">
        <v>62</v>
      </c>
      <c r="AL40" s="37" t="s">
        <v>14</v>
      </c>
      <c r="AM40" s="37">
        <v>65</v>
      </c>
      <c r="AN40" s="37">
        <v>0</v>
      </c>
      <c r="AO40" s="37">
        <v>0</v>
      </c>
      <c r="AP40" s="37">
        <v>0</v>
      </c>
      <c r="AQ40" s="37">
        <v>1</v>
      </c>
      <c r="AR40" s="37">
        <v>1</v>
      </c>
      <c r="AS40" s="37">
        <v>1</v>
      </c>
      <c r="AT40" s="37">
        <v>1</v>
      </c>
      <c r="AU40" s="37">
        <v>1</v>
      </c>
      <c r="AV40" s="37">
        <v>9</v>
      </c>
      <c r="AW40" s="57">
        <v>13.9</v>
      </c>
    </row>
    <row r="41" spans="1:49" x14ac:dyDescent="0.25">
      <c r="A41" s="42">
        <v>33</v>
      </c>
      <c r="B41" s="43" t="s">
        <v>9</v>
      </c>
      <c r="C41" s="43">
        <v>123</v>
      </c>
      <c r="D41" s="43">
        <v>0</v>
      </c>
      <c r="E41" s="43">
        <v>0</v>
      </c>
      <c r="F41" s="43">
        <v>0</v>
      </c>
      <c r="G41" s="43">
        <v>1</v>
      </c>
      <c r="H41" s="43">
        <v>1</v>
      </c>
      <c r="I41" s="43">
        <v>1</v>
      </c>
      <c r="J41" s="43">
        <v>1</v>
      </c>
      <c r="K41" s="43">
        <v>0</v>
      </c>
      <c r="L41" s="43">
        <v>7</v>
      </c>
      <c r="M41" s="55">
        <v>14.3</v>
      </c>
      <c r="O41" s="67">
        <v>0</v>
      </c>
      <c r="P41" s="67">
        <v>0</v>
      </c>
      <c r="Q41" s="67">
        <v>0</v>
      </c>
      <c r="R41" s="67">
        <v>0</v>
      </c>
      <c r="S41" s="67">
        <v>0</v>
      </c>
      <c r="T41" s="67">
        <v>0</v>
      </c>
      <c r="U41" s="67">
        <v>0</v>
      </c>
      <c r="W41" s="36">
        <v>63</v>
      </c>
      <c r="X41" s="37" t="s">
        <v>14</v>
      </c>
      <c r="Y41" s="37">
        <v>73</v>
      </c>
      <c r="Z41" s="37">
        <v>0</v>
      </c>
      <c r="AA41" s="37">
        <v>0</v>
      </c>
      <c r="AB41" s="37">
        <v>0</v>
      </c>
      <c r="AC41" s="37">
        <v>1</v>
      </c>
      <c r="AD41" s="37">
        <v>0</v>
      </c>
      <c r="AE41" s="37">
        <v>1</v>
      </c>
      <c r="AF41" s="37">
        <v>1</v>
      </c>
      <c r="AG41" s="37">
        <v>1</v>
      </c>
      <c r="AH41" s="37">
        <v>13</v>
      </c>
      <c r="AI41" s="57">
        <v>14.9</v>
      </c>
      <c r="AK41" s="36">
        <v>63</v>
      </c>
      <c r="AL41" s="37" t="s">
        <v>14</v>
      </c>
      <c r="AM41" s="37">
        <v>73</v>
      </c>
      <c r="AN41" s="37">
        <v>0</v>
      </c>
      <c r="AO41" s="37">
        <v>0</v>
      </c>
      <c r="AP41" s="37">
        <v>0</v>
      </c>
      <c r="AQ41" s="37">
        <v>1</v>
      </c>
      <c r="AR41" s="37">
        <v>0</v>
      </c>
      <c r="AS41" s="37">
        <v>1</v>
      </c>
      <c r="AT41" s="37">
        <v>1</v>
      </c>
      <c r="AU41" s="37">
        <v>1</v>
      </c>
      <c r="AV41" s="37">
        <v>13</v>
      </c>
      <c r="AW41" s="57">
        <v>14.9</v>
      </c>
    </row>
    <row r="42" spans="1:49" x14ac:dyDescent="0.25">
      <c r="A42" s="42">
        <v>34</v>
      </c>
      <c r="B42" s="43" t="s">
        <v>9</v>
      </c>
      <c r="C42" s="43">
        <v>128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1</v>
      </c>
      <c r="M42" s="55">
        <v>15.7</v>
      </c>
      <c r="O42" s="67">
        <v>0</v>
      </c>
      <c r="P42" s="67">
        <v>0</v>
      </c>
      <c r="Q42" s="67">
        <v>0</v>
      </c>
      <c r="R42" s="67">
        <v>0</v>
      </c>
      <c r="S42" s="67">
        <v>0</v>
      </c>
      <c r="T42" s="67">
        <v>0</v>
      </c>
      <c r="U42" s="67">
        <v>0</v>
      </c>
      <c r="W42" s="36">
        <v>64</v>
      </c>
      <c r="X42" s="37" t="s">
        <v>14</v>
      </c>
      <c r="Y42" s="37">
        <v>77</v>
      </c>
      <c r="Z42" s="37">
        <v>0</v>
      </c>
      <c r="AA42" s="37">
        <v>0</v>
      </c>
      <c r="AB42" s="37">
        <v>0</v>
      </c>
      <c r="AC42" s="37">
        <v>1</v>
      </c>
      <c r="AD42" s="37">
        <v>1</v>
      </c>
      <c r="AE42" s="37">
        <v>1</v>
      </c>
      <c r="AF42" s="37">
        <v>1</v>
      </c>
      <c r="AG42" s="37">
        <v>1</v>
      </c>
      <c r="AH42" s="37">
        <v>12</v>
      </c>
      <c r="AI42" s="57">
        <v>21.2</v>
      </c>
      <c r="AK42" s="36">
        <v>64</v>
      </c>
      <c r="AL42" s="37" t="s">
        <v>14</v>
      </c>
      <c r="AM42" s="37">
        <v>77</v>
      </c>
      <c r="AN42" s="37">
        <v>0</v>
      </c>
      <c r="AO42" s="37">
        <v>0</v>
      </c>
      <c r="AP42" s="37">
        <v>0</v>
      </c>
      <c r="AQ42" s="37">
        <v>1</v>
      </c>
      <c r="AR42" s="37">
        <v>1</v>
      </c>
      <c r="AS42" s="37">
        <v>1</v>
      </c>
      <c r="AT42" s="37">
        <v>1</v>
      </c>
      <c r="AU42" s="37">
        <v>1</v>
      </c>
      <c r="AV42" s="37">
        <v>12</v>
      </c>
      <c r="AW42" s="57">
        <v>21.2</v>
      </c>
    </row>
    <row r="43" spans="1:49" x14ac:dyDescent="0.25">
      <c r="A43" s="42">
        <v>35</v>
      </c>
      <c r="B43" s="43" t="s">
        <v>9</v>
      </c>
      <c r="C43" s="43">
        <v>130</v>
      </c>
      <c r="D43" s="43">
        <v>1</v>
      </c>
      <c r="E43" s="43">
        <v>1</v>
      </c>
      <c r="F43" s="43">
        <v>0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4</v>
      </c>
      <c r="M43" s="55">
        <v>11.2</v>
      </c>
      <c r="N43" t="s">
        <v>235</v>
      </c>
      <c r="O43" s="67">
        <v>1</v>
      </c>
      <c r="P43" s="67">
        <v>0</v>
      </c>
      <c r="Q43" s="67">
        <v>1</v>
      </c>
      <c r="R43" s="67">
        <v>0</v>
      </c>
      <c r="S43" s="67">
        <v>0</v>
      </c>
      <c r="T43" s="67">
        <v>0</v>
      </c>
      <c r="U43" s="67">
        <v>0</v>
      </c>
      <c r="W43" s="36">
        <v>66</v>
      </c>
      <c r="X43" s="37" t="s">
        <v>14</v>
      </c>
      <c r="Y43" s="37">
        <v>82</v>
      </c>
      <c r="Z43" s="37">
        <v>0</v>
      </c>
      <c r="AA43" s="37">
        <v>0</v>
      </c>
      <c r="AB43" s="37">
        <v>0</v>
      </c>
      <c r="AC43" s="37">
        <v>1</v>
      </c>
      <c r="AD43" s="37">
        <v>1</v>
      </c>
      <c r="AE43" s="37">
        <v>1</v>
      </c>
      <c r="AF43" s="37">
        <v>1</v>
      </c>
      <c r="AG43" s="37">
        <v>1</v>
      </c>
      <c r="AH43" s="37">
        <v>2</v>
      </c>
      <c r="AI43" s="57">
        <v>17.899999999999999</v>
      </c>
      <c r="AK43" s="36">
        <v>66</v>
      </c>
      <c r="AL43" s="37" t="s">
        <v>14</v>
      </c>
      <c r="AM43" s="37">
        <v>82</v>
      </c>
      <c r="AN43" s="37">
        <v>0</v>
      </c>
      <c r="AO43" s="37">
        <v>0</v>
      </c>
      <c r="AP43" s="37">
        <v>0</v>
      </c>
      <c r="AQ43" s="37">
        <v>1</v>
      </c>
      <c r="AR43" s="37">
        <v>1</v>
      </c>
      <c r="AS43" s="37">
        <v>1</v>
      </c>
      <c r="AT43" s="37">
        <v>1</v>
      </c>
      <c r="AU43" s="37">
        <v>1</v>
      </c>
      <c r="AV43" s="37">
        <v>2</v>
      </c>
      <c r="AW43" s="57">
        <v>17.899999999999999</v>
      </c>
    </row>
    <row r="44" spans="1:49" x14ac:dyDescent="0.25">
      <c r="A44" s="42">
        <v>36</v>
      </c>
      <c r="B44" s="43" t="s">
        <v>9</v>
      </c>
      <c r="C44" s="43">
        <v>135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1</v>
      </c>
      <c r="L44" s="43">
        <v>6</v>
      </c>
      <c r="M44" s="55">
        <v>14.5</v>
      </c>
      <c r="N44" t="s">
        <v>227</v>
      </c>
      <c r="O44" s="67">
        <v>0</v>
      </c>
      <c r="P44" s="67">
        <v>1</v>
      </c>
      <c r="Q44" s="67">
        <v>0</v>
      </c>
      <c r="R44" s="67">
        <v>0</v>
      </c>
      <c r="S44" s="67">
        <v>0</v>
      </c>
      <c r="T44" s="67">
        <v>0</v>
      </c>
      <c r="U44" s="67">
        <v>0</v>
      </c>
      <c r="W44" s="36">
        <v>68</v>
      </c>
      <c r="X44" s="37" t="s">
        <v>14</v>
      </c>
      <c r="Y44" s="37">
        <v>103</v>
      </c>
      <c r="Z44" s="37">
        <v>1</v>
      </c>
      <c r="AA44" s="37">
        <v>1</v>
      </c>
      <c r="AB44" s="37">
        <v>1</v>
      </c>
      <c r="AC44" s="37">
        <v>1</v>
      </c>
      <c r="AD44" s="37">
        <v>0</v>
      </c>
      <c r="AE44" s="37">
        <v>0</v>
      </c>
      <c r="AF44" s="37">
        <v>1</v>
      </c>
      <c r="AG44" s="37">
        <v>1</v>
      </c>
      <c r="AH44" s="37">
        <v>4</v>
      </c>
      <c r="AI44" s="57">
        <v>15.6</v>
      </c>
      <c r="AK44" s="36">
        <v>68</v>
      </c>
      <c r="AL44" s="37" t="s">
        <v>14</v>
      </c>
      <c r="AM44" s="37">
        <v>103</v>
      </c>
      <c r="AN44" s="37">
        <v>1</v>
      </c>
      <c r="AO44" s="37">
        <v>1</v>
      </c>
      <c r="AP44" s="37">
        <v>1</v>
      </c>
      <c r="AQ44" s="37">
        <v>1</v>
      </c>
      <c r="AR44" s="37">
        <v>0</v>
      </c>
      <c r="AS44" s="37">
        <v>0</v>
      </c>
      <c r="AT44" s="37">
        <v>1</v>
      </c>
      <c r="AU44" s="37">
        <v>1</v>
      </c>
      <c r="AV44" s="37">
        <v>4</v>
      </c>
      <c r="AW44" s="57">
        <v>15.6</v>
      </c>
    </row>
    <row r="45" spans="1:49" x14ac:dyDescent="0.25">
      <c r="A45" s="42">
        <v>37</v>
      </c>
      <c r="B45" s="43" t="s">
        <v>9</v>
      </c>
      <c r="C45" s="43">
        <v>149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5</v>
      </c>
      <c r="M45" s="55">
        <v>13.1</v>
      </c>
      <c r="N45" t="s">
        <v>228</v>
      </c>
      <c r="O45" s="67">
        <v>1</v>
      </c>
      <c r="P45" s="67">
        <v>0</v>
      </c>
      <c r="Q45" s="67">
        <v>0</v>
      </c>
      <c r="R45" s="67">
        <v>0</v>
      </c>
      <c r="S45" s="67">
        <v>0</v>
      </c>
      <c r="T45" s="67">
        <v>0</v>
      </c>
      <c r="U45" s="67">
        <v>0</v>
      </c>
      <c r="W45" s="36">
        <v>72</v>
      </c>
      <c r="X45" s="37" t="s">
        <v>14</v>
      </c>
      <c r="Y45" s="37">
        <v>120</v>
      </c>
      <c r="Z45" s="37">
        <v>0</v>
      </c>
      <c r="AA45" s="37">
        <v>0</v>
      </c>
      <c r="AB45" s="37">
        <v>0</v>
      </c>
      <c r="AC45" s="37">
        <v>1</v>
      </c>
      <c r="AD45" s="37">
        <v>1</v>
      </c>
      <c r="AE45" s="37">
        <v>1</v>
      </c>
      <c r="AF45" s="37">
        <v>1</v>
      </c>
      <c r="AG45" s="37">
        <v>1</v>
      </c>
      <c r="AH45" s="37">
        <v>7</v>
      </c>
      <c r="AI45" s="57">
        <v>14.2</v>
      </c>
      <c r="AK45" s="36">
        <v>72</v>
      </c>
      <c r="AL45" s="37" t="s">
        <v>14</v>
      </c>
      <c r="AM45" s="37">
        <v>120</v>
      </c>
      <c r="AN45" s="37">
        <v>0</v>
      </c>
      <c r="AO45" s="37">
        <v>0</v>
      </c>
      <c r="AP45" s="37">
        <v>0</v>
      </c>
      <c r="AQ45" s="37">
        <v>1</v>
      </c>
      <c r="AR45" s="37">
        <v>1</v>
      </c>
      <c r="AS45" s="37">
        <v>1</v>
      </c>
      <c r="AT45" s="37">
        <v>1</v>
      </c>
      <c r="AU45" s="37">
        <v>1</v>
      </c>
      <c r="AV45" s="37">
        <v>7</v>
      </c>
      <c r="AW45" s="57">
        <v>14.2</v>
      </c>
    </row>
    <row r="46" spans="1:49" x14ac:dyDescent="0.25">
      <c r="A46" s="42">
        <v>38</v>
      </c>
      <c r="B46" s="43" t="s">
        <v>9</v>
      </c>
      <c r="C46" s="43">
        <v>154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5</v>
      </c>
      <c r="M46" s="55">
        <v>15.4</v>
      </c>
      <c r="N46" t="s">
        <v>228</v>
      </c>
      <c r="O46" s="67">
        <v>1</v>
      </c>
      <c r="P46" s="67">
        <v>0</v>
      </c>
      <c r="Q46" s="67">
        <v>0</v>
      </c>
      <c r="R46" s="67">
        <v>0</v>
      </c>
      <c r="S46" s="67">
        <v>0</v>
      </c>
      <c r="T46" s="67">
        <v>0</v>
      </c>
      <c r="U46" s="67">
        <v>0</v>
      </c>
      <c r="W46" s="36">
        <v>75</v>
      </c>
      <c r="X46" s="37" t="s">
        <v>14</v>
      </c>
      <c r="Y46" s="37">
        <v>161</v>
      </c>
      <c r="Z46" s="37">
        <v>0</v>
      </c>
      <c r="AA46" s="37">
        <v>0</v>
      </c>
      <c r="AB46" s="37">
        <v>0</v>
      </c>
      <c r="AC46" s="37">
        <v>0</v>
      </c>
      <c r="AD46" s="37">
        <v>1</v>
      </c>
      <c r="AE46" s="37">
        <v>1</v>
      </c>
      <c r="AF46" s="37">
        <v>1</v>
      </c>
      <c r="AG46" s="37">
        <v>1</v>
      </c>
      <c r="AH46" s="37">
        <v>10</v>
      </c>
      <c r="AI46" s="57">
        <v>16</v>
      </c>
      <c r="AK46" s="36">
        <v>75</v>
      </c>
      <c r="AL46" s="37" t="s">
        <v>14</v>
      </c>
      <c r="AM46" s="37">
        <v>161</v>
      </c>
      <c r="AN46" s="37">
        <v>0</v>
      </c>
      <c r="AO46" s="37">
        <v>0</v>
      </c>
      <c r="AP46" s="37">
        <v>0</v>
      </c>
      <c r="AQ46" s="37">
        <v>0</v>
      </c>
      <c r="AR46" s="37">
        <v>1</v>
      </c>
      <c r="AS46" s="37">
        <v>1</v>
      </c>
      <c r="AT46" s="37">
        <v>1</v>
      </c>
      <c r="AU46" s="37">
        <v>1</v>
      </c>
      <c r="AV46" s="37">
        <v>10</v>
      </c>
      <c r="AW46" s="57">
        <v>16</v>
      </c>
    </row>
    <row r="47" spans="1:49" x14ac:dyDescent="0.25">
      <c r="A47" s="42">
        <v>39</v>
      </c>
      <c r="B47" s="43" t="s">
        <v>9</v>
      </c>
      <c r="C47" s="43">
        <v>156</v>
      </c>
      <c r="D47" s="43">
        <v>1</v>
      </c>
      <c r="E47" s="43">
        <v>1</v>
      </c>
      <c r="F47" s="43">
        <v>1</v>
      </c>
      <c r="G47" s="43">
        <v>1</v>
      </c>
      <c r="H47" s="43">
        <v>1</v>
      </c>
      <c r="I47" s="43">
        <v>1</v>
      </c>
      <c r="J47" s="43">
        <v>1</v>
      </c>
      <c r="K47" s="43">
        <v>1</v>
      </c>
      <c r="L47" s="43">
        <v>2</v>
      </c>
      <c r="M47" s="55">
        <v>10.5</v>
      </c>
      <c r="N47" t="s">
        <v>228</v>
      </c>
      <c r="O47" s="67">
        <v>1</v>
      </c>
      <c r="P47" s="67">
        <v>0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W47" s="36">
        <v>76</v>
      </c>
      <c r="X47" s="37" t="s">
        <v>14</v>
      </c>
      <c r="Y47" s="37">
        <v>178</v>
      </c>
      <c r="Z47" s="37">
        <v>0</v>
      </c>
      <c r="AA47" s="37">
        <v>0</v>
      </c>
      <c r="AB47" s="37">
        <v>0</v>
      </c>
      <c r="AC47" s="37">
        <v>1</v>
      </c>
      <c r="AD47" s="37">
        <v>1</v>
      </c>
      <c r="AE47" s="37">
        <v>1</v>
      </c>
      <c r="AF47" s="37">
        <v>1</v>
      </c>
      <c r="AG47" s="37">
        <v>1</v>
      </c>
      <c r="AH47" s="37">
        <v>9</v>
      </c>
      <c r="AI47" s="57">
        <v>19.600000000000001</v>
      </c>
      <c r="AK47" s="36">
        <v>76</v>
      </c>
      <c r="AL47" s="37" t="s">
        <v>14</v>
      </c>
      <c r="AM47" s="37">
        <v>178</v>
      </c>
      <c r="AN47" s="37">
        <v>0</v>
      </c>
      <c r="AO47" s="37">
        <v>0</v>
      </c>
      <c r="AP47" s="37">
        <v>0</v>
      </c>
      <c r="AQ47" s="37">
        <v>1</v>
      </c>
      <c r="AR47" s="37">
        <v>1</v>
      </c>
      <c r="AS47" s="37">
        <v>1</v>
      </c>
      <c r="AT47" s="37">
        <v>1</v>
      </c>
      <c r="AU47" s="37">
        <v>1</v>
      </c>
      <c r="AV47" s="37">
        <v>9</v>
      </c>
      <c r="AW47" s="57">
        <v>19.600000000000001</v>
      </c>
    </row>
    <row r="48" spans="1:49" x14ac:dyDescent="0.25">
      <c r="A48" s="42">
        <v>40</v>
      </c>
      <c r="B48" s="43" t="s">
        <v>9</v>
      </c>
      <c r="C48" s="43">
        <v>157</v>
      </c>
      <c r="D48" s="43">
        <v>0</v>
      </c>
      <c r="E48" s="43">
        <v>1</v>
      </c>
      <c r="F48" s="43">
        <v>0</v>
      </c>
      <c r="G48" s="43">
        <v>1</v>
      </c>
      <c r="H48" s="43">
        <v>1</v>
      </c>
      <c r="I48" s="43">
        <v>1</v>
      </c>
      <c r="J48" s="43">
        <v>1</v>
      </c>
      <c r="K48" s="43">
        <v>1</v>
      </c>
      <c r="L48" s="43">
        <v>8</v>
      </c>
      <c r="M48" s="55">
        <v>14.8</v>
      </c>
      <c r="N48" t="s">
        <v>235</v>
      </c>
      <c r="O48" s="67">
        <v>1</v>
      </c>
      <c r="P48" s="67">
        <v>0</v>
      </c>
      <c r="Q48" s="67">
        <v>1</v>
      </c>
      <c r="R48" s="67">
        <v>0</v>
      </c>
      <c r="S48" s="67">
        <v>0</v>
      </c>
      <c r="T48" s="67">
        <v>0</v>
      </c>
      <c r="U48" s="67">
        <v>0</v>
      </c>
      <c r="W48" s="36">
        <v>77</v>
      </c>
      <c r="X48" s="37" t="s">
        <v>14</v>
      </c>
      <c r="Y48" s="37">
        <v>193</v>
      </c>
      <c r="Z48" s="37">
        <v>0</v>
      </c>
      <c r="AA48" s="37">
        <v>0</v>
      </c>
      <c r="AB48" s="37">
        <v>0</v>
      </c>
      <c r="AC48" s="37">
        <v>1</v>
      </c>
      <c r="AD48" s="37">
        <v>1</v>
      </c>
      <c r="AE48" s="37">
        <v>1</v>
      </c>
      <c r="AF48" s="37">
        <v>1</v>
      </c>
      <c r="AG48" s="37">
        <v>0</v>
      </c>
      <c r="AH48" s="37">
        <v>8</v>
      </c>
      <c r="AI48" s="57">
        <v>16.7</v>
      </c>
      <c r="AK48" s="36">
        <v>77</v>
      </c>
      <c r="AL48" s="37" t="s">
        <v>14</v>
      </c>
      <c r="AM48" s="37">
        <v>193</v>
      </c>
      <c r="AN48" s="37">
        <v>0</v>
      </c>
      <c r="AO48" s="37">
        <v>0</v>
      </c>
      <c r="AP48" s="37">
        <v>0</v>
      </c>
      <c r="AQ48" s="37">
        <v>1</v>
      </c>
      <c r="AR48" s="37">
        <v>1</v>
      </c>
      <c r="AS48" s="37">
        <v>1</v>
      </c>
      <c r="AT48" s="37">
        <v>1</v>
      </c>
      <c r="AU48" s="37">
        <v>0</v>
      </c>
      <c r="AV48" s="37">
        <v>8</v>
      </c>
      <c r="AW48" s="57">
        <v>16.7</v>
      </c>
    </row>
    <row r="49" spans="1:49" x14ac:dyDescent="0.25">
      <c r="A49" s="42">
        <v>41</v>
      </c>
      <c r="B49" s="43" t="s">
        <v>9</v>
      </c>
      <c r="C49" s="43">
        <v>163</v>
      </c>
      <c r="D49" s="43">
        <v>0</v>
      </c>
      <c r="E49" s="43">
        <v>0</v>
      </c>
      <c r="F49" s="43">
        <v>0</v>
      </c>
      <c r="G49" s="43">
        <v>1</v>
      </c>
      <c r="H49" s="43">
        <v>1</v>
      </c>
      <c r="I49" s="43">
        <v>1</v>
      </c>
      <c r="J49" s="43">
        <v>1</v>
      </c>
      <c r="K49" s="43">
        <v>1</v>
      </c>
      <c r="L49" s="43">
        <v>2</v>
      </c>
      <c r="M49" s="55">
        <v>16</v>
      </c>
      <c r="N49" t="s">
        <v>232</v>
      </c>
      <c r="O49" s="67">
        <v>0</v>
      </c>
      <c r="P49" s="67">
        <v>0</v>
      </c>
      <c r="Q49" s="67">
        <v>1</v>
      </c>
      <c r="R49" s="67">
        <v>0</v>
      </c>
      <c r="S49" s="67">
        <v>0</v>
      </c>
      <c r="T49" s="67">
        <v>0</v>
      </c>
      <c r="U49" s="67">
        <v>0</v>
      </c>
      <c r="W49" s="36">
        <v>78</v>
      </c>
      <c r="X49" s="37" t="s">
        <v>14</v>
      </c>
      <c r="Y49" s="37">
        <v>201</v>
      </c>
      <c r="Z49" s="37">
        <v>0</v>
      </c>
      <c r="AA49" s="37">
        <v>0</v>
      </c>
      <c r="AB49" s="37">
        <v>0</v>
      </c>
      <c r="AC49" s="37">
        <v>1</v>
      </c>
      <c r="AD49" s="37">
        <v>1</v>
      </c>
      <c r="AE49" s="37">
        <v>1</v>
      </c>
      <c r="AF49" s="37">
        <v>1</v>
      </c>
      <c r="AG49" s="37">
        <v>1</v>
      </c>
      <c r="AH49" s="37">
        <v>5</v>
      </c>
      <c r="AI49" s="57">
        <v>16</v>
      </c>
      <c r="AK49" s="36">
        <v>78</v>
      </c>
      <c r="AL49" s="37" t="s">
        <v>14</v>
      </c>
      <c r="AM49" s="37">
        <v>201</v>
      </c>
      <c r="AN49" s="37">
        <v>0</v>
      </c>
      <c r="AO49" s="37">
        <v>0</v>
      </c>
      <c r="AP49" s="37">
        <v>0</v>
      </c>
      <c r="AQ49" s="37">
        <v>1</v>
      </c>
      <c r="AR49" s="37">
        <v>1</v>
      </c>
      <c r="AS49" s="37">
        <v>1</v>
      </c>
      <c r="AT49" s="37">
        <v>1</v>
      </c>
      <c r="AU49" s="37">
        <v>1</v>
      </c>
      <c r="AV49" s="37">
        <v>5</v>
      </c>
      <c r="AW49" s="57">
        <v>16</v>
      </c>
    </row>
    <row r="50" spans="1:49" x14ac:dyDescent="0.25">
      <c r="A50" s="42">
        <v>42</v>
      </c>
      <c r="B50" s="43" t="s">
        <v>9</v>
      </c>
      <c r="C50" s="43">
        <v>170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1</v>
      </c>
      <c r="M50" s="55">
        <v>14.6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W50" s="36">
        <v>80</v>
      </c>
      <c r="X50" s="37" t="s">
        <v>14</v>
      </c>
      <c r="Y50" s="37">
        <v>203</v>
      </c>
      <c r="Z50" s="37">
        <v>0</v>
      </c>
      <c r="AA50" s="37">
        <v>0</v>
      </c>
      <c r="AB50" s="37">
        <v>0</v>
      </c>
      <c r="AC50" s="37">
        <v>1</v>
      </c>
      <c r="AD50" s="37">
        <v>1</v>
      </c>
      <c r="AE50" s="37">
        <v>1</v>
      </c>
      <c r="AF50" s="37">
        <v>1</v>
      </c>
      <c r="AG50" s="37">
        <v>0</v>
      </c>
      <c r="AH50" s="37">
        <v>4</v>
      </c>
      <c r="AI50" s="57">
        <v>11.5</v>
      </c>
      <c r="AK50" s="36">
        <v>80</v>
      </c>
      <c r="AL50" s="37" t="s">
        <v>14</v>
      </c>
      <c r="AM50" s="37">
        <v>203</v>
      </c>
      <c r="AN50" s="37">
        <v>0</v>
      </c>
      <c r="AO50" s="37">
        <v>0</v>
      </c>
      <c r="AP50" s="37">
        <v>0</v>
      </c>
      <c r="AQ50" s="37">
        <v>1</v>
      </c>
      <c r="AR50" s="37">
        <v>1</v>
      </c>
      <c r="AS50" s="37">
        <v>1</v>
      </c>
      <c r="AT50" s="37">
        <v>1</v>
      </c>
      <c r="AU50" s="37">
        <v>0</v>
      </c>
      <c r="AV50" s="37">
        <v>4</v>
      </c>
      <c r="AW50" s="57">
        <v>11.5</v>
      </c>
    </row>
    <row r="51" spans="1:49" ht="15.75" thickBot="1" x14ac:dyDescent="0.3">
      <c r="A51" s="42">
        <v>43</v>
      </c>
      <c r="B51" s="43" t="s">
        <v>9</v>
      </c>
      <c r="C51" s="43" t="s">
        <v>10</v>
      </c>
      <c r="D51" s="43">
        <v>0</v>
      </c>
      <c r="E51" s="43">
        <v>0</v>
      </c>
      <c r="F51" s="43">
        <v>0</v>
      </c>
      <c r="G51" s="43">
        <v>1</v>
      </c>
      <c r="H51" s="43">
        <v>1</v>
      </c>
      <c r="I51" s="43">
        <v>1</v>
      </c>
      <c r="J51" s="43">
        <v>1</v>
      </c>
      <c r="K51" s="43">
        <v>0</v>
      </c>
      <c r="L51" s="43">
        <v>3</v>
      </c>
      <c r="M51" s="55">
        <v>12.2</v>
      </c>
      <c r="O51" s="67">
        <v>0</v>
      </c>
      <c r="P51" s="67">
        <v>0</v>
      </c>
      <c r="Q51" s="67">
        <v>0</v>
      </c>
      <c r="R51" s="67">
        <v>0</v>
      </c>
      <c r="S51" s="67">
        <v>0</v>
      </c>
      <c r="T51" s="67">
        <v>0</v>
      </c>
      <c r="U51" s="67">
        <v>0</v>
      </c>
      <c r="W51" s="60">
        <v>81</v>
      </c>
      <c r="X51" s="61" t="s">
        <v>14</v>
      </c>
      <c r="Y51" s="61">
        <v>204</v>
      </c>
      <c r="Z51" s="61">
        <v>0</v>
      </c>
      <c r="AA51" s="61">
        <v>0</v>
      </c>
      <c r="AB51" s="61">
        <v>0</v>
      </c>
      <c r="AC51" s="61">
        <v>1</v>
      </c>
      <c r="AD51" s="61">
        <v>1</v>
      </c>
      <c r="AE51" s="61">
        <v>1</v>
      </c>
      <c r="AF51" s="61">
        <v>1</v>
      </c>
      <c r="AG51" s="61">
        <v>0</v>
      </c>
      <c r="AH51" s="61">
        <v>4</v>
      </c>
      <c r="AI51" s="62">
        <v>12.5</v>
      </c>
      <c r="AK51" s="36">
        <v>81</v>
      </c>
      <c r="AL51" s="37" t="s">
        <v>14</v>
      </c>
      <c r="AM51" s="37">
        <v>204</v>
      </c>
      <c r="AN51" s="37">
        <v>0</v>
      </c>
      <c r="AO51" s="37">
        <v>0</v>
      </c>
      <c r="AP51" s="37">
        <v>0</v>
      </c>
      <c r="AQ51" s="37">
        <v>1</v>
      </c>
      <c r="AR51" s="37">
        <v>1</v>
      </c>
      <c r="AS51" s="37">
        <v>1</v>
      </c>
      <c r="AT51" s="37">
        <v>1</v>
      </c>
      <c r="AU51" s="37">
        <v>0</v>
      </c>
      <c r="AV51" s="37">
        <v>4</v>
      </c>
      <c r="AW51" s="57">
        <v>12.5</v>
      </c>
    </row>
    <row r="52" spans="1:49" x14ac:dyDescent="0.25">
      <c r="A52" s="42">
        <v>46</v>
      </c>
      <c r="B52" s="43" t="s">
        <v>9</v>
      </c>
      <c r="C52" s="43" t="s">
        <v>15</v>
      </c>
      <c r="D52" s="43">
        <v>0</v>
      </c>
      <c r="E52" s="43">
        <v>0</v>
      </c>
      <c r="F52" s="43">
        <v>0</v>
      </c>
      <c r="G52" s="43">
        <v>1</v>
      </c>
      <c r="H52" s="43">
        <v>1</v>
      </c>
      <c r="I52" s="43">
        <v>1</v>
      </c>
      <c r="J52" s="43">
        <v>1</v>
      </c>
      <c r="K52" s="43">
        <v>0</v>
      </c>
      <c r="L52" s="43">
        <v>3</v>
      </c>
      <c r="M52" s="55">
        <v>13.5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W52" s="48">
        <v>83</v>
      </c>
      <c r="X52" s="49" t="s">
        <v>17</v>
      </c>
      <c r="Y52" s="49">
        <v>8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1</v>
      </c>
      <c r="AI52" s="53">
        <v>16.3</v>
      </c>
      <c r="AV52">
        <f>AVERAGE(AV2:AV51)</f>
        <v>5.78</v>
      </c>
      <c r="AW52">
        <f>AVERAGE(AW2:AW51)</f>
        <v>15.09375</v>
      </c>
    </row>
    <row r="53" spans="1:49" x14ac:dyDescent="0.25">
      <c r="A53" s="42">
        <v>47</v>
      </c>
      <c r="B53" s="43" t="s">
        <v>9</v>
      </c>
      <c r="C53" s="43" t="s">
        <v>16</v>
      </c>
      <c r="D53" s="43">
        <v>0</v>
      </c>
      <c r="E53" s="43">
        <v>0</v>
      </c>
      <c r="F53" s="43">
        <v>0</v>
      </c>
      <c r="G53" s="43">
        <v>1</v>
      </c>
      <c r="H53" s="43">
        <v>1</v>
      </c>
      <c r="I53" s="43">
        <v>1</v>
      </c>
      <c r="J53" s="43">
        <v>1</v>
      </c>
      <c r="K53" s="43">
        <v>0</v>
      </c>
      <c r="L53" s="43">
        <v>3</v>
      </c>
      <c r="M53" s="55">
        <v>14.7</v>
      </c>
      <c r="O53" s="67">
        <v>0</v>
      </c>
      <c r="P53" s="67">
        <v>0</v>
      </c>
      <c r="Q53" s="67">
        <v>0</v>
      </c>
      <c r="R53" s="67">
        <v>0</v>
      </c>
      <c r="S53" s="67">
        <v>0</v>
      </c>
      <c r="T53" s="67">
        <v>0</v>
      </c>
      <c r="U53" s="67">
        <v>0</v>
      </c>
      <c r="W53" s="48">
        <v>84</v>
      </c>
      <c r="X53" s="49" t="s">
        <v>17</v>
      </c>
      <c r="Y53" s="49">
        <v>10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9">
        <v>0</v>
      </c>
      <c r="AG53" s="49">
        <v>0</v>
      </c>
      <c r="AH53" s="49">
        <v>1</v>
      </c>
      <c r="AI53" s="53">
        <v>12.2</v>
      </c>
    </row>
    <row r="54" spans="1:49" x14ac:dyDescent="0.25">
      <c r="A54" s="42">
        <v>44</v>
      </c>
      <c r="B54" s="43" t="s">
        <v>9</v>
      </c>
      <c r="C54" s="43" t="s">
        <v>12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4</v>
      </c>
      <c r="M54" s="55">
        <v>18.100000000000001</v>
      </c>
      <c r="O54" s="67">
        <v>0</v>
      </c>
      <c r="P54" s="67">
        <v>0</v>
      </c>
      <c r="Q54" s="67">
        <v>0</v>
      </c>
      <c r="R54" s="67">
        <v>0</v>
      </c>
      <c r="S54" s="67">
        <v>0</v>
      </c>
      <c r="T54" s="67">
        <v>0</v>
      </c>
      <c r="U54" s="67">
        <v>0</v>
      </c>
      <c r="W54" s="48">
        <v>86</v>
      </c>
      <c r="X54" s="49" t="s">
        <v>17</v>
      </c>
      <c r="Y54" s="49" t="s">
        <v>18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9">
        <v>0</v>
      </c>
      <c r="AG54" s="49">
        <v>1</v>
      </c>
      <c r="AH54" s="49">
        <v>7</v>
      </c>
      <c r="AI54" s="53">
        <v>16</v>
      </c>
      <c r="AU54" s="74" t="s">
        <v>240</v>
      </c>
      <c r="AV54" s="74">
        <f>_xlfn.T.TEST(AV2:AV51,AH52:AH89,2,3)</f>
        <v>0.36412233361305413</v>
      </c>
    </row>
    <row r="55" spans="1:49" x14ac:dyDescent="0.25">
      <c r="A55" s="44">
        <v>45</v>
      </c>
      <c r="B55" s="45" t="s">
        <v>9</v>
      </c>
      <c r="C55" s="45" t="s">
        <v>13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3">
        <v>1</v>
      </c>
      <c r="L55" s="43">
        <v>7</v>
      </c>
      <c r="M55" s="55">
        <v>17.5</v>
      </c>
      <c r="N55" t="s">
        <v>227</v>
      </c>
      <c r="O55" s="67">
        <v>0</v>
      </c>
      <c r="P55" s="67">
        <v>1</v>
      </c>
      <c r="Q55" s="67">
        <v>0</v>
      </c>
      <c r="R55" s="67">
        <v>0</v>
      </c>
      <c r="S55" s="67">
        <v>0</v>
      </c>
      <c r="T55" s="67">
        <v>0</v>
      </c>
      <c r="U55" s="67">
        <v>0</v>
      </c>
      <c r="W55" s="44">
        <v>2</v>
      </c>
      <c r="X55" s="45" t="s">
        <v>9</v>
      </c>
      <c r="Y55" s="45">
        <v>8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3">
        <v>1</v>
      </c>
      <c r="AH55" s="43">
        <v>14</v>
      </c>
      <c r="AI55" s="55">
        <v>12.9</v>
      </c>
    </row>
    <row r="56" spans="1:49" x14ac:dyDescent="0.25">
      <c r="A56" s="34">
        <v>48</v>
      </c>
      <c r="B56" s="35" t="s">
        <v>14</v>
      </c>
      <c r="C56" s="35">
        <v>1</v>
      </c>
      <c r="D56" s="35">
        <v>0</v>
      </c>
      <c r="E56" s="35">
        <v>0</v>
      </c>
      <c r="F56" s="35">
        <v>0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8</v>
      </c>
      <c r="M56" s="56">
        <v>13.5</v>
      </c>
      <c r="N56" t="s">
        <v>236</v>
      </c>
      <c r="O56" s="67">
        <v>0</v>
      </c>
      <c r="P56" s="67">
        <v>0</v>
      </c>
      <c r="Q56" s="67">
        <v>0</v>
      </c>
      <c r="R56" s="67">
        <v>1</v>
      </c>
      <c r="S56" s="67">
        <v>0</v>
      </c>
      <c r="T56" s="67">
        <v>0</v>
      </c>
      <c r="U56" s="67">
        <v>0</v>
      </c>
      <c r="W56" s="40">
        <v>4</v>
      </c>
      <c r="X56" s="41" t="s">
        <v>9</v>
      </c>
      <c r="Y56" s="41">
        <v>11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1</v>
      </c>
      <c r="AI56" s="54">
        <v>10.6</v>
      </c>
    </row>
    <row r="57" spans="1:49" x14ac:dyDescent="0.25">
      <c r="A57" s="36">
        <v>49</v>
      </c>
      <c r="B57" s="37" t="s">
        <v>14</v>
      </c>
      <c r="C57" s="37">
        <v>4</v>
      </c>
      <c r="D57" s="37">
        <v>0</v>
      </c>
      <c r="E57" s="37">
        <v>0</v>
      </c>
      <c r="F57" s="37">
        <v>0</v>
      </c>
      <c r="G57" s="37">
        <v>1</v>
      </c>
      <c r="H57" s="37">
        <v>1</v>
      </c>
      <c r="I57" s="37">
        <v>1</v>
      </c>
      <c r="J57" s="37">
        <v>1</v>
      </c>
      <c r="K57" s="37">
        <v>0</v>
      </c>
      <c r="L57" s="37">
        <v>2</v>
      </c>
      <c r="M57" s="57">
        <v>13.4</v>
      </c>
      <c r="O57" s="67">
        <v>0</v>
      </c>
      <c r="P57" s="67">
        <v>0</v>
      </c>
      <c r="Q57" s="67">
        <v>0</v>
      </c>
      <c r="R57" s="67">
        <v>0</v>
      </c>
      <c r="S57" s="67">
        <v>0</v>
      </c>
      <c r="T57" s="67">
        <v>0</v>
      </c>
      <c r="U57" s="67">
        <v>0</v>
      </c>
      <c r="W57" s="42">
        <v>6</v>
      </c>
      <c r="X57" s="43" t="s">
        <v>9</v>
      </c>
      <c r="Y57" s="43">
        <v>13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1</v>
      </c>
      <c r="AH57" s="43">
        <v>8</v>
      </c>
      <c r="AI57" s="55">
        <v>15.9</v>
      </c>
    </row>
    <row r="58" spans="1:49" x14ac:dyDescent="0.25">
      <c r="A58" s="36">
        <v>50</v>
      </c>
      <c r="B58" s="37" t="s">
        <v>14</v>
      </c>
      <c r="C58" s="37">
        <v>17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1</v>
      </c>
      <c r="J58" s="37">
        <v>1</v>
      </c>
      <c r="K58" s="37">
        <v>0</v>
      </c>
      <c r="L58" s="37">
        <v>8</v>
      </c>
      <c r="M58" s="57">
        <v>17.100000000000001</v>
      </c>
      <c r="O58" s="67">
        <v>0</v>
      </c>
      <c r="P58" s="67">
        <v>0</v>
      </c>
      <c r="Q58" s="67">
        <v>0</v>
      </c>
      <c r="R58" s="67">
        <v>0</v>
      </c>
      <c r="S58" s="67">
        <v>0</v>
      </c>
      <c r="T58" s="67">
        <v>0</v>
      </c>
      <c r="U58" s="67">
        <v>0</v>
      </c>
      <c r="W58" s="42">
        <v>8</v>
      </c>
      <c r="X58" s="43" t="s">
        <v>9</v>
      </c>
      <c r="Y58" s="43">
        <v>16</v>
      </c>
      <c r="Z58" s="43">
        <v>0</v>
      </c>
      <c r="AA58" s="43">
        <v>0</v>
      </c>
      <c r="AB58" s="43">
        <v>0</v>
      </c>
      <c r="AC58" s="43">
        <v>0</v>
      </c>
      <c r="AD58" s="43">
        <v>0</v>
      </c>
      <c r="AE58" s="43">
        <v>0</v>
      </c>
      <c r="AF58" s="43">
        <v>0</v>
      </c>
      <c r="AG58" s="43">
        <v>0</v>
      </c>
      <c r="AH58" s="43">
        <v>4</v>
      </c>
      <c r="AI58" s="55">
        <v>14.6</v>
      </c>
    </row>
    <row r="59" spans="1:49" x14ac:dyDescent="0.25">
      <c r="A59" s="36">
        <v>51</v>
      </c>
      <c r="B59" s="37" t="s">
        <v>14</v>
      </c>
      <c r="C59" s="37">
        <v>20</v>
      </c>
      <c r="D59" s="37">
        <v>0</v>
      </c>
      <c r="E59" s="37">
        <v>0</v>
      </c>
      <c r="F59" s="37">
        <v>0</v>
      </c>
      <c r="G59" s="37">
        <v>1</v>
      </c>
      <c r="H59" s="37">
        <v>1</v>
      </c>
      <c r="I59" s="37">
        <v>1</v>
      </c>
      <c r="J59" s="37">
        <v>1</v>
      </c>
      <c r="K59" s="37">
        <v>0</v>
      </c>
      <c r="L59" s="37">
        <v>6</v>
      </c>
      <c r="M59" s="57">
        <v>13.4</v>
      </c>
      <c r="O59" s="67">
        <v>0</v>
      </c>
      <c r="P59" s="67">
        <v>0</v>
      </c>
      <c r="Q59" s="67">
        <v>0</v>
      </c>
      <c r="R59" s="67">
        <v>0</v>
      </c>
      <c r="S59" s="67">
        <v>0</v>
      </c>
      <c r="T59" s="67">
        <v>0</v>
      </c>
      <c r="U59" s="67">
        <v>0</v>
      </c>
      <c r="W59" s="42">
        <v>12</v>
      </c>
      <c r="X59" s="43" t="s">
        <v>9</v>
      </c>
      <c r="Y59" s="43">
        <v>27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6</v>
      </c>
      <c r="AI59" s="55">
        <v>10.9</v>
      </c>
    </row>
    <row r="60" spans="1:49" x14ac:dyDescent="0.25">
      <c r="A60" s="36">
        <v>52</v>
      </c>
      <c r="B60" s="37" t="s">
        <v>14</v>
      </c>
      <c r="C60" s="37">
        <v>25</v>
      </c>
      <c r="D60" s="37">
        <v>1</v>
      </c>
      <c r="E60" s="37">
        <v>1</v>
      </c>
      <c r="F60" s="37">
        <v>1</v>
      </c>
      <c r="G60" s="37">
        <v>0</v>
      </c>
      <c r="H60" s="37">
        <v>0</v>
      </c>
      <c r="I60" s="37">
        <v>0</v>
      </c>
      <c r="J60" s="37">
        <v>1</v>
      </c>
      <c r="K60" s="37">
        <v>1</v>
      </c>
      <c r="L60" s="37">
        <v>4</v>
      </c>
      <c r="M60" s="57">
        <v>15.7</v>
      </c>
      <c r="N60" t="s">
        <v>228</v>
      </c>
      <c r="O60" s="67">
        <v>1</v>
      </c>
      <c r="P60" s="67">
        <v>0</v>
      </c>
      <c r="Q60" s="67">
        <v>0</v>
      </c>
      <c r="R60" s="67">
        <v>0</v>
      </c>
      <c r="S60" s="67">
        <v>0</v>
      </c>
      <c r="T60" s="67">
        <v>0</v>
      </c>
      <c r="U60" s="67">
        <v>0</v>
      </c>
      <c r="W60" s="42">
        <v>13</v>
      </c>
      <c r="X60" s="43" t="s">
        <v>9</v>
      </c>
      <c r="Y60" s="43">
        <v>29</v>
      </c>
      <c r="Z60" s="43">
        <v>0</v>
      </c>
      <c r="AA60" s="43">
        <v>0</v>
      </c>
      <c r="AB60" s="43">
        <v>0</v>
      </c>
      <c r="AC60" s="43">
        <v>0</v>
      </c>
      <c r="AD60" s="43">
        <v>0</v>
      </c>
      <c r="AE60" s="43">
        <v>0</v>
      </c>
      <c r="AF60" s="33">
        <v>0</v>
      </c>
      <c r="AG60" s="33">
        <v>0</v>
      </c>
      <c r="AH60" s="33">
        <v>0</v>
      </c>
      <c r="AI60" s="55">
        <v>14.2</v>
      </c>
    </row>
    <row r="61" spans="1:49" x14ac:dyDescent="0.25">
      <c r="A61" s="36">
        <v>53</v>
      </c>
      <c r="B61" s="37" t="s">
        <v>14</v>
      </c>
      <c r="C61" s="37">
        <v>29</v>
      </c>
      <c r="D61" s="37">
        <v>0</v>
      </c>
      <c r="E61" s="37">
        <v>0</v>
      </c>
      <c r="F61" s="37">
        <v>0</v>
      </c>
      <c r="G61" s="37">
        <v>1</v>
      </c>
      <c r="H61" s="37">
        <v>0</v>
      </c>
      <c r="I61" s="37">
        <v>1</v>
      </c>
      <c r="J61" s="37">
        <v>1</v>
      </c>
      <c r="K61" s="37">
        <v>0</v>
      </c>
      <c r="L61" s="37">
        <v>7</v>
      </c>
      <c r="M61" s="57">
        <v>23.2</v>
      </c>
      <c r="O61" s="67">
        <v>0</v>
      </c>
      <c r="P61" s="67">
        <v>0</v>
      </c>
      <c r="Q61" s="67">
        <v>0</v>
      </c>
      <c r="R61" s="67">
        <v>0</v>
      </c>
      <c r="S61" s="67">
        <v>0</v>
      </c>
      <c r="T61" s="67">
        <v>0</v>
      </c>
      <c r="U61" s="67">
        <v>0</v>
      </c>
      <c r="W61" s="42">
        <v>14</v>
      </c>
      <c r="X61" s="43" t="s">
        <v>9</v>
      </c>
      <c r="Y61" s="43">
        <v>32</v>
      </c>
      <c r="Z61" s="43">
        <v>0</v>
      </c>
      <c r="AA61" s="43">
        <v>0</v>
      </c>
      <c r="AB61" s="43">
        <v>0</v>
      </c>
      <c r="AC61" s="43">
        <v>0</v>
      </c>
      <c r="AD61" s="43">
        <v>0</v>
      </c>
      <c r="AE61" s="43">
        <v>0</v>
      </c>
      <c r="AF61" s="43">
        <v>0</v>
      </c>
      <c r="AG61" s="43">
        <v>0</v>
      </c>
      <c r="AH61" s="43">
        <v>2</v>
      </c>
      <c r="AI61" s="55">
        <v>15.3</v>
      </c>
    </row>
    <row r="62" spans="1:49" x14ac:dyDescent="0.25">
      <c r="A62" s="36">
        <v>54</v>
      </c>
      <c r="B62" s="37" t="s">
        <v>14</v>
      </c>
      <c r="C62" s="37">
        <v>33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3">
        <v>0</v>
      </c>
      <c r="K62" s="33">
        <v>0</v>
      </c>
      <c r="L62" s="33">
        <v>0</v>
      </c>
      <c r="M62" s="57">
        <v>13.1</v>
      </c>
      <c r="N62" t="s">
        <v>234</v>
      </c>
      <c r="O62" s="67">
        <v>0</v>
      </c>
      <c r="P62" s="67">
        <v>0</v>
      </c>
      <c r="Q62" s="67">
        <v>0</v>
      </c>
      <c r="R62" s="67">
        <v>0</v>
      </c>
      <c r="S62" s="67">
        <v>0</v>
      </c>
      <c r="T62" s="67">
        <v>0</v>
      </c>
      <c r="U62" s="67">
        <v>0</v>
      </c>
      <c r="W62" s="42">
        <v>17</v>
      </c>
      <c r="X62" s="43" t="s">
        <v>9</v>
      </c>
      <c r="Y62" s="43">
        <v>36</v>
      </c>
      <c r="Z62" s="43">
        <v>0</v>
      </c>
      <c r="AA62" s="43">
        <v>0</v>
      </c>
      <c r="AB62" s="43">
        <v>0</v>
      </c>
      <c r="AC62" s="43">
        <v>0</v>
      </c>
      <c r="AD62" s="43">
        <v>0</v>
      </c>
      <c r="AE62" s="43">
        <v>0</v>
      </c>
      <c r="AF62" s="43">
        <v>0</v>
      </c>
      <c r="AG62" s="43">
        <v>0</v>
      </c>
      <c r="AH62" s="43">
        <v>3</v>
      </c>
      <c r="AI62" s="55">
        <v>19.7</v>
      </c>
    </row>
    <row r="63" spans="1:49" x14ac:dyDescent="0.25">
      <c r="A63" s="36">
        <v>55</v>
      </c>
      <c r="B63" s="37" t="s">
        <v>14</v>
      </c>
      <c r="C63" s="37">
        <v>36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1</v>
      </c>
      <c r="M63" s="57">
        <v>25.7</v>
      </c>
      <c r="O63" s="67">
        <v>0</v>
      </c>
      <c r="P63" s="67">
        <v>0</v>
      </c>
      <c r="Q63" s="67">
        <v>0</v>
      </c>
      <c r="R63" s="67">
        <v>0</v>
      </c>
      <c r="S63" s="67">
        <v>0</v>
      </c>
      <c r="T63" s="67">
        <v>0</v>
      </c>
      <c r="U63" s="67">
        <v>0</v>
      </c>
      <c r="W63" s="42">
        <v>19</v>
      </c>
      <c r="X63" s="43" t="s">
        <v>9</v>
      </c>
      <c r="Y63" s="43">
        <v>41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1</v>
      </c>
      <c r="AH63" s="43">
        <v>8</v>
      </c>
      <c r="AI63" s="55">
        <v>21.7</v>
      </c>
    </row>
    <row r="64" spans="1:49" x14ac:dyDescent="0.25">
      <c r="A64" s="36">
        <v>56</v>
      </c>
      <c r="B64" s="37" t="s">
        <v>14</v>
      </c>
      <c r="C64" s="37">
        <v>39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1</v>
      </c>
      <c r="L64" s="37">
        <v>3</v>
      </c>
      <c r="M64" s="57">
        <v>12.5</v>
      </c>
      <c r="N64" t="s">
        <v>238</v>
      </c>
      <c r="O64" s="67">
        <v>0</v>
      </c>
      <c r="P64" s="67">
        <v>0</v>
      </c>
      <c r="Q64" s="67">
        <v>0</v>
      </c>
      <c r="R64" s="67">
        <v>0</v>
      </c>
      <c r="S64" s="67">
        <v>1</v>
      </c>
      <c r="T64" s="67">
        <v>0</v>
      </c>
      <c r="U64" s="67">
        <v>0</v>
      </c>
      <c r="W64" s="42">
        <v>20</v>
      </c>
      <c r="X64" s="43" t="s">
        <v>9</v>
      </c>
      <c r="Y64" s="43">
        <v>48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1</v>
      </c>
      <c r="AH64" s="43">
        <v>6</v>
      </c>
      <c r="AI64" s="55">
        <v>15</v>
      </c>
    </row>
    <row r="65" spans="1:35" x14ac:dyDescent="0.25">
      <c r="A65" s="36">
        <v>57</v>
      </c>
      <c r="B65" s="37" t="s">
        <v>14</v>
      </c>
      <c r="C65" s="37">
        <v>40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1</v>
      </c>
      <c r="L65" s="37">
        <v>5</v>
      </c>
      <c r="M65" s="57">
        <v>15.4</v>
      </c>
      <c r="N65" t="s">
        <v>236</v>
      </c>
      <c r="O65" s="67">
        <v>0</v>
      </c>
      <c r="P65" s="67">
        <v>0</v>
      </c>
      <c r="Q65" s="67">
        <v>0</v>
      </c>
      <c r="R65" s="67">
        <v>1</v>
      </c>
      <c r="S65" s="67">
        <v>0</v>
      </c>
      <c r="T65" s="67">
        <v>0</v>
      </c>
      <c r="U65" s="67">
        <v>0</v>
      </c>
      <c r="W65" s="42">
        <v>21</v>
      </c>
      <c r="X65" s="43" t="s">
        <v>9</v>
      </c>
      <c r="Y65" s="43">
        <v>57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3</v>
      </c>
      <c r="AI65" s="55">
        <v>14.3</v>
      </c>
    </row>
    <row r="66" spans="1:35" x14ac:dyDescent="0.25">
      <c r="A66" s="36">
        <v>58</v>
      </c>
      <c r="B66" s="37" t="s">
        <v>14</v>
      </c>
      <c r="C66" s="37">
        <v>41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1</v>
      </c>
      <c r="L66" s="37">
        <v>12</v>
      </c>
      <c r="M66" s="57">
        <v>19.2</v>
      </c>
      <c r="N66" t="s">
        <v>236</v>
      </c>
      <c r="O66" s="67">
        <v>0</v>
      </c>
      <c r="P66" s="67">
        <v>0</v>
      </c>
      <c r="Q66" s="67">
        <v>0</v>
      </c>
      <c r="R66" s="67">
        <v>1</v>
      </c>
      <c r="S66" s="67">
        <v>0</v>
      </c>
      <c r="T66" s="67">
        <v>0</v>
      </c>
      <c r="U66" s="67">
        <v>0</v>
      </c>
      <c r="W66" s="42">
        <v>23</v>
      </c>
      <c r="X66" s="43" t="s">
        <v>9</v>
      </c>
      <c r="Y66" s="43">
        <v>75</v>
      </c>
      <c r="Z66" s="43">
        <v>0</v>
      </c>
      <c r="AA66" s="43">
        <v>0</v>
      </c>
      <c r="AB66" s="43">
        <v>0</v>
      </c>
      <c r="AC66" s="43">
        <v>0</v>
      </c>
      <c r="AD66" s="43">
        <v>0</v>
      </c>
      <c r="AE66" s="43">
        <v>0</v>
      </c>
      <c r="AF66" s="43">
        <v>0</v>
      </c>
      <c r="AG66" s="43">
        <v>0</v>
      </c>
      <c r="AH66" s="43">
        <v>5</v>
      </c>
      <c r="AI66" s="55">
        <v>16.100000000000001</v>
      </c>
    </row>
    <row r="67" spans="1:35" x14ac:dyDescent="0.25">
      <c r="A67" s="36">
        <v>59</v>
      </c>
      <c r="B67" s="37" t="s">
        <v>14</v>
      </c>
      <c r="C67" s="37">
        <v>52</v>
      </c>
      <c r="D67" s="37">
        <v>0</v>
      </c>
      <c r="E67" s="37">
        <v>0</v>
      </c>
      <c r="F67" s="37">
        <v>0</v>
      </c>
      <c r="G67" s="37">
        <v>0</v>
      </c>
      <c r="H67" s="37">
        <v>1</v>
      </c>
      <c r="I67" s="37">
        <v>0</v>
      </c>
      <c r="J67" s="37">
        <v>1</v>
      </c>
      <c r="K67" s="37">
        <v>1</v>
      </c>
      <c r="L67" s="37">
        <v>6</v>
      </c>
      <c r="M67" s="57">
        <v>14.3</v>
      </c>
      <c r="N67" t="s">
        <v>227</v>
      </c>
      <c r="O67" s="67">
        <v>0</v>
      </c>
      <c r="P67" s="67">
        <v>1</v>
      </c>
      <c r="Q67" s="67">
        <v>0</v>
      </c>
      <c r="R67" s="67">
        <v>0</v>
      </c>
      <c r="S67" s="67">
        <v>0</v>
      </c>
      <c r="T67" s="67">
        <v>0</v>
      </c>
      <c r="U67" s="67">
        <v>0</v>
      </c>
      <c r="W67" s="42">
        <v>24</v>
      </c>
      <c r="X67" s="43" t="s">
        <v>9</v>
      </c>
      <c r="Y67" s="43">
        <v>84</v>
      </c>
      <c r="Z67" s="43">
        <v>0</v>
      </c>
      <c r="AA67" s="43">
        <v>0</v>
      </c>
      <c r="AB67" s="43">
        <v>0</v>
      </c>
      <c r="AC67" s="43">
        <v>0</v>
      </c>
      <c r="AD67" s="43">
        <v>0</v>
      </c>
      <c r="AE67" s="43">
        <v>0</v>
      </c>
      <c r="AF67" s="43">
        <v>0</v>
      </c>
      <c r="AG67" s="43">
        <v>0</v>
      </c>
      <c r="AH67" s="43">
        <v>4</v>
      </c>
      <c r="AI67" s="55">
        <v>15.6</v>
      </c>
    </row>
    <row r="68" spans="1:35" x14ac:dyDescent="0.25">
      <c r="A68" s="36">
        <v>60</v>
      </c>
      <c r="B68" s="37" t="s">
        <v>14</v>
      </c>
      <c r="C68" s="37">
        <v>56</v>
      </c>
      <c r="D68" s="37">
        <v>0</v>
      </c>
      <c r="E68" s="37">
        <v>0</v>
      </c>
      <c r="F68" s="37">
        <v>0</v>
      </c>
      <c r="G68" s="37">
        <v>1</v>
      </c>
      <c r="H68" s="37">
        <v>1</v>
      </c>
      <c r="I68" s="37">
        <v>1</v>
      </c>
      <c r="J68" s="37">
        <v>1</v>
      </c>
      <c r="K68" s="37">
        <v>1</v>
      </c>
      <c r="L68" s="37">
        <v>9</v>
      </c>
      <c r="M68" s="57">
        <v>18</v>
      </c>
      <c r="N68" t="s">
        <v>236</v>
      </c>
      <c r="O68" s="67">
        <v>0</v>
      </c>
      <c r="P68" s="67">
        <v>0</v>
      </c>
      <c r="Q68" s="67">
        <v>0</v>
      </c>
      <c r="R68" s="67">
        <v>1</v>
      </c>
      <c r="S68" s="67">
        <v>0</v>
      </c>
      <c r="T68" s="67">
        <v>0</v>
      </c>
      <c r="U68" s="67">
        <v>0</v>
      </c>
      <c r="W68" s="42">
        <v>28</v>
      </c>
      <c r="X68" s="43" t="s">
        <v>9</v>
      </c>
      <c r="Y68" s="43">
        <v>96</v>
      </c>
      <c r="Z68" s="43">
        <v>0</v>
      </c>
      <c r="AA68" s="43">
        <v>0</v>
      </c>
      <c r="AB68" s="43">
        <v>0</v>
      </c>
      <c r="AC68" s="43">
        <v>0</v>
      </c>
      <c r="AD68" s="43">
        <v>0</v>
      </c>
      <c r="AE68" s="43">
        <v>0</v>
      </c>
      <c r="AF68" s="43">
        <v>0</v>
      </c>
      <c r="AG68" s="43">
        <v>1</v>
      </c>
      <c r="AH68" s="43">
        <v>9</v>
      </c>
      <c r="AI68" s="55">
        <v>17.600000000000001</v>
      </c>
    </row>
    <row r="69" spans="1:35" x14ac:dyDescent="0.25">
      <c r="A69" s="36">
        <v>61</v>
      </c>
      <c r="B69" s="37" t="s">
        <v>14</v>
      </c>
      <c r="C69" s="37">
        <v>57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1</v>
      </c>
      <c r="L69" s="37">
        <v>10</v>
      </c>
      <c r="M69" s="57">
        <v>20</v>
      </c>
      <c r="N69" t="s">
        <v>227</v>
      </c>
      <c r="O69" s="67">
        <v>0</v>
      </c>
      <c r="P69" s="67">
        <v>1</v>
      </c>
      <c r="Q69" s="67">
        <v>0</v>
      </c>
      <c r="R69" s="67">
        <v>0</v>
      </c>
      <c r="S69" s="67">
        <v>0</v>
      </c>
      <c r="T69" s="67">
        <v>0</v>
      </c>
      <c r="U69" s="67">
        <v>0</v>
      </c>
      <c r="W69" s="42">
        <v>29</v>
      </c>
      <c r="X69" s="43" t="s">
        <v>9</v>
      </c>
      <c r="Y69" s="43">
        <v>108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1</v>
      </c>
      <c r="AH69" s="43">
        <v>8</v>
      </c>
      <c r="AI69" s="55">
        <v>17.7</v>
      </c>
    </row>
    <row r="70" spans="1:35" x14ac:dyDescent="0.25">
      <c r="A70" s="36">
        <v>62</v>
      </c>
      <c r="B70" s="37" t="s">
        <v>14</v>
      </c>
      <c r="C70" s="37">
        <v>65</v>
      </c>
      <c r="D70" s="37">
        <v>0</v>
      </c>
      <c r="E70" s="37">
        <v>0</v>
      </c>
      <c r="F70" s="37">
        <v>0</v>
      </c>
      <c r="G70" s="37">
        <v>1</v>
      </c>
      <c r="H70" s="37">
        <v>1</v>
      </c>
      <c r="I70" s="37">
        <v>1</v>
      </c>
      <c r="J70" s="37">
        <v>1</v>
      </c>
      <c r="K70" s="37">
        <v>1</v>
      </c>
      <c r="L70" s="37">
        <v>9</v>
      </c>
      <c r="M70" s="57">
        <v>13.9</v>
      </c>
      <c r="N70" t="s">
        <v>236</v>
      </c>
      <c r="O70" s="67">
        <v>0</v>
      </c>
      <c r="P70" s="67">
        <v>0</v>
      </c>
      <c r="Q70" s="67">
        <v>0</v>
      </c>
      <c r="R70" s="67">
        <v>1</v>
      </c>
      <c r="S70" s="67">
        <v>0</v>
      </c>
      <c r="T70" s="67">
        <v>0</v>
      </c>
      <c r="U70" s="67">
        <v>0</v>
      </c>
      <c r="W70" s="42">
        <v>32</v>
      </c>
      <c r="X70" s="43" t="s">
        <v>9</v>
      </c>
      <c r="Y70" s="43">
        <v>118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1</v>
      </c>
      <c r="AH70" s="43">
        <v>13</v>
      </c>
      <c r="AI70" s="55">
        <v>20</v>
      </c>
    </row>
    <row r="71" spans="1:35" x14ac:dyDescent="0.25">
      <c r="A71" s="36">
        <v>63</v>
      </c>
      <c r="B71" s="37" t="s">
        <v>14</v>
      </c>
      <c r="C71" s="37">
        <v>73</v>
      </c>
      <c r="D71" s="37">
        <v>0</v>
      </c>
      <c r="E71" s="37">
        <v>0</v>
      </c>
      <c r="F71" s="37">
        <v>0</v>
      </c>
      <c r="G71" s="37">
        <v>1</v>
      </c>
      <c r="H71" s="37">
        <v>0</v>
      </c>
      <c r="I71" s="37">
        <v>1</v>
      </c>
      <c r="J71" s="37">
        <v>1</v>
      </c>
      <c r="K71" s="37">
        <v>1</v>
      </c>
      <c r="L71" s="37">
        <v>13</v>
      </c>
      <c r="M71" s="57">
        <v>14.9</v>
      </c>
      <c r="N71" t="s">
        <v>233</v>
      </c>
      <c r="O71" s="67">
        <v>0</v>
      </c>
      <c r="P71" s="67">
        <v>1</v>
      </c>
      <c r="Q71" s="67">
        <v>0</v>
      </c>
      <c r="R71" s="67">
        <v>1</v>
      </c>
      <c r="S71" s="67">
        <v>0</v>
      </c>
      <c r="T71" s="67">
        <v>0</v>
      </c>
      <c r="U71" s="67">
        <v>0</v>
      </c>
      <c r="W71" s="42">
        <v>34</v>
      </c>
      <c r="X71" s="43" t="s">
        <v>9</v>
      </c>
      <c r="Y71" s="43">
        <v>128</v>
      </c>
      <c r="Z71" s="43">
        <v>0</v>
      </c>
      <c r="AA71" s="43">
        <v>0</v>
      </c>
      <c r="AB71" s="43">
        <v>0</v>
      </c>
      <c r="AC71" s="43">
        <v>0</v>
      </c>
      <c r="AD71" s="43">
        <v>0</v>
      </c>
      <c r="AE71" s="43">
        <v>0</v>
      </c>
      <c r="AF71" s="43">
        <v>0</v>
      </c>
      <c r="AG71" s="43">
        <v>0</v>
      </c>
      <c r="AH71" s="43">
        <v>1</v>
      </c>
      <c r="AI71" s="55">
        <v>15.7</v>
      </c>
    </row>
    <row r="72" spans="1:35" x14ac:dyDescent="0.25">
      <c r="A72" s="36">
        <v>64</v>
      </c>
      <c r="B72" s="37" t="s">
        <v>14</v>
      </c>
      <c r="C72" s="37">
        <v>77</v>
      </c>
      <c r="D72" s="37">
        <v>0</v>
      </c>
      <c r="E72" s="37">
        <v>0</v>
      </c>
      <c r="F72" s="37">
        <v>0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12</v>
      </c>
      <c r="M72" s="57">
        <v>21.2</v>
      </c>
      <c r="N72" t="s">
        <v>233</v>
      </c>
      <c r="O72" s="67">
        <v>0</v>
      </c>
      <c r="P72" s="67">
        <v>1</v>
      </c>
      <c r="Q72" s="67">
        <v>0</v>
      </c>
      <c r="R72" s="67">
        <v>1</v>
      </c>
      <c r="S72" s="67">
        <v>0</v>
      </c>
      <c r="T72" s="67">
        <v>0</v>
      </c>
      <c r="U72" s="67">
        <v>0</v>
      </c>
      <c r="W72" s="42">
        <v>36</v>
      </c>
      <c r="X72" s="43" t="s">
        <v>9</v>
      </c>
      <c r="Y72" s="43">
        <v>135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1</v>
      </c>
      <c r="AH72" s="43">
        <v>6</v>
      </c>
      <c r="AI72" s="55">
        <v>14.5</v>
      </c>
    </row>
    <row r="73" spans="1:35" x14ac:dyDescent="0.25">
      <c r="A73" s="36">
        <v>65</v>
      </c>
      <c r="B73" s="37" t="s">
        <v>14</v>
      </c>
      <c r="C73" s="37">
        <v>80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1</v>
      </c>
      <c r="L73" s="37">
        <v>2</v>
      </c>
      <c r="M73" s="57">
        <v>18.3</v>
      </c>
      <c r="N73" t="s">
        <v>232</v>
      </c>
      <c r="O73" s="67">
        <v>0</v>
      </c>
      <c r="P73" s="67">
        <v>0</v>
      </c>
      <c r="Q73" s="67">
        <v>1</v>
      </c>
      <c r="R73" s="67">
        <v>0</v>
      </c>
      <c r="S73" s="67">
        <v>0</v>
      </c>
      <c r="T73" s="67">
        <v>0</v>
      </c>
      <c r="U73" s="67">
        <v>0</v>
      </c>
      <c r="W73" s="42">
        <v>42</v>
      </c>
      <c r="X73" s="43" t="s">
        <v>9</v>
      </c>
      <c r="Y73" s="43">
        <v>170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>
        <v>1</v>
      </c>
      <c r="AI73" s="55">
        <v>14.6</v>
      </c>
    </row>
    <row r="74" spans="1:35" x14ac:dyDescent="0.25">
      <c r="A74" s="36">
        <v>66</v>
      </c>
      <c r="B74" s="37" t="s">
        <v>14</v>
      </c>
      <c r="C74" s="37">
        <v>82</v>
      </c>
      <c r="D74" s="37">
        <v>0</v>
      </c>
      <c r="E74" s="37">
        <v>0</v>
      </c>
      <c r="F74" s="37">
        <v>0</v>
      </c>
      <c r="G74" s="37">
        <v>1</v>
      </c>
      <c r="H74" s="37">
        <v>1</v>
      </c>
      <c r="I74" s="37">
        <v>1</v>
      </c>
      <c r="J74" s="37">
        <v>1</v>
      </c>
      <c r="K74" s="37">
        <v>1</v>
      </c>
      <c r="L74" s="37">
        <v>2</v>
      </c>
      <c r="M74" s="57">
        <v>17.899999999999999</v>
      </c>
      <c r="N74" t="s">
        <v>232</v>
      </c>
      <c r="O74" s="67">
        <v>0</v>
      </c>
      <c r="P74" s="67">
        <v>0</v>
      </c>
      <c r="Q74" s="67">
        <v>1</v>
      </c>
      <c r="R74" s="67">
        <v>0</v>
      </c>
      <c r="S74" s="67">
        <v>0</v>
      </c>
      <c r="T74" s="67">
        <v>0</v>
      </c>
      <c r="U74" s="67">
        <v>0</v>
      </c>
      <c r="W74" s="42">
        <v>44</v>
      </c>
      <c r="X74" s="43" t="s">
        <v>9</v>
      </c>
      <c r="Y74" s="43" t="s">
        <v>12</v>
      </c>
      <c r="Z74" s="43">
        <v>0</v>
      </c>
      <c r="AA74" s="43">
        <v>0</v>
      </c>
      <c r="AB74" s="43">
        <v>0</v>
      </c>
      <c r="AC74" s="43">
        <v>0</v>
      </c>
      <c r="AD74" s="43">
        <v>0</v>
      </c>
      <c r="AE74" s="43">
        <v>0</v>
      </c>
      <c r="AF74" s="43">
        <v>0</v>
      </c>
      <c r="AG74" s="43">
        <v>0</v>
      </c>
      <c r="AH74" s="43">
        <v>4</v>
      </c>
      <c r="AI74" s="55">
        <v>18.100000000000001</v>
      </c>
    </row>
    <row r="75" spans="1:35" x14ac:dyDescent="0.25">
      <c r="A75" s="36">
        <v>67</v>
      </c>
      <c r="B75" s="37" t="s">
        <v>14</v>
      </c>
      <c r="C75" s="37">
        <v>101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1</v>
      </c>
      <c r="L75" s="37">
        <v>9</v>
      </c>
      <c r="M75" s="57">
        <v>17.7</v>
      </c>
      <c r="N75" t="s">
        <v>227</v>
      </c>
      <c r="O75" s="67">
        <v>0</v>
      </c>
      <c r="P75" s="67">
        <v>1</v>
      </c>
      <c r="Q75" s="67">
        <v>0</v>
      </c>
      <c r="R75" s="67">
        <v>0</v>
      </c>
      <c r="S75" s="67">
        <v>0</v>
      </c>
      <c r="T75" s="67">
        <v>0</v>
      </c>
      <c r="U75" s="67">
        <v>0</v>
      </c>
      <c r="W75" s="42">
        <v>45</v>
      </c>
      <c r="X75" s="43" t="s">
        <v>9</v>
      </c>
      <c r="Y75" s="43" t="s">
        <v>13</v>
      </c>
      <c r="Z75" s="43">
        <v>0</v>
      </c>
      <c r="AA75" s="43">
        <v>0</v>
      </c>
      <c r="AB75" s="43">
        <v>0</v>
      </c>
      <c r="AC75" s="43">
        <v>0</v>
      </c>
      <c r="AD75" s="43">
        <v>0</v>
      </c>
      <c r="AE75" s="43">
        <v>0</v>
      </c>
      <c r="AF75" s="43">
        <v>0</v>
      </c>
      <c r="AG75" s="43">
        <v>1</v>
      </c>
      <c r="AH75" s="43">
        <v>7</v>
      </c>
      <c r="AI75" s="55">
        <v>17.5</v>
      </c>
    </row>
    <row r="76" spans="1:35" x14ac:dyDescent="0.25">
      <c r="A76" s="36">
        <v>68</v>
      </c>
      <c r="B76" s="37" t="s">
        <v>14</v>
      </c>
      <c r="C76" s="37">
        <v>103</v>
      </c>
      <c r="D76" s="37">
        <v>1</v>
      </c>
      <c r="E76" s="37">
        <v>1</v>
      </c>
      <c r="F76" s="37">
        <v>1</v>
      </c>
      <c r="G76" s="37">
        <v>1</v>
      </c>
      <c r="H76" s="37">
        <v>0</v>
      </c>
      <c r="I76" s="37">
        <v>0</v>
      </c>
      <c r="J76" s="37">
        <v>1</v>
      </c>
      <c r="K76" s="37">
        <v>1</v>
      </c>
      <c r="L76" s="37">
        <v>4</v>
      </c>
      <c r="M76" s="57">
        <v>15.6</v>
      </c>
      <c r="N76" t="s">
        <v>228</v>
      </c>
      <c r="O76" s="67">
        <v>1</v>
      </c>
      <c r="P76" s="67">
        <v>0</v>
      </c>
      <c r="Q76" s="67">
        <v>0</v>
      </c>
      <c r="R76" s="67">
        <v>0</v>
      </c>
      <c r="S76" s="67">
        <v>0</v>
      </c>
      <c r="T76" s="67">
        <v>0</v>
      </c>
      <c r="U76" s="67">
        <v>0</v>
      </c>
      <c r="W76" s="36">
        <v>54</v>
      </c>
      <c r="X76" s="37" t="s">
        <v>14</v>
      </c>
      <c r="Y76" s="37">
        <v>33</v>
      </c>
      <c r="Z76" s="37">
        <v>0</v>
      </c>
      <c r="AA76" s="37">
        <v>0</v>
      </c>
      <c r="AB76" s="37">
        <v>0</v>
      </c>
      <c r="AC76" s="37">
        <v>0</v>
      </c>
      <c r="AD76" s="37">
        <v>0</v>
      </c>
      <c r="AE76" s="37">
        <v>0</v>
      </c>
      <c r="AF76" s="33">
        <v>0</v>
      </c>
      <c r="AG76" s="33">
        <v>0</v>
      </c>
      <c r="AH76" s="33">
        <v>0</v>
      </c>
      <c r="AI76" s="57">
        <v>13.1</v>
      </c>
    </row>
    <row r="77" spans="1:35" x14ac:dyDescent="0.25">
      <c r="A77" s="36">
        <v>69</v>
      </c>
      <c r="B77" s="37" t="s">
        <v>14</v>
      </c>
      <c r="C77" s="37">
        <v>105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2</v>
      </c>
      <c r="M77" s="57">
        <v>12.7</v>
      </c>
      <c r="O77" s="67">
        <v>0</v>
      </c>
      <c r="P77" s="67">
        <v>0</v>
      </c>
      <c r="Q77" s="67">
        <v>0</v>
      </c>
      <c r="R77" s="67">
        <v>0</v>
      </c>
      <c r="S77" s="67">
        <v>0</v>
      </c>
      <c r="T77" s="67">
        <v>0</v>
      </c>
      <c r="U77" s="67">
        <v>0</v>
      </c>
      <c r="W77" s="36">
        <v>55</v>
      </c>
      <c r="X77" s="37" t="s">
        <v>14</v>
      </c>
      <c r="Y77" s="37">
        <v>36</v>
      </c>
      <c r="Z77" s="37">
        <v>0</v>
      </c>
      <c r="AA77" s="37">
        <v>0</v>
      </c>
      <c r="AB77" s="37">
        <v>0</v>
      </c>
      <c r="AC77" s="37">
        <v>0</v>
      </c>
      <c r="AD77" s="37">
        <v>0</v>
      </c>
      <c r="AE77" s="37">
        <v>0</v>
      </c>
      <c r="AF77" s="37">
        <v>0</v>
      </c>
      <c r="AG77" s="37">
        <v>0</v>
      </c>
      <c r="AH77" s="37">
        <v>1</v>
      </c>
      <c r="AI77" s="57">
        <v>25.7</v>
      </c>
    </row>
    <row r="78" spans="1:35" x14ac:dyDescent="0.25">
      <c r="A78" s="36">
        <v>70</v>
      </c>
      <c r="B78" s="37" t="s">
        <v>14</v>
      </c>
      <c r="C78" s="37">
        <v>113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7">
        <v>5</v>
      </c>
      <c r="M78" s="57">
        <v>19.600000000000001</v>
      </c>
      <c r="O78" s="67">
        <v>0</v>
      </c>
      <c r="P78" s="67">
        <v>0</v>
      </c>
      <c r="Q78" s="67">
        <v>0</v>
      </c>
      <c r="R78" s="67">
        <v>0</v>
      </c>
      <c r="S78" s="67">
        <v>0</v>
      </c>
      <c r="T78" s="67">
        <v>0</v>
      </c>
      <c r="U78" s="67">
        <v>0</v>
      </c>
      <c r="W78" s="36">
        <v>56</v>
      </c>
      <c r="X78" s="37" t="s">
        <v>14</v>
      </c>
      <c r="Y78" s="37">
        <v>39</v>
      </c>
      <c r="Z78" s="37">
        <v>0</v>
      </c>
      <c r="AA78" s="37">
        <v>0</v>
      </c>
      <c r="AB78" s="37">
        <v>0</v>
      </c>
      <c r="AC78" s="37">
        <v>0</v>
      </c>
      <c r="AD78" s="37">
        <v>0</v>
      </c>
      <c r="AE78" s="37">
        <v>0</v>
      </c>
      <c r="AF78" s="37">
        <v>0</v>
      </c>
      <c r="AG78" s="37">
        <v>1</v>
      </c>
      <c r="AH78" s="37">
        <v>3</v>
      </c>
      <c r="AI78" s="57">
        <v>12.5</v>
      </c>
    </row>
    <row r="79" spans="1:35" x14ac:dyDescent="0.25">
      <c r="A79" s="36">
        <v>71</v>
      </c>
      <c r="B79" s="37" t="s">
        <v>14</v>
      </c>
      <c r="C79" s="37">
        <v>119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37">
        <v>0</v>
      </c>
      <c r="K79" s="37">
        <v>1</v>
      </c>
      <c r="L79" s="37">
        <v>8</v>
      </c>
      <c r="M79" s="57">
        <v>19</v>
      </c>
      <c r="N79" t="s">
        <v>236</v>
      </c>
      <c r="O79" s="67">
        <v>0</v>
      </c>
      <c r="P79" s="67">
        <v>0</v>
      </c>
      <c r="Q79" s="67">
        <v>0</v>
      </c>
      <c r="R79" s="67">
        <v>1</v>
      </c>
      <c r="S79" s="67">
        <v>0</v>
      </c>
      <c r="T79" s="67">
        <v>0</v>
      </c>
      <c r="U79" s="67">
        <v>0</v>
      </c>
      <c r="W79" s="36">
        <v>57</v>
      </c>
      <c r="X79" s="37" t="s">
        <v>14</v>
      </c>
      <c r="Y79" s="37">
        <v>40</v>
      </c>
      <c r="Z79" s="37">
        <v>0</v>
      </c>
      <c r="AA79" s="37">
        <v>0</v>
      </c>
      <c r="AB79" s="37">
        <v>0</v>
      </c>
      <c r="AC79" s="37">
        <v>0</v>
      </c>
      <c r="AD79" s="37">
        <v>0</v>
      </c>
      <c r="AE79" s="37">
        <v>0</v>
      </c>
      <c r="AF79" s="37">
        <v>0</v>
      </c>
      <c r="AG79" s="37">
        <v>1</v>
      </c>
      <c r="AH79" s="37">
        <v>5</v>
      </c>
      <c r="AI79" s="57">
        <v>15.4</v>
      </c>
    </row>
    <row r="80" spans="1:35" x14ac:dyDescent="0.25">
      <c r="A80" s="36">
        <v>72</v>
      </c>
      <c r="B80" s="37" t="s">
        <v>14</v>
      </c>
      <c r="C80" s="37">
        <v>120</v>
      </c>
      <c r="D80" s="37">
        <v>0</v>
      </c>
      <c r="E80" s="37">
        <v>0</v>
      </c>
      <c r="F80" s="37">
        <v>0</v>
      </c>
      <c r="G80" s="37">
        <v>1</v>
      </c>
      <c r="H80" s="37">
        <v>1</v>
      </c>
      <c r="I80" s="37">
        <v>1</v>
      </c>
      <c r="J80" s="37">
        <v>1</v>
      </c>
      <c r="K80" s="37">
        <v>1</v>
      </c>
      <c r="L80" s="37">
        <v>7</v>
      </c>
      <c r="M80" s="57">
        <v>14.2</v>
      </c>
      <c r="N80" t="s">
        <v>236</v>
      </c>
      <c r="O80" s="67">
        <v>0</v>
      </c>
      <c r="P80" s="67">
        <v>0</v>
      </c>
      <c r="Q80" s="67">
        <v>0</v>
      </c>
      <c r="R80" s="67">
        <v>1</v>
      </c>
      <c r="S80" s="67">
        <v>0</v>
      </c>
      <c r="T80" s="67">
        <v>0</v>
      </c>
      <c r="U80" s="67">
        <v>0</v>
      </c>
      <c r="W80" s="36">
        <v>58</v>
      </c>
      <c r="X80" s="37" t="s">
        <v>14</v>
      </c>
      <c r="Y80" s="37">
        <v>41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7">
        <v>0</v>
      </c>
      <c r="AF80" s="37">
        <v>0</v>
      </c>
      <c r="AG80" s="37">
        <v>1</v>
      </c>
      <c r="AH80" s="37">
        <v>12</v>
      </c>
      <c r="AI80" s="57">
        <v>19.2</v>
      </c>
    </row>
    <row r="81" spans="1:35" x14ac:dyDescent="0.25">
      <c r="A81" s="36">
        <v>73</v>
      </c>
      <c r="B81" s="37" t="s">
        <v>14</v>
      </c>
      <c r="C81" s="37">
        <v>129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1</v>
      </c>
      <c r="L81" s="37">
        <v>7</v>
      </c>
      <c r="M81" s="57">
        <v>16.899999999999999</v>
      </c>
      <c r="N81" t="s">
        <v>227</v>
      </c>
      <c r="O81" s="67">
        <v>0</v>
      </c>
      <c r="P81" s="67">
        <v>1</v>
      </c>
      <c r="Q81" s="67">
        <v>0</v>
      </c>
      <c r="R81" s="67">
        <v>0</v>
      </c>
      <c r="S81" s="67">
        <v>0</v>
      </c>
      <c r="T81" s="67">
        <v>0</v>
      </c>
      <c r="U81" s="67">
        <v>0</v>
      </c>
      <c r="W81" s="36">
        <v>61</v>
      </c>
      <c r="X81" s="37" t="s">
        <v>14</v>
      </c>
      <c r="Y81" s="37">
        <v>57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7">
        <v>0</v>
      </c>
      <c r="AF81" s="37">
        <v>0</v>
      </c>
      <c r="AG81" s="37">
        <v>1</v>
      </c>
      <c r="AH81" s="37">
        <v>10</v>
      </c>
      <c r="AI81" s="57">
        <v>20</v>
      </c>
    </row>
    <row r="82" spans="1:35" x14ac:dyDescent="0.25">
      <c r="A82" s="36">
        <v>74</v>
      </c>
      <c r="B82" s="37" t="s">
        <v>14</v>
      </c>
      <c r="C82" s="37">
        <v>150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2</v>
      </c>
      <c r="M82" s="57">
        <v>17.100000000000001</v>
      </c>
      <c r="O82" s="67">
        <v>0</v>
      </c>
      <c r="P82" s="67">
        <v>0</v>
      </c>
      <c r="Q82" s="67">
        <v>0</v>
      </c>
      <c r="R82" s="67">
        <v>0</v>
      </c>
      <c r="S82" s="67">
        <v>0</v>
      </c>
      <c r="T82" s="67">
        <v>0</v>
      </c>
      <c r="U82" s="67">
        <v>0</v>
      </c>
      <c r="W82" s="36">
        <v>65</v>
      </c>
      <c r="X82" s="37" t="s">
        <v>14</v>
      </c>
      <c r="Y82" s="37">
        <v>80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7">
        <v>0</v>
      </c>
      <c r="AF82" s="37">
        <v>0</v>
      </c>
      <c r="AG82" s="37">
        <v>1</v>
      </c>
      <c r="AH82" s="37">
        <v>2</v>
      </c>
      <c r="AI82" s="57">
        <v>18.3</v>
      </c>
    </row>
    <row r="83" spans="1:35" x14ac:dyDescent="0.25">
      <c r="A83" s="36">
        <v>75</v>
      </c>
      <c r="B83" s="37" t="s">
        <v>14</v>
      </c>
      <c r="C83" s="37">
        <v>161</v>
      </c>
      <c r="D83" s="37">
        <v>0</v>
      </c>
      <c r="E83" s="37">
        <v>0</v>
      </c>
      <c r="F83" s="37">
        <v>0</v>
      </c>
      <c r="G83" s="37">
        <v>0</v>
      </c>
      <c r="H83" s="37">
        <v>1</v>
      </c>
      <c r="I83" s="37">
        <v>1</v>
      </c>
      <c r="J83" s="37">
        <v>1</v>
      </c>
      <c r="K83" s="37">
        <v>1</v>
      </c>
      <c r="L83" s="37">
        <v>10</v>
      </c>
      <c r="M83" s="57">
        <v>16</v>
      </c>
      <c r="N83" t="s">
        <v>233</v>
      </c>
      <c r="O83" s="67">
        <v>0</v>
      </c>
      <c r="P83" s="67">
        <v>1</v>
      </c>
      <c r="Q83" s="67">
        <v>0</v>
      </c>
      <c r="R83" s="67">
        <v>1</v>
      </c>
      <c r="S83" s="67">
        <v>0</v>
      </c>
      <c r="T83" s="67">
        <v>0</v>
      </c>
      <c r="U83" s="67">
        <v>0</v>
      </c>
      <c r="W83" s="36">
        <v>67</v>
      </c>
      <c r="X83" s="37" t="s">
        <v>14</v>
      </c>
      <c r="Y83" s="37">
        <v>101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7">
        <v>0</v>
      </c>
      <c r="AF83" s="37">
        <v>0</v>
      </c>
      <c r="AG83" s="37">
        <v>1</v>
      </c>
      <c r="AH83" s="37">
        <v>9</v>
      </c>
      <c r="AI83" s="57">
        <v>17.7</v>
      </c>
    </row>
    <row r="84" spans="1:35" x14ac:dyDescent="0.25">
      <c r="A84" s="36">
        <v>76</v>
      </c>
      <c r="B84" s="37" t="s">
        <v>14</v>
      </c>
      <c r="C84" s="37">
        <v>178</v>
      </c>
      <c r="D84" s="37">
        <v>0</v>
      </c>
      <c r="E84" s="37">
        <v>0</v>
      </c>
      <c r="F84" s="37">
        <v>0</v>
      </c>
      <c r="G84" s="37">
        <v>1</v>
      </c>
      <c r="H84" s="37">
        <v>1</v>
      </c>
      <c r="I84" s="37">
        <v>1</v>
      </c>
      <c r="J84" s="37">
        <v>1</v>
      </c>
      <c r="K84" s="37">
        <v>1</v>
      </c>
      <c r="L84" s="37">
        <v>9</v>
      </c>
      <c r="M84" s="57">
        <v>19.600000000000001</v>
      </c>
      <c r="N84" t="s">
        <v>239</v>
      </c>
      <c r="O84" s="67">
        <v>0</v>
      </c>
      <c r="P84" s="67">
        <v>0</v>
      </c>
      <c r="Q84" s="67">
        <v>1</v>
      </c>
      <c r="R84" s="67">
        <v>1</v>
      </c>
      <c r="S84" s="67">
        <v>0</v>
      </c>
      <c r="T84" s="67">
        <v>0</v>
      </c>
      <c r="U84" s="67">
        <v>0</v>
      </c>
      <c r="W84" s="36">
        <v>69</v>
      </c>
      <c r="X84" s="37" t="s">
        <v>14</v>
      </c>
      <c r="Y84" s="37">
        <v>105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7">
        <v>0</v>
      </c>
      <c r="AF84" s="37">
        <v>0</v>
      </c>
      <c r="AG84" s="37">
        <v>0</v>
      </c>
      <c r="AH84" s="37">
        <v>2</v>
      </c>
      <c r="AI84" s="57">
        <v>12.7</v>
      </c>
    </row>
    <row r="85" spans="1:35" x14ac:dyDescent="0.25">
      <c r="A85" s="36">
        <v>77</v>
      </c>
      <c r="B85" s="37" t="s">
        <v>14</v>
      </c>
      <c r="C85" s="37">
        <v>193</v>
      </c>
      <c r="D85" s="37">
        <v>0</v>
      </c>
      <c r="E85" s="37">
        <v>0</v>
      </c>
      <c r="F85" s="37">
        <v>0</v>
      </c>
      <c r="G85" s="37">
        <v>1</v>
      </c>
      <c r="H85" s="37">
        <v>1</v>
      </c>
      <c r="I85" s="37">
        <v>1</v>
      </c>
      <c r="J85" s="37">
        <v>1</v>
      </c>
      <c r="K85" s="37">
        <v>0</v>
      </c>
      <c r="L85" s="37">
        <v>8</v>
      </c>
      <c r="M85" s="57">
        <v>16.7</v>
      </c>
      <c r="O85" s="67">
        <v>0</v>
      </c>
      <c r="P85" s="67">
        <v>0</v>
      </c>
      <c r="Q85" s="67">
        <v>0</v>
      </c>
      <c r="R85" s="67">
        <v>0</v>
      </c>
      <c r="S85" s="67">
        <v>0</v>
      </c>
      <c r="T85" s="67">
        <v>0</v>
      </c>
      <c r="U85" s="67">
        <v>0</v>
      </c>
      <c r="W85" s="36">
        <v>70</v>
      </c>
      <c r="X85" s="37" t="s">
        <v>14</v>
      </c>
      <c r="Y85" s="37">
        <v>113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  <c r="AE85" s="37">
        <v>0</v>
      </c>
      <c r="AF85" s="37">
        <v>0</v>
      </c>
      <c r="AG85" s="37">
        <v>0</v>
      </c>
      <c r="AH85" s="37">
        <v>5</v>
      </c>
      <c r="AI85" s="57">
        <v>19.600000000000001</v>
      </c>
    </row>
    <row r="86" spans="1:35" x14ac:dyDescent="0.25">
      <c r="A86" s="36">
        <v>78</v>
      </c>
      <c r="B86" s="37" t="s">
        <v>14</v>
      </c>
      <c r="C86" s="37">
        <v>201</v>
      </c>
      <c r="D86" s="37">
        <v>0</v>
      </c>
      <c r="E86" s="37">
        <v>0</v>
      </c>
      <c r="F86" s="37">
        <v>0</v>
      </c>
      <c r="G86" s="37">
        <v>1</v>
      </c>
      <c r="H86" s="37">
        <v>1</v>
      </c>
      <c r="I86" s="37">
        <v>1</v>
      </c>
      <c r="J86" s="37">
        <v>1</v>
      </c>
      <c r="K86" s="37">
        <v>1</v>
      </c>
      <c r="L86" s="37">
        <v>5</v>
      </c>
      <c r="M86" s="57">
        <v>16</v>
      </c>
      <c r="N86" t="s">
        <v>232</v>
      </c>
      <c r="O86" s="67">
        <v>0</v>
      </c>
      <c r="P86" s="67">
        <v>0</v>
      </c>
      <c r="Q86" s="67">
        <v>1</v>
      </c>
      <c r="R86" s="67">
        <v>0</v>
      </c>
      <c r="S86" s="67">
        <v>0</v>
      </c>
      <c r="T86" s="67">
        <v>0</v>
      </c>
      <c r="U86" s="67">
        <v>0</v>
      </c>
      <c r="W86" s="36">
        <v>71</v>
      </c>
      <c r="X86" s="37" t="s">
        <v>14</v>
      </c>
      <c r="Y86" s="37">
        <v>119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  <c r="AE86" s="37">
        <v>0</v>
      </c>
      <c r="AF86" s="37">
        <v>0</v>
      </c>
      <c r="AG86" s="37">
        <v>1</v>
      </c>
      <c r="AH86" s="37">
        <v>8</v>
      </c>
      <c r="AI86" s="57">
        <v>19</v>
      </c>
    </row>
    <row r="87" spans="1:35" x14ac:dyDescent="0.25">
      <c r="A87" s="36">
        <v>79</v>
      </c>
      <c r="B87" s="37" t="s">
        <v>14</v>
      </c>
      <c r="C87" s="37">
        <v>202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1</v>
      </c>
      <c r="L87" s="37">
        <v>6</v>
      </c>
      <c r="M87" s="57">
        <v>15.3</v>
      </c>
      <c r="N87" t="s">
        <v>227</v>
      </c>
      <c r="O87" s="67">
        <v>0</v>
      </c>
      <c r="P87" s="67">
        <v>1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W87" s="36">
        <v>73</v>
      </c>
      <c r="X87" s="37" t="s">
        <v>14</v>
      </c>
      <c r="Y87" s="37">
        <v>129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0</v>
      </c>
      <c r="AF87" s="37">
        <v>0</v>
      </c>
      <c r="AG87" s="37">
        <v>1</v>
      </c>
      <c r="AH87" s="37">
        <v>7</v>
      </c>
      <c r="AI87" s="57">
        <v>16.899999999999999</v>
      </c>
    </row>
    <row r="88" spans="1:35" x14ac:dyDescent="0.25">
      <c r="A88" s="36">
        <v>80</v>
      </c>
      <c r="B88" s="37" t="s">
        <v>14</v>
      </c>
      <c r="C88" s="37">
        <v>203</v>
      </c>
      <c r="D88" s="37">
        <v>0</v>
      </c>
      <c r="E88" s="37">
        <v>0</v>
      </c>
      <c r="F88" s="37">
        <v>0</v>
      </c>
      <c r="G88" s="37">
        <v>1</v>
      </c>
      <c r="H88" s="37">
        <v>1</v>
      </c>
      <c r="I88" s="37">
        <v>1</v>
      </c>
      <c r="J88" s="37">
        <v>1</v>
      </c>
      <c r="K88" s="37">
        <v>0</v>
      </c>
      <c r="L88" s="37">
        <v>4</v>
      </c>
      <c r="M88" s="57">
        <v>11.5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W88" s="36">
        <v>74</v>
      </c>
      <c r="X88" s="37" t="s">
        <v>14</v>
      </c>
      <c r="Y88" s="37">
        <v>150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2</v>
      </c>
      <c r="AI88" s="57">
        <v>17.100000000000001</v>
      </c>
    </row>
    <row r="89" spans="1:35" x14ac:dyDescent="0.25">
      <c r="A89" s="38">
        <v>81</v>
      </c>
      <c r="B89" s="39" t="s">
        <v>14</v>
      </c>
      <c r="C89" s="39">
        <v>204</v>
      </c>
      <c r="D89" s="39">
        <v>0</v>
      </c>
      <c r="E89" s="39">
        <v>0</v>
      </c>
      <c r="F89" s="39">
        <v>0</v>
      </c>
      <c r="G89" s="39">
        <v>1</v>
      </c>
      <c r="H89" s="39">
        <v>1</v>
      </c>
      <c r="I89" s="39">
        <v>1</v>
      </c>
      <c r="J89" s="39">
        <v>1</v>
      </c>
      <c r="K89" s="39">
        <v>0</v>
      </c>
      <c r="L89" s="39">
        <v>4</v>
      </c>
      <c r="M89" s="58">
        <v>12.5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W89" s="38">
        <v>79</v>
      </c>
      <c r="X89" s="39" t="s">
        <v>14</v>
      </c>
      <c r="Y89" s="39">
        <v>202</v>
      </c>
      <c r="Z89" s="39">
        <v>0</v>
      </c>
      <c r="AA89" s="39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1</v>
      </c>
      <c r="AH89" s="39">
        <v>6</v>
      </c>
      <c r="AI89" s="58">
        <v>15.3</v>
      </c>
    </row>
    <row r="90" spans="1:35" x14ac:dyDescent="0.25">
      <c r="K90" s="74" t="s">
        <v>241</v>
      </c>
      <c r="L90" s="75">
        <f>AVERAGE(L2:L89)</f>
        <v>5.4886363636363633</v>
      </c>
      <c r="O90" s="65">
        <f>SUM(O2:O89)</f>
        <v>14</v>
      </c>
      <c r="P90" s="65">
        <f t="shared" ref="P90:U90" si="0">SUM(P2:P89)</f>
        <v>18</v>
      </c>
      <c r="Q90" s="65">
        <f t="shared" si="0"/>
        <v>13</v>
      </c>
      <c r="R90" s="65">
        <f t="shared" si="0"/>
        <v>20</v>
      </c>
      <c r="S90" s="65">
        <f t="shared" si="0"/>
        <v>1</v>
      </c>
      <c r="T90" s="65">
        <f t="shared" si="0"/>
        <v>1</v>
      </c>
      <c r="U90" s="65">
        <f t="shared" si="0"/>
        <v>1</v>
      </c>
      <c r="AH90" s="74">
        <f>AVERAGE(AH52:AH89)</f>
        <v>5.1052631578947372</v>
      </c>
      <c r="AI90" s="74">
        <f>AVERAGE(AI52:AI89)</f>
        <v>16.30263157894737</v>
      </c>
    </row>
    <row r="91" spans="1:35" x14ac:dyDescent="0.25">
      <c r="K91" s="74" t="s">
        <v>242</v>
      </c>
      <c r="L91" s="74">
        <f>MIN(L2:L89)</f>
        <v>0</v>
      </c>
    </row>
    <row r="92" spans="1:35" x14ac:dyDescent="0.25">
      <c r="K92" s="74" t="s">
        <v>243</v>
      </c>
      <c r="L92" s="74">
        <f>MAX(L2:L89)</f>
        <v>14</v>
      </c>
    </row>
  </sheetData>
  <sortState ref="W2:AI90">
    <sortCondition descending="1" ref="AF2:AF90"/>
    <sortCondition ref="X2:X9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BKT_BRT</vt:lpstr>
      <vt:lpstr>BKT</vt:lpstr>
      <vt:lpstr>BRT</vt:lpstr>
      <vt:lpstr>BKT+BRT</vt:lpstr>
      <vt:lpstr>BKT_Sites_2018</vt:lpstr>
      <vt:lpstr>BRT Sites</vt:lpstr>
      <vt:lpstr>Troutless Sites</vt:lpstr>
      <vt:lpstr>Temperature </vt:lpstr>
      <vt:lpstr>Richness</vt:lpstr>
      <vt:lpstr>Effort (sec)</vt:lpstr>
      <vt:lpstr>SGCN</vt:lpstr>
      <vt:lpstr>SGCN_Trout_SLR</vt:lpstr>
      <vt:lpstr>Trout_Temps</vt:lpstr>
      <vt:lpstr>group_temp</vt:lpstr>
      <vt:lpstr>group_vs_temp</vt:lpstr>
      <vt:lpstr>master_fish_table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2018-09-26T13:36:40Z</dcterms:created>
  <dcterms:modified xsi:type="dcterms:W3CDTF">2018-11-30T16:01:37Z</dcterms:modified>
</cp:coreProperties>
</file>