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4585" windowHeight="12555"/>
  </bookViews>
  <sheets>
    <sheet name="Hab_Master" sheetId="3" r:id="rId1"/>
    <sheet name="dim_sub_mac" sheetId="4" r:id="rId2"/>
    <sheet name="flow_instream" sheetId="6" r:id="rId3"/>
    <sheet name="Riparian" sheetId="7" r:id="rId4"/>
    <sheet name="copy_paste" sheetId="5" r:id="rId5"/>
    <sheet name="PctSubOpt" sheetId="2" r:id="rId6"/>
    <sheet name="bkt_prelim_occ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B244" i="4"/>
  <c r="B243" i="4"/>
  <c r="B242" i="4"/>
  <c r="B241" i="4"/>
  <c r="BL237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240" i="4"/>
  <c r="D240" i="4"/>
  <c r="E240" i="4"/>
  <c r="F240" i="4"/>
  <c r="B240" i="4"/>
  <c r="C238" i="4"/>
  <c r="D238" i="4"/>
  <c r="E238" i="4"/>
  <c r="F238" i="4"/>
  <c r="C239" i="4"/>
  <c r="D239" i="4"/>
  <c r="E239" i="4"/>
  <c r="F239" i="4"/>
  <c r="B239" i="4"/>
  <c r="B238" i="4"/>
  <c r="C237" i="4"/>
  <c r="D237" i="4"/>
  <c r="E237" i="4"/>
  <c r="F237" i="4"/>
  <c r="B237" i="4"/>
  <c r="C236" i="4"/>
  <c r="D236" i="4"/>
  <c r="E236" i="4"/>
  <c r="F236" i="4"/>
  <c r="B236" i="4"/>
  <c r="C305" i="6" l="1"/>
  <c r="D305" i="6"/>
  <c r="E305" i="6"/>
  <c r="F305" i="6"/>
  <c r="G305" i="6"/>
  <c r="H305" i="6"/>
  <c r="AR305" i="6"/>
  <c r="B305" i="6"/>
  <c r="C312" i="6"/>
  <c r="D312" i="6"/>
  <c r="D280" i="6" s="1"/>
  <c r="E312" i="6"/>
  <c r="E280" i="6" s="1"/>
  <c r="F312" i="6"/>
  <c r="F280" i="6" s="1"/>
  <c r="G312" i="6"/>
  <c r="G280" i="6" s="1"/>
  <c r="H312" i="6"/>
  <c r="H280" i="6" s="1"/>
  <c r="I312" i="6"/>
  <c r="I280" i="6" s="1"/>
  <c r="J312" i="6"/>
  <c r="J280" i="6" s="1"/>
  <c r="K312" i="6"/>
  <c r="L312" i="6"/>
  <c r="L280" i="6" s="1"/>
  <c r="M312" i="6"/>
  <c r="M280" i="6" s="1"/>
  <c r="N312" i="6"/>
  <c r="N280" i="6" s="1"/>
  <c r="O312" i="6"/>
  <c r="O280" i="6" s="1"/>
  <c r="P312" i="6"/>
  <c r="P280" i="6" s="1"/>
  <c r="Q312" i="6"/>
  <c r="Q280" i="6" s="1"/>
  <c r="R312" i="6"/>
  <c r="R280" i="6" s="1"/>
  <c r="S312" i="6"/>
  <c r="S280" i="6" s="1"/>
  <c r="T312" i="6"/>
  <c r="T280" i="6" s="1"/>
  <c r="U312" i="6"/>
  <c r="U280" i="6" s="1"/>
  <c r="V312" i="6"/>
  <c r="V280" i="6" s="1"/>
  <c r="W312" i="6"/>
  <c r="W280" i="6" s="1"/>
  <c r="X312" i="6"/>
  <c r="X280" i="6" s="1"/>
  <c r="Y312" i="6"/>
  <c r="Y280" i="6" s="1"/>
  <c r="Z312" i="6"/>
  <c r="Z280" i="6" s="1"/>
  <c r="AA312" i="6"/>
  <c r="AA280" i="6" s="1"/>
  <c r="AB312" i="6"/>
  <c r="AB280" i="6" s="1"/>
  <c r="AC312" i="6"/>
  <c r="AC280" i="6" s="1"/>
  <c r="AD312" i="6"/>
  <c r="AD280" i="6" s="1"/>
  <c r="AE312" i="6"/>
  <c r="AE280" i="6" s="1"/>
  <c r="AF312" i="6"/>
  <c r="AF280" i="6" s="1"/>
  <c r="AG312" i="6"/>
  <c r="AG280" i="6" s="1"/>
  <c r="AH312" i="6"/>
  <c r="AH280" i="6" s="1"/>
  <c r="AI312" i="6"/>
  <c r="AI280" i="6" s="1"/>
  <c r="AJ312" i="6"/>
  <c r="AJ280" i="6" s="1"/>
  <c r="AK312" i="6"/>
  <c r="AK280" i="6" s="1"/>
  <c r="AL312" i="6"/>
  <c r="AL280" i="6" s="1"/>
  <c r="AM312" i="6"/>
  <c r="AM280" i="6" s="1"/>
  <c r="AN312" i="6"/>
  <c r="AN280" i="6" s="1"/>
  <c r="AO312" i="6"/>
  <c r="AO280" i="6" s="1"/>
  <c r="AP312" i="6"/>
  <c r="AP280" i="6" s="1"/>
  <c r="AQ312" i="6"/>
  <c r="AQ280" i="6" s="1"/>
  <c r="AR312" i="6"/>
  <c r="AR280" i="6" s="1"/>
  <c r="AS312" i="6"/>
  <c r="AS280" i="6" s="1"/>
  <c r="AT312" i="6"/>
  <c r="AT280" i="6" s="1"/>
  <c r="AU312" i="6"/>
  <c r="AU280" i="6" s="1"/>
  <c r="AV312" i="6"/>
  <c r="AV280" i="6" s="1"/>
  <c r="AW312" i="6"/>
  <c r="AW280" i="6" s="1"/>
  <c r="AX312" i="6"/>
  <c r="AX280" i="6" s="1"/>
  <c r="AY312" i="6"/>
  <c r="AY280" i="6" s="1"/>
  <c r="AZ312" i="6"/>
  <c r="AZ280" i="6" s="1"/>
  <c r="BA312" i="6"/>
  <c r="BA280" i="6" s="1"/>
  <c r="BB312" i="6"/>
  <c r="BB280" i="6" s="1"/>
  <c r="BC312" i="6"/>
  <c r="BC280" i="6" s="1"/>
  <c r="BD312" i="6"/>
  <c r="BD280" i="6" s="1"/>
  <c r="BE312" i="6"/>
  <c r="BE280" i="6" s="1"/>
  <c r="BF312" i="6"/>
  <c r="BF280" i="6" s="1"/>
  <c r="BG312" i="6"/>
  <c r="BG280" i="6" s="1"/>
  <c r="BH312" i="6"/>
  <c r="BH280" i="6" s="1"/>
  <c r="BI312" i="6"/>
  <c r="BI280" i="6" s="1"/>
  <c r="BJ312" i="6"/>
  <c r="BJ280" i="6" s="1"/>
  <c r="BK312" i="6"/>
  <c r="BK280" i="6" s="1"/>
  <c r="BL312" i="6"/>
  <c r="BL280" i="6" s="1"/>
  <c r="BM312" i="6"/>
  <c r="BM280" i="6" s="1"/>
  <c r="BN312" i="6"/>
  <c r="BN280" i="6" s="1"/>
  <c r="BO312" i="6"/>
  <c r="BO280" i="6" s="1"/>
  <c r="BP312" i="6"/>
  <c r="BP280" i="6" s="1"/>
  <c r="BQ312" i="6"/>
  <c r="BQ280" i="6" s="1"/>
  <c r="BR312" i="6"/>
  <c r="BR280" i="6" s="1"/>
  <c r="BS312" i="6"/>
  <c r="BS280" i="6" s="1"/>
  <c r="BT312" i="6"/>
  <c r="BT280" i="6" s="1"/>
  <c r="BU312" i="6"/>
  <c r="BU280" i="6" s="1"/>
  <c r="BV312" i="6"/>
  <c r="BV280" i="6" s="1"/>
  <c r="BW312" i="6"/>
  <c r="BW280" i="6" s="1"/>
  <c r="BX312" i="6"/>
  <c r="BX280" i="6" s="1"/>
  <c r="BY312" i="6"/>
  <c r="BY280" i="6" s="1"/>
  <c r="BZ312" i="6"/>
  <c r="BZ280" i="6" s="1"/>
  <c r="CA312" i="6"/>
  <c r="CA280" i="6" s="1"/>
  <c r="CB312" i="6"/>
  <c r="CB280" i="6" s="1"/>
  <c r="CC312" i="6"/>
  <c r="CC280" i="6" s="1"/>
  <c r="CD312" i="6"/>
  <c r="CD280" i="6" s="1"/>
  <c r="CE312" i="6"/>
  <c r="CE280" i="6" s="1"/>
  <c r="CF312" i="6"/>
  <c r="CF280" i="6" s="1"/>
  <c r="CG312" i="6"/>
  <c r="CG280" i="6" s="1"/>
  <c r="CH312" i="6"/>
  <c r="CH280" i="6" s="1"/>
  <c r="CI312" i="6"/>
  <c r="CI280" i="6" s="1"/>
  <c r="CJ312" i="6"/>
  <c r="CJ280" i="6" s="1"/>
  <c r="CK312" i="6"/>
  <c r="CK280" i="6" s="1"/>
  <c r="C280" i="6"/>
  <c r="K280" i="6"/>
  <c r="B280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275" i="6"/>
  <c r="D275" i="6"/>
  <c r="E275" i="6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A278" i="6" s="1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T278" i="6" s="1"/>
  <c r="AU275" i="6"/>
  <c r="AV275" i="6"/>
  <c r="AW275" i="6"/>
  <c r="AX275" i="6"/>
  <c r="AY275" i="6"/>
  <c r="AZ275" i="6"/>
  <c r="BA275" i="6"/>
  <c r="BB275" i="6"/>
  <c r="BC275" i="6"/>
  <c r="BC278" i="6" s="1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T278" i="6" s="1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R278" i="6" s="1"/>
  <c r="AS276" i="6"/>
  <c r="AT276" i="6"/>
  <c r="AU276" i="6"/>
  <c r="AV276" i="6"/>
  <c r="AV278" i="6" s="1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H278" i="6" s="1"/>
  <c r="CI276" i="6"/>
  <c r="CJ276" i="6"/>
  <c r="CK276" i="6"/>
  <c r="C277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R278" i="6" s="1"/>
  <c r="S277" i="6"/>
  <c r="T277" i="6"/>
  <c r="U277" i="6"/>
  <c r="V277" i="6"/>
  <c r="V278" i="6" s="1"/>
  <c r="W277" i="6"/>
  <c r="X277" i="6"/>
  <c r="Y277" i="6"/>
  <c r="Z277" i="6"/>
  <c r="Z278" i="6" s="1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F278" i="6" s="1"/>
  <c r="CG277" i="6"/>
  <c r="CH277" i="6"/>
  <c r="CI277" i="6"/>
  <c r="CJ277" i="6"/>
  <c r="CK277" i="6"/>
  <c r="L278" i="6"/>
  <c r="AL278" i="6"/>
  <c r="AQ278" i="6"/>
  <c r="BI278" i="6"/>
  <c r="BN278" i="6"/>
  <c r="CE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303" i="6"/>
  <c r="D303" i="6"/>
  <c r="E303" i="6"/>
  <c r="F303" i="6"/>
  <c r="G303" i="6"/>
  <c r="H303" i="6"/>
  <c r="I303" i="6"/>
  <c r="I305" i="6" s="1"/>
  <c r="J303" i="6"/>
  <c r="J305" i="6" s="1"/>
  <c r="K303" i="6"/>
  <c r="K305" i="6" s="1"/>
  <c r="L303" i="6"/>
  <c r="L305" i="6" s="1"/>
  <c r="M303" i="6"/>
  <c r="M305" i="6" s="1"/>
  <c r="N303" i="6"/>
  <c r="N305" i="6" s="1"/>
  <c r="O303" i="6"/>
  <c r="O305" i="6" s="1"/>
  <c r="P303" i="6"/>
  <c r="P305" i="6" s="1"/>
  <c r="Q303" i="6"/>
  <c r="Q305" i="6" s="1"/>
  <c r="R303" i="6"/>
  <c r="R305" i="6" s="1"/>
  <c r="S303" i="6"/>
  <c r="S305" i="6" s="1"/>
  <c r="T303" i="6"/>
  <c r="T305" i="6" s="1"/>
  <c r="U303" i="6"/>
  <c r="U305" i="6" s="1"/>
  <c r="V303" i="6"/>
  <c r="V305" i="6" s="1"/>
  <c r="W303" i="6"/>
  <c r="W305" i="6" s="1"/>
  <c r="X303" i="6"/>
  <c r="X305" i="6" s="1"/>
  <c r="Y303" i="6"/>
  <c r="Y305" i="6" s="1"/>
  <c r="Z303" i="6"/>
  <c r="Z305" i="6" s="1"/>
  <c r="AA303" i="6"/>
  <c r="AA305" i="6" s="1"/>
  <c r="AB303" i="6"/>
  <c r="AB305" i="6" s="1"/>
  <c r="AC303" i="6"/>
  <c r="AC305" i="6" s="1"/>
  <c r="AD303" i="6"/>
  <c r="AD305" i="6" s="1"/>
  <c r="AE303" i="6"/>
  <c r="AE305" i="6" s="1"/>
  <c r="AF303" i="6"/>
  <c r="AF305" i="6" s="1"/>
  <c r="AG303" i="6"/>
  <c r="AG305" i="6" s="1"/>
  <c r="AH303" i="6"/>
  <c r="AH305" i="6" s="1"/>
  <c r="AI303" i="6"/>
  <c r="AI305" i="6" s="1"/>
  <c r="AJ303" i="6"/>
  <c r="AJ305" i="6" s="1"/>
  <c r="AK303" i="6"/>
  <c r="AK305" i="6" s="1"/>
  <c r="AL303" i="6"/>
  <c r="AL305" i="6" s="1"/>
  <c r="AM303" i="6"/>
  <c r="AM305" i="6" s="1"/>
  <c r="AN303" i="6"/>
  <c r="AN305" i="6" s="1"/>
  <c r="AO303" i="6"/>
  <c r="AO305" i="6" s="1"/>
  <c r="AP303" i="6"/>
  <c r="AP305" i="6" s="1"/>
  <c r="AQ303" i="6"/>
  <c r="AQ305" i="6" s="1"/>
  <c r="AR303" i="6"/>
  <c r="AS303" i="6"/>
  <c r="AS305" i="6" s="1"/>
  <c r="AT303" i="6"/>
  <c r="AT305" i="6" s="1"/>
  <c r="AU303" i="6"/>
  <c r="AU305" i="6" s="1"/>
  <c r="AV303" i="6"/>
  <c r="AV305" i="6" s="1"/>
  <c r="AW303" i="6"/>
  <c r="AW305" i="6" s="1"/>
  <c r="AX303" i="6"/>
  <c r="AX305" i="6" s="1"/>
  <c r="AY303" i="6"/>
  <c r="AY305" i="6" s="1"/>
  <c r="AZ303" i="6"/>
  <c r="AZ305" i="6" s="1"/>
  <c r="BA303" i="6"/>
  <c r="BA305" i="6" s="1"/>
  <c r="BB303" i="6"/>
  <c r="BB305" i="6" s="1"/>
  <c r="BC303" i="6"/>
  <c r="BC305" i="6" s="1"/>
  <c r="BD303" i="6"/>
  <c r="BD305" i="6" s="1"/>
  <c r="BE303" i="6"/>
  <c r="BE305" i="6" s="1"/>
  <c r="BF303" i="6"/>
  <c r="BF305" i="6" s="1"/>
  <c r="BG303" i="6"/>
  <c r="BG305" i="6" s="1"/>
  <c r="BH303" i="6"/>
  <c r="BH305" i="6" s="1"/>
  <c r="BI303" i="6"/>
  <c r="BI305" i="6" s="1"/>
  <c r="BJ303" i="6"/>
  <c r="BJ305" i="6" s="1"/>
  <c r="BK303" i="6"/>
  <c r="BK305" i="6" s="1"/>
  <c r="BL303" i="6"/>
  <c r="BL305" i="6" s="1"/>
  <c r="BM303" i="6"/>
  <c r="BM305" i="6" s="1"/>
  <c r="BN303" i="6"/>
  <c r="BN305" i="6" s="1"/>
  <c r="BO303" i="6"/>
  <c r="BO305" i="6" s="1"/>
  <c r="BP303" i="6"/>
  <c r="BP305" i="6" s="1"/>
  <c r="BQ303" i="6"/>
  <c r="BQ305" i="6" s="1"/>
  <c r="BR303" i="6"/>
  <c r="BR305" i="6" s="1"/>
  <c r="BS303" i="6"/>
  <c r="BS305" i="6" s="1"/>
  <c r="BT303" i="6"/>
  <c r="BT305" i="6" s="1"/>
  <c r="BU303" i="6"/>
  <c r="BU305" i="6" s="1"/>
  <c r="BV303" i="6"/>
  <c r="BV305" i="6" s="1"/>
  <c r="BW303" i="6"/>
  <c r="BW305" i="6" s="1"/>
  <c r="BX303" i="6"/>
  <c r="BX305" i="6" s="1"/>
  <c r="BY303" i="6"/>
  <c r="BY305" i="6" s="1"/>
  <c r="BZ303" i="6"/>
  <c r="BZ305" i="6" s="1"/>
  <c r="CA303" i="6"/>
  <c r="CA305" i="6" s="1"/>
  <c r="CB303" i="6"/>
  <c r="CB305" i="6" s="1"/>
  <c r="CC303" i="6"/>
  <c r="CC305" i="6" s="1"/>
  <c r="CD303" i="6"/>
  <c r="CD305" i="6" s="1"/>
  <c r="CE303" i="6"/>
  <c r="CE305" i="6" s="1"/>
  <c r="CF303" i="6"/>
  <c r="CF305" i="6" s="1"/>
  <c r="CG303" i="6"/>
  <c r="CG305" i="6" s="1"/>
  <c r="CH303" i="6"/>
  <c r="CH305" i="6" s="1"/>
  <c r="CI303" i="6"/>
  <c r="CI305" i="6" s="1"/>
  <c r="CJ303" i="6"/>
  <c r="CJ305" i="6" s="1"/>
  <c r="CK303" i="6"/>
  <c r="CK305" i="6" s="1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308" i="6"/>
  <c r="C298" i="6" s="1"/>
  <c r="D308" i="6"/>
  <c r="D298" i="6" s="1"/>
  <c r="E308" i="6"/>
  <c r="E298" i="6" s="1"/>
  <c r="F308" i="6"/>
  <c r="F298" i="6" s="1"/>
  <c r="G308" i="6"/>
  <c r="G298" i="6" s="1"/>
  <c r="H308" i="6"/>
  <c r="H298" i="6" s="1"/>
  <c r="I308" i="6"/>
  <c r="I298" i="6" s="1"/>
  <c r="J308" i="6"/>
  <c r="J298" i="6" s="1"/>
  <c r="K308" i="6"/>
  <c r="K298" i="6" s="1"/>
  <c r="L308" i="6"/>
  <c r="L298" i="6" s="1"/>
  <c r="M308" i="6"/>
  <c r="M298" i="6" s="1"/>
  <c r="N308" i="6"/>
  <c r="N298" i="6" s="1"/>
  <c r="O308" i="6"/>
  <c r="O298" i="6" s="1"/>
  <c r="P308" i="6"/>
  <c r="P298" i="6" s="1"/>
  <c r="Q308" i="6"/>
  <c r="Q298" i="6" s="1"/>
  <c r="R308" i="6"/>
  <c r="R298" i="6" s="1"/>
  <c r="S308" i="6"/>
  <c r="S298" i="6" s="1"/>
  <c r="T308" i="6"/>
  <c r="T298" i="6" s="1"/>
  <c r="U308" i="6"/>
  <c r="U298" i="6" s="1"/>
  <c r="V308" i="6"/>
  <c r="V298" i="6" s="1"/>
  <c r="W308" i="6"/>
  <c r="W298" i="6" s="1"/>
  <c r="X308" i="6"/>
  <c r="X298" i="6" s="1"/>
  <c r="Y308" i="6"/>
  <c r="Y298" i="6" s="1"/>
  <c r="Z308" i="6"/>
  <c r="Z298" i="6" s="1"/>
  <c r="AA308" i="6"/>
  <c r="AA298" i="6" s="1"/>
  <c r="AB308" i="6"/>
  <c r="AB298" i="6" s="1"/>
  <c r="AC308" i="6"/>
  <c r="AC298" i="6" s="1"/>
  <c r="AD308" i="6"/>
  <c r="AD298" i="6" s="1"/>
  <c r="AE308" i="6"/>
  <c r="AE298" i="6" s="1"/>
  <c r="AF308" i="6"/>
  <c r="AF298" i="6" s="1"/>
  <c r="AG308" i="6"/>
  <c r="AG298" i="6" s="1"/>
  <c r="AH308" i="6"/>
  <c r="AH298" i="6" s="1"/>
  <c r="AI308" i="6"/>
  <c r="AI298" i="6" s="1"/>
  <c r="AJ308" i="6"/>
  <c r="AJ298" i="6" s="1"/>
  <c r="AK308" i="6"/>
  <c r="AK298" i="6" s="1"/>
  <c r="AL308" i="6"/>
  <c r="AL298" i="6" s="1"/>
  <c r="AM308" i="6"/>
  <c r="AM298" i="6" s="1"/>
  <c r="AN308" i="6"/>
  <c r="AN298" i="6" s="1"/>
  <c r="AO308" i="6"/>
  <c r="AO298" i="6" s="1"/>
  <c r="AP308" i="6"/>
  <c r="AP298" i="6" s="1"/>
  <c r="AQ308" i="6"/>
  <c r="AQ298" i="6" s="1"/>
  <c r="AR308" i="6"/>
  <c r="AR298" i="6" s="1"/>
  <c r="AS308" i="6"/>
  <c r="AS298" i="6" s="1"/>
  <c r="AT308" i="6"/>
  <c r="AT298" i="6" s="1"/>
  <c r="AU308" i="6"/>
  <c r="AU298" i="6" s="1"/>
  <c r="AV308" i="6"/>
  <c r="AV298" i="6" s="1"/>
  <c r="AW308" i="6"/>
  <c r="AW298" i="6" s="1"/>
  <c r="AX308" i="6"/>
  <c r="AX298" i="6" s="1"/>
  <c r="AY308" i="6"/>
  <c r="AY298" i="6" s="1"/>
  <c r="AZ308" i="6"/>
  <c r="AZ298" i="6" s="1"/>
  <c r="BA308" i="6"/>
  <c r="BA298" i="6" s="1"/>
  <c r="BB308" i="6"/>
  <c r="BB298" i="6" s="1"/>
  <c r="BC308" i="6"/>
  <c r="BC298" i="6" s="1"/>
  <c r="BD308" i="6"/>
  <c r="BD298" i="6" s="1"/>
  <c r="BE308" i="6"/>
  <c r="BE298" i="6" s="1"/>
  <c r="BF308" i="6"/>
  <c r="BF298" i="6" s="1"/>
  <c r="BG308" i="6"/>
  <c r="BG298" i="6" s="1"/>
  <c r="BH308" i="6"/>
  <c r="BH298" i="6" s="1"/>
  <c r="BI308" i="6"/>
  <c r="BI298" i="6" s="1"/>
  <c r="BJ308" i="6"/>
  <c r="BJ298" i="6" s="1"/>
  <c r="BK308" i="6"/>
  <c r="BK298" i="6" s="1"/>
  <c r="BL308" i="6"/>
  <c r="BL298" i="6" s="1"/>
  <c r="BM308" i="6"/>
  <c r="BM298" i="6" s="1"/>
  <c r="BN308" i="6"/>
  <c r="BN298" i="6" s="1"/>
  <c r="BO308" i="6"/>
  <c r="BO298" i="6" s="1"/>
  <c r="BP308" i="6"/>
  <c r="BP298" i="6" s="1"/>
  <c r="BQ308" i="6"/>
  <c r="BQ298" i="6" s="1"/>
  <c r="BR308" i="6"/>
  <c r="BR298" i="6" s="1"/>
  <c r="BS308" i="6"/>
  <c r="BS298" i="6" s="1"/>
  <c r="BT308" i="6"/>
  <c r="BT298" i="6" s="1"/>
  <c r="BU308" i="6"/>
  <c r="BU298" i="6" s="1"/>
  <c r="BV308" i="6"/>
  <c r="BV298" i="6" s="1"/>
  <c r="BW308" i="6"/>
  <c r="BW298" i="6" s="1"/>
  <c r="BX308" i="6"/>
  <c r="BX298" i="6" s="1"/>
  <c r="BY308" i="6"/>
  <c r="BY298" i="6" s="1"/>
  <c r="BZ308" i="6"/>
  <c r="BZ298" i="6" s="1"/>
  <c r="CA308" i="6"/>
  <c r="CA298" i="6" s="1"/>
  <c r="CB308" i="6"/>
  <c r="CB298" i="6" s="1"/>
  <c r="CC308" i="6"/>
  <c r="CC298" i="6" s="1"/>
  <c r="CD308" i="6"/>
  <c r="CD298" i="6" s="1"/>
  <c r="CE308" i="6"/>
  <c r="CE298" i="6" s="1"/>
  <c r="CF308" i="6"/>
  <c r="CF298" i="6" s="1"/>
  <c r="CG308" i="6"/>
  <c r="CG298" i="6" s="1"/>
  <c r="CH308" i="6"/>
  <c r="CH298" i="6" s="1"/>
  <c r="CI308" i="6"/>
  <c r="CI298" i="6" s="1"/>
  <c r="CJ308" i="6"/>
  <c r="CJ298" i="6" s="1"/>
  <c r="CK308" i="6"/>
  <c r="CK298" i="6" s="1"/>
  <c r="C309" i="6"/>
  <c r="C299" i="6" s="1"/>
  <c r="D309" i="6"/>
  <c r="D299" i="6" s="1"/>
  <c r="E309" i="6"/>
  <c r="E299" i="6" s="1"/>
  <c r="F309" i="6"/>
  <c r="F299" i="6" s="1"/>
  <c r="G309" i="6"/>
  <c r="G299" i="6" s="1"/>
  <c r="H309" i="6"/>
  <c r="H299" i="6" s="1"/>
  <c r="I309" i="6"/>
  <c r="I299" i="6" s="1"/>
  <c r="J309" i="6"/>
  <c r="J299" i="6" s="1"/>
  <c r="K309" i="6"/>
  <c r="K299" i="6" s="1"/>
  <c r="L309" i="6"/>
  <c r="L299" i="6" s="1"/>
  <c r="M309" i="6"/>
  <c r="M299" i="6" s="1"/>
  <c r="N309" i="6"/>
  <c r="N299" i="6" s="1"/>
  <c r="O309" i="6"/>
  <c r="O299" i="6" s="1"/>
  <c r="P309" i="6"/>
  <c r="P299" i="6" s="1"/>
  <c r="Q309" i="6"/>
  <c r="Q299" i="6" s="1"/>
  <c r="R309" i="6"/>
  <c r="R299" i="6" s="1"/>
  <c r="S309" i="6"/>
  <c r="S299" i="6" s="1"/>
  <c r="T309" i="6"/>
  <c r="T299" i="6" s="1"/>
  <c r="U309" i="6"/>
  <c r="U299" i="6" s="1"/>
  <c r="V309" i="6"/>
  <c r="V299" i="6" s="1"/>
  <c r="W309" i="6"/>
  <c r="W299" i="6" s="1"/>
  <c r="X309" i="6"/>
  <c r="X299" i="6" s="1"/>
  <c r="Y309" i="6"/>
  <c r="Y299" i="6" s="1"/>
  <c r="Z309" i="6"/>
  <c r="Z299" i="6" s="1"/>
  <c r="AA309" i="6"/>
  <c r="AA299" i="6" s="1"/>
  <c r="AB309" i="6"/>
  <c r="AB299" i="6" s="1"/>
  <c r="AC309" i="6"/>
  <c r="AC299" i="6" s="1"/>
  <c r="AD309" i="6"/>
  <c r="AD299" i="6" s="1"/>
  <c r="AE309" i="6"/>
  <c r="AE299" i="6" s="1"/>
  <c r="AF309" i="6"/>
  <c r="AF299" i="6" s="1"/>
  <c r="AG309" i="6"/>
  <c r="AG299" i="6" s="1"/>
  <c r="AH309" i="6"/>
  <c r="AH299" i="6" s="1"/>
  <c r="AI309" i="6"/>
  <c r="AI299" i="6" s="1"/>
  <c r="AJ309" i="6"/>
  <c r="AJ299" i="6" s="1"/>
  <c r="AK309" i="6"/>
  <c r="AK299" i="6" s="1"/>
  <c r="AL309" i="6"/>
  <c r="AL299" i="6" s="1"/>
  <c r="AM309" i="6"/>
  <c r="AM299" i="6" s="1"/>
  <c r="AN309" i="6"/>
  <c r="AN299" i="6" s="1"/>
  <c r="AO309" i="6"/>
  <c r="AO299" i="6" s="1"/>
  <c r="AP309" i="6"/>
  <c r="AP299" i="6" s="1"/>
  <c r="AQ309" i="6"/>
  <c r="AQ299" i="6" s="1"/>
  <c r="AR309" i="6"/>
  <c r="AR299" i="6" s="1"/>
  <c r="AS309" i="6"/>
  <c r="AS299" i="6" s="1"/>
  <c r="AT309" i="6"/>
  <c r="AT299" i="6" s="1"/>
  <c r="AU309" i="6"/>
  <c r="AU299" i="6" s="1"/>
  <c r="AV309" i="6"/>
  <c r="AV299" i="6" s="1"/>
  <c r="AW309" i="6"/>
  <c r="AW299" i="6" s="1"/>
  <c r="AX309" i="6"/>
  <c r="AX299" i="6" s="1"/>
  <c r="AY309" i="6"/>
  <c r="AY299" i="6" s="1"/>
  <c r="AZ309" i="6"/>
  <c r="AZ299" i="6" s="1"/>
  <c r="BA309" i="6"/>
  <c r="BA299" i="6" s="1"/>
  <c r="BB309" i="6"/>
  <c r="BB299" i="6" s="1"/>
  <c r="BC309" i="6"/>
  <c r="BC299" i="6" s="1"/>
  <c r="BD309" i="6"/>
  <c r="BD299" i="6" s="1"/>
  <c r="BE309" i="6"/>
  <c r="BE299" i="6" s="1"/>
  <c r="BF309" i="6"/>
  <c r="BF299" i="6" s="1"/>
  <c r="BG309" i="6"/>
  <c r="BG299" i="6" s="1"/>
  <c r="BH309" i="6"/>
  <c r="BH299" i="6" s="1"/>
  <c r="BI309" i="6"/>
  <c r="BI299" i="6" s="1"/>
  <c r="BJ309" i="6"/>
  <c r="BJ299" i="6" s="1"/>
  <c r="BK309" i="6"/>
  <c r="BK299" i="6" s="1"/>
  <c r="BL309" i="6"/>
  <c r="BL299" i="6" s="1"/>
  <c r="BM309" i="6"/>
  <c r="BM299" i="6" s="1"/>
  <c r="BN309" i="6"/>
  <c r="BN299" i="6" s="1"/>
  <c r="BO309" i="6"/>
  <c r="BO299" i="6" s="1"/>
  <c r="BP309" i="6"/>
  <c r="BP299" i="6" s="1"/>
  <c r="BQ309" i="6"/>
  <c r="BQ299" i="6" s="1"/>
  <c r="BR309" i="6"/>
  <c r="BR299" i="6" s="1"/>
  <c r="BS309" i="6"/>
  <c r="BS299" i="6" s="1"/>
  <c r="BT309" i="6"/>
  <c r="BT299" i="6" s="1"/>
  <c r="BU309" i="6"/>
  <c r="BU299" i="6" s="1"/>
  <c r="BV309" i="6"/>
  <c r="BV299" i="6" s="1"/>
  <c r="BW309" i="6"/>
  <c r="BW299" i="6" s="1"/>
  <c r="BX309" i="6"/>
  <c r="BX299" i="6" s="1"/>
  <c r="BY309" i="6"/>
  <c r="BY299" i="6" s="1"/>
  <c r="BZ309" i="6"/>
  <c r="BZ299" i="6" s="1"/>
  <c r="CA309" i="6"/>
  <c r="CA299" i="6" s="1"/>
  <c r="CB309" i="6"/>
  <c r="CB299" i="6" s="1"/>
  <c r="CC309" i="6"/>
  <c r="CC299" i="6" s="1"/>
  <c r="CD309" i="6"/>
  <c r="CD299" i="6" s="1"/>
  <c r="CE309" i="6"/>
  <c r="CE299" i="6" s="1"/>
  <c r="CF309" i="6"/>
  <c r="CF299" i="6" s="1"/>
  <c r="CG309" i="6"/>
  <c r="CG299" i="6" s="1"/>
  <c r="CH309" i="6"/>
  <c r="CH299" i="6" s="1"/>
  <c r="CI309" i="6"/>
  <c r="CI299" i="6" s="1"/>
  <c r="CJ309" i="6"/>
  <c r="CJ299" i="6" s="1"/>
  <c r="CK309" i="6"/>
  <c r="CK299" i="6" s="1"/>
  <c r="C310" i="6"/>
  <c r="C300" i="6" s="1"/>
  <c r="D310" i="6"/>
  <c r="D300" i="6" s="1"/>
  <c r="E310" i="6"/>
  <c r="E300" i="6" s="1"/>
  <c r="F310" i="6"/>
  <c r="F300" i="6" s="1"/>
  <c r="G310" i="6"/>
  <c r="G300" i="6" s="1"/>
  <c r="H310" i="6"/>
  <c r="H300" i="6" s="1"/>
  <c r="I310" i="6"/>
  <c r="I300" i="6" s="1"/>
  <c r="J310" i="6"/>
  <c r="J300" i="6" s="1"/>
  <c r="K310" i="6"/>
  <c r="K300" i="6" s="1"/>
  <c r="L310" i="6"/>
  <c r="L300" i="6" s="1"/>
  <c r="M310" i="6"/>
  <c r="M300" i="6" s="1"/>
  <c r="N310" i="6"/>
  <c r="N300" i="6" s="1"/>
  <c r="O310" i="6"/>
  <c r="O300" i="6" s="1"/>
  <c r="P310" i="6"/>
  <c r="P300" i="6" s="1"/>
  <c r="Q310" i="6"/>
  <c r="Q300" i="6" s="1"/>
  <c r="R310" i="6"/>
  <c r="R300" i="6" s="1"/>
  <c r="S310" i="6"/>
  <c r="S300" i="6" s="1"/>
  <c r="T310" i="6"/>
  <c r="T300" i="6" s="1"/>
  <c r="U310" i="6"/>
  <c r="U300" i="6" s="1"/>
  <c r="V310" i="6"/>
  <c r="V300" i="6" s="1"/>
  <c r="W310" i="6"/>
  <c r="W300" i="6" s="1"/>
  <c r="X310" i="6"/>
  <c r="X300" i="6" s="1"/>
  <c r="Y310" i="6"/>
  <c r="Y300" i="6" s="1"/>
  <c r="Z310" i="6"/>
  <c r="Z300" i="6" s="1"/>
  <c r="AA310" i="6"/>
  <c r="AA300" i="6" s="1"/>
  <c r="AB310" i="6"/>
  <c r="AB300" i="6" s="1"/>
  <c r="AC310" i="6"/>
  <c r="AC300" i="6" s="1"/>
  <c r="AD310" i="6"/>
  <c r="AD300" i="6" s="1"/>
  <c r="AE310" i="6"/>
  <c r="AE300" i="6" s="1"/>
  <c r="AF310" i="6"/>
  <c r="AF300" i="6" s="1"/>
  <c r="AG310" i="6"/>
  <c r="AG300" i="6" s="1"/>
  <c r="AH310" i="6"/>
  <c r="AH300" i="6" s="1"/>
  <c r="AI310" i="6"/>
  <c r="AI300" i="6" s="1"/>
  <c r="AJ310" i="6"/>
  <c r="AJ300" i="6" s="1"/>
  <c r="AK310" i="6"/>
  <c r="AK300" i="6" s="1"/>
  <c r="AL310" i="6"/>
  <c r="AL300" i="6" s="1"/>
  <c r="AM310" i="6"/>
  <c r="AM300" i="6" s="1"/>
  <c r="AN310" i="6"/>
  <c r="AN300" i="6" s="1"/>
  <c r="AO310" i="6"/>
  <c r="AO300" i="6" s="1"/>
  <c r="AP310" i="6"/>
  <c r="AP300" i="6" s="1"/>
  <c r="AQ310" i="6"/>
  <c r="AQ300" i="6" s="1"/>
  <c r="AR310" i="6"/>
  <c r="AR300" i="6" s="1"/>
  <c r="AS310" i="6"/>
  <c r="AS300" i="6" s="1"/>
  <c r="AT310" i="6"/>
  <c r="AT300" i="6" s="1"/>
  <c r="AU310" i="6"/>
  <c r="AU300" i="6" s="1"/>
  <c r="AV310" i="6"/>
  <c r="AV300" i="6" s="1"/>
  <c r="AW310" i="6"/>
  <c r="AW300" i="6" s="1"/>
  <c r="AX310" i="6"/>
  <c r="AX300" i="6" s="1"/>
  <c r="AY310" i="6"/>
  <c r="AY300" i="6" s="1"/>
  <c r="AZ310" i="6"/>
  <c r="AZ300" i="6" s="1"/>
  <c r="BA310" i="6"/>
  <c r="BA300" i="6" s="1"/>
  <c r="BB310" i="6"/>
  <c r="BB300" i="6" s="1"/>
  <c r="BC310" i="6"/>
  <c r="BC300" i="6" s="1"/>
  <c r="BD310" i="6"/>
  <c r="BD300" i="6" s="1"/>
  <c r="BE310" i="6"/>
  <c r="BE300" i="6" s="1"/>
  <c r="BF310" i="6"/>
  <c r="BF300" i="6" s="1"/>
  <c r="BG310" i="6"/>
  <c r="BG300" i="6" s="1"/>
  <c r="BH310" i="6"/>
  <c r="BH300" i="6" s="1"/>
  <c r="BI310" i="6"/>
  <c r="BI300" i="6" s="1"/>
  <c r="BJ310" i="6"/>
  <c r="BJ300" i="6" s="1"/>
  <c r="BK310" i="6"/>
  <c r="BK300" i="6" s="1"/>
  <c r="BL310" i="6"/>
  <c r="BL300" i="6" s="1"/>
  <c r="BM310" i="6"/>
  <c r="BM300" i="6" s="1"/>
  <c r="BN310" i="6"/>
  <c r="BN300" i="6" s="1"/>
  <c r="BO310" i="6"/>
  <c r="BO300" i="6" s="1"/>
  <c r="BP310" i="6"/>
  <c r="BP300" i="6" s="1"/>
  <c r="BQ310" i="6"/>
  <c r="BQ300" i="6" s="1"/>
  <c r="BR310" i="6"/>
  <c r="BR300" i="6" s="1"/>
  <c r="BS310" i="6"/>
  <c r="BS300" i="6" s="1"/>
  <c r="BT310" i="6"/>
  <c r="BT300" i="6" s="1"/>
  <c r="BU310" i="6"/>
  <c r="BU300" i="6" s="1"/>
  <c r="BV310" i="6"/>
  <c r="BV300" i="6" s="1"/>
  <c r="BW310" i="6"/>
  <c r="BW300" i="6" s="1"/>
  <c r="BX310" i="6"/>
  <c r="BX300" i="6" s="1"/>
  <c r="BY310" i="6"/>
  <c r="BY300" i="6" s="1"/>
  <c r="BZ310" i="6"/>
  <c r="BZ300" i="6" s="1"/>
  <c r="CA310" i="6"/>
  <c r="CA300" i="6" s="1"/>
  <c r="CB310" i="6"/>
  <c r="CB300" i="6" s="1"/>
  <c r="CC310" i="6"/>
  <c r="CC300" i="6" s="1"/>
  <c r="CD310" i="6"/>
  <c r="CD300" i="6" s="1"/>
  <c r="CE310" i="6"/>
  <c r="CE300" i="6" s="1"/>
  <c r="CF310" i="6"/>
  <c r="CF300" i="6" s="1"/>
  <c r="CG310" i="6"/>
  <c r="CG300" i="6" s="1"/>
  <c r="CH310" i="6"/>
  <c r="CH300" i="6" s="1"/>
  <c r="CI310" i="6"/>
  <c r="CI300" i="6" s="1"/>
  <c r="CJ310" i="6"/>
  <c r="CJ300" i="6" s="1"/>
  <c r="CK310" i="6"/>
  <c r="CK300" i="6" s="1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79" i="6"/>
  <c r="B278" i="6"/>
  <c r="B277" i="6"/>
  <c r="B276" i="6"/>
  <c r="B275" i="6"/>
  <c r="B274" i="6"/>
  <c r="B273" i="6"/>
  <c r="B272" i="6"/>
  <c r="B271" i="6"/>
  <c r="B270" i="6"/>
  <c r="B310" i="6"/>
  <c r="B309" i="6"/>
  <c r="B308" i="6"/>
  <c r="CK278" i="6" l="1"/>
  <c r="CK233" i="4"/>
  <c r="CI278" i="6"/>
  <c r="CI233" i="4"/>
  <c r="CJ278" i="6"/>
  <c r="CJ233" i="4"/>
  <c r="CH233" i="4"/>
  <c r="CG278" i="6"/>
  <c r="CG233" i="4"/>
  <c r="CD278" i="6"/>
  <c r="CC278" i="6"/>
  <c r="CC233" i="4"/>
  <c r="CB278" i="6"/>
  <c r="CB233" i="4"/>
  <c r="CA278" i="6"/>
  <c r="CA233" i="4"/>
  <c r="BZ278" i="6"/>
  <c r="BZ233" i="4"/>
  <c r="BY278" i="6"/>
  <c r="BY233" i="4"/>
  <c r="BX278" i="6"/>
  <c r="BW278" i="6"/>
  <c r="BV278" i="6"/>
  <c r="BU278" i="6"/>
  <c r="BU233" i="4"/>
  <c r="BT278" i="6"/>
  <c r="BT233" i="4"/>
  <c r="BS278" i="6"/>
  <c r="BS233" i="4"/>
  <c r="BR278" i="6"/>
  <c r="BQ278" i="6"/>
  <c r="BQ233" i="4"/>
  <c r="BP278" i="6"/>
  <c r="BO278" i="6"/>
  <c r="BM278" i="6"/>
  <c r="BM233" i="4"/>
  <c r="BL278" i="6"/>
  <c r="BL233" i="4"/>
  <c r="BK278" i="6"/>
  <c r="BK233" i="4"/>
  <c r="BJ278" i="6"/>
  <c r="BI233" i="4"/>
  <c r="BH278" i="6"/>
  <c r="BG278" i="6"/>
  <c r="BF278" i="6"/>
  <c r="BE233" i="4"/>
  <c r="BD278" i="6"/>
  <c r="BD233" i="4"/>
  <c r="BC233" i="4"/>
  <c r="BB278" i="6"/>
  <c r="BA278" i="6"/>
  <c r="BA233" i="4"/>
  <c r="AZ278" i="6"/>
  <c r="AY278" i="6"/>
  <c r="AX278" i="6"/>
  <c r="AV233" i="4"/>
  <c r="AU278" i="6"/>
  <c r="AU233" i="4"/>
  <c r="AP278" i="6"/>
  <c r="AO278" i="6"/>
  <c r="AO233" i="4"/>
  <c r="AN278" i="6"/>
  <c r="AN233" i="4"/>
  <c r="AM278" i="6"/>
  <c r="AM233" i="4"/>
  <c r="AL233" i="4"/>
  <c r="AK278" i="6"/>
  <c r="AK233" i="4"/>
  <c r="AJ278" i="6"/>
  <c r="AI278" i="6"/>
  <c r="AH278" i="6"/>
  <c r="AG278" i="6"/>
  <c r="AG233" i="4"/>
  <c r="AF278" i="6"/>
  <c r="AF233" i="4"/>
  <c r="AE278" i="6"/>
  <c r="AE233" i="4"/>
  <c r="AD278" i="6"/>
  <c r="AD233" i="4"/>
  <c r="AC278" i="6"/>
  <c r="AC233" i="4"/>
  <c r="AB278" i="6"/>
  <c r="Y278" i="6"/>
  <c r="Y233" i="4"/>
  <c r="X278" i="6"/>
  <c r="X233" i="4"/>
  <c r="W278" i="6"/>
  <c r="W233" i="4"/>
  <c r="AT233" i="4"/>
  <c r="U278" i="6"/>
  <c r="U233" i="4"/>
  <c r="S278" i="6"/>
  <c r="Q233" i="4"/>
  <c r="P278" i="6"/>
  <c r="P233" i="4"/>
  <c r="AS278" i="6"/>
  <c r="AS233" i="4"/>
  <c r="O278" i="6"/>
  <c r="O233" i="4"/>
  <c r="N278" i="6"/>
  <c r="N233" i="4"/>
  <c r="M233" i="4"/>
  <c r="K278" i="6"/>
  <c r="J278" i="6"/>
  <c r="I233" i="4"/>
  <c r="H278" i="6"/>
  <c r="G233" i="4"/>
  <c r="G278" i="6"/>
  <c r="F278" i="6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78" i="6"/>
  <c r="E233" i="4"/>
  <c r="D278" i="6"/>
  <c r="D233" i="4"/>
  <c r="C278" i="6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K207" i="4" s="1"/>
  <c r="CJ210" i="4"/>
  <c r="CJ207" i="4" s="1"/>
  <c r="CI210" i="4"/>
  <c r="CH210" i="4"/>
  <c r="CH207" i="4" s="1"/>
  <c r="CG210" i="4"/>
  <c r="CG207" i="4" s="1"/>
  <c r="CF210" i="4"/>
  <c r="CF207" i="4" s="1"/>
  <c r="CE210" i="4"/>
  <c r="CE207" i="4" s="1"/>
  <c r="CD210" i="4"/>
  <c r="CC210" i="4"/>
  <c r="CC207" i="4" s="1"/>
  <c r="CB210" i="4"/>
  <c r="CA210" i="4"/>
  <c r="BZ210" i="4"/>
  <c r="BZ207" i="4" s="1"/>
  <c r="BY210" i="4"/>
  <c r="BY207" i="4" s="1"/>
  <c r="BX210" i="4"/>
  <c r="BX207" i="4" s="1"/>
  <c r="BW210" i="4"/>
  <c r="BV210" i="4"/>
  <c r="BV207" i="4" s="1"/>
  <c r="BU210" i="4"/>
  <c r="BU207" i="4" s="1"/>
  <c r="BT210" i="4"/>
  <c r="BT207" i="4" s="1"/>
  <c r="BS210" i="4"/>
  <c r="BS207" i="4" s="1"/>
  <c r="BR210" i="4"/>
  <c r="BR207" i="4" s="1"/>
  <c r="BQ210" i="4"/>
  <c r="BQ207" i="4" s="1"/>
  <c r="BP210" i="4"/>
  <c r="BP207" i="4" s="1"/>
  <c r="BO210" i="4"/>
  <c r="BN210" i="4"/>
  <c r="BM210" i="4"/>
  <c r="BM207" i="4" s="1"/>
  <c r="BL210" i="4"/>
  <c r="BK210" i="4"/>
  <c r="BJ210" i="4"/>
  <c r="BJ207" i="4" s="1"/>
  <c r="BI210" i="4"/>
  <c r="BI207" i="4" s="1"/>
  <c r="BH210" i="4"/>
  <c r="BH207" i="4" s="1"/>
  <c r="BG210" i="4"/>
  <c r="BG207" i="4" s="1"/>
  <c r="BF210" i="4"/>
  <c r="BF207" i="4" s="1"/>
  <c r="BE210" i="4"/>
  <c r="BE207" i="4" s="1"/>
  <c r="BD210" i="4"/>
  <c r="BC210" i="4"/>
  <c r="BB210" i="4"/>
  <c r="BB207" i="4" s="1"/>
  <c r="BA210" i="4"/>
  <c r="AZ210" i="4"/>
  <c r="AZ207" i="4" s="1"/>
  <c r="AY210" i="4"/>
  <c r="AX210" i="4"/>
  <c r="AW210" i="4"/>
  <c r="AW207" i="4" s="1"/>
  <c r="AV210" i="4"/>
  <c r="AU210" i="4"/>
  <c r="AU207" i="4" s="1"/>
  <c r="AT210" i="4"/>
  <c r="AT207" i="4" s="1"/>
  <c r="AS210" i="4"/>
  <c r="AS207" i="4" s="1"/>
  <c r="BC207" i="4"/>
  <c r="BA207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Q207" i="4" s="1"/>
  <c r="AP210" i="4"/>
  <c r="AP207" i="4" s="1"/>
  <c r="AO210" i="4"/>
  <c r="AO207" i="4" s="1"/>
  <c r="AN210" i="4"/>
  <c r="AM210" i="4"/>
  <c r="AM207" i="4" s="1"/>
  <c r="AL210" i="4"/>
  <c r="AK210" i="4"/>
  <c r="AK207" i="4" s="1"/>
  <c r="AJ210" i="4"/>
  <c r="AJ207" i="4" s="1"/>
  <c r="AI210" i="4"/>
  <c r="AH210" i="4"/>
  <c r="AH207" i="4" s="1"/>
  <c r="AG210" i="4"/>
  <c r="AG207" i="4" s="1"/>
  <c r="AF210" i="4"/>
  <c r="AE210" i="4"/>
  <c r="AD210" i="4"/>
  <c r="AD207" i="4" s="1"/>
  <c r="AC210" i="4"/>
  <c r="AB210" i="4"/>
  <c r="AB207" i="4" s="1"/>
  <c r="AA210" i="4"/>
  <c r="AA207" i="4" s="1"/>
  <c r="Z210" i="4"/>
  <c r="Y210" i="4"/>
  <c r="X210" i="4"/>
  <c r="W210" i="4"/>
  <c r="W207" i="4" s="1"/>
  <c r="V210" i="4"/>
  <c r="U210" i="4"/>
  <c r="U207" i="4" s="1"/>
  <c r="T210" i="4"/>
  <c r="T207" i="4" s="1"/>
  <c r="S210" i="4"/>
  <c r="R210" i="4"/>
  <c r="Q210" i="4"/>
  <c r="Q207" i="4" s="1"/>
  <c r="P210" i="4"/>
  <c r="O210" i="4"/>
  <c r="O207" i="4" s="1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07" i="4" s="1"/>
  <c r="F217" i="4"/>
  <c r="F218" i="4"/>
  <c r="F219" i="4"/>
  <c r="F220" i="4"/>
  <c r="F221" i="4"/>
  <c r="F216" i="4"/>
  <c r="F222" i="4" s="1"/>
  <c r="F196" i="4"/>
  <c r="F195" i="4"/>
  <c r="E207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0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08" i="4"/>
  <c r="C207" i="4"/>
  <c r="C203" i="4"/>
  <c r="C202" i="4"/>
  <c r="C200" i="4"/>
  <c r="C199" i="4"/>
  <c r="C196" i="4"/>
  <c r="C195" i="4"/>
  <c r="C211" i="4"/>
  <c r="C212" i="4"/>
  <c r="C213" i="4"/>
  <c r="B208" i="4"/>
  <c r="B211" i="4"/>
  <c r="B212" i="4"/>
  <c r="B213" i="4"/>
  <c r="B210" i="4"/>
  <c r="B203" i="4"/>
  <c r="B202" i="4"/>
  <c r="B200" i="4"/>
  <c r="B199" i="4"/>
  <c r="B198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C206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C201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C205" i="4"/>
  <c r="E200" i="4"/>
  <c r="G199" i="4"/>
  <c r="G206" i="4" s="1"/>
  <c r="H199" i="4"/>
  <c r="B206" i="4"/>
  <c r="E214" i="4"/>
  <c r="F214" i="4"/>
  <c r="G198" i="4"/>
  <c r="C214" i="4"/>
  <c r="H198" i="4"/>
  <c r="D222" i="4"/>
  <c r="D202" i="4" s="1"/>
  <c r="G200" i="4"/>
  <c r="H200" i="4"/>
  <c r="F198" i="4"/>
  <c r="B205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07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7" i="4"/>
  <c r="CD208" i="4"/>
  <c r="CD222" i="4"/>
  <c r="CD199" i="4" s="1"/>
  <c r="CC222" i="4"/>
  <c r="CC202" i="4" s="1"/>
  <c r="CB214" i="4"/>
  <c r="CB207" i="4"/>
  <c r="CB222" i="4"/>
  <c r="CB199" i="4" s="1"/>
  <c r="CA214" i="4"/>
  <c r="CA208" i="4"/>
  <c r="CA207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07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07" i="4"/>
  <c r="BO222" i="4"/>
  <c r="BO202" i="4" s="1"/>
  <c r="BO197" i="4"/>
  <c r="BN208" i="4"/>
  <c r="BN214" i="4"/>
  <c r="BN207" i="4"/>
  <c r="BN222" i="4"/>
  <c r="BN199" i="4" s="1"/>
  <c r="BM222" i="4"/>
  <c r="BM202" i="4" s="1"/>
  <c r="BL214" i="4"/>
  <c r="BL207" i="4"/>
  <c r="BL222" i="4"/>
  <c r="BL202" i="4" s="1"/>
  <c r="BK214" i="4"/>
  <c r="BK208" i="4"/>
  <c r="BK207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07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07" i="4"/>
  <c r="AY222" i="4"/>
  <c r="AY202" i="4" s="1"/>
  <c r="AX208" i="4"/>
  <c r="AX214" i="4"/>
  <c r="AX207" i="4"/>
  <c r="AX222" i="4"/>
  <c r="AX199" i="4" s="1"/>
  <c r="AW222" i="4"/>
  <c r="AW202" i="4" s="1"/>
  <c r="AW197" i="4"/>
  <c r="AV214" i="4"/>
  <c r="AV207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07" i="4"/>
  <c r="AN222" i="4"/>
  <c r="AN202" i="4" s="1"/>
  <c r="AN197" i="4"/>
  <c r="AM208" i="4"/>
  <c r="AM214" i="4"/>
  <c r="AM222" i="4"/>
  <c r="AM199" i="4" s="1"/>
  <c r="AL214" i="4"/>
  <c r="AL208" i="4"/>
  <c r="AL207" i="4"/>
  <c r="AL222" i="4"/>
  <c r="AL203" i="4" s="1"/>
  <c r="AL197" i="4"/>
  <c r="AK208" i="4"/>
  <c r="AK214" i="4"/>
  <c r="AK222" i="4"/>
  <c r="AK202" i="4" s="1"/>
  <c r="AJ222" i="4"/>
  <c r="AJ200" i="4" s="1"/>
  <c r="AI208" i="4"/>
  <c r="AI207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07" i="4"/>
  <c r="AF222" i="4"/>
  <c r="AF204" i="4" s="1"/>
  <c r="AE214" i="4"/>
  <c r="AE208" i="4"/>
  <c r="AE207" i="4"/>
  <c r="AE222" i="4"/>
  <c r="AE200" i="4" s="1"/>
  <c r="AD214" i="4"/>
  <c r="AD208" i="4"/>
  <c r="AD222" i="4"/>
  <c r="AD200" i="4" s="1"/>
  <c r="AC208" i="4"/>
  <c r="AC214" i="4"/>
  <c r="AC207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07" i="4"/>
  <c r="Z222" i="4"/>
  <c r="Z203" i="4" s="1"/>
  <c r="Z197" i="4"/>
  <c r="Y214" i="4"/>
  <c r="Y207" i="4"/>
  <c r="Y208" i="4"/>
  <c r="Y222" i="4"/>
  <c r="Y198" i="4" s="1"/>
  <c r="Y197" i="4"/>
  <c r="X208" i="4"/>
  <c r="X207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07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07" i="4"/>
  <c r="S222" i="4"/>
  <c r="S199" i="4" s="1"/>
  <c r="S197" i="4"/>
  <c r="R208" i="4"/>
  <c r="R214" i="4"/>
  <c r="R207" i="4"/>
  <c r="R222" i="4"/>
  <c r="R199" i="4" s="1"/>
  <c r="R197" i="4"/>
  <c r="Q208" i="4"/>
  <c r="Q214" i="4"/>
  <c r="Q222" i="4"/>
  <c r="Q203" i="4" s="1"/>
  <c r="P214" i="4"/>
  <c r="P208" i="4"/>
  <c r="P207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N207" i="4"/>
  <c r="M222" i="4"/>
  <c r="M204" i="4" s="1"/>
  <c r="M208" i="4"/>
  <c r="M214" i="4"/>
  <c r="M207" i="4"/>
  <c r="L222" i="4"/>
  <c r="L208" i="4"/>
  <c r="L207" i="4"/>
  <c r="L214" i="4"/>
  <c r="K222" i="4"/>
  <c r="K198" i="4" s="1"/>
  <c r="K208" i="4"/>
  <c r="K214" i="4"/>
  <c r="K207" i="4"/>
  <c r="J222" i="4"/>
  <c r="J214" i="4"/>
  <c r="J207" i="4"/>
  <c r="J208" i="4"/>
  <c r="I222" i="4"/>
  <c r="I200" i="4" s="1"/>
  <c r="I208" i="4"/>
  <c r="I214" i="4"/>
  <c r="I207" i="4"/>
  <c r="AR208" i="4"/>
  <c r="AR214" i="4"/>
  <c r="AR207" i="4"/>
  <c r="H208" i="4"/>
  <c r="H201" i="4"/>
  <c r="H207" i="4"/>
  <c r="G201" i="4"/>
  <c r="G208" i="4"/>
  <c r="G207" i="4"/>
  <c r="F208" i="4"/>
  <c r="F205" i="4"/>
  <c r="C197" i="4"/>
  <c r="B214" i="4"/>
  <c r="B201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F206" i="4"/>
  <c r="H206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E206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6" i="4"/>
  <c r="I201" i="4"/>
  <c r="AR201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K206" i="4" l="1"/>
  <c r="AB205" i="4"/>
  <c r="CE205" i="4"/>
  <c r="AR206" i="4"/>
  <c r="D206" i="4"/>
  <c r="Y201" i="4"/>
  <c r="J206" i="4"/>
  <c r="AR205" i="4"/>
  <c r="I205" i="4"/>
  <c r="CK205" i="4"/>
  <c r="CK201" i="4"/>
  <c r="CK206" i="4"/>
  <c r="CJ201" i="4"/>
  <c r="CJ205" i="4"/>
  <c r="CJ206" i="4"/>
  <c r="CI205" i="4"/>
  <c r="CI201" i="4"/>
  <c r="CI206" i="4"/>
  <c r="CH205" i="4"/>
  <c r="CH206" i="4"/>
  <c r="CH201" i="4"/>
  <c r="CG201" i="4"/>
  <c r="CG205" i="4"/>
  <c r="CG206" i="4"/>
  <c r="CF205" i="4"/>
  <c r="CF206" i="4"/>
  <c r="CF201" i="4"/>
  <c r="CE206" i="4"/>
  <c r="CE201" i="4"/>
  <c r="CD201" i="4"/>
  <c r="CD205" i="4"/>
  <c r="CD206" i="4"/>
  <c r="CC205" i="4"/>
  <c r="CC201" i="4"/>
  <c r="CC206" i="4"/>
  <c r="CB201" i="4"/>
  <c r="CB205" i="4"/>
  <c r="CB206" i="4"/>
  <c r="CA201" i="4"/>
  <c r="CA206" i="4"/>
  <c r="CA205" i="4"/>
  <c r="BZ205" i="4"/>
  <c r="BZ206" i="4"/>
  <c r="BZ201" i="4"/>
  <c r="BY205" i="4"/>
  <c r="BY206" i="4"/>
  <c r="BY201" i="4"/>
  <c r="BX201" i="4"/>
  <c r="BX205" i="4"/>
  <c r="BX206" i="4"/>
  <c r="BW201" i="4"/>
  <c r="BW205" i="4"/>
  <c r="BW206" i="4"/>
  <c r="BV201" i="4"/>
  <c r="BV206" i="4"/>
  <c r="BV205" i="4"/>
  <c r="BU201" i="4"/>
  <c r="BU206" i="4"/>
  <c r="BU205" i="4"/>
  <c r="BT201" i="4"/>
  <c r="BT206" i="4"/>
  <c r="BT205" i="4"/>
  <c r="BS206" i="4"/>
  <c r="BS205" i="4"/>
  <c r="BR205" i="4"/>
  <c r="BR206" i="4"/>
  <c r="BR201" i="4"/>
  <c r="BQ201" i="4"/>
  <c r="BQ205" i="4"/>
  <c r="BQ206" i="4"/>
  <c r="BP201" i="4"/>
  <c r="BP206" i="4"/>
  <c r="BP205" i="4"/>
  <c r="BO205" i="4"/>
  <c r="BO201" i="4"/>
  <c r="BO206" i="4"/>
  <c r="BN201" i="4"/>
  <c r="BN205" i="4"/>
  <c r="BN206" i="4"/>
  <c r="BM205" i="4"/>
  <c r="BM201" i="4"/>
  <c r="BM206" i="4"/>
  <c r="BL201" i="4"/>
  <c r="BL205" i="4"/>
  <c r="BL206" i="4"/>
  <c r="BK201" i="4"/>
  <c r="BK205" i="4"/>
  <c r="BK206" i="4"/>
  <c r="BJ205" i="4"/>
  <c r="BJ201" i="4"/>
  <c r="BJ206" i="4"/>
  <c r="BI206" i="4"/>
  <c r="BI205" i="4"/>
  <c r="BI201" i="4"/>
  <c r="BH205" i="4"/>
  <c r="BH201" i="4"/>
  <c r="BH206" i="4"/>
  <c r="BG201" i="4"/>
  <c r="BG205" i="4"/>
  <c r="BG206" i="4"/>
  <c r="BF201" i="4"/>
  <c r="BF206" i="4"/>
  <c r="BF205" i="4"/>
  <c r="BE205" i="4"/>
  <c r="BE201" i="4"/>
  <c r="BE206" i="4"/>
  <c r="BD206" i="4"/>
  <c r="BD205" i="4"/>
  <c r="BD201" i="4"/>
  <c r="BC205" i="4"/>
  <c r="BC201" i="4"/>
  <c r="BC206" i="4"/>
  <c r="BB205" i="4"/>
  <c r="BB206" i="4"/>
  <c r="BB201" i="4"/>
  <c r="BA201" i="4"/>
  <c r="BA205" i="4"/>
  <c r="BA206" i="4"/>
  <c r="AZ205" i="4"/>
  <c r="AZ201" i="4"/>
  <c r="AZ206" i="4"/>
  <c r="AY205" i="4"/>
  <c r="AY201" i="4"/>
  <c r="AY206" i="4"/>
  <c r="AX205" i="4"/>
  <c r="AX206" i="4"/>
  <c r="AX201" i="4"/>
  <c r="AW201" i="4"/>
  <c r="AW206" i="4"/>
  <c r="AW205" i="4"/>
  <c r="AV206" i="4"/>
  <c r="AV201" i="4"/>
  <c r="AV205" i="4"/>
  <c r="AU201" i="4"/>
  <c r="AU206" i="4"/>
  <c r="AU205" i="4"/>
  <c r="AQ201" i="4"/>
  <c r="AQ206" i="4"/>
  <c r="AQ205" i="4"/>
  <c r="AP201" i="4"/>
  <c r="AP205" i="4"/>
  <c r="AP206" i="4"/>
  <c r="AO205" i="4"/>
  <c r="AO206" i="4"/>
  <c r="AO201" i="4"/>
  <c r="AN201" i="4"/>
  <c r="AN205" i="4"/>
  <c r="AN206" i="4"/>
  <c r="AM201" i="4"/>
  <c r="AM206" i="4"/>
  <c r="AM205" i="4"/>
  <c r="AL201" i="4"/>
  <c r="AL206" i="4"/>
  <c r="AL205" i="4"/>
  <c r="AK206" i="4"/>
  <c r="AK201" i="4"/>
  <c r="AK205" i="4"/>
  <c r="AJ201" i="4"/>
  <c r="AJ205" i="4"/>
  <c r="AJ206" i="4"/>
  <c r="AI205" i="4"/>
  <c r="AI206" i="4"/>
  <c r="AI201" i="4"/>
  <c r="AH201" i="4"/>
  <c r="AH206" i="4"/>
  <c r="AH205" i="4"/>
  <c r="AG205" i="4"/>
  <c r="AG206" i="4"/>
  <c r="AG201" i="4"/>
  <c r="AF201" i="4"/>
  <c r="AF206" i="4"/>
  <c r="AF205" i="4"/>
  <c r="AE205" i="4"/>
  <c r="AE206" i="4"/>
  <c r="AE201" i="4"/>
  <c r="AD201" i="4"/>
  <c r="AD205" i="4"/>
  <c r="AD206" i="4"/>
  <c r="AC201" i="4"/>
  <c r="AC206" i="4"/>
  <c r="AC205" i="4"/>
  <c r="AB201" i="4"/>
  <c r="AB206" i="4"/>
  <c r="AA201" i="4"/>
  <c r="AA205" i="4"/>
  <c r="AA206" i="4"/>
  <c r="Z205" i="4"/>
  <c r="Z201" i="4"/>
  <c r="Z206" i="4"/>
  <c r="Y205" i="4"/>
  <c r="Y206" i="4"/>
  <c r="X206" i="4"/>
  <c r="X201" i="4"/>
  <c r="X205" i="4"/>
  <c r="W201" i="4"/>
  <c r="W206" i="4"/>
  <c r="W205" i="4"/>
  <c r="AT206" i="4"/>
  <c r="AT205" i="4"/>
  <c r="AT201" i="4"/>
  <c r="V205" i="4"/>
  <c r="V206" i="4"/>
  <c r="V201" i="4"/>
  <c r="U205" i="4"/>
  <c r="U206" i="4"/>
  <c r="U201" i="4"/>
  <c r="T201" i="4"/>
  <c r="T206" i="4"/>
  <c r="T205" i="4"/>
  <c r="S201" i="4"/>
  <c r="S206" i="4"/>
  <c r="S205" i="4"/>
  <c r="R201" i="4"/>
  <c r="R205" i="4"/>
  <c r="R206" i="4"/>
  <c r="Q201" i="4"/>
  <c r="Q205" i="4"/>
  <c r="Q206" i="4"/>
  <c r="P205" i="4"/>
  <c r="P206" i="4"/>
  <c r="P201" i="4"/>
  <c r="AS205" i="4"/>
  <c r="AS201" i="4"/>
  <c r="AS206" i="4"/>
  <c r="O205" i="4"/>
  <c r="O206" i="4"/>
  <c r="O201" i="4"/>
  <c r="N206" i="4"/>
  <c r="N201" i="4"/>
  <c r="N205" i="4"/>
  <c r="M205" i="4"/>
  <c r="M206" i="4"/>
  <c r="M201" i="4"/>
  <c r="L205" i="4"/>
  <c r="L201" i="4"/>
  <c r="L206" i="4"/>
</calcChain>
</file>

<file path=xl/sharedStrings.xml><?xml version="1.0" encoding="utf-8"?>
<sst xmlns="http://schemas.openxmlformats.org/spreadsheetml/2006/main" count="6283" uniqueCount="621">
  <si>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</si>
  <si>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</si>
  <si>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</si>
  <si>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</si>
  <si>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</si>
  <si>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</si>
  <si>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</si>
  <si>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</si>
  <si>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</si>
  <si>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</si>
  <si>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</si>
  <si>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</si>
  <si>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Macrohabitat</t>
  </si>
  <si>
    <t>T1: BKT</t>
  </si>
  <si>
    <t>T2: BKT</t>
  </si>
  <si>
    <t>T3: BKT</t>
  </si>
  <si>
    <t>HUC8</t>
  </si>
  <si>
    <t>Temp</t>
  </si>
  <si>
    <t>ph</t>
  </si>
  <si>
    <t>DO</t>
  </si>
  <si>
    <t>Year</t>
  </si>
  <si>
    <t>Date</t>
  </si>
  <si>
    <t>JD</t>
  </si>
  <si>
    <t>BRT</t>
  </si>
  <si>
    <t>Efsec</t>
  </si>
  <si>
    <t>Encounter Hist</t>
  </si>
  <si>
    <t>/*1*/000 1 0 18179 16.9 7.81 11.79 1 1463;</t>
  </si>
  <si>
    <t>/*8*/000 1 0 18136 12.9 8.6 11.64 0 5430;</t>
  </si>
  <si>
    <t>/*10*/000 1 0 18135 13.1 9.4 13.5 1 3824;</t>
  </si>
  <si>
    <t>/*11*/000 1 0 18137 10.6 8.45 11.24 0 1278;</t>
  </si>
  <si>
    <t>/*12*/010 1 0 18134 11.7 9.02 15.53 1 1126;</t>
  </si>
  <si>
    <t>/*13*/000 1 0 18166 15.9 8.1 9.74 0 2286;</t>
  </si>
  <si>
    <t>/*14*/000 1 0 18193 13.4 8.68 11.84 1 1045;</t>
  </si>
  <si>
    <t>/*16*/000 1 0 18180 14.6 8.06 10.55 0 1158;</t>
  </si>
  <si>
    <t>/*18*/000 1 0 18135 15.6 8.85 14.3 1 2051;</t>
  </si>
  <si>
    <t>/*22*/000 1 0 18155 16.6 8.2 10.63 1 1198;</t>
  </si>
  <si>
    <t>/*26*/000 1 0 18137 18.9 8.88 10.58 1 7215;</t>
  </si>
  <si>
    <t>/*27*/000 1 0 18142 10.9 10.2 12.7 0 5309;</t>
  </si>
  <si>
    <t>/*29*/000 1 0 18151 14.2 9.43 10.97 0 884;</t>
  </si>
  <si>
    <t>/*32*/000 1 0 18142 15.3 8.32 10.88 0 1231;</t>
  </si>
  <si>
    <t>/*34*/111 1 0 18213 13.9 8.39 12.09 1 3166;</t>
  </si>
  <si>
    <t>/*35*/110 1 0 18157 12.2 8.45 12.21 1 5838;</t>
  </si>
  <si>
    <t>/*36*/000 1 0 18148 19.7 8.72 11.66 0 830;</t>
  </si>
  <si>
    <t>/*38*/000 1 0 18155 11.8 8.55 10.5 1 1887;</t>
  </si>
  <si>
    <t>/*41*/000 1 0 18145 21.7 8.92 15.05 0 859;</t>
  </si>
  <si>
    <t>/*48*/000 1 0 18156 15 8.58 14.08 0 1959;</t>
  </si>
  <si>
    <t>/*57*/000 1 0 18166 14.3 7.91 8.19 0 404;</t>
  </si>
  <si>
    <t>/*61*/000 1 0 18183 16.2 8.78 11.76 1 712;</t>
  </si>
  <si>
    <t>/*75*/000 1 0 18169 16.1 8.03 11.66 0 885;</t>
  </si>
  <si>
    <t>/*84*/000 1 0 18198 15.6 7.99 10.52 0 430;</t>
  </si>
  <si>
    <t>/*85*/100 1 0 18176 15.9 8.11 11.78 1 1866;</t>
  </si>
  <si>
    <t>/*86*/000 1 0 18208 15.6 8.39 11.56 1 1468;</t>
  </si>
  <si>
    <t>/*93*/001 1 0 18213 15.7 8.54 11.63 0 1239;</t>
  </si>
  <si>
    <t>/*96*/000 1 0 18149 17.6 8.47 8.81 0 4596;</t>
  </si>
  <si>
    <t>/*108*/000 1 0 18205 17.7 7.97 12.27 0 2324;</t>
  </si>
  <si>
    <t>/*109*/000 1 0 18183 13.6 8.95 11.36 1 1454;</t>
  </si>
  <si>
    <t>/*117*/111 1 0 18219 12.4 7.84 12.06 1 2111;</t>
  </si>
  <si>
    <t>/*118*/000 1 0 18191 20 8.5 12.23 0 3833;</t>
  </si>
  <si>
    <t>/*123*/000 1 0 18148 14.3 10.21 9.65 1 3303;</t>
  </si>
  <si>
    <t>/*128*/000 1 0 18180 15.7 7.68 11.04 0 1218;</t>
  </si>
  <si>
    <t>/*130*/110 1 0 18151 11.2 7.7 7.4 1 1589;</t>
  </si>
  <si>
    <t>/*135*/000 1 0 18204 14.5 7.78 10.3 0 1591;</t>
  </si>
  <si>
    <t>/*149*/111 1 0 18194 13.1 8.12 11.52 1 5436;</t>
  </si>
  <si>
    <t>/*154*/111 1 0 18213 15.4 8.44 14.32 1 4575;</t>
  </si>
  <si>
    <t>/*156*/111 1 0 18198 10.5 8.38 13.25 1 1238;</t>
  </si>
  <si>
    <t>/*157*/010 1 0 18156 14.8 8.2 10.8 1 3326;</t>
  </si>
  <si>
    <t>/*163*/000 1 0 18157 16 8.5 10.29 1 1569;</t>
  </si>
  <si>
    <t>/*170*/000 1 0 18151 14.6 8.81 8.91 0 565;</t>
  </si>
  <si>
    <t>/*14b*/000 1 0 18193 12.2 8.27 11.8 1 1526;</t>
  </si>
  <si>
    <t>/*32b*/000 1 0 18143 18.1 8.63 12.16 0 1369;</t>
  </si>
  <si>
    <t>/*57b*/000 1 0 18191 17.5 7.99 11.08 0 2018;</t>
  </si>
  <si>
    <t>/*201_NCT*/000 1 0 18208 13.5 8.49 12.65 1 1345;</t>
  </si>
  <si>
    <t>/*202_CWT*/000 1 0 18208 14.7 8.53 11.05 1 1430;</t>
  </si>
  <si>
    <t>/*1*/000 1 1 18158 13.5 8.56 10.11 1 4405;</t>
  </si>
  <si>
    <t>/*4*/000 1 1 18171 13.4 8.41 10.77 1 1925;</t>
  </si>
  <si>
    <t>/*17*/000 1 1 18158 17.1 8.85 10.36 1 913;</t>
  </si>
  <si>
    <t>/*20*/000 1 1 18173 13.4 8.8 13.01 1 4515;</t>
  </si>
  <si>
    <t>/*25*/111 1 1 18187 15.7 8.12 11.67 0 945;</t>
  </si>
  <si>
    <t>/*29*/000 1 1 18192 23.2 7.96 10.3 1 1293;</t>
  </si>
  <si>
    <t>/*33*/000 1 1 18204 13.1 7.91 12.12 0 736;</t>
  </si>
  <si>
    <t>/*36*/000 1 1 18220 25.7 8.67 12.74 0 633;</t>
  </si>
  <si>
    <t>/*39*/000 1 1 18199 12.5 8.5 10.3 0 1498;</t>
  </si>
  <si>
    <t>/*40*/000 1 1 18185 15.4 8.13 10.86 0 3331;</t>
  </si>
  <si>
    <t>/*41*/000 1 1 18207 19.2 8.32 14.31 0 1848;</t>
  </si>
  <si>
    <t>/*52*/000 1 1 18143 14.3 8.66 9.94 1 1372;</t>
  </si>
  <si>
    <t>/*56*/000 1 1 18220 18 8.33 12.17 1 1552;</t>
  </si>
  <si>
    <t>/*57*/000 1 1 18144 20 8.62 9.92 0 702;</t>
  </si>
  <si>
    <t>/*65*/000 1 1 18187 13.9 8.73 12.13 1 1594;</t>
  </si>
  <si>
    <t>/*73*/000 1 1 18144 14.9 8.61 12.52 1 2151;</t>
  </si>
  <si>
    <t>/*77*/000 1 1 18184 21.2 8.31 11.61 1 1604;</t>
  </si>
  <si>
    <t>/*80*/000 1 1 18178 18.3 9.03 11.55 0 1682;</t>
  </si>
  <si>
    <t>/*82*/000 1 1 18199 17.9 8.21 12.86 1 1963;</t>
  </si>
  <si>
    <t>/*101*/000 1 1 18225 17.7 7.86 12.59 0 903;</t>
  </si>
  <si>
    <t>/*103*/111 1 1 18197 15.6 8.12 10.89 1 1836;</t>
  </si>
  <si>
    <t>/*105*/000 1 1 18186 12.7 8.24 12.28 0 1275;</t>
  </si>
  <si>
    <t>/*113*/000 1 1 18158 19.6 8.76 10.48 0 413;</t>
  </si>
  <si>
    <t>/*119*/000 1 1 18225 19 8.23 13.17 0 1837;</t>
  </si>
  <si>
    <t>/*120*/000 1 1 18212 14.2 7.92 11.5 1 3129;</t>
  </si>
  <si>
    <t>/*129*/000 1 1 18175 16.9 7.59 10.25 0 1191;</t>
  </si>
  <si>
    <t>/*150*/000 1 1 18226 17.1 7.47 10.4 0 668;</t>
  </si>
  <si>
    <t>/*161*/000 1 1 18207 16 8.22 11.12 1 2852;</t>
  </si>
  <si>
    <t>/*178*/000 1 1 18197 19.6 8.47 13.28 1 5255;</t>
  </si>
  <si>
    <t>/*193*/000 1 1 18192 16.7 8.31 12.28 1 4136;</t>
  </si>
  <si>
    <t>/*201*/000 1 1 18179 16 8.6 12.35 1 2884;</t>
  </si>
  <si>
    <t>/*202*/000 1 1 18221 15.3 8.05 11.21 0 1376;</t>
  </si>
  <si>
    <t>/*203*/000 1 1 18221 11.5 7.53 10.94 1 3725;</t>
  </si>
  <si>
    <t>/*204*/000 1 1 18184 12.5 8.09 9.79 1 5325;</t>
  </si>
  <si>
    <t>/*5*/000 1 2 18214 16.9 8.46 12.22 1 1959;</t>
  </si>
  <si>
    <t>/*8*/000 1 2 18256 16.3 8.32 13.7 0 1256;</t>
  </si>
  <si>
    <t>/*10*/000 1 2 18228 12.2 7.73 12.74 0 911;</t>
  </si>
  <si>
    <t>/*17*/000 1 2 18256 13.9 8.32 11.65 1 2487;</t>
  </si>
  <si>
    <t>/*28b*/000 1 2 18228 16 8.07 11.17 0 1020;</t>
  </si>
  <si>
    <t>/*24*/111 1 2 18226 14.9 7.69 10.23 1 1876;</t>
  </si>
  <si>
    <t>/*61*/000 1 2 18214 22.2 8.6 12.61 1 4883;</t>
  </si>
  <si>
    <t>Bank</t>
  </si>
  <si>
    <t>bnkahz%</t>
  </si>
  <si>
    <t>bnkamd%</t>
  </si>
  <si>
    <t>bnkavr%</t>
  </si>
  <si>
    <t>bnkbare%</t>
  </si>
  <si>
    <t>Canopy/Shade</t>
  </si>
  <si>
    <t>chshdav%</t>
  </si>
  <si>
    <t>chshdsd%</t>
  </si>
  <si>
    <t>Dimension</t>
  </si>
  <si>
    <t>dpthv</t>
  </si>
  <si>
    <t>dpthcv</t>
  </si>
  <si>
    <t>maxdep</t>
  </si>
  <si>
    <t>strwdtav</t>
  </si>
  <si>
    <t>strwdtsd</t>
  </si>
  <si>
    <t>thwgdpav</t>
  </si>
  <si>
    <t>thwgwdr</t>
  </si>
  <si>
    <t>Instream Cover</t>
  </si>
  <si>
    <t>cvrdpl%</t>
  </si>
  <si>
    <t>cvrovhg%</t>
  </si>
  <si>
    <t>cvrwdbrs%</t>
  </si>
  <si>
    <t>rchmxhb%</t>
  </si>
  <si>
    <t>rchpool%</t>
  </si>
  <si>
    <t>Substrate</t>
  </si>
  <si>
    <t>embdrtg</t>
  </si>
  <si>
    <t>subclay%</t>
  </si>
  <si>
    <t>subfines%</t>
  </si>
  <si>
    <t>subrock%</t>
  </si>
  <si>
    <t>subsilt%</t>
  </si>
  <si>
    <t>substrmx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</si>
  <si>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</si>
  <si>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</si>
  <si>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</si>
  <si>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</si>
  <si>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</si>
  <si>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</si>
  <si>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</si>
  <si>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</si>
  <si>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</si>
  <si>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</si>
  <si>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</si>
  <si>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</si>
  <si>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</si>
  <si>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</si>
  <si>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</si>
  <si>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</si>
  <si>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</si>
  <si>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</si>
  <si>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</si>
  <si>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</si>
  <si>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</si>
  <si>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</si>
  <si>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</si>
  <si>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</si>
  <si>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</si>
  <si>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</si>
  <si>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</si>
  <si>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</si>
  <si>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</si>
  <si>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</si>
  <si>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</si>
  <si>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</si>
  <si>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</si>
  <si>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</si>
  <si>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</si>
  <si>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</si>
  <si>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</si>
  <si>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</si>
  <si>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</si>
  <si>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</si>
  <si>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</si>
  <si>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</si>
  <si>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</si>
  <si>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</si>
  <si>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</si>
  <si>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</si>
  <si>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</si>
  <si>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</si>
  <si>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</si>
  <si>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</si>
  <si>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</si>
  <si>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</si>
  <si>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</si>
  <si>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</si>
  <si>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</si>
  <si>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</si>
  <si>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</si>
  <si>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</si>
  <si>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</si>
  <si>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</si>
  <si>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</si>
  <si>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</si>
  <si>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</si>
  <si>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</si>
  <si>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</si>
  <si>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</si>
  <si>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</si>
  <si>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</si>
  <si>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</si>
  <si>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</si>
  <si>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</si>
  <si>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</si>
  <si>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</si>
  <si>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</si>
  <si>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</si>
  <si>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</si>
  <si>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</si>
  <si>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</si>
  <si>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</si>
  <si>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</si>
  <si>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</si>
  <si>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</si>
  <si>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</si>
  <si>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</si>
  <si>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</si>
  <si>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</si>
  <si>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</si>
  <si>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</si>
  <si>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</si>
  <si>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</si>
  <si>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</si>
  <si>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</si>
  <si>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</si>
  <si>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</si>
  <si>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</si>
  <si>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</si>
  <si>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</si>
  <si>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</si>
  <si>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</si>
  <si>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</si>
  <si>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</si>
  <si>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</si>
  <si>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</si>
  <si>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</si>
  <si>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</si>
  <si>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</si>
  <si>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</si>
  <si>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</si>
  <si>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</si>
  <si>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</si>
  <si>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</si>
  <si>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</si>
  <si>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</si>
  <si>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</si>
  <si>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</si>
  <si>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</si>
  <si>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</si>
  <si>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</si>
  <si>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</si>
  <si>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</si>
  <si>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</si>
  <si>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</si>
  <si>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</si>
  <si>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</si>
  <si>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</si>
  <si>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</si>
  <si>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</si>
  <si>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</si>
  <si>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</si>
  <si>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</si>
  <si>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</si>
  <si>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</si>
  <si>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</si>
  <si>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</si>
  <si>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</si>
  <si>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</si>
  <si>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</si>
  <si>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</si>
  <si>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</si>
  <si>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</si>
  <si>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</si>
  <si>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</si>
  <si>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</si>
  <si>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</si>
  <si>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</si>
  <si>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</si>
  <si>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</si>
  <si>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</si>
  <si>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</si>
  <si>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</si>
  <si>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</si>
  <si>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</si>
  <si>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</si>
  <si>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</si>
  <si>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</si>
  <si>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</si>
  <si>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</si>
  <si>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co*3</t>
  </si>
  <si>
    <t>co,co,co</t>
  </si>
  <si>
    <t>si,si,si</t>
  </si>
  <si>
    <t>co,si,si</t>
  </si>
  <si>
    <t>co,co</t>
  </si>
  <si>
    <t>sa,co</t>
  </si>
  <si>
    <t>sa,de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</si>
  <si>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</si>
  <si>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</si>
  <si>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</si>
  <si>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</si>
  <si>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</si>
  <si>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</si>
  <si>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</si>
  <si>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</si>
  <si>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</si>
  <si>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</si>
  <si>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</si>
  <si>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</si>
  <si>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</si>
  <si>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sa,co,co,gr</t>
  </si>
  <si>
    <t>sa,co*4</t>
  </si>
  <si>
    <t>si,co*4</t>
  </si>
  <si>
    <t>de,sa,co*3</t>
  </si>
  <si>
    <t>sa,sa,co</t>
  </si>
  <si>
    <t>sa,sa,gr</t>
  </si>
  <si>
    <t>sa,gr,si</t>
  </si>
  <si>
    <t>co,sa,co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</si>
  <si>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</si>
  <si>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</si>
  <si>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</si>
  <si>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</si>
  <si>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</si>
  <si>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</si>
  <si>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</si>
  <si>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</si>
  <si>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</si>
  <si>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</si>
  <si>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</si>
  <si>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</si>
  <si>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</si>
  <si>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</si>
  <si>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</si>
  <si>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</si>
  <si>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</si>
  <si>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</si>
  <si>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</si>
  <si>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</si>
  <si>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</si>
  <si>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</si>
  <si>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</si>
  <si>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</si>
  <si>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</si>
  <si>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</si>
  <si>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</si>
  <si>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</si>
  <si>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</si>
  <si>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</si>
  <si>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</si>
  <si>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</si>
  <si>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</si>
  <si>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</si>
  <si>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</si>
  <si>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</si>
  <si>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</si>
  <si>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</si>
  <si>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</si>
  <si>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</si>
  <si>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</si>
  <si>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</si>
  <si>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</si>
  <si>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</si>
  <si>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</si>
  <si>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</si>
  <si>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</si>
  <si>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</si>
  <si>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</si>
  <si>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</si>
  <si>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</si>
  <si>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</si>
  <si>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</si>
  <si>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</si>
  <si>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</si>
  <si>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</si>
  <si>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</si>
  <si>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</si>
  <si>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</si>
  <si>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</si>
  <si>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</si>
  <si>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</si>
  <si>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</si>
  <si>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</si>
  <si>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</si>
  <si>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</si>
  <si>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</si>
  <si>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</si>
  <si>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</si>
  <si>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</si>
  <si>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</si>
  <si>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</si>
  <si>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</si>
  <si>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</si>
  <si>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</si>
  <si>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</si>
  <si>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</si>
  <si>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</si>
  <si>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</si>
  <si>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</si>
  <si>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</si>
  <si>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</si>
  <si>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</si>
  <si>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</si>
  <si>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</si>
  <si>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</si>
  <si>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</si>
  <si>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</si>
  <si>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</si>
  <si>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</si>
  <si>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</si>
  <si>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</si>
  <si>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</si>
  <si>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</si>
  <si>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</si>
  <si>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</si>
  <si>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</si>
  <si>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t1TreeL</t>
  </si>
  <si>
    <t>t1TreeR</t>
  </si>
  <si>
    <t>t5TreeL</t>
  </si>
  <si>
    <t>t5TreeR</t>
  </si>
  <si>
    <t>t10TreeL</t>
  </si>
  <si>
    <t>t10TreeR</t>
  </si>
  <si>
    <t>t1ShrubL</t>
  </si>
  <si>
    <t>t1ShrubR</t>
  </si>
  <si>
    <t>t5ShrubL</t>
  </si>
  <si>
    <t>t5ShrubR</t>
  </si>
  <si>
    <t>t10ShrubL</t>
  </si>
  <si>
    <t>t10ShrubR</t>
  </si>
  <si>
    <t>T1HerbL</t>
  </si>
  <si>
    <t>T1HerbR</t>
  </si>
  <si>
    <t>t5HerbL</t>
  </si>
  <si>
    <t>t5HerbR</t>
  </si>
  <si>
    <t>t10HerbL</t>
  </si>
  <si>
    <t>t10HerbR</t>
  </si>
  <si>
    <t>CAFOL</t>
  </si>
  <si>
    <t>CAFOR</t>
  </si>
  <si>
    <t>RowCropL</t>
  </si>
  <si>
    <t>RowCropR</t>
  </si>
  <si>
    <t>PastureL</t>
  </si>
  <si>
    <t>PastureR</t>
  </si>
  <si>
    <t>ImperviousL</t>
  </si>
  <si>
    <t>ImperviousR</t>
  </si>
  <si>
    <t>LogMineL</t>
  </si>
  <si>
    <t>LogMineR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</si>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</sst>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/>
    <xf numFmtId="0" fontId="1" fillId="11" borderId="1" xfId="0" applyFont="1" applyFill="1" applyBorder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8" borderId="0" xfId="0" applyFont="1" applyFill="1"/>
    <xf numFmtId="0" fontId="1" fillId="8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8" borderId="0" xfId="0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1" fillId="1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90"/>
  <sheetViews>
    <sheetView tabSelected="1" zoomScale="80" zoomScaleNormal="80" workbookViewId="0">
      <selection activeCell="O5" sqref="O5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1" width="11" customWidth="1"/>
  </cols>
  <sheetData>
    <row r="2" spans="1:86" ht="15.75" thickBot="1" x14ac:dyDescent="0.3">
      <c r="A2" s="6" t="s">
        <v>0</v>
      </c>
      <c r="B2" s="6" t="s">
        <v>1</v>
      </c>
      <c r="C2" s="6" t="s">
        <v>2</v>
      </c>
      <c r="D2" s="8" t="s">
        <v>20</v>
      </c>
      <c r="E2" s="8" t="s">
        <v>21</v>
      </c>
      <c r="F2" s="8" t="s">
        <v>22</v>
      </c>
      <c r="G2" s="10" t="s">
        <v>153</v>
      </c>
      <c r="H2" s="10" t="s">
        <v>18</v>
      </c>
      <c r="I2" s="10" t="s">
        <v>152</v>
      </c>
      <c r="J2" s="10" t="s">
        <v>151</v>
      </c>
      <c r="K2" s="10" t="s">
        <v>150</v>
      </c>
      <c r="L2" s="10" t="s">
        <v>149</v>
      </c>
      <c r="M2" s="10" t="s">
        <v>148</v>
      </c>
      <c r="N2" s="10" t="s">
        <v>620</v>
      </c>
      <c r="O2" s="10" t="s">
        <v>147</v>
      </c>
      <c r="P2" s="10" t="s">
        <v>146</v>
      </c>
      <c r="Q2" s="10" t="s">
        <v>145</v>
      </c>
      <c r="R2" s="10" t="s">
        <v>144</v>
      </c>
      <c r="S2" s="10" t="s">
        <v>143</v>
      </c>
      <c r="T2" s="10" t="s">
        <v>154</v>
      </c>
      <c r="U2" s="10" t="s">
        <v>155</v>
      </c>
      <c r="V2" s="10" t="s">
        <v>156</v>
      </c>
      <c r="W2" s="10" t="s">
        <v>157</v>
      </c>
      <c r="X2" s="10" t="s">
        <v>596</v>
      </c>
      <c r="Y2" s="10" t="s">
        <v>158</v>
      </c>
      <c r="Z2" s="10" t="s">
        <v>159</v>
      </c>
      <c r="AA2" s="10" t="s">
        <v>160</v>
      </c>
      <c r="AB2" s="10" t="s">
        <v>125</v>
      </c>
      <c r="AC2" s="10" t="s">
        <v>613</v>
      </c>
      <c r="AD2" s="10" t="s">
        <v>161</v>
      </c>
      <c r="AE2" s="10" t="s">
        <v>162</v>
      </c>
      <c r="AF2" s="10" t="s">
        <v>345</v>
      </c>
      <c r="AG2" s="10" t="s">
        <v>163</v>
      </c>
      <c r="AH2" s="10" t="s">
        <v>346</v>
      </c>
      <c r="AI2" s="10" t="s">
        <v>347</v>
      </c>
      <c r="AJ2" s="10" t="s">
        <v>348</v>
      </c>
      <c r="AK2" s="10" t="s">
        <v>164</v>
      </c>
      <c r="AL2" s="10" t="s">
        <v>165</v>
      </c>
      <c r="AM2" s="10" t="s">
        <v>166</v>
      </c>
      <c r="AN2" s="10" t="s">
        <v>167</v>
      </c>
      <c r="AO2" s="10" t="s">
        <v>168</v>
      </c>
      <c r="AP2" s="10" t="s">
        <v>350</v>
      </c>
      <c r="AQ2" s="10" t="s">
        <v>349</v>
      </c>
      <c r="AR2" s="10" t="s">
        <v>169</v>
      </c>
      <c r="AS2" s="10" t="s">
        <v>170</v>
      </c>
      <c r="AT2" s="10" t="s">
        <v>171</v>
      </c>
      <c r="AU2" s="10" t="s">
        <v>351</v>
      </c>
      <c r="AV2" s="10" t="s">
        <v>600</v>
      </c>
      <c r="AW2" s="10" t="s">
        <v>172</v>
      </c>
      <c r="AX2" s="10" t="s">
        <v>173</v>
      </c>
      <c r="AY2" s="10" t="s">
        <v>174</v>
      </c>
      <c r="AZ2" s="10" t="s">
        <v>175</v>
      </c>
      <c r="BA2" s="10" t="s">
        <v>176</v>
      </c>
      <c r="BB2" s="10" t="s">
        <v>177</v>
      </c>
      <c r="BC2" s="10" t="s">
        <v>610</v>
      </c>
      <c r="BD2" s="10" t="s">
        <v>611</v>
      </c>
      <c r="BE2" s="10" t="s">
        <v>586</v>
      </c>
      <c r="BF2" s="10" t="s">
        <v>587</v>
      </c>
      <c r="BG2" s="10" t="s">
        <v>588</v>
      </c>
      <c r="BH2" s="10" t="s">
        <v>589</v>
      </c>
      <c r="BI2" s="10" t="s">
        <v>590</v>
      </c>
      <c r="BJ2" s="10" t="s">
        <v>178</v>
      </c>
      <c r="BK2" s="10" t="s">
        <v>179</v>
      </c>
      <c r="BL2" s="10" t="s">
        <v>180</v>
      </c>
      <c r="BM2" s="10" t="s">
        <v>181</v>
      </c>
      <c r="BN2" s="10" t="s">
        <v>182</v>
      </c>
      <c r="BO2" s="10" t="s">
        <v>183</v>
      </c>
      <c r="BP2" s="10" t="s">
        <v>184</v>
      </c>
      <c r="BQ2" s="10" t="s">
        <v>185</v>
      </c>
      <c r="BR2" s="10" t="s">
        <v>186</v>
      </c>
      <c r="BS2" s="10" t="s">
        <v>187</v>
      </c>
      <c r="BT2" s="10" t="s">
        <v>188</v>
      </c>
      <c r="BU2" s="10" t="s">
        <v>189</v>
      </c>
      <c r="BV2" s="10" t="s">
        <v>115</v>
      </c>
      <c r="BW2" s="10" t="s">
        <v>116</v>
      </c>
      <c r="BX2" s="10" t="s">
        <v>117</v>
      </c>
      <c r="BY2" s="10" t="s">
        <v>591</v>
      </c>
      <c r="BZ2" s="10" t="s">
        <v>118</v>
      </c>
      <c r="CA2" s="10" t="s">
        <v>595</v>
      </c>
      <c r="CB2" s="10" t="s">
        <v>612</v>
      </c>
      <c r="CC2" s="10" t="s">
        <v>599</v>
      </c>
      <c r="CD2" s="41" t="s">
        <v>615</v>
      </c>
      <c r="CE2" s="41" t="s">
        <v>616</v>
      </c>
      <c r="CF2" s="41" t="s">
        <v>617</v>
      </c>
      <c r="CG2" s="41" t="s">
        <v>618</v>
      </c>
      <c r="CH2" s="41" t="s">
        <v>619</v>
      </c>
    </row>
    <row r="3" spans="1:86" ht="15.75" x14ac:dyDescent="0.25">
      <c r="A3" s="2">
        <v>1</v>
      </c>
      <c r="B3" s="2" t="s">
        <v>3</v>
      </c>
      <c r="C3" s="2">
        <v>1</v>
      </c>
      <c r="D3" s="13">
        <v>2018</v>
      </c>
      <c r="E3" s="14">
        <v>43279</v>
      </c>
      <c r="F3" s="15" t="str">
        <f>TEXT(E3,"yy")&amp;TEXT((E3-DATEVALUE("1/1/"&amp;TEXT(E3,"yy"))+1),"000")</f>
        <v>18179</v>
      </c>
      <c r="G3" s="37">
        <v>16.899999999999999</v>
      </c>
      <c r="H3" s="37">
        <v>7.81</v>
      </c>
      <c r="I3" s="37">
        <v>11.79</v>
      </c>
      <c r="J3" s="30">
        <v>537</v>
      </c>
      <c r="K3" s="30">
        <v>575</v>
      </c>
      <c r="L3" s="30">
        <v>351</v>
      </c>
      <c r="M3" s="30">
        <v>1463</v>
      </c>
      <c r="N3" s="30">
        <v>0.57416267942583732</v>
      </c>
      <c r="O3" s="30">
        <v>2.7874999999999996</v>
      </c>
      <c r="P3" s="30">
        <v>3.2875000000000001</v>
      </c>
      <c r="Q3" s="30">
        <v>3.3000000000000003</v>
      </c>
      <c r="R3" s="30">
        <v>3.125</v>
      </c>
      <c r="S3" s="30">
        <v>0.92607164714841306</v>
      </c>
      <c r="T3" s="30">
        <v>0.22249999999999998</v>
      </c>
      <c r="U3" s="30">
        <v>0.37687500000000002</v>
      </c>
      <c r="V3" s="30">
        <v>0.41384615384615392</v>
      </c>
      <c r="W3" s="30">
        <v>0.33266666666666667</v>
      </c>
      <c r="X3" s="30">
        <v>0.20597219582881934</v>
      </c>
      <c r="Y3" s="30">
        <v>0.32</v>
      </c>
      <c r="Z3" s="30">
        <v>1</v>
      </c>
      <c r="AA3" s="30">
        <v>0.92</v>
      </c>
      <c r="AB3" s="30">
        <v>1</v>
      </c>
      <c r="AC3" s="30">
        <v>9.3937875751503004</v>
      </c>
      <c r="AD3" s="30">
        <v>2.2222222222222223</v>
      </c>
      <c r="AE3" s="30">
        <v>26.666666666666668</v>
      </c>
      <c r="AF3" s="30">
        <v>24.444444444444443</v>
      </c>
      <c r="AG3" s="30">
        <v>53.333333333333329</v>
      </c>
      <c r="AH3" s="30">
        <v>2.2222222222222223</v>
      </c>
      <c r="AI3" s="30">
        <v>42.222222222222221</v>
      </c>
      <c r="AJ3" s="30">
        <v>0</v>
      </c>
      <c r="AK3" s="30">
        <v>44.444444444444443</v>
      </c>
      <c r="AL3" s="30">
        <v>42.222222222222221</v>
      </c>
      <c r="AM3" s="30">
        <v>0.22562499999999996</v>
      </c>
      <c r="AN3" s="30">
        <v>0.12625</v>
      </c>
      <c r="AO3" s="30">
        <v>0.17307692307692307</v>
      </c>
      <c r="AP3" s="30">
        <v>0.17511111111111111</v>
      </c>
      <c r="AQ3" s="30">
        <v>0.18236604326840494</v>
      </c>
      <c r="AR3" s="30">
        <v>0.57999999999999996</v>
      </c>
      <c r="AS3" s="30">
        <v>0.5</v>
      </c>
      <c r="AT3" s="30">
        <v>0.68</v>
      </c>
      <c r="AU3" s="30">
        <v>0.68</v>
      </c>
      <c r="AV3" s="30">
        <v>50</v>
      </c>
      <c r="AW3" s="30">
        <v>0.375</v>
      </c>
      <c r="AX3" s="30">
        <v>0</v>
      </c>
      <c r="AY3" s="30">
        <v>50</v>
      </c>
      <c r="AZ3" s="30">
        <v>62.5</v>
      </c>
      <c r="BA3" s="30">
        <v>37.5</v>
      </c>
      <c r="BB3" s="30">
        <v>37.5</v>
      </c>
      <c r="BC3" s="30">
        <v>0.83333333333333337</v>
      </c>
      <c r="BD3" s="30">
        <v>25</v>
      </c>
      <c r="BE3" s="30">
        <v>0</v>
      </c>
      <c r="BF3" s="30">
        <v>0.375</v>
      </c>
      <c r="BG3" s="30">
        <v>0</v>
      </c>
      <c r="BH3" s="30">
        <v>0.13043478260869565</v>
      </c>
      <c r="BI3" s="30">
        <v>0.30434782608695654</v>
      </c>
      <c r="BJ3" s="30">
        <v>0.5</v>
      </c>
      <c r="BK3" s="30">
        <v>0.5</v>
      </c>
      <c r="BL3" s="30">
        <v>0.33333333333333331</v>
      </c>
      <c r="BM3" s="30">
        <v>0.45454545454545453</v>
      </c>
      <c r="BN3" s="30">
        <v>0.25</v>
      </c>
      <c r="BO3" s="30">
        <v>0.25</v>
      </c>
      <c r="BP3" s="30">
        <v>0</v>
      </c>
      <c r="BQ3" s="30">
        <v>0.18181818181818182</v>
      </c>
      <c r="BR3" s="30">
        <v>0.75</v>
      </c>
      <c r="BS3" s="30">
        <v>2.25</v>
      </c>
      <c r="BT3" s="30">
        <v>1</v>
      </c>
      <c r="BU3" s="30">
        <v>1.3636363636363635</v>
      </c>
      <c r="BV3" s="30">
        <v>4.1666666666666661</v>
      </c>
      <c r="BW3" s="30">
        <v>95.833333333333343</v>
      </c>
      <c r="BX3" s="30">
        <v>0</v>
      </c>
      <c r="BY3" s="30">
        <v>37.541666666666664</v>
      </c>
      <c r="BZ3" s="30">
        <v>1.3333333333333333</v>
      </c>
      <c r="CA3" s="30">
        <v>72.178060413354544</v>
      </c>
      <c r="CB3" s="30">
        <v>12.922916951338593</v>
      </c>
      <c r="CC3" s="30">
        <v>27.821939586645456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</row>
    <row r="4" spans="1:86" ht="15.75" x14ac:dyDescent="0.25">
      <c r="A4" s="2">
        <v>2</v>
      </c>
      <c r="B4" s="2" t="s">
        <v>3</v>
      </c>
      <c r="C4" s="2">
        <v>8</v>
      </c>
      <c r="D4" s="13">
        <v>2018</v>
      </c>
      <c r="E4" s="14">
        <v>43236</v>
      </c>
      <c r="F4" s="15" t="str">
        <f t="shared" ref="F4:F67" si="0">TEXT(E4,"yy")&amp;TEXT((E4-DATEVALUE("1/1/"&amp;TEXT(E4,"yy"))+1),"000")</f>
        <v>18136</v>
      </c>
      <c r="G4" s="37">
        <v>12.9</v>
      </c>
      <c r="H4" s="37">
        <v>8.6</v>
      </c>
      <c r="I4" s="37">
        <v>11.64</v>
      </c>
      <c r="J4" s="30">
        <v>2133</v>
      </c>
      <c r="K4" s="30">
        <v>1487</v>
      </c>
      <c r="L4" s="30">
        <v>1810</v>
      </c>
      <c r="M4" s="30">
        <v>5430</v>
      </c>
      <c r="N4" s="30">
        <v>0</v>
      </c>
      <c r="O4" s="30">
        <v>6.9375000000000009</v>
      </c>
      <c r="P4" s="30">
        <v>7.0125000000000002</v>
      </c>
      <c r="Q4" s="30">
        <v>6.8</v>
      </c>
      <c r="R4" s="30">
        <v>6.916666666666667</v>
      </c>
      <c r="S4" s="30">
        <v>0.49490154195747277</v>
      </c>
      <c r="T4" s="30">
        <v>0.44791666666666657</v>
      </c>
      <c r="U4" s="30">
        <v>0.29166666666666674</v>
      </c>
      <c r="V4" s="30">
        <v>0.30687500000000001</v>
      </c>
      <c r="W4" s="30">
        <v>0.36051724137931035</v>
      </c>
      <c r="X4" s="30">
        <v>0.14410549758549032</v>
      </c>
      <c r="Y4" s="30">
        <v>0.7</v>
      </c>
      <c r="Z4" s="30">
        <v>0.46</v>
      </c>
      <c r="AA4" s="30">
        <v>0.54</v>
      </c>
      <c r="AB4" s="30">
        <v>0.7</v>
      </c>
      <c r="AC4" s="30">
        <v>19.185397736330305</v>
      </c>
      <c r="AD4" s="30">
        <v>0</v>
      </c>
      <c r="AE4" s="30">
        <v>7.0175438596491224</v>
      </c>
      <c r="AF4" s="30">
        <v>24.561403508771928</v>
      </c>
      <c r="AG4" s="30">
        <v>31.578947368421051</v>
      </c>
      <c r="AH4" s="30">
        <v>8.7719298245614024</v>
      </c>
      <c r="AI4" s="30">
        <v>57.894736842105267</v>
      </c>
      <c r="AJ4" s="30">
        <v>0</v>
      </c>
      <c r="AK4" s="30">
        <v>66.666666666666671</v>
      </c>
      <c r="AL4" s="30">
        <v>57.894736842105267</v>
      </c>
      <c r="AM4" s="30">
        <v>0.25090909090909091</v>
      </c>
      <c r="AN4" s="30">
        <v>0.3322222222222222</v>
      </c>
      <c r="AO4" s="30">
        <v>0.361875</v>
      </c>
      <c r="AP4" s="30">
        <v>0.30293103448275854</v>
      </c>
      <c r="AQ4" s="30">
        <v>0.20296926239237334</v>
      </c>
      <c r="AR4" s="30">
        <v>0.83</v>
      </c>
      <c r="AS4" s="30">
        <v>0.75</v>
      </c>
      <c r="AT4" s="30">
        <v>0.75</v>
      </c>
      <c r="AU4" s="30">
        <v>0.83</v>
      </c>
      <c r="AV4" s="30">
        <v>20.833333333333336</v>
      </c>
      <c r="AW4" s="30">
        <v>0.69565217391304346</v>
      </c>
      <c r="AX4" s="30">
        <v>25</v>
      </c>
      <c r="AY4" s="30">
        <v>0</v>
      </c>
      <c r="AZ4" s="30">
        <v>0</v>
      </c>
      <c r="BA4" s="30">
        <v>8.3333333333333321</v>
      </c>
      <c r="BB4" s="30">
        <v>66.666666666666657</v>
      </c>
      <c r="BC4" s="30">
        <v>0.66666666666666663</v>
      </c>
      <c r="BD4" s="30">
        <v>16.666666666666664</v>
      </c>
      <c r="BE4" s="30">
        <v>0.75</v>
      </c>
      <c r="BF4" s="30">
        <v>0</v>
      </c>
      <c r="BG4" s="30">
        <v>0.25</v>
      </c>
      <c r="BH4" s="30">
        <v>0.33333333333333331</v>
      </c>
      <c r="BI4" s="30">
        <v>0.875</v>
      </c>
      <c r="BJ4" s="30">
        <v>1.75</v>
      </c>
      <c r="BK4" s="30">
        <v>0</v>
      </c>
      <c r="BL4" s="30">
        <v>0.25</v>
      </c>
      <c r="BM4" s="30">
        <v>0.66666666666666663</v>
      </c>
      <c r="BN4" s="30">
        <v>0</v>
      </c>
      <c r="BO4" s="30">
        <v>0</v>
      </c>
      <c r="BP4" s="30">
        <v>0.25</v>
      </c>
      <c r="BQ4" s="30">
        <v>8.3333333333333329E-2</v>
      </c>
      <c r="BR4" s="30">
        <v>2.25</v>
      </c>
      <c r="BS4" s="30">
        <v>0.25</v>
      </c>
      <c r="BT4" s="30">
        <v>1.25</v>
      </c>
      <c r="BU4" s="30">
        <v>1.25</v>
      </c>
      <c r="BV4" s="30">
        <v>4.1666666666666661</v>
      </c>
      <c r="BW4" s="30">
        <v>58.333333333333336</v>
      </c>
      <c r="BX4" s="30">
        <v>33.333333333333329</v>
      </c>
      <c r="BY4" s="30">
        <v>50</v>
      </c>
      <c r="BZ4" s="30">
        <v>1.75</v>
      </c>
      <c r="CA4" s="30">
        <v>78.528528528528525</v>
      </c>
      <c r="CB4" s="30">
        <v>11.449128337237719</v>
      </c>
      <c r="CC4" s="30">
        <v>21.471471471471475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</row>
    <row r="5" spans="1:86" ht="15.75" x14ac:dyDescent="0.25">
      <c r="A5" s="2">
        <v>3</v>
      </c>
      <c r="B5" s="2" t="s">
        <v>3</v>
      </c>
      <c r="C5" s="2">
        <v>10</v>
      </c>
      <c r="D5" s="13">
        <v>2018</v>
      </c>
      <c r="E5" s="14">
        <v>43235</v>
      </c>
      <c r="F5" s="15" t="str">
        <f t="shared" si="0"/>
        <v>18135</v>
      </c>
      <c r="G5" s="37">
        <v>13.1</v>
      </c>
      <c r="H5" s="37">
        <v>9.4</v>
      </c>
      <c r="I5" s="37">
        <v>13.5</v>
      </c>
      <c r="J5" s="30">
        <v>1310</v>
      </c>
      <c r="K5" s="30">
        <v>1447</v>
      </c>
      <c r="L5" s="30">
        <v>1067</v>
      </c>
      <c r="M5" s="30">
        <v>3824</v>
      </c>
      <c r="N5" s="30">
        <v>1.5690376569037656E-2</v>
      </c>
      <c r="O5" s="30">
        <v>3.9624999999999995</v>
      </c>
      <c r="P5" s="30">
        <v>3.95</v>
      </c>
      <c r="Q5" s="30">
        <v>3.5625000000000004</v>
      </c>
      <c r="R5" s="30">
        <v>3.8249999999999997</v>
      </c>
      <c r="S5" s="30">
        <v>0.41833001326703662</v>
      </c>
      <c r="T5" s="30">
        <v>0.54291666666666671</v>
      </c>
      <c r="U5" s="30">
        <v>0.45458333333333351</v>
      </c>
      <c r="V5" s="30">
        <v>0.38874999999999998</v>
      </c>
      <c r="W5" s="30">
        <v>0.46208333333333318</v>
      </c>
      <c r="X5" s="30">
        <v>0.12220898171275155</v>
      </c>
      <c r="Y5" s="30">
        <v>0.7</v>
      </c>
      <c r="Z5" s="30">
        <v>0.68</v>
      </c>
      <c r="AA5" s="30">
        <v>0.61</v>
      </c>
      <c r="AB5" s="30">
        <v>0.7</v>
      </c>
      <c r="AC5" s="30">
        <v>8.2777276825969359</v>
      </c>
      <c r="AD5" s="30">
        <v>1.3888888888888888</v>
      </c>
      <c r="AE5" s="30">
        <v>55.555555555555557</v>
      </c>
      <c r="AF5" s="30">
        <v>13.888888888888889</v>
      </c>
      <c r="AG5" s="30">
        <v>70.833333333333329</v>
      </c>
      <c r="AH5" s="30">
        <v>8.3333333333333321</v>
      </c>
      <c r="AI5" s="30">
        <v>18.055555555555554</v>
      </c>
      <c r="AJ5" s="30">
        <v>2.7777777777777777</v>
      </c>
      <c r="AK5" s="30">
        <v>29.166666666666664</v>
      </c>
      <c r="AL5" s="30">
        <v>55.555555555555557</v>
      </c>
      <c r="AM5" s="30">
        <v>0.24727272727272734</v>
      </c>
      <c r="AN5" s="30">
        <v>0.2776190476190476</v>
      </c>
      <c r="AO5" s="30">
        <v>0.44681818181818184</v>
      </c>
      <c r="AP5" s="30">
        <v>0.31915492957746472</v>
      </c>
      <c r="AQ5" s="30">
        <v>0.19181647835420526</v>
      </c>
      <c r="AR5" s="30">
        <v>0.39</v>
      </c>
      <c r="AS5" s="30">
        <v>0.46</v>
      </c>
      <c r="AT5" s="30">
        <v>1.01</v>
      </c>
      <c r="AU5" s="30">
        <v>1.01</v>
      </c>
      <c r="AV5" s="30">
        <v>4.1666666666666661</v>
      </c>
      <c r="AW5" s="30">
        <v>0.78260869565217395</v>
      </c>
      <c r="AX5" s="30">
        <v>0</v>
      </c>
      <c r="AY5" s="30">
        <v>50</v>
      </c>
      <c r="AZ5" s="30">
        <v>0</v>
      </c>
      <c r="BA5" s="30">
        <v>16.666666666666664</v>
      </c>
      <c r="BB5" s="30">
        <v>75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8.3333333333333329E-2</v>
      </c>
      <c r="BJ5" s="30">
        <v>3.5</v>
      </c>
      <c r="BK5" s="30">
        <v>2</v>
      </c>
      <c r="BL5" s="30">
        <v>1.75</v>
      </c>
      <c r="BM5" s="30">
        <v>2.4166666666666665</v>
      </c>
      <c r="BN5" s="30">
        <v>1.25</v>
      </c>
      <c r="BO5" s="30">
        <v>0</v>
      </c>
      <c r="BP5" s="30">
        <v>0</v>
      </c>
      <c r="BQ5" s="30">
        <v>0.41666666666666669</v>
      </c>
      <c r="BR5" s="30">
        <v>3.25</v>
      </c>
      <c r="BS5" s="30">
        <v>3.25</v>
      </c>
      <c r="BT5" s="30">
        <v>1.75</v>
      </c>
      <c r="BU5" s="30">
        <v>2.75</v>
      </c>
      <c r="BV5" s="30">
        <v>4.1666666666666661</v>
      </c>
      <c r="BW5" s="30">
        <v>75</v>
      </c>
      <c r="BX5" s="30">
        <v>20.833333333333336</v>
      </c>
      <c r="BY5" s="30">
        <v>44.583333333333336</v>
      </c>
      <c r="BZ5" s="30">
        <v>1.875</v>
      </c>
      <c r="CA5" s="30">
        <v>97.297297297297305</v>
      </c>
      <c r="CB5" s="30">
        <v>3.56971387408811</v>
      </c>
      <c r="CC5" s="30">
        <v>2.7027027027026946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</row>
    <row r="6" spans="1:86" ht="15.75" x14ac:dyDescent="0.25">
      <c r="A6" s="2">
        <v>4</v>
      </c>
      <c r="B6" s="2" t="s">
        <v>3</v>
      </c>
      <c r="C6" s="2">
        <v>11</v>
      </c>
      <c r="D6" s="13">
        <v>2018</v>
      </c>
      <c r="E6" s="14">
        <v>43237</v>
      </c>
      <c r="F6" s="15" t="str">
        <f t="shared" si="0"/>
        <v>18137</v>
      </c>
      <c r="G6" s="37">
        <v>10.6</v>
      </c>
      <c r="H6" s="37">
        <v>8.4499999999999993</v>
      </c>
      <c r="I6" s="37">
        <v>11.24</v>
      </c>
      <c r="J6" s="30">
        <v>496</v>
      </c>
      <c r="K6" s="30">
        <v>356</v>
      </c>
      <c r="L6" s="30">
        <v>426</v>
      </c>
      <c r="M6" s="30">
        <v>1278</v>
      </c>
      <c r="N6" s="30">
        <v>0</v>
      </c>
      <c r="O6" s="30">
        <v>1.7875000000000001</v>
      </c>
      <c r="P6" s="30">
        <v>1.9375</v>
      </c>
      <c r="Q6" s="30">
        <v>2.5874999999999999</v>
      </c>
      <c r="R6" s="30">
        <v>2.1041666666666665</v>
      </c>
      <c r="S6" s="30">
        <v>0.60251586063674833</v>
      </c>
      <c r="T6" s="30">
        <v>9.1249999999999998E-2</v>
      </c>
      <c r="U6" s="30">
        <v>0.14333333333333337</v>
      </c>
      <c r="V6" s="30">
        <v>8.5384615384615378E-2</v>
      </c>
      <c r="W6" s="30">
        <v>0.10787878787878791</v>
      </c>
      <c r="X6" s="30">
        <v>4.3139133608416917E-2</v>
      </c>
      <c r="Y6" s="30">
        <v>0.13</v>
      </c>
      <c r="Z6" s="30">
        <v>0.24</v>
      </c>
      <c r="AA6" s="30">
        <v>0.15</v>
      </c>
      <c r="AB6" s="30">
        <v>0.24</v>
      </c>
      <c r="AC6" s="30">
        <v>19.504915730337071</v>
      </c>
      <c r="AD6" s="30">
        <v>3.0303030303030303</v>
      </c>
      <c r="AE6" s="30">
        <v>9.0909090909090917</v>
      </c>
      <c r="AF6" s="30">
        <v>0</v>
      </c>
      <c r="AG6" s="30">
        <v>12.121212121212121</v>
      </c>
      <c r="AH6" s="30">
        <v>0</v>
      </c>
      <c r="AI6" s="30">
        <v>87.878787878787875</v>
      </c>
      <c r="AJ6" s="30">
        <v>0</v>
      </c>
      <c r="AK6" s="30">
        <v>87.878787878787875</v>
      </c>
      <c r="AL6" s="30">
        <v>87.878787878787875</v>
      </c>
      <c r="AM6" s="30">
        <v>0.46750000000000003</v>
      </c>
      <c r="AN6" s="30">
        <v>0.21333333333333335</v>
      </c>
      <c r="AO6" s="30">
        <v>0.36307692307692307</v>
      </c>
      <c r="AP6" s="30">
        <v>0.33393939393939392</v>
      </c>
      <c r="AQ6" s="30">
        <v>0.18861235699741738</v>
      </c>
      <c r="AR6" s="30">
        <v>0.69</v>
      </c>
      <c r="AS6" s="30">
        <v>0.44</v>
      </c>
      <c r="AT6" s="30">
        <v>0.65</v>
      </c>
      <c r="AU6" s="30">
        <v>0.69</v>
      </c>
      <c r="AV6" s="30">
        <v>83.333333333333343</v>
      </c>
      <c r="AW6" s="30">
        <v>0.16666666666666666</v>
      </c>
      <c r="AX6" s="30">
        <v>0</v>
      </c>
      <c r="AY6" s="30">
        <v>0</v>
      </c>
      <c r="AZ6" s="30">
        <v>0</v>
      </c>
      <c r="BA6" s="30">
        <v>0</v>
      </c>
      <c r="BB6" s="30">
        <v>83.333333333333343</v>
      </c>
      <c r="BC6" s="30">
        <v>0.58333333333333337</v>
      </c>
      <c r="BD6" s="30">
        <v>8.3333333333333321</v>
      </c>
      <c r="BE6" s="30">
        <v>0.375</v>
      </c>
      <c r="BF6" s="30">
        <v>1</v>
      </c>
      <c r="BG6" s="30">
        <v>0.5</v>
      </c>
      <c r="BH6" s="30">
        <v>0.625</v>
      </c>
      <c r="BI6" s="30">
        <v>1.1666666666666667</v>
      </c>
      <c r="BJ6" s="30">
        <v>0.5</v>
      </c>
      <c r="BK6" s="30">
        <v>0.25</v>
      </c>
      <c r="BL6" s="30">
        <v>0</v>
      </c>
      <c r="BM6" s="30">
        <v>0.25</v>
      </c>
      <c r="BN6" s="30">
        <v>0.25</v>
      </c>
      <c r="BO6" s="30">
        <v>0</v>
      </c>
      <c r="BP6" s="30">
        <v>0.75</v>
      </c>
      <c r="BQ6" s="30">
        <v>0.33333333333333331</v>
      </c>
      <c r="BR6" s="30">
        <v>0.25</v>
      </c>
      <c r="BS6" s="30">
        <v>0.25</v>
      </c>
      <c r="BT6" s="30">
        <v>0</v>
      </c>
      <c r="BU6" s="30">
        <v>0.16666666666666666</v>
      </c>
      <c r="BV6" s="30">
        <v>41.666666666666671</v>
      </c>
      <c r="BW6" s="30">
        <v>58.333333333333336</v>
      </c>
      <c r="BX6" s="30">
        <v>0</v>
      </c>
      <c r="BY6" s="30">
        <v>21.333333333333332</v>
      </c>
      <c r="BZ6" s="30">
        <v>0.41666666666666669</v>
      </c>
      <c r="CA6" s="30">
        <v>11.036036036036036</v>
      </c>
      <c r="CB6" s="30">
        <v>9.772775596377052</v>
      </c>
      <c r="CC6" s="30">
        <v>88.963963963963963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</row>
    <row r="7" spans="1:86" ht="15.75" x14ac:dyDescent="0.25">
      <c r="A7" s="2">
        <v>5</v>
      </c>
      <c r="B7" s="2" t="s">
        <v>3</v>
      </c>
      <c r="C7" s="2">
        <v>12</v>
      </c>
      <c r="D7" s="13">
        <v>2018</v>
      </c>
      <c r="E7" s="14">
        <v>43234</v>
      </c>
      <c r="F7" s="15" t="str">
        <f t="shared" si="0"/>
        <v>18134</v>
      </c>
      <c r="G7" s="37">
        <v>11.7</v>
      </c>
      <c r="H7" s="37">
        <v>9.02</v>
      </c>
      <c r="I7" s="37">
        <v>15.53</v>
      </c>
      <c r="J7" s="30">
        <v>350</v>
      </c>
      <c r="K7" s="30">
        <v>339</v>
      </c>
      <c r="L7" s="30">
        <v>437</v>
      </c>
      <c r="M7" s="30">
        <v>1126</v>
      </c>
      <c r="N7" s="30">
        <v>0.21314387211367675</v>
      </c>
      <c r="O7" s="30">
        <v>1.65</v>
      </c>
      <c r="P7" s="30">
        <v>2.1874999999999996</v>
      </c>
      <c r="Q7" s="30">
        <v>2.3374999999999999</v>
      </c>
      <c r="R7" s="30">
        <v>2.0583333333333336</v>
      </c>
      <c r="S7" s="30">
        <v>0.94635073315601415</v>
      </c>
      <c r="T7" s="30">
        <v>0.11000000000000001</v>
      </c>
      <c r="U7" s="30">
        <v>0.25062500000000004</v>
      </c>
      <c r="V7" s="30">
        <v>0.19</v>
      </c>
      <c r="W7" s="30">
        <v>0.1835416666666666</v>
      </c>
      <c r="X7" s="30">
        <v>0.15732456738712525</v>
      </c>
      <c r="Y7" s="30">
        <v>0.36</v>
      </c>
      <c r="Z7" s="30">
        <v>0.59</v>
      </c>
      <c r="AA7" s="30">
        <v>0.57999999999999996</v>
      </c>
      <c r="AB7" s="30">
        <v>0.59</v>
      </c>
      <c r="AC7" s="30">
        <v>11.21452894438139</v>
      </c>
      <c r="AD7" s="30">
        <v>0</v>
      </c>
      <c r="AE7" s="30">
        <v>27.659574468085108</v>
      </c>
      <c r="AF7" s="30">
        <v>0</v>
      </c>
      <c r="AG7" s="30">
        <v>27.659574468085108</v>
      </c>
      <c r="AH7" s="30">
        <v>6.3829787234042552</v>
      </c>
      <c r="AI7" s="30">
        <v>65.957446808510639</v>
      </c>
      <c r="AJ7" s="30">
        <v>0</v>
      </c>
      <c r="AK7" s="30">
        <v>72.340425531914889</v>
      </c>
      <c r="AL7" s="30">
        <v>65.957446808510639</v>
      </c>
      <c r="AM7" s="30">
        <v>0.16200000000000001</v>
      </c>
      <c r="AN7" s="30">
        <v>6.1333333333333344E-2</v>
      </c>
      <c r="AO7" s="30">
        <v>0.13866666666666663</v>
      </c>
      <c r="AP7" s="30">
        <v>0.114375</v>
      </c>
      <c r="AQ7" s="30">
        <v>0.19113219497888581</v>
      </c>
      <c r="AR7" s="30">
        <v>0.93</v>
      </c>
      <c r="AS7" s="30">
        <v>0.52</v>
      </c>
      <c r="AT7" s="30">
        <v>0.6</v>
      </c>
      <c r="AU7" s="30">
        <v>0.93</v>
      </c>
      <c r="AV7" s="30">
        <v>41.666666666666671</v>
      </c>
      <c r="AW7" s="30">
        <v>0.33333333333333331</v>
      </c>
      <c r="AX7" s="30">
        <v>0</v>
      </c>
      <c r="AY7" s="30">
        <v>37.5</v>
      </c>
      <c r="AZ7" s="30">
        <v>37.5</v>
      </c>
      <c r="BA7" s="30">
        <v>25</v>
      </c>
      <c r="BB7" s="30">
        <v>41.666666666666671</v>
      </c>
      <c r="BC7" s="30">
        <v>1.5</v>
      </c>
      <c r="BD7" s="30">
        <v>41.666666666666671</v>
      </c>
      <c r="BE7" s="30">
        <v>0</v>
      </c>
      <c r="BF7" s="30">
        <v>0</v>
      </c>
      <c r="BG7" s="30">
        <v>0</v>
      </c>
      <c r="BH7" s="30">
        <v>0</v>
      </c>
      <c r="BI7" s="30">
        <v>8.3333333333333329E-2</v>
      </c>
      <c r="BJ7" s="30">
        <v>1</v>
      </c>
      <c r="BK7" s="30">
        <v>2</v>
      </c>
      <c r="BL7" s="30">
        <v>0.5</v>
      </c>
      <c r="BM7" s="30">
        <v>1.1666666666666667</v>
      </c>
      <c r="BN7" s="30">
        <v>0.25</v>
      </c>
      <c r="BO7" s="30">
        <v>0.25</v>
      </c>
      <c r="BP7" s="30">
        <v>0</v>
      </c>
      <c r="BQ7" s="30">
        <v>0.16666666666666666</v>
      </c>
      <c r="BR7" s="30">
        <v>0.75</v>
      </c>
      <c r="BS7" s="30">
        <v>2.75</v>
      </c>
      <c r="BT7" s="30">
        <v>1.75</v>
      </c>
      <c r="BU7" s="30">
        <v>1.75</v>
      </c>
      <c r="BV7" s="30">
        <v>20.833333333333336</v>
      </c>
      <c r="BW7" s="30">
        <v>45.833333333333329</v>
      </c>
      <c r="BX7" s="30">
        <v>33.333333333333329</v>
      </c>
      <c r="BY7" s="30">
        <v>43.333333333333336</v>
      </c>
      <c r="BZ7" s="30">
        <v>1.4166666666666667</v>
      </c>
      <c r="CA7" s="30">
        <v>68.693693693693689</v>
      </c>
      <c r="CB7" s="30">
        <v>13.51903420049989</v>
      </c>
      <c r="CC7" s="30">
        <v>31.306306306306311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</row>
    <row r="8" spans="1:86" ht="15.75" x14ac:dyDescent="0.25">
      <c r="A8" s="2">
        <v>6</v>
      </c>
      <c r="B8" s="2" t="s">
        <v>3</v>
      </c>
      <c r="C8" s="2">
        <v>13</v>
      </c>
      <c r="D8" s="13">
        <v>2018</v>
      </c>
      <c r="E8" s="14">
        <v>43266</v>
      </c>
      <c r="F8" s="15" t="str">
        <f t="shared" si="0"/>
        <v>18166</v>
      </c>
      <c r="G8" s="37">
        <v>15.9</v>
      </c>
      <c r="H8" s="37">
        <v>8.1</v>
      </c>
      <c r="I8" s="37">
        <v>9.74</v>
      </c>
      <c r="J8" s="30">
        <v>1054</v>
      </c>
      <c r="K8" s="30">
        <v>633</v>
      </c>
      <c r="L8" s="30">
        <v>599</v>
      </c>
      <c r="M8" s="30">
        <v>2286</v>
      </c>
      <c r="N8" s="30">
        <v>0</v>
      </c>
      <c r="O8" s="30">
        <v>4.8250000000000002</v>
      </c>
      <c r="P8" s="30">
        <v>2.3874999999999997</v>
      </c>
      <c r="Q8" s="30">
        <v>3.7625000000000002</v>
      </c>
      <c r="R8" s="30">
        <v>3.6583333333333332</v>
      </c>
      <c r="S8" s="30">
        <v>1.4946038203183285</v>
      </c>
      <c r="T8" s="30">
        <v>0.45466666666666661</v>
      </c>
      <c r="U8" s="30">
        <v>0.32999999999999996</v>
      </c>
      <c r="V8" s="30">
        <v>0.53374999999999995</v>
      </c>
      <c r="W8" s="30">
        <v>0.43937499999999996</v>
      </c>
      <c r="X8" s="30">
        <v>0.20857330265555374</v>
      </c>
      <c r="Y8" s="30">
        <v>0.78</v>
      </c>
      <c r="Z8" s="30">
        <v>0.46</v>
      </c>
      <c r="AA8" s="30">
        <v>0.88</v>
      </c>
      <c r="AB8" s="30">
        <v>0.88</v>
      </c>
      <c r="AC8" s="30">
        <v>8.3262209577999062</v>
      </c>
      <c r="AD8" s="30">
        <v>0</v>
      </c>
      <c r="AE8" s="30">
        <v>37.5</v>
      </c>
      <c r="AF8" s="30">
        <v>6.25</v>
      </c>
      <c r="AG8" s="30">
        <v>43.75</v>
      </c>
      <c r="AH8" s="30">
        <v>6.25</v>
      </c>
      <c r="AI8" s="30">
        <v>50</v>
      </c>
      <c r="AJ8" s="30">
        <v>0</v>
      </c>
      <c r="AK8" s="30">
        <v>56.25</v>
      </c>
      <c r="AL8" s="30">
        <v>50</v>
      </c>
      <c r="AM8" s="30">
        <v>9.285714285714286E-2</v>
      </c>
      <c r="AN8" s="30">
        <v>0.28375</v>
      </c>
      <c r="AO8" s="30">
        <v>0.16375000000000001</v>
      </c>
      <c r="AP8" s="30">
        <v>0.16812499999999997</v>
      </c>
      <c r="AQ8" s="30">
        <v>0.15432344542049217</v>
      </c>
      <c r="AR8" s="30">
        <v>0.28999999999999998</v>
      </c>
      <c r="AS8" s="30">
        <v>0.43</v>
      </c>
      <c r="AT8" s="30">
        <v>0.6</v>
      </c>
      <c r="AU8" s="30">
        <v>0.6</v>
      </c>
      <c r="AV8" s="30">
        <v>25</v>
      </c>
      <c r="AW8" s="30">
        <v>0.29166666666666669</v>
      </c>
      <c r="AX8" s="30">
        <v>62.5</v>
      </c>
      <c r="AY8" s="30">
        <v>12.5</v>
      </c>
      <c r="AZ8" s="30">
        <v>62.5</v>
      </c>
      <c r="BA8" s="30">
        <v>45.833333333333329</v>
      </c>
      <c r="BB8" s="30">
        <v>37.5</v>
      </c>
      <c r="BC8" s="30">
        <v>0.75</v>
      </c>
      <c r="BD8" s="30">
        <v>16.666666666666664</v>
      </c>
      <c r="BE8" s="30">
        <v>0.75</v>
      </c>
      <c r="BF8" s="30">
        <v>0</v>
      </c>
      <c r="BG8" s="30">
        <v>0</v>
      </c>
      <c r="BH8" s="30">
        <v>0.25</v>
      </c>
      <c r="BI8" s="30">
        <v>0.95833333333333337</v>
      </c>
      <c r="BJ8" s="30">
        <v>0.25</v>
      </c>
      <c r="BK8" s="30">
        <v>0.5</v>
      </c>
      <c r="BL8" s="30">
        <v>0</v>
      </c>
      <c r="BM8" s="30">
        <v>0.25</v>
      </c>
      <c r="BN8" s="30">
        <v>0</v>
      </c>
      <c r="BO8" s="30">
        <v>0</v>
      </c>
      <c r="BP8" s="30">
        <v>0</v>
      </c>
      <c r="BQ8" s="30">
        <v>0</v>
      </c>
      <c r="BR8" s="30">
        <v>2.5</v>
      </c>
      <c r="BS8" s="30">
        <v>0</v>
      </c>
      <c r="BT8" s="30">
        <v>2.5</v>
      </c>
      <c r="BU8" s="30">
        <v>1.6666666666666667</v>
      </c>
      <c r="BV8" s="30">
        <v>0</v>
      </c>
      <c r="BW8" s="30">
        <v>83.333333333333343</v>
      </c>
      <c r="BX8" s="30">
        <v>16.666666666666664</v>
      </c>
      <c r="BY8" s="30">
        <v>44.375</v>
      </c>
      <c r="BZ8" s="30">
        <v>2.7083333333333335</v>
      </c>
      <c r="CA8" s="30">
        <v>37.537537537537538</v>
      </c>
      <c r="CB8" s="30">
        <v>15.665754786025248</v>
      </c>
      <c r="CC8" s="30">
        <v>62.462462462462462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</row>
    <row r="9" spans="1:86" ht="15.75" x14ac:dyDescent="0.25">
      <c r="A9" s="2">
        <v>7</v>
      </c>
      <c r="B9" s="2" t="s">
        <v>3</v>
      </c>
      <c r="C9" s="2">
        <v>14</v>
      </c>
      <c r="D9" s="13">
        <v>2018</v>
      </c>
      <c r="E9" s="14">
        <v>43293</v>
      </c>
      <c r="F9" s="15" t="str">
        <f t="shared" si="0"/>
        <v>18193</v>
      </c>
      <c r="G9" s="37">
        <v>13.4</v>
      </c>
      <c r="H9" s="37">
        <v>8.68</v>
      </c>
      <c r="I9" s="37">
        <v>11.84</v>
      </c>
      <c r="J9" s="30">
        <v>417</v>
      </c>
      <c r="K9" s="30">
        <v>429</v>
      </c>
      <c r="L9" s="30">
        <v>199</v>
      </c>
      <c r="M9" s="30">
        <v>1045</v>
      </c>
      <c r="N9" s="30">
        <v>0.11483253588516745</v>
      </c>
      <c r="O9" s="30">
        <v>2.5874999999999995</v>
      </c>
      <c r="P9" s="30">
        <v>2.8124999999999996</v>
      </c>
      <c r="Q9" s="30">
        <v>2.3250000000000002</v>
      </c>
      <c r="R9" s="30">
        <v>2.5749999999999997</v>
      </c>
      <c r="S9" s="30">
        <v>0.71032754232910322</v>
      </c>
      <c r="T9" s="30">
        <v>0.18625000000000003</v>
      </c>
      <c r="U9" s="30">
        <v>0.35562500000000002</v>
      </c>
      <c r="V9" s="30">
        <v>0.17466666666666666</v>
      </c>
      <c r="W9" s="30">
        <v>0.24021276595744684</v>
      </c>
      <c r="X9" s="30">
        <v>0.15973468983860495</v>
      </c>
      <c r="Y9" s="30">
        <v>0.36</v>
      </c>
      <c r="Z9" s="30">
        <v>0.62</v>
      </c>
      <c r="AA9" s="30">
        <v>0.28000000000000003</v>
      </c>
      <c r="AB9" s="30">
        <v>0.62</v>
      </c>
      <c r="AC9" s="30">
        <v>10.719663418954825</v>
      </c>
      <c r="AD9" s="30">
        <v>8.695652173913043</v>
      </c>
      <c r="AE9" s="30">
        <v>4.3478260869565215</v>
      </c>
      <c r="AF9" s="30">
        <v>34.782608695652172</v>
      </c>
      <c r="AG9" s="30">
        <v>47.826086956521735</v>
      </c>
      <c r="AH9" s="30">
        <v>23.913043478260871</v>
      </c>
      <c r="AI9" s="30">
        <v>28.260869565217391</v>
      </c>
      <c r="AJ9" s="30">
        <v>0</v>
      </c>
      <c r="AK9" s="30">
        <v>52.173913043478265</v>
      </c>
      <c r="AL9" s="30">
        <v>34.782608695652172</v>
      </c>
      <c r="AM9" s="30">
        <v>0.32874999999999999</v>
      </c>
      <c r="AN9" s="30">
        <v>0.18125000000000002</v>
      </c>
      <c r="AO9" s="30">
        <v>0.21799999999999997</v>
      </c>
      <c r="AP9" s="30">
        <v>0.24319148936170212</v>
      </c>
      <c r="AQ9" s="30">
        <v>0.1472221979803601</v>
      </c>
      <c r="AR9" s="30">
        <v>0.74</v>
      </c>
      <c r="AS9" s="30">
        <v>0.53</v>
      </c>
      <c r="AT9" s="30">
        <v>0.42</v>
      </c>
      <c r="AU9" s="30">
        <v>0.74</v>
      </c>
      <c r="AV9" s="30">
        <v>29.166666666666668</v>
      </c>
      <c r="AW9" s="30">
        <v>0.58333333333333337</v>
      </c>
      <c r="AX9" s="30">
        <v>0</v>
      </c>
      <c r="AY9" s="30">
        <v>37.5</v>
      </c>
      <c r="AZ9" s="30">
        <v>0</v>
      </c>
      <c r="BA9" s="30">
        <v>12.5</v>
      </c>
      <c r="BB9" s="30">
        <v>58.333333333333336</v>
      </c>
      <c r="BC9" s="30">
        <v>0.75</v>
      </c>
      <c r="BD9" s="30">
        <v>25</v>
      </c>
      <c r="BE9" s="30">
        <v>0</v>
      </c>
      <c r="BF9" s="30">
        <v>0</v>
      </c>
      <c r="BG9" s="30">
        <v>0</v>
      </c>
      <c r="BH9" s="30">
        <v>0</v>
      </c>
      <c r="BI9" s="30">
        <v>0.58333333333333337</v>
      </c>
      <c r="BJ9" s="30">
        <v>0</v>
      </c>
      <c r="BK9" s="30">
        <v>0.5</v>
      </c>
      <c r="BL9" s="30">
        <v>0.5</v>
      </c>
      <c r="BM9" s="30">
        <v>0.33333333333333331</v>
      </c>
      <c r="BN9" s="30">
        <v>0.25</v>
      </c>
      <c r="BO9" s="30">
        <v>0</v>
      </c>
      <c r="BP9" s="30">
        <v>0</v>
      </c>
      <c r="BQ9" s="30">
        <v>8.3333333333333329E-2</v>
      </c>
      <c r="BR9" s="30">
        <v>0.25</v>
      </c>
      <c r="BS9" s="30">
        <v>2.25</v>
      </c>
      <c r="BT9" s="30">
        <v>0</v>
      </c>
      <c r="BU9" s="30">
        <v>0.83333333333333337</v>
      </c>
      <c r="BV9" s="30">
        <v>12.5</v>
      </c>
      <c r="BW9" s="30">
        <v>75</v>
      </c>
      <c r="BX9" s="30">
        <v>12.5</v>
      </c>
      <c r="BY9" s="30">
        <v>36.875</v>
      </c>
      <c r="BZ9" s="30">
        <v>0.58333333333333337</v>
      </c>
      <c r="CA9" s="30">
        <v>81.681681681681681</v>
      </c>
      <c r="CB9" s="30">
        <v>12.106930980962009</v>
      </c>
      <c r="CC9" s="30">
        <v>18.318318318318319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</row>
    <row r="10" spans="1:86" ht="15.75" x14ac:dyDescent="0.25">
      <c r="A10" s="2">
        <v>8</v>
      </c>
      <c r="B10" s="2" t="s">
        <v>3</v>
      </c>
      <c r="C10" s="2">
        <v>16</v>
      </c>
      <c r="D10" s="13">
        <v>2018</v>
      </c>
      <c r="E10" s="14">
        <v>43280</v>
      </c>
      <c r="F10" s="15" t="str">
        <f t="shared" si="0"/>
        <v>18180</v>
      </c>
      <c r="G10" s="37">
        <v>14.6</v>
      </c>
      <c r="H10" s="37">
        <v>8.06</v>
      </c>
      <c r="I10" s="37">
        <v>10.55</v>
      </c>
      <c r="J10" s="30">
        <v>518</v>
      </c>
      <c r="K10" s="30">
        <v>323</v>
      </c>
      <c r="L10" s="30">
        <v>317</v>
      </c>
      <c r="M10" s="30">
        <v>1158</v>
      </c>
      <c r="N10" s="30">
        <v>0</v>
      </c>
      <c r="O10" s="30">
        <v>1.8124999999999998</v>
      </c>
      <c r="P10" s="30">
        <v>1.5750000000000002</v>
      </c>
      <c r="Q10" s="30">
        <v>1.2250000000000001</v>
      </c>
      <c r="R10" s="30">
        <v>1.5374999999999996</v>
      </c>
      <c r="S10" s="30">
        <v>0.61982641328737864</v>
      </c>
      <c r="T10" s="30">
        <v>0.26666666666666666</v>
      </c>
      <c r="U10" s="30">
        <v>0.3033333333333334</v>
      </c>
      <c r="V10" s="30">
        <v>0.27666666666666667</v>
      </c>
      <c r="W10" s="30">
        <v>0.28222222222222215</v>
      </c>
      <c r="X10" s="30">
        <v>0.10709438056782623</v>
      </c>
      <c r="Y10" s="30">
        <v>0.42</v>
      </c>
      <c r="Z10" s="30">
        <v>0.5</v>
      </c>
      <c r="AA10" s="30">
        <v>0.44</v>
      </c>
      <c r="AB10" s="30">
        <v>0.5</v>
      </c>
      <c r="AC10" s="30">
        <v>5.4478346456692917</v>
      </c>
      <c r="AD10" s="30">
        <v>0</v>
      </c>
      <c r="AE10" s="30">
        <v>61.111111111111114</v>
      </c>
      <c r="AF10" s="30">
        <v>0</v>
      </c>
      <c r="AG10" s="30">
        <v>61.111111111111114</v>
      </c>
      <c r="AH10" s="30">
        <v>2.7777777777777777</v>
      </c>
      <c r="AI10" s="30">
        <v>36.111111111111107</v>
      </c>
      <c r="AJ10" s="30">
        <v>0</v>
      </c>
      <c r="AK10" s="30">
        <v>38.888888888888886</v>
      </c>
      <c r="AL10" s="30">
        <v>61.111111111111114</v>
      </c>
      <c r="AM10" s="30">
        <v>0.26181818181818178</v>
      </c>
      <c r="AN10" s="30">
        <v>0.20454545454545456</v>
      </c>
      <c r="AO10" s="30">
        <v>0.24181818181818182</v>
      </c>
      <c r="AP10" s="30">
        <v>0.22999999999999998</v>
      </c>
      <c r="AQ10" s="30">
        <v>0.15693492736982245</v>
      </c>
      <c r="AR10" s="30">
        <v>0.61</v>
      </c>
      <c r="AS10" s="30">
        <v>0.54</v>
      </c>
      <c r="AT10" s="30">
        <v>0.46</v>
      </c>
      <c r="AU10" s="30">
        <v>0.61</v>
      </c>
      <c r="AV10" s="30">
        <v>12.5</v>
      </c>
      <c r="AW10" s="30">
        <v>0.83333333333333337</v>
      </c>
      <c r="AX10" s="30">
        <v>12.5</v>
      </c>
      <c r="AY10" s="30">
        <v>0</v>
      </c>
      <c r="AZ10" s="30">
        <v>0</v>
      </c>
      <c r="BA10" s="30">
        <v>4.1666666666666661</v>
      </c>
      <c r="BB10" s="30">
        <v>83.333333333333343</v>
      </c>
      <c r="BC10" s="30">
        <v>1.3333333333333333</v>
      </c>
      <c r="BD10" s="30">
        <v>33.333333333333329</v>
      </c>
      <c r="BE10" s="30">
        <v>0.125</v>
      </c>
      <c r="BF10" s="30">
        <v>0</v>
      </c>
      <c r="BG10" s="30">
        <v>0</v>
      </c>
      <c r="BH10" s="30">
        <v>4.1666666666666664E-2</v>
      </c>
      <c r="BI10" s="30">
        <v>4.1666666666666664E-2</v>
      </c>
      <c r="BJ10" s="30">
        <v>0.5</v>
      </c>
      <c r="BK10" s="30">
        <v>0.25</v>
      </c>
      <c r="BL10" s="30">
        <v>0.5</v>
      </c>
      <c r="BM10" s="30">
        <v>0.41666666666666669</v>
      </c>
      <c r="BN10" s="30">
        <v>0</v>
      </c>
      <c r="BO10" s="30">
        <v>0</v>
      </c>
      <c r="BP10" s="30">
        <v>0</v>
      </c>
      <c r="BQ10" s="30">
        <v>0</v>
      </c>
      <c r="BR10" s="30">
        <v>0.75</v>
      </c>
      <c r="BS10" s="30">
        <v>0.5</v>
      </c>
      <c r="BT10" s="30">
        <v>0</v>
      </c>
      <c r="BU10" s="30">
        <v>0.41666666666666669</v>
      </c>
      <c r="BV10" s="30">
        <v>20.833333333333336</v>
      </c>
      <c r="BW10" s="30">
        <v>29.166666666666668</v>
      </c>
      <c r="BX10" s="30">
        <v>50</v>
      </c>
      <c r="BY10" s="30">
        <v>49.375</v>
      </c>
      <c r="BZ10" s="30">
        <v>1.375</v>
      </c>
      <c r="CA10" s="30">
        <v>78.571428571428584</v>
      </c>
      <c r="CB10" s="30">
        <v>15.755166604173841</v>
      </c>
      <c r="CC10" s="30">
        <v>21.428571428571416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</row>
    <row r="11" spans="1:86" ht="15.75" x14ac:dyDescent="0.25">
      <c r="A11" s="2">
        <v>9</v>
      </c>
      <c r="B11" s="2" t="s">
        <v>3</v>
      </c>
      <c r="C11" s="2">
        <v>18</v>
      </c>
      <c r="D11" s="13">
        <v>2018</v>
      </c>
      <c r="E11" s="14">
        <v>43235</v>
      </c>
      <c r="F11" s="15" t="str">
        <f t="shared" si="0"/>
        <v>18135</v>
      </c>
      <c r="G11" s="38">
        <v>15.6</v>
      </c>
      <c r="H11" s="37">
        <v>8.85</v>
      </c>
      <c r="I11" s="37">
        <v>14.3</v>
      </c>
      <c r="J11" s="30">
        <v>781</v>
      </c>
      <c r="K11" s="30">
        <v>739</v>
      </c>
      <c r="L11" s="30">
        <v>531</v>
      </c>
      <c r="M11" s="30">
        <v>2051</v>
      </c>
      <c r="N11" s="30">
        <v>5.8508044856167715E-2</v>
      </c>
      <c r="O11" s="30">
        <v>2.9874999999999998</v>
      </c>
      <c r="P11" s="30">
        <v>2.7374999999999998</v>
      </c>
      <c r="Q11" s="30">
        <v>2.9750000000000001</v>
      </c>
      <c r="R11" s="30">
        <v>2.9</v>
      </c>
      <c r="S11" s="30">
        <v>0.69968937207256943</v>
      </c>
      <c r="T11" s="30">
        <v>0.15062500000000004</v>
      </c>
      <c r="U11" s="30">
        <v>0.14250000000000002</v>
      </c>
      <c r="V11" s="30">
        <v>0.18437500000000001</v>
      </c>
      <c r="W11" s="30">
        <v>0.15916666666666668</v>
      </c>
      <c r="X11" s="30">
        <v>0.10006026552827378</v>
      </c>
      <c r="Y11" s="30">
        <v>0.44</v>
      </c>
      <c r="Z11" s="30">
        <v>0.44</v>
      </c>
      <c r="AA11" s="30">
        <v>0.32</v>
      </c>
      <c r="AB11" s="30">
        <v>0.44</v>
      </c>
      <c r="AC11" s="30">
        <v>18.219895287958114</v>
      </c>
      <c r="AD11" s="30">
        <v>0</v>
      </c>
      <c r="AE11" s="30">
        <v>47.916666666666671</v>
      </c>
      <c r="AF11" s="30">
        <v>2.083333333333333</v>
      </c>
      <c r="AG11" s="30">
        <v>50.000000000000007</v>
      </c>
      <c r="AH11" s="30">
        <v>4.1666666666666661</v>
      </c>
      <c r="AI11" s="30">
        <v>43.75</v>
      </c>
      <c r="AJ11" s="30">
        <v>2.083333333333333</v>
      </c>
      <c r="AK11" s="30">
        <v>50</v>
      </c>
      <c r="AL11" s="30">
        <v>47.916666666666671</v>
      </c>
      <c r="AM11" s="30">
        <v>4.9375000000000002E-2</v>
      </c>
      <c r="AN11" s="30">
        <v>0.138125</v>
      </c>
      <c r="AO11" s="30">
        <v>1.1875E-2</v>
      </c>
      <c r="AP11" s="30">
        <v>6.6458333333333314E-2</v>
      </c>
      <c r="AQ11" s="30">
        <v>0.12298572107627975</v>
      </c>
      <c r="AR11" s="30">
        <v>0.25</v>
      </c>
      <c r="AS11" s="30">
        <v>0.61</v>
      </c>
      <c r="AT11" s="30">
        <v>0.05</v>
      </c>
      <c r="AU11" s="30">
        <v>0.61</v>
      </c>
      <c r="AV11" s="30">
        <v>29.166666666666668</v>
      </c>
      <c r="AW11" s="30">
        <v>0.125</v>
      </c>
      <c r="AX11" s="30">
        <v>50</v>
      </c>
      <c r="AY11" s="30">
        <v>37.5</v>
      </c>
      <c r="AZ11" s="30">
        <v>87.5</v>
      </c>
      <c r="BA11" s="30">
        <v>58.333333333333336</v>
      </c>
      <c r="BB11" s="30">
        <v>58.333333333333336</v>
      </c>
      <c r="BC11" s="30">
        <v>0.66666666666666663</v>
      </c>
      <c r="BD11" s="30">
        <v>25</v>
      </c>
      <c r="BE11" s="30">
        <v>0.5</v>
      </c>
      <c r="BF11" s="30">
        <v>0.125</v>
      </c>
      <c r="BG11" s="30">
        <v>0</v>
      </c>
      <c r="BH11" s="30">
        <v>0.20833333333333334</v>
      </c>
      <c r="BI11" s="30">
        <v>0.45833333333333331</v>
      </c>
      <c r="BJ11" s="30">
        <v>0.25</v>
      </c>
      <c r="BK11" s="30">
        <v>0</v>
      </c>
      <c r="BL11" s="30">
        <v>0</v>
      </c>
      <c r="BM11" s="30">
        <v>8.3333333333333329E-2</v>
      </c>
      <c r="BN11" s="30">
        <v>1.25</v>
      </c>
      <c r="BO11" s="30">
        <v>1.5</v>
      </c>
      <c r="BP11" s="30">
        <v>0</v>
      </c>
      <c r="BQ11" s="30">
        <v>0.91666666666666663</v>
      </c>
      <c r="BR11" s="30">
        <v>2.5</v>
      </c>
      <c r="BS11" s="30">
        <v>1.5</v>
      </c>
      <c r="BT11" s="30">
        <v>4</v>
      </c>
      <c r="BU11" s="30">
        <v>2.6666666666666665</v>
      </c>
      <c r="BV11" s="30">
        <v>20.833333333333336</v>
      </c>
      <c r="BW11" s="30">
        <v>70.833333333333343</v>
      </c>
      <c r="BX11" s="30">
        <v>8.3333333333333321</v>
      </c>
      <c r="BY11" s="30">
        <v>29.791666666666668</v>
      </c>
      <c r="BZ11" s="30">
        <v>1.625</v>
      </c>
      <c r="CA11" s="30">
        <v>33.258258258258252</v>
      </c>
      <c r="CB11" s="30">
        <v>14.392099905244534</v>
      </c>
      <c r="CC11" s="30">
        <v>66.741741741741748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</row>
    <row r="12" spans="1:86" ht="15.75" x14ac:dyDescent="0.25">
      <c r="A12" s="2">
        <v>10</v>
      </c>
      <c r="B12" s="2" t="s">
        <v>3</v>
      </c>
      <c r="C12" s="2">
        <v>22</v>
      </c>
      <c r="D12" s="13">
        <v>2018</v>
      </c>
      <c r="E12" s="14">
        <v>43255</v>
      </c>
      <c r="F12" s="15" t="str">
        <f t="shared" si="0"/>
        <v>18155</v>
      </c>
      <c r="G12" s="37">
        <v>16.600000000000001</v>
      </c>
      <c r="H12" s="37">
        <v>8.1999999999999993</v>
      </c>
      <c r="I12" s="37">
        <v>10.63</v>
      </c>
      <c r="J12" s="30">
        <v>334</v>
      </c>
      <c r="K12" s="30">
        <v>547</v>
      </c>
      <c r="L12" s="30">
        <v>317</v>
      </c>
      <c r="M12" s="30">
        <v>1198</v>
      </c>
      <c r="N12" s="30">
        <v>2.0534223706176959</v>
      </c>
      <c r="O12" s="30">
        <v>1.9125000000000001</v>
      </c>
      <c r="P12" s="30">
        <v>2.4500000000000002</v>
      </c>
      <c r="Q12" s="30">
        <v>2.1875</v>
      </c>
      <c r="R12" s="30">
        <v>2.1833333333333331</v>
      </c>
      <c r="S12" s="30">
        <v>0.4478612621615411</v>
      </c>
      <c r="T12" s="30">
        <v>0.21000000000000002</v>
      </c>
      <c r="U12" s="30">
        <v>0.24909090909090906</v>
      </c>
      <c r="V12" s="30">
        <v>0.32300000000000001</v>
      </c>
      <c r="W12" s="30">
        <v>0.26032258064516128</v>
      </c>
      <c r="X12" s="30">
        <v>9.9815959678057495E-2</v>
      </c>
      <c r="Y12" s="30">
        <v>0.28000000000000003</v>
      </c>
      <c r="Z12" s="30">
        <v>0.52</v>
      </c>
      <c r="AA12" s="30">
        <v>0.46</v>
      </c>
      <c r="AB12" s="30">
        <v>0.52</v>
      </c>
      <c r="AC12" s="30">
        <v>8.3870301528294089</v>
      </c>
      <c r="AD12" s="30">
        <v>0</v>
      </c>
      <c r="AE12" s="30">
        <v>22.58064516129032</v>
      </c>
      <c r="AF12" s="30">
        <v>9.67741935483871</v>
      </c>
      <c r="AG12" s="30">
        <v>32.258064516129032</v>
      </c>
      <c r="AH12" s="30">
        <v>25.806451612903224</v>
      </c>
      <c r="AI12" s="30">
        <v>41.935483870967744</v>
      </c>
      <c r="AJ12" s="30">
        <v>0</v>
      </c>
      <c r="AK12" s="30">
        <v>67.741935483870975</v>
      </c>
      <c r="AL12" s="30">
        <v>41.935483870967744</v>
      </c>
      <c r="AM12" s="30">
        <v>0.36888888888888888</v>
      </c>
      <c r="AN12" s="30">
        <v>0.28300000000000003</v>
      </c>
      <c r="AO12" s="30">
        <v>0.19222222222222218</v>
      </c>
      <c r="AP12" s="30">
        <v>0.26838709677419342</v>
      </c>
      <c r="AQ12" s="30">
        <v>0.15684592809917122</v>
      </c>
      <c r="AR12" s="30">
        <v>0.6</v>
      </c>
      <c r="AS12" s="30">
        <v>0.72</v>
      </c>
      <c r="AT12" s="30">
        <v>0.36</v>
      </c>
      <c r="AU12" s="30">
        <v>0.72</v>
      </c>
      <c r="AV12" s="30">
        <v>37.5</v>
      </c>
      <c r="AW12" s="30">
        <v>0.45833333333333331</v>
      </c>
      <c r="AX12" s="30">
        <v>0</v>
      </c>
      <c r="AY12" s="30">
        <v>12.5</v>
      </c>
      <c r="AZ12" s="30">
        <v>37.5</v>
      </c>
      <c r="BA12" s="30">
        <v>16.666666666666664</v>
      </c>
      <c r="BB12" s="30">
        <v>45.833333333333329</v>
      </c>
      <c r="BC12" s="30">
        <v>0.83333333333333337</v>
      </c>
      <c r="BD12" s="30">
        <v>25</v>
      </c>
      <c r="BE12" s="30">
        <v>0.375</v>
      </c>
      <c r="BF12" s="30">
        <v>0.125</v>
      </c>
      <c r="BG12" s="30">
        <v>0</v>
      </c>
      <c r="BH12" s="30">
        <v>0.16666666666666666</v>
      </c>
      <c r="BI12" s="30">
        <v>0.25</v>
      </c>
      <c r="BJ12" s="30">
        <v>1.5</v>
      </c>
      <c r="BK12" s="30">
        <v>1.25</v>
      </c>
      <c r="BL12" s="30">
        <v>1.5</v>
      </c>
      <c r="BM12" s="30">
        <v>1.4166666666666667</v>
      </c>
      <c r="BN12" s="30">
        <v>0</v>
      </c>
      <c r="BO12" s="30">
        <v>0</v>
      </c>
      <c r="BP12" s="30">
        <v>0.5</v>
      </c>
      <c r="BQ12" s="30">
        <v>0.16666666666666666</v>
      </c>
      <c r="BR12" s="30">
        <v>0</v>
      </c>
      <c r="BS12" s="30">
        <v>0</v>
      </c>
      <c r="BT12" s="30">
        <v>0.5</v>
      </c>
      <c r="BU12" s="30">
        <v>0.16666666666666666</v>
      </c>
      <c r="BV12" s="30">
        <v>0</v>
      </c>
      <c r="BW12" s="30">
        <v>95.833333333333343</v>
      </c>
      <c r="BX12" s="30">
        <v>4.1666666666666661</v>
      </c>
      <c r="BY12" s="30">
        <v>40</v>
      </c>
      <c r="BZ12" s="30">
        <v>0.79166666666666663</v>
      </c>
      <c r="CA12" s="30">
        <v>96.396396396396383</v>
      </c>
      <c r="CB12" s="30">
        <v>2.9949452365105058</v>
      </c>
      <c r="CC12" s="30">
        <v>3.6036036036036165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</row>
    <row r="13" spans="1:86" ht="15.75" x14ac:dyDescent="0.25">
      <c r="A13" s="2">
        <v>11</v>
      </c>
      <c r="B13" s="2" t="s">
        <v>3</v>
      </c>
      <c r="C13" s="2">
        <v>26</v>
      </c>
      <c r="D13" s="13">
        <v>2018</v>
      </c>
      <c r="E13" s="14">
        <v>43237</v>
      </c>
      <c r="F13" s="15" t="str">
        <f t="shared" si="0"/>
        <v>18137</v>
      </c>
      <c r="G13" s="37">
        <v>18.899999999999999</v>
      </c>
      <c r="H13" s="37">
        <v>8.8800000000000008</v>
      </c>
      <c r="I13" s="37">
        <v>10.58</v>
      </c>
      <c r="J13" s="30">
        <v>2375</v>
      </c>
      <c r="K13" s="30">
        <v>2435</v>
      </c>
      <c r="L13" s="30">
        <v>2405</v>
      </c>
      <c r="M13" s="30">
        <v>7215</v>
      </c>
      <c r="N13" s="30">
        <v>3.3264033264033259E-2</v>
      </c>
      <c r="O13" s="30">
        <v>6.0124999999999993</v>
      </c>
      <c r="P13" s="30">
        <v>4.9249999999999998</v>
      </c>
      <c r="Q13" s="30">
        <v>6.2500000000000009</v>
      </c>
      <c r="R13" s="30">
        <v>5.7291666666666679</v>
      </c>
      <c r="S13" s="30">
        <v>1.8359878674096277</v>
      </c>
      <c r="T13" s="30">
        <v>0.24812500000000001</v>
      </c>
      <c r="U13" s="30">
        <v>0.33875000000000005</v>
      </c>
      <c r="V13" s="30">
        <v>0.25750000000000001</v>
      </c>
      <c r="W13" s="30">
        <v>0.28145833333333337</v>
      </c>
      <c r="X13" s="30">
        <v>0.22884529368050435</v>
      </c>
      <c r="Y13" s="30">
        <v>0.54</v>
      </c>
      <c r="Z13" s="30">
        <v>1.5</v>
      </c>
      <c r="AA13" s="30">
        <v>0.48</v>
      </c>
      <c r="AB13" s="30">
        <v>1.5</v>
      </c>
      <c r="AC13" s="30">
        <v>20.355292376017765</v>
      </c>
      <c r="AD13" s="30">
        <v>0</v>
      </c>
      <c r="AE13" s="30">
        <v>20.833333333333336</v>
      </c>
      <c r="AF13" s="30">
        <v>0</v>
      </c>
      <c r="AG13" s="30">
        <v>20.833333333333336</v>
      </c>
      <c r="AH13" s="30">
        <v>0</v>
      </c>
      <c r="AI13" s="30">
        <v>77.083333333333343</v>
      </c>
      <c r="AJ13" s="30">
        <v>2.083333333333333</v>
      </c>
      <c r="AK13" s="30">
        <v>79.166666666666671</v>
      </c>
      <c r="AL13" s="30">
        <v>77.083333333333343</v>
      </c>
      <c r="AM13" s="30">
        <v>0.33562500000000001</v>
      </c>
      <c r="AN13" s="30">
        <v>0.46249999999999997</v>
      </c>
      <c r="AO13" s="30">
        <v>0.330625</v>
      </c>
      <c r="AP13" s="30">
        <v>0.37625000000000003</v>
      </c>
      <c r="AQ13" s="30">
        <v>0.33540464605569292</v>
      </c>
      <c r="AR13" s="30">
        <v>0.72</v>
      </c>
      <c r="AS13" s="30">
        <v>1.34</v>
      </c>
      <c r="AT13" s="30">
        <v>1.2</v>
      </c>
      <c r="AU13" s="30">
        <v>1.34</v>
      </c>
      <c r="AV13" s="30">
        <v>29.166666666666668</v>
      </c>
      <c r="AW13" s="30">
        <v>0.35</v>
      </c>
      <c r="AX13" s="30">
        <v>12.5</v>
      </c>
      <c r="AY13" s="30">
        <v>25</v>
      </c>
      <c r="AZ13" s="30">
        <v>37.5</v>
      </c>
      <c r="BA13" s="30">
        <v>25</v>
      </c>
      <c r="BB13" s="30">
        <v>29.166666666666668</v>
      </c>
      <c r="BC13" s="30">
        <v>0.83333333333333337</v>
      </c>
      <c r="BD13" s="30">
        <v>16.666666666666664</v>
      </c>
      <c r="BE13" s="30">
        <v>0.125</v>
      </c>
      <c r="BF13" s="30">
        <v>0.25</v>
      </c>
      <c r="BG13" s="30">
        <v>0.125</v>
      </c>
      <c r="BH13" s="30">
        <v>0.16666666666666666</v>
      </c>
      <c r="BI13" s="30">
        <v>0.54166666666666663</v>
      </c>
      <c r="BJ13" s="30">
        <v>0</v>
      </c>
      <c r="BK13" s="30">
        <v>0</v>
      </c>
      <c r="BL13" s="30">
        <v>0.5</v>
      </c>
      <c r="BM13" s="30">
        <v>0.16666666666666666</v>
      </c>
      <c r="BN13" s="30">
        <v>1</v>
      </c>
      <c r="BO13" s="30">
        <v>0</v>
      </c>
      <c r="BP13" s="30">
        <v>0</v>
      </c>
      <c r="BQ13" s="30">
        <v>0.33333333333333331</v>
      </c>
      <c r="BR13" s="30">
        <v>0.75</v>
      </c>
      <c r="BS13" s="30">
        <v>1.25</v>
      </c>
      <c r="BT13" s="30">
        <v>1</v>
      </c>
      <c r="BU13" s="30">
        <v>1</v>
      </c>
      <c r="BV13" s="30">
        <v>50</v>
      </c>
      <c r="BW13" s="30">
        <v>41.666666666666671</v>
      </c>
      <c r="BX13" s="30">
        <v>8.3333333333333321</v>
      </c>
      <c r="BY13" s="30">
        <v>21.833333333333332</v>
      </c>
      <c r="BZ13" s="30">
        <v>0.91666666666666663</v>
      </c>
      <c r="CA13" s="30">
        <v>41.516516516516518</v>
      </c>
      <c r="CB13" s="30">
        <v>14.483789515529377</v>
      </c>
      <c r="CC13" s="30">
        <v>58.483483483483482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</row>
    <row r="14" spans="1:86" ht="15.75" x14ac:dyDescent="0.25">
      <c r="A14" s="2">
        <v>12</v>
      </c>
      <c r="B14" s="2" t="s">
        <v>3</v>
      </c>
      <c r="C14" s="2">
        <v>27</v>
      </c>
      <c r="D14" s="13">
        <v>2018</v>
      </c>
      <c r="E14" s="14">
        <v>43242</v>
      </c>
      <c r="F14" s="15" t="str">
        <f t="shared" si="0"/>
        <v>18142</v>
      </c>
      <c r="G14" s="37">
        <v>10.9</v>
      </c>
      <c r="H14" s="37">
        <v>10.199999999999999</v>
      </c>
      <c r="I14" s="37">
        <v>12.7</v>
      </c>
      <c r="J14" s="30">
        <v>1643</v>
      </c>
      <c r="K14" s="30">
        <v>1896</v>
      </c>
      <c r="L14" s="30">
        <v>1770</v>
      </c>
      <c r="M14" s="30">
        <v>5309</v>
      </c>
      <c r="N14" s="30">
        <v>0</v>
      </c>
      <c r="O14" s="30">
        <v>3.9499999999999997</v>
      </c>
      <c r="P14" s="30">
        <v>3.8962499999999998</v>
      </c>
      <c r="Q14" s="30">
        <v>4.2874999999999996</v>
      </c>
      <c r="R14" s="30">
        <v>4.0445833333333336</v>
      </c>
      <c r="S14" s="30">
        <v>0.77086049697535974</v>
      </c>
      <c r="T14" s="30">
        <v>0.359375</v>
      </c>
      <c r="U14" s="30">
        <v>0.31230769230769229</v>
      </c>
      <c r="V14" s="30">
        <v>0.48375000000000001</v>
      </c>
      <c r="W14" s="30">
        <v>0.39</v>
      </c>
      <c r="X14" s="30">
        <v>0.14641162397966787</v>
      </c>
      <c r="Y14" s="30">
        <v>0.62</v>
      </c>
      <c r="Z14" s="30">
        <v>0.48</v>
      </c>
      <c r="AA14" s="30">
        <v>0.72</v>
      </c>
      <c r="AB14" s="30">
        <v>0.72</v>
      </c>
      <c r="AC14" s="30">
        <v>10.370726495726496</v>
      </c>
      <c r="AD14" s="30">
        <v>0</v>
      </c>
      <c r="AE14" s="30">
        <v>29.166666666666668</v>
      </c>
      <c r="AF14" s="30">
        <v>4.1666666666666661</v>
      </c>
      <c r="AG14" s="30">
        <v>33.333333333333336</v>
      </c>
      <c r="AH14" s="30">
        <v>4.1666666666666661</v>
      </c>
      <c r="AI14" s="30">
        <v>62.5</v>
      </c>
      <c r="AJ14" s="30">
        <v>0</v>
      </c>
      <c r="AK14" s="30">
        <v>66.666666666666671</v>
      </c>
      <c r="AL14" s="30">
        <v>62.5</v>
      </c>
      <c r="AM14" s="30">
        <v>0.41666666666666674</v>
      </c>
      <c r="AN14" s="30">
        <v>0.57399999999999995</v>
      </c>
      <c r="AO14" s="30">
        <v>0.216</v>
      </c>
      <c r="AP14" s="30">
        <v>0.40729166666666677</v>
      </c>
      <c r="AQ14" s="30">
        <v>0.32523470793909265</v>
      </c>
      <c r="AR14" s="30">
        <v>1.1499999999999999</v>
      </c>
      <c r="AS14" s="30">
        <v>1.46</v>
      </c>
      <c r="AT14" s="30">
        <v>0.4</v>
      </c>
      <c r="AU14" s="30">
        <v>1.46</v>
      </c>
      <c r="AV14" s="30">
        <v>16.666666666666664</v>
      </c>
      <c r="AW14" s="30">
        <v>0.7142857142857143</v>
      </c>
      <c r="AX14" s="30">
        <v>12.5</v>
      </c>
      <c r="AY14" s="30">
        <v>0</v>
      </c>
      <c r="AZ14" s="30">
        <v>12.5</v>
      </c>
      <c r="BA14" s="30">
        <v>8.3333333333333321</v>
      </c>
      <c r="BB14" s="30">
        <v>62.5</v>
      </c>
      <c r="BC14" s="30">
        <v>1.1666666666666667</v>
      </c>
      <c r="BD14" s="30">
        <v>33.333333333333329</v>
      </c>
      <c r="BE14" s="30">
        <v>0.125</v>
      </c>
      <c r="BF14" s="30">
        <v>0.125</v>
      </c>
      <c r="BG14" s="30">
        <v>1</v>
      </c>
      <c r="BH14" s="30">
        <v>0.41666666666666669</v>
      </c>
      <c r="BI14" s="30">
        <v>0.70833333333333337</v>
      </c>
      <c r="BJ14" s="30">
        <v>1</v>
      </c>
      <c r="BK14" s="30">
        <v>0.75</v>
      </c>
      <c r="BL14" s="30">
        <v>0.5</v>
      </c>
      <c r="BM14" s="30">
        <v>0.75</v>
      </c>
      <c r="BN14" s="30">
        <v>0.5</v>
      </c>
      <c r="BO14" s="30">
        <v>1.25</v>
      </c>
      <c r="BP14" s="30">
        <v>0</v>
      </c>
      <c r="BQ14" s="30">
        <v>0.58333333333333337</v>
      </c>
      <c r="BR14" s="30">
        <v>0.75</v>
      </c>
      <c r="BS14" s="30">
        <v>0.25</v>
      </c>
      <c r="BT14" s="30">
        <v>2.5</v>
      </c>
      <c r="BU14" s="30">
        <v>1.1666666666666667</v>
      </c>
      <c r="BV14" s="30">
        <v>12.5</v>
      </c>
      <c r="BW14" s="30">
        <v>54.166666666666664</v>
      </c>
      <c r="BX14" s="30">
        <v>33.333333333333329</v>
      </c>
      <c r="BY14" s="30">
        <v>40.625</v>
      </c>
      <c r="BZ14" s="30">
        <v>1.2916666666666667</v>
      </c>
      <c r="CA14" s="30">
        <v>35.285285285285283</v>
      </c>
      <c r="CB14" s="30">
        <v>13.829460157720122</v>
      </c>
      <c r="CC14" s="30">
        <v>64.714714714714717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</row>
    <row r="15" spans="1:86" ht="15.75" x14ac:dyDescent="0.25">
      <c r="A15" s="3">
        <v>13</v>
      </c>
      <c r="B15" s="3" t="s">
        <v>3</v>
      </c>
      <c r="C15" s="3">
        <v>29</v>
      </c>
      <c r="D15" s="13">
        <v>2018</v>
      </c>
      <c r="E15" s="14">
        <v>43251</v>
      </c>
      <c r="F15" s="15" t="str">
        <f t="shared" si="0"/>
        <v>18151</v>
      </c>
      <c r="G15" s="37">
        <v>14.2</v>
      </c>
      <c r="H15" s="37">
        <v>9.43</v>
      </c>
      <c r="I15" s="37">
        <v>10.97</v>
      </c>
      <c r="J15" s="30">
        <v>334</v>
      </c>
      <c r="K15" s="30">
        <v>333</v>
      </c>
      <c r="L15" s="30">
        <v>217</v>
      </c>
      <c r="M15" s="30">
        <v>884</v>
      </c>
      <c r="N15" s="30">
        <v>0</v>
      </c>
      <c r="O15" s="30">
        <v>1.5750000000000002</v>
      </c>
      <c r="P15" s="30">
        <v>1.7625</v>
      </c>
      <c r="Q15" s="30">
        <v>1.1625000000000001</v>
      </c>
      <c r="R15" s="30">
        <v>1.4999999999999998</v>
      </c>
      <c r="S15" s="30">
        <v>0.54692818064404924</v>
      </c>
      <c r="T15" s="30">
        <v>0.27</v>
      </c>
      <c r="U15" s="30">
        <v>0.15777777777777777</v>
      </c>
      <c r="V15" s="30">
        <v>0.12888888888888889</v>
      </c>
      <c r="W15" s="30">
        <v>0.18230769230769231</v>
      </c>
      <c r="X15" s="30">
        <v>0.13063866785321085</v>
      </c>
      <c r="Y15" s="30">
        <v>0.68</v>
      </c>
      <c r="Z15" s="30">
        <v>0.28000000000000003</v>
      </c>
      <c r="AA15" s="30">
        <v>0.18</v>
      </c>
      <c r="AB15" s="30">
        <v>0.68</v>
      </c>
      <c r="AC15" s="30">
        <v>8.2278481012658222</v>
      </c>
      <c r="AD15" s="30">
        <v>0</v>
      </c>
      <c r="AE15" s="30">
        <v>19.230769230769234</v>
      </c>
      <c r="AF15" s="30">
        <v>0</v>
      </c>
      <c r="AG15" s="30">
        <v>19.230769230769234</v>
      </c>
      <c r="AH15" s="30">
        <v>7.6923076923076925</v>
      </c>
      <c r="AI15" s="30">
        <v>73.076923076923066</v>
      </c>
      <c r="AJ15" s="30">
        <v>0</v>
      </c>
      <c r="AK15" s="30">
        <v>80.769230769230759</v>
      </c>
      <c r="AL15" s="30">
        <v>73.076923076923066</v>
      </c>
      <c r="AM15" s="30">
        <v>9.5000000000000015E-2</v>
      </c>
      <c r="AN15" s="30">
        <v>9.8750000000000004E-2</v>
      </c>
      <c r="AO15" s="30">
        <v>0.19666666666666666</v>
      </c>
      <c r="AP15" s="30">
        <v>0.12884615384615386</v>
      </c>
      <c r="AQ15" s="30">
        <v>0.1208081759841418</v>
      </c>
      <c r="AR15" s="30">
        <v>0.28000000000000003</v>
      </c>
      <c r="AS15" s="30">
        <v>0.31</v>
      </c>
      <c r="AT15" s="30">
        <v>0.49</v>
      </c>
      <c r="AU15" s="30">
        <v>0.49</v>
      </c>
      <c r="AV15" s="30">
        <v>29.166666666666668</v>
      </c>
      <c r="AW15" s="30">
        <v>0.33333333333333331</v>
      </c>
      <c r="AX15" s="30">
        <v>62.5</v>
      </c>
      <c r="AY15" s="30">
        <v>50</v>
      </c>
      <c r="AZ15" s="30">
        <v>0</v>
      </c>
      <c r="BA15" s="30">
        <v>37.5</v>
      </c>
      <c r="BB15" s="30">
        <v>33.333333333333329</v>
      </c>
      <c r="BC15" s="30">
        <v>1.75</v>
      </c>
      <c r="BD15" s="30">
        <v>58.333333333333336</v>
      </c>
      <c r="BE15" s="30">
        <v>0.375</v>
      </c>
      <c r="BF15" s="30">
        <v>0.125</v>
      </c>
      <c r="BG15" s="30">
        <v>0</v>
      </c>
      <c r="BH15" s="30">
        <v>0.16666666666666666</v>
      </c>
      <c r="BI15" s="30">
        <v>0.20833333333333334</v>
      </c>
      <c r="BJ15" s="30">
        <v>0</v>
      </c>
      <c r="BK15" s="30">
        <v>0</v>
      </c>
      <c r="BL15" s="30">
        <v>0</v>
      </c>
      <c r="BM15" s="30">
        <v>0</v>
      </c>
      <c r="BN15" s="30">
        <v>0.5</v>
      </c>
      <c r="BO15" s="30">
        <v>0</v>
      </c>
      <c r="BP15" s="30">
        <v>0.25</v>
      </c>
      <c r="BQ15" s="30">
        <v>0.25</v>
      </c>
      <c r="BR15" s="30">
        <v>2</v>
      </c>
      <c r="BS15" s="30">
        <v>0</v>
      </c>
      <c r="BT15" s="30">
        <v>0</v>
      </c>
      <c r="BU15" s="30">
        <v>0.66666666666666663</v>
      </c>
      <c r="BV15" s="30">
        <v>8.3333333333333321</v>
      </c>
      <c r="BW15" s="30">
        <v>75</v>
      </c>
      <c r="BX15" s="30">
        <v>16.666666666666664</v>
      </c>
      <c r="BY15" s="30">
        <v>37.5</v>
      </c>
      <c r="BZ15" s="30">
        <v>0.58333333333333337</v>
      </c>
      <c r="CA15" s="30">
        <v>52.027027027027032</v>
      </c>
      <c r="CB15" s="30">
        <v>13.478096709442729</v>
      </c>
      <c r="CC15" s="30">
        <v>47.972972972972968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</row>
    <row r="16" spans="1:86" ht="15.75" x14ac:dyDescent="0.25">
      <c r="A16" s="4">
        <v>14</v>
      </c>
      <c r="B16" s="2" t="s">
        <v>3</v>
      </c>
      <c r="C16" s="2">
        <v>32</v>
      </c>
      <c r="D16" s="13">
        <v>2018</v>
      </c>
      <c r="E16" s="14">
        <v>43242</v>
      </c>
      <c r="F16" s="15" t="str">
        <f t="shared" si="0"/>
        <v>18142</v>
      </c>
      <c r="G16" s="37">
        <v>15.3</v>
      </c>
      <c r="H16" s="37">
        <v>8.32</v>
      </c>
      <c r="I16" s="37">
        <v>10.88</v>
      </c>
      <c r="J16" s="30">
        <v>400</v>
      </c>
      <c r="K16" s="30">
        <v>396</v>
      </c>
      <c r="L16" s="30">
        <v>435</v>
      </c>
      <c r="M16" s="30">
        <v>1231</v>
      </c>
      <c r="N16" s="30">
        <v>0</v>
      </c>
      <c r="O16" s="30">
        <v>1.875</v>
      </c>
      <c r="P16" s="30">
        <v>1.8125000000000002</v>
      </c>
      <c r="Q16" s="30">
        <v>2.0375000000000001</v>
      </c>
      <c r="R16" s="30">
        <v>1.908333333333333</v>
      </c>
      <c r="S16" s="30">
        <v>0.52908178595741306</v>
      </c>
      <c r="T16" s="30">
        <v>0.29750000000000004</v>
      </c>
      <c r="U16" s="30">
        <v>0.30500000000000005</v>
      </c>
      <c r="V16" s="30">
        <v>0.26750000000000002</v>
      </c>
      <c r="W16" s="30">
        <v>0.29000000000000004</v>
      </c>
      <c r="X16" s="30">
        <v>0.11375029861403703</v>
      </c>
      <c r="Y16" s="30">
        <v>0.5</v>
      </c>
      <c r="Z16" s="30">
        <v>0.56000000000000005</v>
      </c>
      <c r="AA16" s="30">
        <v>0.38</v>
      </c>
      <c r="AB16" s="30">
        <v>0.56000000000000005</v>
      </c>
      <c r="AC16" s="30">
        <v>6.580459770114941</v>
      </c>
      <c r="AD16" s="30">
        <v>0</v>
      </c>
      <c r="AE16" s="30">
        <v>16.666666666666664</v>
      </c>
      <c r="AF16" s="30">
        <v>0</v>
      </c>
      <c r="AG16" s="30">
        <v>16.666666666666664</v>
      </c>
      <c r="AH16" s="30">
        <v>20.833333333333336</v>
      </c>
      <c r="AI16" s="30">
        <v>62.5</v>
      </c>
      <c r="AJ16" s="30">
        <v>0</v>
      </c>
      <c r="AK16" s="30">
        <v>83.333333333333343</v>
      </c>
      <c r="AL16" s="30">
        <v>62.5</v>
      </c>
      <c r="AM16" s="30">
        <v>0.41249999999999998</v>
      </c>
      <c r="AN16" s="30">
        <v>0.47625000000000001</v>
      </c>
      <c r="AO16" s="30">
        <v>0.39999999999999997</v>
      </c>
      <c r="AP16" s="30">
        <v>0.42958333333333326</v>
      </c>
      <c r="AQ16" s="30">
        <v>0.22609115450394685</v>
      </c>
      <c r="AR16" s="30">
        <v>0.99</v>
      </c>
      <c r="AS16" s="30">
        <v>0.95</v>
      </c>
      <c r="AT16" s="30">
        <v>0.83</v>
      </c>
      <c r="AU16" s="30">
        <v>0.99</v>
      </c>
      <c r="AV16" s="30">
        <v>20.833333333333336</v>
      </c>
      <c r="AW16" s="30">
        <v>0.79166666666666663</v>
      </c>
      <c r="AX16" s="30">
        <v>0</v>
      </c>
      <c r="AY16" s="30">
        <v>0</v>
      </c>
      <c r="AZ16" s="30">
        <v>0</v>
      </c>
      <c r="BA16" s="30">
        <v>0</v>
      </c>
      <c r="BB16" s="30">
        <v>79.166666666666657</v>
      </c>
      <c r="BC16" s="30">
        <v>1.4166666666666667</v>
      </c>
      <c r="BD16" s="30">
        <v>41.666666666666671</v>
      </c>
      <c r="BE16" s="30">
        <v>0.625</v>
      </c>
      <c r="BF16" s="30">
        <v>0.125</v>
      </c>
      <c r="BG16" s="30">
        <v>0.375</v>
      </c>
      <c r="BH16" s="30">
        <v>0.375</v>
      </c>
      <c r="BI16" s="30">
        <v>0.29166666666666669</v>
      </c>
      <c r="BJ16" s="30">
        <v>1.25</v>
      </c>
      <c r="BK16" s="30">
        <v>1</v>
      </c>
      <c r="BL16" s="30">
        <v>2</v>
      </c>
      <c r="BM16" s="30">
        <v>1.4166666666666667</v>
      </c>
      <c r="BN16" s="30">
        <v>0.25</v>
      </c>
      <c r="BO16" s="30">
        <v>0</v>
      </c>
      <c r="BP16" s="30">
        <v>0</v>
      </c>
      <c r="BQ16" s="30">
        <v>8.3333333333333329E-2</v>
      </c>
      <c r="BR16" s="30">
        <v>0</v>
      </c>
      <c r="BS16" s="30">
        <v>0</v>
      </c>
      <c r="BT16" s="30">
        <v>0.25</v>
      </c>
      <c r="BU16" s="30">
        <v>8.3333333333333329E-2</v>
      </c>
      <c r="BV16" s="30">
        <v>4.1666666666666661</v>
      </c>
      <c r="BW16" s="30">
        <v>45.833333333333329</v>
      </c>
      <c r="BX16" s="30">
        <v>50</v>
      </c>
      <c r="BY16" s="30">
        <v>50.625</v>
      </c>
      <c r="BZ16" s="30">
        <v>0.29166666666666669</v>
      </c>
      <c r="CA16" s="30">
        <v>58.333333333333329</v>
      </c>
      <c r="CB16" s="30">
        <v>15.894300484097686</v>
      </c>
      <c r="CC16" s="30">
        <v>41.666666666666671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</row>
    <row r="17" spans="1:86" ht="15.75" x14ac:dyDescent="0.25">
      <c r="A17" s="2">
        <v>15</v>
      </c>
      <c r="B17" s="2" t="s">
        <v>3</v>
      </c>
      <c r="C17" s="2">
        <v>34</v>
      </c>
      <c r="D17" s="13">
        <v>2018</v>
      </c>
      <c r="E17" s="14">
        <v>43313</v>
      </c>
      <c r="F17" s="15" t="str">
        <f t="shared" si="0"/>
        <v>18213</v>
      </c>
      <c r="G17" s="37">
        <v>13.9</v>
      </c>
      <c r="H17" s="37">
        <v>8.39</v>
      </c>
      <c r="I17" s="37">
        <v>12.09</v>
      </c>
      <c r="J17" s="30">
        <v>1054</v>
      </c>
      <c r="K17" s="30">
        <v>701</v>
      </c>
      <c r="L17" s="30">
        <v>1411</v>
      </c>
      <c r="M17" s="30">
        <v>3166</v>
      </c>
      <c r="N17" s="30">
        <v>0.30322173089071386</v>
      </c>
      <c r="O17" s="30">
        <v>2.5124999999999997</v>
      </c>
      <c r="P17" s="30">
        <v>2.95</v>
      </c>
      <c r="Q17" s="30">
        <v>4.3249999999999993</v>
      </c>
      <c r="R17" s="30">
        <v>3.2624999999999993</v>
      </c>
      <c r="S17" s="30">
        <v>1.4367271079118331</v>
      </c>
      <c r="T17" s="30">
        <v>0.27000000000000007</v>
      </c>
      <c r="U17" s="30">
        <v>0.18333333333333335</v>
      </c>
      <c r="V17" s="30">
        <v>0.44833333333333325</v>
      </c>
      <c r="W17" s="30">
        <v>0.30055555555555563</v>
      </c>
      <c r="X17" s="30">
        <v>0.18228618699247054</v>
      </c>
      <c r="Y17" s="30">
        <v>0.68</v>
      </c>
      <c r="Z17" s="30">
        <v>0.36</v>
      </c>
      <c r="AA17" s="30">
        <v>0.84</v>
      </c>
      <c r="AB17" s="30">
        <v>0.84</v>
      </c>
      <c r="AC17" s="30">
        <v>10.854898336414044</v>
      </c>
      <c r="AD17" s="30">
        <v>0</v>
      </c>
      <c r="AE17" s="30">
        <v>8.5714285714285712</v>
      </c>
      <c r="AF17" s="30">
        <v>5.7142857142857144</v>
      </c>
      <c r="AG17" s="30">
        <v>14.285714285714285</v>
      </c>
      <c r="AH17" s="30">
        <v>2.8571428571428572</v>
      </c>
      <c r="AI17" s="30">
        <v>77.142857142857153</v>
      </c>
      <c r="AJ17" s="30">
        <v>5.7142857142857144</v>
      </c>
      <c r="AK17" s="30">
        <v>85.714285714285722</v>
      </c>
      <c r="AL17" s="30">
        <v>77.142857142857153</v>
      </c>
      <c r="AM17" s="30">
        <v>0.12000000000000001</v>
      </c>
      <c r="AN17" s="30">
        <v>0.13818181818181821</v>
      </c>
      <c r="AO17" s="30">
        <v>9.5454545454545459E-2</v>
      </c>
      <c r="AP17" s="30">
        <v>0.11666666666666667</v>
      </c>
      <c r="AQ17" s="30">
        <v>0.13294467162803375</v>
      </c>
      <c r="AR17" s="30">
        <v>0.53</v>
      </c>
      <c r="AS17" s="30">
        <v>0.56999999999999995</v>
      </c>
      <c r="AT17" s="30">
        <v>0.28000000000000003</v>
      </c>
      <c r="AU17" s="30">
        <v>0.56999999999999995</v>
      </c>
      <c r="AV17" s="30">
        <v>16.666666666666664</v>
      </c>
      <c r="AW17" s="30">
        <v>0.33333333333333331</v>
      </c>
      <c r="AX17" s="30">
        <v>50</v>
      </c>
      <c r="AY17" s="30">
        <v>50</v>
      </c>
      <c r="AZ17" s="30">
        <v>50</v>
      </c>
      <c r="BA17" s="30">
        <v>50</v>
      </c>
      <c r="BB17" s="30">
        <v>33.333333333333329</v>
      </c>
      <c r="BC17" s="30">
        <v>1.0833333333333333</v>
      </c>
      <c r="BD17" s="30">
        <v>25</v>
      </c>
      <c r="BE17" s="30">
        <v>0.25</v>
      </c>
      <c r="BF17" s="30">
        <v>0.375</v>
      </c>
      <c r="BG17" s="30">
        <v>0.125</v>
      </c>
      <c r="BH17" s="30">
        <v>0.25</v>
      </c>
      <c r="BI17" s="30">
        <v>0.54166666666666663</v>
      </c>
      <c r="BJ17" s="30">
        <v>0</v>
      </c>
      <c r="BK17" s="30">
        <v>0.25</v>
      </c>
      <c r="BL17" s="30">
        <v>1</v>
      </c>
      <c r="BM17" s="30">
        <v>0.41666666666666669</v>
      </c>
      <c r="BN17" s="30">
        <v>1.25</v>
      </c>
      <c r="BO17" s="30">
        <v>0.75</v>
      </c>
      <c r="BP17" s="30">
        <v>0.5</v>
      </c>
      <c r="BQ17" s="30">
        <v>0.83333333333333337</v>
      </c>
      <c r="BR17" s="30">
        <v>0.5</v>
      </c>
      <c r="BS17" s="30">
        <v>0.5</v>
      </c>
      <c r="BT17" s="30">
        <v>2.25</v>
      </c>
      <c r="BU17" s="30">
        <v>1.0833333333333333</v>
      </c>
      <c r="BV17" s="30">
        <v>8.3333333333333321</v>
      </c>
      <c r="BW17" s="30">
        <v>62.5</v>
      </c>
      <c r="BX17" s="30">
        <v>29.166666666666668</v>
      </c>
      <c r="BY17" s="30">
        <v>42.916666666666664</v>
      </c>
      <c r="BZ17" s="30">
        <v>1.0416666666666667</v>
      </c>
      <c r="CA17" s="30">
        <v>28.153153153153156</v>
      </c>
      <c r="CB17" s="30">
        <v>13.196049192304274</v>
      </c>
      <c r="CC17" s="30">
        <v>71.846846846846844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</row>
    <row r="18" spans="1:86" ht="15.75" x14ac:dyDescent="0.25">
      <c r="A18" s="2">
        <v>16</v>
      </c>
      <c r="B18" s="2" t="s">
        <v>3</v>
      </c>
      <c r="C18" s="2">
        <v>35</v>
      </c>
      <c r="D18" s="13">
        <v>2018</v>
      </c>
      <c r="E18" s="14">
        <v>43257</v>
      </c>
      <c r="F18" s="15" t="str">
        <f t="shared" si="0"/>
        <v>18157</v>
      </c>
      <c r="G18" s="37">
        <v>12.2</v>
      </c>
      <c r="H18" s="37">
        <v>8.4499999999999993</v>
      </c>
      <c r="I18" s="37">
        <v>12.21</v>
      </c>
      <c r="J18" s="30">
        <v>2124</v>
      </c>
      <c r="K18" s="30">
        <v>1764</v>
      </c>
      <c r="L18" s="30">
        <v>1950</v>
      </c>
      <c r="M18" s="30">
        <v>5838</v>
      </c>
      <c r="N18" s="30">
        <v>1.7471736896197327</v>
      </c>
      <c r="O18" s="30">
        <v>8.2874999999999996</v>
      </c>
      <c r="P18" s="30">
        <v>3.9125000000000005</v>
      </c>
      <c r="Q18" s="30">
        <v>5.5749999999999993</v>
      </c>
      <c r="R18" s="30">
        <v>5.9250000000000007</v>
      </c>
      <c r="S18" s="30">
        <v>2.7017305243282399</v>
      </c>
      <c r="T18" s="30">
        <v>0.41562500000000002</v>
      </c>
      <c r="U18" s="30">
        <v>0.33333333333333331</v>
      </c>
      <c r="V18" s="30">
        <v>0.28875000000000001</v>
      </c>
      <c r="W18" s="30">
        <v>0.3470454545454546</v>
      </c>
      <c r="X18" s="30">
        <v>0.27190610165715884</v>
      </c>
      <c r="Y18" s="30">
        <v>1.5</v>
      </c>
      <c r="Z18" s="30">
        <v>0.78</v>
      </c>
      <c r="AA18" s="30">
        <v>0.57999999999999996</v>
      </c>
      <c r="AB18" s="30">
        <v>1.5</v>
      </c>
      <c r="AC18" s="30">
        <v>17.072691552062867</v>
      </c>
      <c r="AD18" s="30">
        <v>0</v>
      </c>
      <c r="AE18" s="30">
        <v>13.636363636363635</v>
      </c>
      <c r="AF18" s="30">
        <v>0</v>
      </c>
      <c r="AG18" s="30">
        <v>13.636363636363635</v>
      </c>
      <c r="AH18" s="30">
        <v>6.8181818181818175</v>
      </c>
      <c r="AI18" s="30">
        <v>75</v>
      </c>
      <c r="AJ18" s="30">
        <v>4.5454545454545459</v>
      </c>
      <c r="AK18" s="30">
        <v>86.36363636363636</v>
      </c>
      <c r="AL18" s="30">
        <v>75</v>
      </c>
      <c r="AM18" s="30">
        <v>0.11546666666666668</v>
      </c>
      <c r="AN18" s="30">
        <v>0.31166666666666665</v>
      </c>
      <c r="AO18" s="30">
        <v>0.19</v>
      </c>
      <c r="AP18" s="30">
        <v>0.19572727272727269</v>
      </c>
      <c r="AQ18" s="30">
        <v>0.18987760606615064</v>
      </c>
      <c r="AR18" s="30">
        <v>0.55000000000000004</v>
      </c>
      <c r="AS18" s="30">
        <v>0.65</v>
      </c>
      <c r="AT18" s="30">
        <v>0.5</v>
      </c>
      <c r="AU18" s="30">
        <v>0.65</v>
      </c>
      <c r="AV18" s="30">
        <v>29.166666666666668</v>
      </c>
      <c r="AW18" s="30">
        <v>0.375</v>
      </c>
      <c r="AX18" s="30">
        <v>37.5</v>
      </c>
      <c r="AY18" s="30">
        <v>37.5</v>
      </c>
      <c r="AZ18" s="30">
        <v>25</v>
      </c>
      <c r="BA18" s="30">
        <v>33.333333333333329</v>
      </c>
      <c r="BB18" s="30">
        <v>37.5</v>
      </c>
      <c r="BC18" s="30">
        <v>1.1666666666666667</v>
      </c>
      <c r="BD18" s="30">
        <v>25</v>
      </c>
      <c r="BE18" s="30">
        <v>0</v>
      </c>
      <c r="BF18" s="30">
        <v>0.25</v>
      </c>
      <c r="BG18" s="30">
        <v>0</v>
      </c>
      <c r="BH18" s="30">
        <v>8.3333333333333329E-2</v>
      </c>
      <c r="BI18" s="30">
        <v>0.5</v>
      </c>
      <c r="BJ18" s="30">
        <v>0.75</v>
      </c>
      <c r="BK18" s="30">
        <v>0</v>
      </c>
      <c r="BL18" s="30">
        <v>0.25</v>
      </c>
      <c r="BM18" s="30">
        <v>0.33333333333333331</v>
      </c>
      <c r="BN18" s="30">
        <v>0.5</v>
      </c>
      <c r="BO18" s="30">
        <v>0.75</v>
      </c>
      <c r="BP18" s="30">
        <v>1.5</v>
      </c>
      <c r="BQ18" s="30">
        <v>0.91666666666666663</v>
      </c>
      <c r="BR18" s="30">
        <v>1</v>
      </c>
      <c r="BS18" s="30">
        <v>1</v>
      </c>
      <c r="BT18" s="30">
        <v>0.25</v>
      </c>
      <c r="BU18" s="30">
        <v>0.75</v>
      </c>
      <c r="BV18" s="30">
        <v>25</v>
      </c>
      <c r="BW18" s="30">
        <v>66.666666666666657</v>
      </c>
      <c r="BX18" s="30">
        <v>4.1666666666666661</v>
      </c>
      <c r="BY18" s="30">
        <v>28.130434782608695</v>
      </c>
      <c r="BZ18" s="30">
        <v>0.625</v>
      </c>
      <c r="CA18" s="30">
        <v>71.939586645469006</v>
      </c>
      <c r="CB18" s="30">
        <v>14.004360156280232</v>
      </c>
      <c r="CC18" s="30">
        <v>28.060413354530994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</row>
    <row r="19" spans="1:86" ht="15.75" x14ac:dyDescent="0.25">
      <c r="A19" s="2">
        <v>17</v>
      </c>
      <c r="B19" s="2" t="s">
        <v>3</v>
      </c>
      <c r="C19" s="2">
        <v>36</v>
      </c>
      <c r="D19" s="13">
        <v>2018</v>
      </c>
      <c r="E19" s="14">
        <v>43248</v>
      </c>
      <c r="F19" s="15" t="str">
        <f t="shared" si="0"/>
        <v>18148</v>
      </c>
      <c r="G19" s="37">
        <v>19.7</v>
      </c>
      <c r="H19" s="37">
        <v>8.7200000000000006</v>
      </c>
      <c r="I19" s="37">
        <v>11.66</v>
      </c>
      <c r="J19" s="30">
        <v>360</v>
      </c>
      <c r="K19" s="30">
        <v>280</v>
      </c>
      <c r="L19" s="30">
        <v>190</v>
      </c>
      <c r="M19" s="30">
        <v>830</v>
      </c>
      <c r="N19" s="30">
        <v>0</v>
      </c>
      <c r="O19" s="30">
        <v>2.3374999999999999</v>
      </c>
      <c r="P19" s="30">
        <v>2.8874999999999997</v>
      </c>
      <c r="Q19" s="30">
        <v>1.9000000000000001</v>
      </c>
      <c r="R19" s="30">
        <v>2.3749999999999996</v>
      </c>
      <c r="S19" s="30">
        <v>0.90132752334976918</v>
      </c>
      <c r="T19" s="30">
        <v>0.24545454545454543</v>
      </c>
      <c r="U19" s="30">
        <v>0.27499999999999997</v>
      </c>
      <c r="V19" s="30">
        <v>0.2290909090909091</v>
      </c>
      <c r="W19" s="30">
        <v>0.25058823529411767</v>
      </c>
      <c r="X19" s="30">
        <v>0.13533216546302898</v>
      </c>
      <c r="Y19" s="30">
        <v>0.5</v>
      </c>
      <c r="Z19" s="30">
        <v>0.62</v>
      </c>
      <c r="AA19" s="30">
        <v>0.48</v>
      </c>
      <c r="AB19" s="30">
        <v>0.62</v>
      </c>
      <c r="AC19" s="30">
        <v>9.4776995305164302</v>
      </c>
      <c r="AD19" s="30">
        <v>0</v>
      </c>
      <c r="AE19" s="30">
        <v>11.76470588235294</v>
      </c>
      <c r="AF19" s="30">
        <v>47.058823529411761</v>
      </c>
      <c r="AG19" s="30">
        <v>58.823529411764703</v>
      </c>
      <c r="AH19" s="30">
        <v>23.52941176470588</v>
      </c>
      <c r="AI19" s="30">
        <v>17.647058823529413</v>
      </c>
      <c r="AJ19" s="30">
        <v>0</v>
      </c>
      <c r="AK19" s="30">
        <v>41.17647058823529</v>
      </c>
      <c r="AL19" s="30">
        <v>47.058823529411761</v>
      </c>
      <c r="AM19" s="30">
        <v>0.32300000000000006</v>
      </c>
      <c r="AN19" s="30">
        <v>0.27090909090909093</v>
      </c>
      <c r="AO19" s="30">
        <v>0.33199999999999996</v>
      </c>
      <c r="AP19" s="30">
        <v>0.31176470588235289</v>
      </c>
      <c r="AQ19" s="30">
        <v>0.19618282426032957</v>
      </c>
      <c r="AR19" s="30">
        <v>0.64</v>
      </c>
      <c r="AS19" s="30">
        <v>0.83</v>
      </c>
      <c r="AT19" s="30">
        <v>0.64</v>
      </c>
      <c r="AU19" s="30">
        <v>0.83</v>
      </c>
      <c r="AV19" s="30">
        <v>12.5</v>
      </c>
      <c r="AW19" s="30">
        <v>0.79166666666666663</v>
      </c>
      <c r="AX19" s="30">
        <v>0</v>
      </c>
      <c r="AY19" s="30">
        <v>25</v>
      </c>
      <c r="AZ19" s="30">
        <v>0</v>
      </c>
      <c r="BA19" s="30">
        <v>8.3333333333333321</v>
      </c>
      <c r="BB19" s="30">
        <v>79.166666666666657</v>
      </c>
      <c r="BC19" s="30">
        <v>0.5</v>
      </c>
      <c r="BD19" s="30">
        <v>25</v>
      </c>
      <c r="BE19" s="30">
        <v>0</v>
      </c>
      <c r="BF19" s="30">
        <v>0</v>
      </c>
      <c r="BG19" s="30">
        <v>0</v>
      </c>
      <c r="BH19" s="30">
        <v>0</v>
      </c>
      <c r="BI19" s="30">
        <v>0.66666666666666663</v>
      </c>
      <c r="BJ19" s="30">
        <v>0.25</v>
      </c>
      <c r="BK19" s="30">
        <v>0.5</v>
      </c>
      <c r="BL19" s="30">
        <v>1</v>
      </c>
      <c r="BM19" s="30">
        <v>0.58333333333333337</v>
      </c>
      <c r="BN19" s="30">
        <v>0.25</v>
      </c>
      <c r="BO19" s="30">
        <v>0</v>
      </c>
      <c r="BP19" s="30">
        <v>0</v>
      </c>
      <c r="BQ19" s="30">
        <v>8.3333333333333329E-2</v>
      </c>
      <c r="BR19" s="30">
        <v>0</v>
      </c>
      <c r="BS19" s="30">
        <v>0.5</v>
      </c>
      <c r="BT19" s="30">
        <v>0</v>
      </c>
      <c r="BU19" s="30">
        <v>0.16666666666666666</v>
      </c>
      <c r="BV19" s="30">
        <v>4.1666666666666661</v>
      </c>
      <c r="BW19" s="30">
        <v>58.333333333333336</v>
      </c>
      <c r="BX19" s="30">
        <v>37.5</v>
      </c>
      <c r="BY19" s="30">
        <v>46.875</v>
      </c>
      <c r="BZ19" s="30">
        <v>0.91666666666666663</v>
      </c>
      <c r="CA19" s="30">
        <v>89.114114114114102</v>
      </c>
      <c r="CB19" s="30">
        <v>10.349564824836452</v>
      </c>
      <c r="CC19" s="30">
        <v>10.885885885885898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</row>
    <row r="20" spans="1:86" ht="15.75" x14ac:dyDescent="0.25">
      <c r="A20" s="2">
        <v>18</v>
      </c>
      <c r="B20" s="2" t="s">
        <v>3</v>
      </c>
      <c r="C20" s="2">
        <v>38</v>
      </c>
      <c r="D20" s="13">
        <v>2018</v>
      </c>
      <c r="E20" s="14">
        <v>43255</v>
      </c>
      <c r="F20" s="15" t="str">
        <f t="shared" si="0"/>
        <v>18155</v>
      </c>
      <c r="G20" s="37">
        <v>11.8</v>
      </c>
      <c r="H20" s="37">
        <v>8.5500000000000007</v>
      </c>
      <c r="I20" s="37">
        <v>10.5</v>
      </c>
      <c r="J20" s="30">
        <v>891</v>
      </c>
      <c r="K20" s="30">
        <v>471</v>
      </c>
      <c r="L20" s="30">
        <v>525</v>
      </c>
      <c r="M20" s="30">
        <v>1887</v>
      </c>
      <c r="N20" s="30">
        <v>1.1446740858505564</v>
      </c>
      <c r="O20" s="30">
        <v>2.6625000000000005</v>
      </c>
      <c r="P20" s="30">
        <v>2.3249999999999997</v>
      </c>
      <c r="Q20" s="30">
        <v>2.0249999999999999</v>
      </c>
      <c r="R20" s="30">
        <v>2.3374999999999999</v>
      </c>
      <c r="S20" s="30">
        <v>0.52652470110106431</v>
      </c>
      <c r="T20" s="30">
        <v>0.35333333333333333</v>
      </c>
      <c r="U20" s="30">
        <v>0.47166666666666668</v>
      </c>
      <c r="V20" s="30">
        <v>0.39076923076923087</v>
      </c>
      <c r="W20" s="30">
        <v>0.40486486486486495</v>
      </c>
      <c r="X20" s="30">
        <v>0.1541395763877953</v>
      </c>
      <c r="Y20" s="30">
        <v>0.56000000000000005</v>
      </c>
      <c r="Z20" s="30">
        <v>0.7</v>
      </c>
      <c r="AA20" s="30">
        <v>0.57999999999999996</v>
      </c>
      <c r="AB20" s="30">
        <v>0.7</v>
      </c>
      <c r="AC20" s="30">
        <v>5.773531375166888</v>
      </c>
      <c r="AD20" s="30">
        <v>0</v>
      </c>
      <c r="AE20" s="30">
        <v>43.243243243243242</v>
      </c>
      <c r="AF20" s="30">
        <v>0</v>
      </c>
      <c r="AG20" s="30">
        <v>43.243243243243242</v>
      </c>
      <c r="AH20" s="30">
        <v>18.918918918918919</v>
      </c>
      <c r="AI20" s="30">
        <v>37.837837837837839</v>
      </c>
      <c r="AJ20" s="30">
        <v>0</v>
      </c>
      <c r="AK20" s="30">
        <v>56.756756756756758</v>
      </c>
      <c r="AL20" s="30">
        <v>43.243243243243242</v>
      </c>
      <c r="AM20" s="30">
        <v>0.22454545454545452</v>
      </c>
      <c r="AN20" s="30">
        <v>0.16999999999999996</v>
      </c>
      <c r="AO20" s="30">
        <v>0.29499999999999998</v>
      </c>
      <c r="AP20" s="30">
        <v>0.23810810810810817</v>
      </c>
      <c r="AQ20" s="30">
        <v>0.12571656475840653</v>
      </c>
      <c r="AR20" s="30">
        <v>0.35</v>
      </c>
      <c r="AS20" s="30">
        <v>0.28999999999999998</v>
      </c>
      <c r="AT20" s="30">
        <v>0.55000000000000004</v>
      </c>
      <c r="AU20" s="30">
        <v>0.55000000000000004</v>
      </c>
      <c r="AV20" s="30">
        <v>8.3333333333333321</v>
      </c>
      <c r="AW20" s="30">
        <v>0.83333333333333337</v>
      </c>
      <c r="AX20" s="30">
        <v>0</v>
      </c>
      <c r="AY20" s="30">
        <v>25</v>
      </c>
      <c r="AZ20" s="30">
        <v>0</v>
      </c>
      <c r="BA20" s="30">
        <v>8.3333333333333321</v>
      </c>
      <c r="BB20" s="30">
        <v>83.333333333333343</v>
      </c>
      <c r="BC20" s="30">
        <v>0.33333333333333331</v>
      </c>
      <c r="BD20" s="30">
        <v>16.666666666666664</v>
      </c>
      <c r="BE20" s="30">
        <v>0.125</v>
      </c>
      <c r="BF20" s="30">
        <v>0.125</v>
      </c>
      <c r="BG20" s="30">
        <v>0</v>
      </c>
      <c r="BH20" s="30">
        <v>8.3333333333333329E-2</v>
      </c>
      <c r="BI20" s="30">
        <v>0.41666666666666669</v>
      </c>
      <c r="BJ20" s="30">
        <v>2.5</v>
      </c>
      <c r="BK20" s="30">
        <v>2.75</v>
      </c>
      <c r="BL20" s="30">
        <v>1</v>
      </c>
      <c r="BM20" s="30">
        <v>2.0833333333333335</v>
      </c>
      <c r="BN20" s="30">
        <v>0</v>
      </c>
      <c r="BO20" s="30">
        <v>0</v>
      </c>
      <c r="BP20" s="30">
        <v>0</v>
      </c>
      <c r="BQ20" s="30">
        <v>0</v>
      </c>
      <c r="BR20" s="30">
        <v>0.75</v>
      </c>
      <c r="BS20" s="30">
        <v>2</v>
      </c>
      <c r="BT20" s="30">
        <v>0.75</v>
      </c>
      <c r="BU20" s="30">
        <v>1.1666666666666667</v>
      </c>
      <c r="BV20" s="30">
        <v>0</v>
      </c>
      <c r="BW20" s="30">
        <v>75</v>
      </c>
      <c r="BX20" s="30">
        <v>25</v>
      </c>
      <c r="BY20" s="30">
        <v>46.666666666666664</v>
      </c>
      <c r="BZ20" s="30">
        <v>0.83333333333333337</v>
      </c>
      <c r="CA20" s="30">
        <v>95.030514385353101</v>
      </c>
      <c r="CB20" s="30">
        <v>2.8413233324579394</v>
      </c>
      <c r="CC20" s="30">
        <v>4.9694856146468993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</row>
    <row r="21" spans="1:86" ht="15.75" x14ac:dyDescent="0.25">
      <c r="A21" s="2">
        <v>19</v>
      </c>
      <c r="B21" s="2" t="s">
        <v>3</v>
      </c>
      <c r="C21" s="2">
        <v>41</v>
      </c>
      <c r="D21" s="13">
        <v>2018</v>
      </c>
      <c r="E21" s="14">
        <v>43245</v>
      </c>
      <c r="F21" s="15" t="str">
        <f t="shared" si="0"/>
        <v>18145</v>
      </c>
      <c r="G21" s="37">
        <v>21.7</v>
      </c>
      <c r="H21" s="37">
        <v>8.92</v>
      </c>
      <c r="I21" s="37">
        <v>15.05</v>
      </c>
      <c r="J21" s="30">
        <v>260</v>
      </c>
      <c r="K21" s="30">
        <v>208</v>
      </c>
      <c r="L21" s="30">
        <v>391</v>
      </c>
      <c r="M21" s="30">
        <v>859</v>
      </c>
      <c r="N21" s="30">
        <v>0</v>
      </c>
      <c r="O21" s="30">
        <v>2.85</v>
      </c>
      <c r="P21" s="30">
        <v>2.125</v>
      </c>
      <c r="Q21" s="30">
        <v>3.1875000000000004</v>
      </c>
      <c r="R21" s="30">
        <v>2.7208333333333332</v>
      </c>
      <c r="S21" s="30">
        <v>0.92782080666223821</v>
      </c>
      <c r="T21" s="30">
        <v>0.27166666666666667</v>
      </c>
      <c r="U21" s="30">
        <v>0.14000000000000001</v>
      </c>
      <c r="V21" s="30">
        <v>0.34</v>
      </c>
      <c r="W21" s="30">
        <v>0.25371428571428573</v>
      </c>
      <c r="X21" s="30">
        <v>0.14501695061745901</v>
      </c>
      <c r="Y21" s="30">
        <v>0.4</v>
      </c>
      <c r="Z21" s="30">
        <v>0.24</v>
      </c>
      <c r="AA21" s="30">
        <v>0.76</v>
      </c>
      <c r="AB21" s="30">
        <v>0.76</v>
      </c>
      <c r="AC21" s="30">
        <v>10.724005255255255</v>
      </c>
      <c r="AD21" s="30">
        <v>0</v>
      </c>
      <c r="AE21" s="30">
        <v>60</v>
      </c>
      <c r="AF21" s="30">
        <v>0</v>
      </c>
      <c r="AG21" s="30">
        <v>60</v>
      </c>
      <c r="AH21" s="30">
        <v>0</v>
      </c>
      <c r="AI21" s="30">
        <v>40</v>
      </c>
      <c r="AJ21" s="30">
        <v>0</v>
      </c>
      <c r="AK21" s="30">
        <v>40</v>
      </c>
      <c r="AL21" s="30">
        <v>60</v>
      </c>
      <c r="AM21" s="30">
        <v>7.2727272727272738E-2</v>
      </c>
      <c r="AN21" s="30">
        <v>0.20700000000000002</v>
      </c>
      <c r="AO21" s="30">
        <v>7.8181818181818186E-2</v>
      </c>
      <c r="AP21" s="30">
        <v>0.10885714285714287</v>
      </c>
      <c r="AQ21" s="30">
        <v>0.15840698567059375</v>
      </c>
      <c r="AR21" s="30">
        <v>0.3</v>
      </c>
      <c r="AS21" s="30">
        <v>0.56000000000000005</v>
      </c>
      <c r="AT21" s="30">
        <v>0.56999999999999995</v>
      </c>
      <c r="AU21" s="30">
        <v>0.56999999999999995</v>
      </c>
      <c r="AV21" s="30">
        <v>16.666666666666664</v>
      </c>
      <c r="AW21" s="30">
        <v>0.29166666666666669</v>
      </c>
      <c r="AX21" s="30">
        <v>50</v>
      </c>
      <c r="AY21" s="30">
        <v>25</v>
      </c>
      <c r="AZ21" s="30">
        <v>87.5</v>
      </c>
      <c r="BA21" s="30">
        <v>54.166666666666664</v>
      </c>
      <c r="BB21" s="30">
        <v>37.5</v>
      </c>
      <c r="BC21" s="30">
        <v>0.75</v>
      </c>
      <c r="BD21" s="30">
        <v>25</v>
      </c>
      <c r="BE21" s="30">
        <v>0</v>
      </c>
      <c r="BF21" s="30">
        <v>0</v>
      </c>
      <c r="BG21" s="30">
        <v>0</v>
      </c>
      <c r="BH21" s="30">
        <v>0</v>
      </c>
      <c r="BI21" s="30">
        <v>0.125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0.75</v>
      </c>
      <c r="BS21" s="30">
        <v>0.5</v>
      </c>
      <c r="BT21" s="30">
        <v>2</v>
      </c>
      <c r="BU21" s="30">
        <v>1.0833333333333333</v>
      </c>
      <c r="BV21" s="30">
        <v>8.3333333333333321</v>
      </c>
      <c r="BW21" s="30">
        <v>75</v>
      </c>
      <c r="BX21" s="30">
        <v>16.666666666666664</v>
      </c>
      <c r="BY21" s="30">
        <v>38.958333333333336</v>
      </c>
      <c r="BZ21" s="30">
        <v>1.7083333333333333</v>
      </c>
      <c r="CA21" s="30">
        <v>57.507507507507505</v>
      </c>
      <c r="CB21" s="30">
        <v>14.631977694140668</v>
      </c>
      <c r="CC21" s="30">
        <v>42.492492492492495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</row>
    <row r="22" spans="1:86" ht="15.75" x14ac:dyDescent="0.25">
      <c r="A22" s="2">
        <v>20</v>
      </c>
      <c r="B22" s="2" t="s">
        <v>3</v>
      </c>
      <c r="C22" s="2">
        <v>48</v>
      </c>
      <c r="D22" s="13">
        <v>2018</v>
      </c>
      <c r="E22" s="14">
        <v>43256</v>
      </c>
      <c r="F22" s="15" t="str">
        <f t="shared" si="0"/>
        <v>18156</v>
      </c>
      <c r="G22" s="37">
        <v>15</v>
      </c>
      <c r="H22" s="37">
        <v>8.58</v>
      </c>
      <c r="I22" s="37">
        <v>14.08</v>
      </c>
      <c r="J22" s="30">
        <v>698</v>
      </c>
      <c r="K22" s="30">
        <v>603</v>
      </c>
      <c r="L22" s="30">
        <v>658</v>
      </c>
      <c r="M22" s="30">
        <v>1959</v>
      </c>
      <c r="N22" s="30">
        <v>0</v>
      </c>
      <c r="O22" s="30">
        <v>4.0625</v>
      </c>
      <c r="P22" s="30">
        <v>3.5124999999999997</v>
      </c>
      <c r="Q22" s="30">
        <v>2.8125</v>
      </c>
      <c r="R22" s="30">
        <v>3.4625000000000004</v>
      </c>
      <c r="S22" s="30">
        <v>1.0499741197638695</v>
      </c>
      <c r="T22" s="30">
        <v>0.18000000000000002</v>
      </c>
      <c r="U22" s="30">
        <v>0.26</v>
      </c>
      <c r="V22" s="30">
        <v>0.21857142857142858</v>
      </c>
      <c r="W22" s="30">
        <v>0.22044444444444444</v>
      </c>
      <c r="X22" s="30">
        <v>0.13317718128929448</v>
      </c>
      <c r="Y22" s="30">
        <v>0.44</v>
      </c>
      <c r="Z22" s="30">
        <v>0.54</v>
      </c>
      <c r="AA22" s="30">
        <v>0.66</v>
      </c>
      <c r="AB22" s="30">
        <v>0.66</v>
      </c>
      <c r="AC22" s="30">
        <v>15.706905241935486</v>
      </c>
      <c r="AD22" s="30">
        <v>0</v>
      </c>
      <c r="AE22" s="30">
        <v>11.111111111111111</v>
      </c>
      <c r="AF22" s="30">
        <v>0</v>
      </c>
      <c r="AG22" s="30">
        <v>11.111111111111111</v>
      </c>
      <c r="AH22" s="30">
        <v>6.666666666666667</v>
      </c>
      <c r="AI22" s="30">
        <v>82.222222222222214</v>
      </c>
      <c r="AJ22" s="30">
        <v>0</v>
      </c>
      <c r="AK22" s="30">
        <v>88.888888888888886</v>
      </c>
      <c r="AL22" s="30">
        <v>82.222222222222214</v>
      </c>
      <c r="AM22" s="30">
        <v>0.27666666666666662</v>
      </c>
      <c r="AN22" s="30">
        <v>0.15375</v>
      </c>
      <c r="AO22" s="30">
        <v>0.27857142857142858</v>
      </c>
      <c r="AP22" s="30">
        <v>0.23355555555555552</v>
      </c>
      <c r="AQ22" s="30">
        <v>0.2047188266374102</v>
      </c>
      <c r="AR22" s="30">
        <v>0.61</v>
      </c>
      <c r="AS22" s="30">
        <v>0.62</v>
      </c>
      <c r="AT22" s="30">
        <v>0.76</v>
      </c>
      <c r="AU22" s="30">
        <v>0.76</v>
      </c>
      <c r="AV22" s="30">
        <v>41.666666666666671</v>
      </c>
      <c r="AW22" s="30">
        <v>0.45833333333333331</v>
      </c>
      <c r="AX22" s="30">
        <v>0</v>
      </c>
      <c r="AY22" s="30">
        <v>25</v>
      </c>
      <c r="AZ22" s="30">
        <v>12.5</v>
      </c>
      <c r="BA22" s="30">
        <v>12.5</v>
      </c>
      <c r="BB22" s="30">
        <v>45.833333333333329</v>
      </c>
      <c r="BC22" s="30">
        <v>1.6666666666666667</v>
      </c>
      <c r="BD22" s="30">
        <v>50</v>
      </c>
      <c r="BE22" s="30">
        <v>0.625</v>
      </c>
      <c r="BF22" s="30">
        <v>0.75</v>
      </c>
      <c r="BG22" s="30">
        <v>0.125</v>
      </c>
      <c r="BH22" s="30">
        <v>0.5</v>
      </c>
      <c r="BI22" s="30">
        <v>0.16666666666666666</v>
      </c>
      <c r="BJ22" s="30">
        <v>0</v>
      </c>
      <c r="BK22" s="30">
        <v>0.5</v>
      </c>
      <c r="BL22" s="30">
        <v>0.25</v>
      </c>
      <c r="BM22" s="30">
        <v>0.25</v>
      </c>
      <c r="BN22" s="30">
        <v>0</v>
      </c>
      <c r="BO22" s="30">
        <v>0.25</v>
      </c>
      <c r="BP22" s="30">
        <v>0</v>
      </c>
      <c r="BQ22" s="30">
        <v>8.3333333333333329E-2</v>
      </c>
      <c r="BR22" s="30">
        <v>1</v>
      </c>
      <c r="BS22" s="30">
        <v>1</v>
      </c>
      <c r="BT22" s="30">
        <v>0.25</v>
      </c>
      <c r="BU22" s="30">
        <v>0.75</v>
      </c>
      <c r="BV22" s="30">
        <v>16.666666666666664</v>
      </c>
      <c r="BW22" s="30">
        <v>33.333333333333329</v>
      </c>
      <c r="BX22" s="30">
        <v>50</v>
      </c>
      <c r="BY22" s="30">
        <v>45.625</v>
      </c>
      <c r="BZ22" s="30">
        <v>1.0833333333333333</v>
      </c>
      <c r="CA22" s="30">
        <v>33.933933933933936</v>
      </c>
      <c r="CB22" s="30">
        <v>17.048576722236032</v>
      </c>
      <c r="CC22" s="30">
        <v>66.066066066066071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</row>
    <row r="23" spans="1:86" ht="15.75" x14ac:dyDescent="0.25">
      <c r="A23" s="2">
        <v>21</v>
      </c>
      <c r="B23" s="2" t="s">
        <v>3</v>
      </c>
      <c r="C23" s="2">
        <v>57</v>
      </c>
      <c r="D23" s="13">
        <v>2018</v>
      </c>
      <c r="E23" s="14">
        <v>43266</v>
      </c>
      <c r="F23" s="15" t="str">
        <f t="shared" si="0"/>
        <v>18166</v>
      </c>
      <c r="G23" s="37">
        <v>14.3</v>
      </c>
      <c r="H23" s="37">
        <v>7.91</v>
      </c>
      <c r="I23" s="37">
        <v>8.19</v>
      </c>
      <c r="J23" s="30">
        <v>188</v>
      </c>
      <c r="K23" s="30">
        <v>119</v>
      </c>
      <c r="L23" s="30">
        <v>97</v>
      </c>
      <c r="M23" s="30">
        <v>404</v>
      </c>
      <c r="N23" s="30">
        <v>0</v>
      </c>
      <c r="O23" s="30">
        <v>0.91250000000000009</v>
      </c>
      <c r="P23" s="30">
        <v>1.0249999999999999</v>
      </c>
      <c r="Q23" s="30">
        <v>0.91249999999999998</v>
      </c>
      <c r="R23" s="30">
        <v>0.95000000000000007</v>
      </c>
      <c r="S23" s="30">
        <v>0.30072376462244504</v>
      </c>
      <c r="T23" s="30">
        <v>0.23250000000000004</v>
      </c>
      <c r="U23" s="30">
        <v>0.22125</v>
      </c>
      <c r="V23" s="30">
        <v>0.1925</v>
      </c>
      <c r="W23" s="30">
        <v>0.21541666666666662</v>
      </c>
      <c r="X23" s="30">
        <v>8.4027902543126282E-2</v>
      </c>
      <c r="Y23" s="30">
        <v>0.36</v>
      </c>
      <c r="Z23" s="30">
        <v>0.36</v>
      </c>
      <c r="AA23" s="30">
        <v>0.3</v>
      </c>
      <c r="AB23" s="30">
        <v>0.36</v>
      </c>
      <c r="AC23" s="30">
        <v>4.4100580270793053</v>
      </c>
      <c r="AD23" s="30">
        <v>0</v>
      </c>
      <c r="AE23" s="30">
        <v>54.166666666666664</v>
      </c>
      <c r="AF23" s="30">
        <v>20.833333333333336</v>
      </c>
      <c r="AG23" s="30">
        <v>75</v>
      </c>
      <c r="AH23" s="30">
        <v>12.5</v>
      </c>
      <c r="AI23" s="30">
        <v>12.5</v>
      </c>
      <c r="AJ23" s="30">
        <v>0</v>
      </c>
      <c r="AK23" s="30">
        <v>25</v>
      </c>
      <c r="AL23" s="30">
        <v>54.166666666666664</v>
      </c>
      <c r="AM23" s="30">
        <v>0.11750000000000001</v>
      </c>
      <c r="AN23" s="30">
        <v>0.10999999999999999</v>
      </c>
      <c r="AO23" s="30">
        <v>0.18375</v>
      </c>
      <c r="AP23" s="30">
        <v>0.13708333333333331</v>
      </c>
      <c r="AQ23" s="30">
        <v>9.5438537775647189E-2</v>
      </c>
      <c r="AR23" s="30">
        <v>0.25</v>
      </c>
      <c r="AS23" s="30">
        <v>0.25</v>
      </c>
      <c r="AT23" s="30">
        <v>0.37</v>
      </c>
      <c r="AU23" s="30">
        <v>0.37</v>
      </c>
      <c r="AV23" s="30">
        <v>8.3333333333333321</v>
      </c>
      <c r="AW23" s="30">
        <v>0.58333333333333337</v>
      </c>
      <c r="AX23" s="30">
        <v>37.5</v>
      </c>
      <c r="AY23" s="30">
        <v>25</v>
      </c>
      <c r="AZ23" s="30">
        <v>37.5</v>
      </c>
      <c r="BA23" s="30">
        <v>33.333333333333329</v>
      </c>
      <c r="BB23" s="30">
        <v>58.333333333333336</v>
      </c>
      <c r="BC23" s="30">
        <v>0.41666666666666669</v>
      </c>
      <c r="BD23" s="30">
        <v>8.3333333333333321</v>
      </c>
      <c r="BE23" s="30">
        <v>0</v>
      </c>
      <c r="BF23" s="30">
        <v>0</v>
      </c>
      <c r="BG23" s="30">
        <v>0.375</v>
      </c>
      <c r="BH23" s="30">
        <v>0.125</v>
      </c>
      <c r="BI23" s="30">
        <v>0.45833333333333331</v>
      </c>
      <c r="BJ23" s="30">
        <v>2</v>
      </c>
      <c r="BK23" s="30">
        <v>1.75</v>
      </c>
      <c r="BL23" s="30">
        <v>1.5</v>
      </c>
      <c r="BM23" s="30">
        <v>1.75</v>
      </c>
      <c r="BN23" s="30">
        <v>0.25</v>
      </c>
      <c r="BO23" s="30">
        <v>0</v>
      </c>
      <c r="BP23" s="30">
        <v>0</v>
      </c>
      <c r="BQ23" s="30">
        <v>8.3333333333333329E-2</v>
      </c>
      <c r="BR23" s="30">
        <v>0</v>
      </c>
      <c r="BS23" s="30">
        <v>0.25</v>
      </c>
      <c r="BT23" s="30">
        <v>0.5</v>
      </c>
      <c r="BU23" s="30">
        <v>0.25</v>
      </c>
      <c r="BV23" s="30">
        <v>4.1666666666666661</v>
      </c>
      <c r="BW23" s="30">
        <v>45.833333333333329</v>
      </c>
      <c r="BX23" s="30">
        <v>50</v>
      </c>
      <c r="BY23" s="30">
        <v>48.916666666666664</v>
      </c>
      <c r="BZ23" s="30">
        <v>0.25</v>
      </c>
      <c r="CA23" s="30">
        <v>85.585585585585591</v>
      </c>
      <c r="CB23" s="30">
        <v>10.342615576811163</v>
      </c>
      <c r="CC23" s="30">
        <v>14.414414414414409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</row>
    <row r="24" spans="1:86" ht="15.75" x14ac:dyDescent="0.25">
      <c r="A24" s="2">
        <v>22</v>
      </c>
      <c r="B24" s="2" t="s">
        <v>3</v>
      </c>
      <c r="C24" s="2">
        <v>61</v>
      </c>
      <c r="D24" s="13">
        <v>2018</v>
      </c>
      <c r="E24" s="14">
        <v>43283</v>
      </c>
      <c r="F24" s="15" t="str">
        <f t="shared" si="0"/>
        <v>18183</v>
      </c>
      <c r="G24" s="37">
        <v>16.2</v>
      </c>
      <c r="H24" s="37">
        <v>8.7799999999999994</v>
      </c>
      <c r="I24" s="37">
        <v>11.76</v>
      </c>
      <c r="J24" s="30">
        <v>380</v>
      </c>
      <c r="K24" s="30">
        <v>166</v>
      </c>
      <c r="L24" s="30">
        <v>166</v>
      </c>
      <c r="M24" s="30">
        <v>712</v>
      </c>
      <c r="N24" s="30">
        <v>0.42134831460674155</v>
      </c>
      <c r="O24" s="30">
        <v>2.6625000000000001</v>
      </c>
      <c r="P24" s="30">
        <v>2.1374999999999997</v>
      </c>
      <c r="Q24" s="30">
        <v>1.9499999999999997</v>
      </c>
      <c r="R24" s="30">
        <v>2.2500000000000004</v>
      </c>
      <c r="S24" s="30">
        <v>1.0232089335708168</v>
      </c>
      <c r="T24" s="30">
        <v>0.29454545454545455</v>
      </c>
      <c r="U24" s="30">
        <v>9.1111111111111115E-2</v>
      </c>
      <c r="V24" s="30">
        <v>0.16625000000000001</v>
      </c>
      <c r="W24" s="30">
        <v>0.19249999999999995</v>
      </c>
      <c r="X24" s="30">
        <v>0.21012562380104391</v>
      </c>
      <c r="Y24" s="30">
        <v>0.8</v>
      </c>
      <c r="Z24" s="30">
        <v>0.16</v>
      </c>
      <c r="AA24" s="30">
        <v>0.6</v>
      </c>
      <c r="AB24" s="30">
        <v>0.8</v>
      </c>
      <c r="AC24" s="30">
        <v>11.688311688311694</v>
      </c>
      <c r="AD24" s="30">
        <v>0</v>
      </c>
      <c r="AE24" s="30">
        <v>16.666666666666664</v>
      </c>
      <c r="AF24" s="30">
        <v>0</v>
      </c>
      <c r="AG24" s="30">
        <v>16.666666666666664</v>
      </c>
      <c r="AH24" s="30">
        <v>8.3333333333333321</v>
      </c>
      <c r="AI24" s="30">
        <v>75</v>
      </c>
      <c r="AJ24" s="30">
        <v>0</v>
      </c>
      <c r="AK24" s="30">
        <v>83.333333333333329</v>
      </c>
      <c r="AL24" s="30">
        <v>75</v>
      </c>
      <c r="AM24" s="30">
        <v>8.1818181818181832E-2</v>
      </c>
      <c r="AN24" s="30">
        <v>0.28888888888888886</v>
      </c>
      <c r="AO24" s="30">
        <v>0.18875</v>
      </c>
      <c r="AP24" s="30">
        <v>0.17892857142857141</v>
      </c>
      <c r="AQ24" s="30">
        <v>0.15009476724202997</v>
      </c>
      <c r="AR24" s="30">
        <v>0.36</v>
      </c>
      <c r="AS24" s="30">
        <v>0.53</v>
      </c>
      <c r="AT24" s="30">
        <v>0.39</v>
      </c>
      <c r="AU24" s="30">
        <v>0.53</v>
      </c>
      <c r="AV24" s="30">
        <v>66.666666666666657</v>
      </c>
      <c r="AW24" s="30">
        <v>8.3333333333333329E-2</v>
      </c>
      <c r="AX24" s="30">
        <v>50</v>
      </c>
      <c r="AY24" s="30">
        <v>0</v>
      </c>
      <c r="AZ24" s="30">
        <v>25</v>
      </c>
      <c r="BA24" s="30">
        <v>25</v>
      </c>
      <c r="BB24" s="30">
        <v>66.666666666666657</v>
      </c>
      <c r="BC24" s="30">
        <v>0.5</v>
      </c>
      <c r="BD24" s="30">
        <v>25</v>
      </c>
      <c r="BE24" s="30">
        <v>0.375</v>
      </c>
      <c r="BF24" s="30">
        <v>0.375</v>
      </c>
      <c r="BG24" s="30">
        <v>0.125</v>
      </c>
      <c r="BH24" s="30">
        <v>0.29166666666666669</v>
      </c>
      <c r="BI24" s="30">
        <v>0.41666666666666669</v>
      </c>
      <c r="BJ24" s="30">
        <v>0</v>
      </c>
      <c r="BK24" s="30">
        <v>0</v>
      </c>
      <c r="BL24" s="30">
        <v>0</v>
      </c>
      <c r="BM24" s="30">
        <v>0</v>
      </c>
      <c r="BN24" s="30">
        <v>0.5</v>
      </c>
      <c r="BO24" s="30">
        <v>0.25</v>
      </c>
      <c r="BP24" s="30">
        <v>0.75</v>
      </c>
      <c r="BQ24" s="30">
        <v>0.5</v>
      </c>
      <c r="BR24" s="30">
        <v>2</v>
      </c>
      <c r="BS24" s="30">
        <v>0</v>
      </c>
      <c r="BT24" s="30">
        <v>0.25</v>
      </c>
      <c r="BU24" s="30">
        <v>0.75</v>
      </c>
      <c r="BV24" s="30">
        <v>33.333333333333329</v>
      </c>
      <c r="BW24" s="30">
        <v>62.5</v>
      </c>
      <c r="BX24" s="30">
        <v>4.1666666666666661</v>
      </c>
      <c r="BY24" s="30">
        <v>25.625</v>
      </c>
      <c r="BZ24" s="30">
        <v>0.33333333333333331</v>
      </c>
      <c r="CA24" s="30">
        <v>10.18018018018018</v>
      </c>
      <c r="CB24" s="30">
        <v>7.2191475919268333</v>
      </c>
      <c r="CC24" s="30">
        <v>89.819819819819827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</row>
    <row r="25" spans="1:86" ht="15.75" x14ac:dyDescent="0.25">
      <c r="A25" s="2">
        <v>23</v>
      </c>
      <c r="B25" s="2" t="s">
        <v>3</v>
      </c>
      <c r="C25" s="2">
        <v>75</v>
      </c>
      <c r="D25" s="13">
        <v>2018</v>
      </c>
      <c r="E25" s="14">
        <v>43269</v>
      </c>
      <c r="F25" s="15" t="str">
        <f t="shared" si="0"/>
        <v>18169</v>
      </c>
      <c r="G25" s="37">
        <v>16.100000000000001</v>
      </c>
      <c r="H25" s="37">
        <v>8.0299999999999994</v>
      </c>
      <c r="I25" s="37">
        <v>11.66</v>
      </c>
      <c r="J25" s="30">
        <v>338</v>
      </c>
      <c r="K25" s="30">
        <v>237</v>
      </c>
      <c r="L25" s="30">
        <v>310</v>
      </c>
      <c r="M25" s="30">
        <v>885</v>
      </c>
      <c r="N25" s="30">
        <v>0</v>
      </c>
      <c r="O25" s="30">
        <v>1.5875000000000001</v>
      </c>
      <c r="P25" s="30">
        <v>1.5125000000000002</v>
      </c>
      <c r="Q25" s="30">
        <v>2</v>
      </c>
      <c r="R25" s="30">
        <v>1.6999999999999993</v>
      </c>
      <c r="S25" s="30">
        <v>0.49956502819083182</v>
      </c>
      <c r="T25" s="30">
        <v>0.27749999999999997</v>
      </c>
      <c r="U25" s="30">
        <v>0.22624999999999998</v>
      </c>
      <c r="V25" s="30">
        <v>0.37</v>
      </c>
      <c r="W25" s="30">
        <v>0.29125000000000006</v>
      </c>
      <c r="X25" s="30">
        <v>0.12480637177156696</v>
      </c>
      <c r="Y25" s="30">
        <v>0.5</v>
      </c>
      <c r="Z25" s="30">
        <v>0.5</v>
      </c>
      <c r="AA25" s="30">
        <v>0.5</v>
      </c>
      <c r="AB25" s="30">
        <v>0.5</v>
      </c>
      <c r="AC25" s="30">
        <v>5.8369098712446315</v>
      </c>
      <c r="AD25" s="30">
        <v>0</v>
      </c>
      <c r="AE25" s="30">
        <v>20.833333333333336</v>
      </c>
      <c r="AF25" s="30">
        <v>0</v>
      </c>
      <c r="AG25" s="30">
        <v>20.833333333333336</v>
      </c>
      <c r="AH25" s="30">
        <v>0</v>
      </c>
      <c r="AI25" s="30">
        <v>79.166666666666657</v>
      </c>
      <c r="AJ25" s="30">
        <v>0</v>
      </c>
      <c r="AK25" s="30">
        <v>79.166666666666657</v>
      </c>
      <c r="AL25" s="30">
        <v>79.166666666666657</v>
      </c>
      <c r="AM25" s="30">
        <v>0.43875000000000003</v>
      </c>
      <c r="AN25" s="30">
        <v>0.50750000000000006</v>
      </c>
      <c r="AO25" s="30">
        <v>0.26874999999999999</v>
      </c>
      <c r="AP25" s="30">
        <v>0.40499999999999997</v>
      </c>
      <c r="AQ25" s="30">
        <v>0.25901149882146002</v>
      </c>
      <c r="AR25" s="30">
        <v>0.79</v>
      </c>
      <c r="AS25" s="30">
        <v>0.96</v>
      </c>
      <c r="AT25" s="30">
        <v>0.57999999999999996</v>
      </c>
      <c r="AU25" s="30">
        <v>0.96</v>
      </c>
      <c r="AV25" s="30">
        <v>12.5</v>
      </c>
      <c r="AW25" s="30">
        <v>0.79166666666666663</v>
      </c>
      <c r="AX25" s="30">
        <v>0</v>
      </c>
      <c r="AY25" s="30">
        <v>0</v>
      </c>
      <c r="AZ25" s="30">
        <v>25</v>
      </c>
      <c r="BA25" s="30">
        <v>8.3333333333333321</v>
      </c>
      <c r="BB25" s="30">
        <v>79.166666666666657</v>
      </c>
      <c r="BC25" s="30">
        <v>1.3333333333333333</v>
      </c>
      <c r="BD25" s="30">
        <v>33.333333333333329</v>
      </c>
      <c r="BE25" s="30">
        <v>0</v>
      </c>
      <c r="BF25" s="30">
        <v>0</v>
      </c>
      <c r="BG25" s="30">
        <v>0.75</v>
      </c>
      <c r="BH25" s="30">
        <v>0.25</v>
      </c>
      <c r="BI25" s="30">
        <v>0.625</v>
      </c>
      <c r="BJ25" s="30">
        <v>0.5</v>
      </c>
      <c r="BK25" s="30">
        <v>0.25</v>
      </c>
      <c r="BL25" s="30">
        <v>0.25</v>
      </c>
      <c r="BM25" s="30">
        <v>0.33333333333333331</v>
      </c>
      <c r="BN25" s="30">
        <v>0</v>
      </c>
      <c r="BO25" s="30">
        <v>0</v>
      </c>
      <c r="BP25" s="30">
        <v>0</v>
      </c>
      <c r="BQ25" s="30">
        <v>0</v>
      </c>
      <c r="BR25" s="30">
        <v>0.25</v>
      </c>
      <c r="BS25" s="30">
        <v>0.5</v>
      </c>
      <c r="BT25" s="30">
        <v>0.25</v>
      </c>
      <c r="BU25" s="30">
        <v>0.33333333333333331</v>
      </c>
      <c r="BV25" s="30">
        <v>0</v>
      </c>
      <c r="BW25" s="30">
        <v>95.833333333333343</v>
      </c>
      <c r="BX25" s="30">
        <v>4.1666666666666661</v>
      </c>
      <c r="BY25" s="30">
        <v>41.666666666666664</v>
      </c>
      <c r="BZ25" s="30">
        <v>0.20833333333333334</v>
      </c>
      <c r="CA25" s="30">
        <v>97.972972972972968</v>
      </c>
      <c r="CB25" s="30">
        <v>2.598076211353316</v>
      </c>
      <c r="CC25" s="30">
        <v>2.0270270270270316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</row>
    <row r="26" spans="1:86" ht="15.75" x14ac:dyDescent="0.25">
      <c r="A26" s="2">
        <v>24</v>
      </c>
      <c r="B26" s="2" t="s">
        <v>3</v>
      </c>
      <c r="C26" s="2">
        <v>84</v>
      </c>
      <c r="D26" s="13">
        <v>2018</v>
      </c>
      <c r="E26" s="14">
        <v>43298</v>
      </c>
      <c r="F26" s="15" t="str">
        <f t="shared" si="0"/>
        <v>18198</v>
      </c>
      <c r="G26" s="37">
        <v>15.6</v>
      </c>
      <c r="H26" s="37">
        <v>7.99</v>
      </c>
      <c r="I26" s="37">
        <v>10.52</v>
      </c>
      <c r="J26" s="30">
        <v>122</v>
      </c>
      <c r="K26" s="30">
        <v>141</v>
      </c>
      <c r="L26" s="30">
        <v>167</v>
      </c>
      <c r="M26" s="30">
        <v>430</v>
      </c>
      <c r="N26" s="30">
        <v>0</v>
      </c>
      <c r="O26" s="30">
        <v>1.9</v>
      </c>
      <c r="P26" s="30">
        <v>2.2374999999999998</v>
      </c>
      <c r="Q26" s="30">
        <v>2.2124999999999999</v>
      </c>
      <c r="R26" s="30">
        <v>2.1166666666666667</v>
      </c>
      <c r="S26" s="30">
        <v>0.35590260840104421</v>
      </c>
      <c r="T26" s="30">
        <v>0.24545454545454548</v>
      </c>
      <c r="U26" s="30">
        <v>0.14583333333333334</v>
      </c>
      <c r="V26" s="30">
        <v>0.10666666666666669</v>
      </c>
      <c r="W26" s="30">
        <v>0.16371428571428576</v>
      </c>
      <c r="X26" s="30">
        <v>9.8102159066176281E-2</v>
      </c>
      <c r="Y26" s="30">
        <v>0.48</v>
      </c>
      <c r="Z26" s="30">
        <v>0.26</v>
      </c>
      <c r="AA26" s="30">
        <v>0.2</v>
      </c>
      <c r="AB26" s="30">
        <v>0.48</v>
      </c>
      <c r="AC26" s="30">
        <v>12.929028504944732</v>
      </c>
      <c r="AD26" s="30">
        <v>0</v>
      </c>
      <c r="AE26" s="30">
        <v>65.714285714285708</v>
      </c>
      <c r="AF26" s="30">
        <v>17.142857142857142</v>
      </c>
      <c r="AG26" s="30">
        <v>82.857142857142847</v>
      </c>
      <c r="AH26" s="30">
        <v>0</v>
      </c>
      <c r="AI26" s="30">
        <v>17.142857142857142</v>
      </c>
      <c r="AJ26" s="30">
        <v>0</v>
      </c>
      <c r="AK26" s="30">
        <v>17.142857142857142</v>
      </c>
      <c r="AL26" s="30">
        <v>65.714285714285708</v>
      </c>
      <c r="AM26" s="30">
        <v>0.19636363636363632</v>
      </c>
      <c r="AN26" s="30">
        <v>0.16636363636363635</v>
      </c>
      <c r="AO26" s="30">
        <v>0.2818181818181818</v>
      </c>
      <c r="AP26" s="30">
        <v>0.20942857142857141</v>
      </c>
      <c r="AQ26" s="30">
        <v>0.12564990712158872</v>
      </c>
      <c r="AR26" s="30">
        <v>0.56000000000000005</v>
      </c>
      <c r="AS26" s="30">
        <v>0.38</v>
      </c>
      <c r="AT26" s="30">
        <v>0.46</v>
      </c>
      <c r="AU26" s="30">
        <v>0.56000000000000005</v>
      </c>
      <c r="AV26" s="30">
        <v>8.3333333333333321</v>
      </c>
      <c r="AW26" s="30">
        <v>0.75</v>
      </c>
      <c r="AX26" s="30">
        <v>25</v>
      </c>
      <c r="AY26" s="30">
        <v>25</v>
      </c>
      <c r="AZ26" s="30">
        <v>0</v>
      </c>
      <c r="BA26" s="30">
        <v>16.666666666666664</v>
      </c>
      <c r="BB26" s="30">
        <v>75</v>
      </c>
      <c r="BC26" s="30">
        <v>0.25</v>
      </c>
      <c r="BD26" s="30">
        <v>8.3333333333333321</v>
      </c>
      <c r="BE26" s="30">
        <v>1</v>
      </c>
      <c r="BF26" s="30">
        <v>0.5</v>
      </c>
      <c r="BG26" s="30">
        <v>0.875</v>
      </c>
      <c r="BH26" s="30">
        <v>0.79166666666666663</v>
      </c>
      <c r="BI26" s="30">
        <v>1.8333333333333333</v>
      </c>
      <c r="BJ26" s="30">
        <v>1</v>
      </c>
      <c r="BK26" s="30">
        <v>0.5</v>
      </c>
      <c r="BL26" s="30">
        <v>0.25</v>
      </c>
      <c r="BM26" s="30">
        <v>0.58333333333333337</v>
      </c>
      <c r="BN26" s="30">
        <v>0.5</v>
      </c>
      <c r="BO26" s="30">
        <v>0</v>
      </c>
      <c r="BP26" s="30">
        <v>0</v>
      </c>
      <c r="BQ26" s="30">
        <v>0.16666666666666666</v>
      </c>
      <c r="BR26" s="30">
        <v>1</v>
      </c>
      <c r="BS26" s="30">
        <v>0.25</v>
      </c>
      <c r="BT26" s="30">
        <v>0.25</v>
      </c>
      <c r="BU26" s="30">
        <v>0.5</v>
      </c>
      <c r="BV26" s="30">
        <v>20.833333333333336</v>
      </c>
      <c r="BW26" s="30">
        <v>50</v>
      </c>
      <c r="BX26" s="30">
        <v>29.166666666666668</v>
      </c>
      <c r="BY26" s="30">
        <v>36.666666666666664</v>
      </c>
      <c r="BZ26" s="30">
        <v>0.79166666666666663</v>
      </c>
      <c r="CA26" s="30">
        <v>35.472972972972968</v>
      </c>
      <c r="CB26" s="30">
        <v>13.666869917187817</v>
      </c>
      <c r="CC26" s="30">
        <v>64.527027027027032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</row>
    <row r="27" spans="1:86" ht="15.75" x14ac:dyDescent="0.25">
      <c r="A27" s="2">
        <v>25</v>
      </c>
      <c r="B27" s="2" t="s">
        <v>3</v>
      </c>
      <c r="C27" s="2">
        <v>85</v>
      </c>
      <c r="D27" s="13">
        <v>2018</v>
      </c>
      <c r="E27" s="14">
        <v>43276</v>
      </c>
      <c r="F27" s="15" t="str">
        <f t="shared" si="0"/>
        <v>18176</v>
      </c>
      <c r="G27" s="37">
        <v>15.9</v>
      </c>
      <c r="H27" s="37">
        <v>8.11</v>
      </c>
      <c r="I27" s="37">
        <v>11.78</v>
      </c>
      <c r="J27" s="30">
        <v>949</v>
      </c>
      <c r="K27" s="30">
        <v>490</v>
      </c>
      <c r="L27" s="30">
        <v>427</v>
      </c>
      <c r="M27" s="30">
        <v>1866</v>
      </c>
      <c r="N27" s="30">
        <v>3.2154340836012865</v>
      </c>
      <c r="O27" s="30">
        <v>2.8624999999999998</v>
      </c>
      <c r="P27" s="30">
        <v>3.5750000000000002</v>
      </c>
      <c r="Q27" s="30">
        <v>4.242857142857142</v>
      </c>
      <c r="R27" s="30">
        <v>3.5304347826086957</v>
      </c>
      <c r="S27" s="30">
        <v>1.0742586376442869</v>
      </c>
      <c r="T27" s="30">
        <v>0.35299999999999998</v>
      </c>
      <c r="U27" s="30">
        <v>0.23785714285714285</v>
      </c>
      <c r="V27" s="30">
        <v>0.16545454545454544</v>
      </c>
      <c r="W27" s="30">
        <v>0.24800000000000005</v>
      </c>
      <c r="X27" s="30">
        <v>0.16021676493022147</v>
      </c>
      <c r="Y27" s="30">
        <v>0.68</v>
      </c>
      <c r="Z27" s="30">
        <v>0.54</v>
      </c>
      <c r="AA27" s="30">
        <v>0.3</v>
      </c>
      <c r="AB27" s="30">
        <v>0.68</v>
      </c>
      <c r="AC27" s="30">
        <v>14.235624123422157</v>
      </c>
      <c r="AD27" s="30">
        <v>0</v>
      </c>
      <c r="AE27" s="30">
        <v>0</v>
      </c>
      <c r="AF27" s="30">
        <v>0</v>
      </c>
      <c r="AG27" s="30">
        <v>0</v>
      </c>
      <c r="AH27" s="30">
        <v>5.7142857142857144</v>
      </c>
      <c r="AI27" s="30">
        <v>94.285714285714278</v>
      </c>
      <c r="AJ27" s="30">
        <v>0</v>
      </c>
      <c r="AK27" s="30">
        <v>99.999999999999986</v>
      </c>
      <c r="AL27" s="30">
        <v>94.285714285714278</v>
      </c>
      <c r="AM27" s="30">
        <v>0.23888888888888887</v>
      </c>
      <c r="AN27" s="30">
        <v>0.1676923076923077</v>
      </c>
      <c r="AO27" s="30">
        <v>0.27300000000000002</v>
      </c>
      <c r="AP27" s="30">
        <v>0.20399999999999996</v>
      </c>
      <c r="AQ27" s="30">
        <v>0.18137059882364359</v>
      </c>
      <c r="AR27" s="30">
        <v>0.54</v>
      </c>
      <c r="AS27" s="30">
        <v>0.48</v>
      </c>
      <c r="AT27" s="30">
        <v>0.67</v>
      </c>
      <c r="AU27" s="30">
        <v>0.67</v>
      </c>
      <c r="AV27" s="30">
        <v>54.166666666666664</v>
      </c>
      <c r="AW27" s="30">
        <v>0.13043478260869565</v>
      </c>
      <c r="AX27" s="30">
        <v>37.5</v>
      </c>
      <c r="AY27" s="30">
        <v>50</v>
      </c>
      <c r="AZ27" s="30">
        <v>0</v>
      </c>
      <c r="BA27" s="30">
        <v>29.166666666666668</v>
      </c>
      <c r="BB27" s="30">
        <v>54.166666666666664</v>
      </c>
      <c r="BC27" s="30">
        <v>1</v>
      </c>
      <c r="BD27" s="30">
        <v>33.333333333333329</v>
      </c>
      <c r="BE27" s="30">
        <v>0.25</v>
      </c>
      <c r="BF27" s="30">
        <v>0.25</v>
      </c>
      <c r="BG27" s="30">
        <v>0.14285714285714285</v>
      </c>
      <c r="BH27" s="30">
        <v>0.21739130434782608</v>
      </c>
      <c r="BI27" s="30">
        <v>0.65217391304347827</v>
      </c>
      <c r="BJ27" s="30">
        <v>1</v>
      </c>
      <c r="BK27" s="30">
        <v>0.5</v>
      </c>
      <c r="BL27" s="30">
        <v>0.75</v>
      </c>
      <c r="BM27" s="30">
        <v>0.75</v>
      </c>
      <c r="BN27" s="30">
        <v>1</v>
      </c>
      <c r="BO27" s="30">
        <v>0.25</v>
      </c>
      <c r="BP27" s="30">
        <v>1</v>
      </c>
      <c r="BQ27" s="30">
        <v>0.75</v>
      </c>
      <c r="BR27" s="30">
        <v>1.5</v>
      </c>
      <c r="BS27" s="30">
        <v>0.5</v>
      </c>
      <c r="BT27" s="30">
        <v>0</v>
      </c>
      <c r="BU27" s="30">
        <v>0.66666666666666663</v>
      </c>
      <c r="BV27" s="30">
        <v>33.333333333333329</v>
      </c>
      <c r="BW27" s="30">
        <v>50</v>
      </c>
      <c r="BX27" s="30">
        <v>16.666666666666664</v>
      </c>
      <c r="BY27" s="30">
        <v>30.416666666666668</v>
      </c>
      <c r="BZ27" s="30">
        <v>0.625</v>
      </c>
      <c r="CA27" s="30">
        <v>8.9189189189189175</v>
      </c>
      <c r="CB27" s="30">
        <v>4.7354131742683743</v>
      </c>
      <c r="CC27" s="30">
        <v>91.081081081081081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</row>
    <row r="28" spans="1:86" ht="15.75" x14ac:dyDescent="0.25">
      <c r="A28" s="2">
        <v>26</v>
      </c>
      <c r="B28" s="2" t="s">
        <v>3</v>
      </c>
      <c r="C28" s="2">
        <v>86</v>
      </c>
      <c r="D28" s="13">
        <v>2018</v>
      </c>
      <c r="E28" s="14">
        <v>43308</v>
      </c>
      <c r="F28" s="15" t="str">
        <f t="shared" si="0"/>
        <v>18208</v>
      </c>
      <c r="G28" s="38">
        <v>15.6</v>
      </c>
      <c r="H28" s="38">
        <v>8.39</v>
      </c>
      <c r="I28" s="38">
        <v>11.56</v>
      </c>
      <c r="J28" s="30">
        <v>448</v>
      </c>
      <c r="K28" s="30">
        <v>475</v>
      </c>
      <c r="L28" s="30">
        <v>545</v>
      </c>
      <c r="M28" s="30">
        <v>1468</v>
      </c>
      <c r="N28" s="30">
        <v>0.57220708446866475</v>
      </c>
      <c r="O28" s="30">
        <v>2.6750000000000003</v>
      </c>
      <c r="P28" s="30">
        <v>3.1374999999999997</v>
      </c>
      <c r="Q28" s="30">
        <v>2.7624999999999997</v>
      </c>
      <c r="R28" s="30">
        <v>2.8583333333333338</v>
      </c>
      <c r="S28" s="30">
        <v>0.84024668565464744</v>
      </c>
      <c r="T28" s="30">
        <v>0.2225</v>
      </c>
      <c r="U28" s="30">
        <v>0.25</v>
      </c>
      <c r="V28" s="30">
        <v>0.19833333333333333</v>
      </c>
      <c r="W28" s="30">
        <v>0.22361111111111112</v>
      </c>
      <c r="X28" s="30">
        <v>0.12226792074965714</v>
      </c>
      <c r="Y28" s="30">
        <v>0.54</v>
      </c>
      <c r="Z28" s="30">
        <v>0.56000000000000005</v>
      </c>
      <c r="AA28" s="30">
        <v>0.44</v>
      </c>
      <c r="AB28" s="30">
        <v>0.56000000000000005</v>
      </c>
      <c r="AC28" s="30">
        <v>12.782608695652176</v>
      </c>
      <c r="AD28" s="30">
        <v>3.3333333333333335</v>
      </c>
      <c r="AE28" s="30">
        <v>0</v>
      </c>
      <c r="AF28" s="30">
        <v>6.666666666666667</v>
      </c>
      <c r="AG28" s="30">
        <v>10</v>
      </c>
      <c r="AH28" s="30">
        <v>0</v>
      </c>
      <c r="AI28" s="30">
        <v>90</v>
      </c>
      <c r="AJ28" s="30">
        <v>0</v>
      </c>
      <c r="AK28" s="30">
        <v>90</v>
      </c>
      <c r="AL28" s="30">
        <v>90</v>
      </c>
      <c r="AM28" s="30">
        <v>0.2558333333333333</v>
      </c>
      <c r="AN28" s="30">
        <v>0.23666666666666666</v>
      </c>
      <c r="AO28" s="30">
        <v>0.20333333333333334</v>
      </c>
      <c r="AP28" s="30">
        <v>0.23194444444444443</v>
      </c>
      <c r="AQ28" s="30">
        <v>0.22565231719166601</v>
      </c>
      <c r="AR28" s="30">
        <v>0.72</v>
      </c>
      <c r="AS28" s="30">
        <v>0.92</v>
      </c>
      <c r="AT28" s="30">
        <v>0.46</v>
      </c>
      <c r="AU28" s="30">
        <v>0.92</v>
      </c>
      <c r="AV28" s="30">
        <v>37.5</v>
      </c>
      <c r="AW28" s="30">
        <v>0.33333333333333331</v>
      </c>
      <c r="AX28" s="30">
        <v>37.5</v>
      </c>
      <c r="AY28" s="30">
        <v>37.5</v>
      </c>
      <c r="AZ28" s="30">
        <v>12.5</v>
      </c>
      <c r="BA28" s="30">
        <v>29.166666666666668</v>
      </c>
      <c r="BB28" s="30">
        <v>37.5</v>
      </c>
      <c r="BC28" s="30">
        <v>1.75</v>
      </c>
      <c r="BD28" s="30">
        <v>58.333333333333336</v>
      </c>
      <c r="BE28" s="30">
        <v>0</v>
      </c>
      <c r="BF28" s="30">
        <v>0</v>
      </c>
      <c r="BG28" s="30">
        <v>0</v>
      </c>
      <c r="BH28" s="30">
        <v>0</v>
      </c>
      <c r="BI28" s="30">
        <v>0.375</v>
      </c>
      <c r="BJ28" s="30">
        <v>0</v>
      </c>
      <c r="BK28" s="30">
        <v>0</v>
      </c>
      <c r="BL28" s="30">
        <v>0</v>
      </c>
      <c r="BM28" s="30">
        <v>0</v>
      </c>
      <c r="BN28" s="30">
        <v>0.25</v>
      </c>
      <c r="BO28" s="30">
        <v>0</v>
      </c>
      <c r="BP28" s="30">
        <v>1</v>
      </c>
      <c r="BQ28" s="30">
        <v>0.41666666666666669</v>
      </c>
      <c r="BR28" s="30">
        <v>0.75</v>
      </c>
      <c r="BS28" s="30">
        <v>0.5</v>
      </c>
      <c r="BT28" s="30">
        <v>0.75</v>
      </c>
      <c r="BU28" s="30">
        <v>0.66666666666666663</v>
      </c>
      <c r="BV28" s="30">
        <v>33.333333333333329</v>
      </c>
      <c r="BW28" s="30">
        <v>54.166666666666664</v>
      </c>
      <c r="BX28" s="30">
        <v>12.5</v>
      </c>
      <c r="BY28" s="30">
        <v>29.166666666666668</v>
      </c>
      <c r="BZ28" s="30">
        <v>1.6666666666666667</v>
      </c>
      <c r="CA28" s="30">
        <v>64.26426426426427</v>
      </c>
      <c r="CB28" s="30">
        <v>16.030526434829824</v>
      </c>
      <c r="CC28" s="30">
        <v>35.73573573573573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</row>
    <row r="29" spans="1:86" ht="15.75" x14ac:dyDescent="0.25">
      <c r="A29" s="2">
        <v>27</v>
      </c>
      <c r="B29" s="2" t="s">
        <v>3</v>
      </c>
      <c r="C29" s="2">
        <v>93</v>
      </c>
      <c r="D29" s="13">
        <v>2018</v>
      </c>
      <c r="E29" s="14">
        <v>43313</v>
      </c>
      <c r="F29" s="15" t="str">
        <f t="shared" si="0"/>
        <v>18213</v>
      </c>
      <c r="G29" s="37">
        <v>15.7</v>
      </c>
      <c r="H29" s="37">
        <v>8.5399999999999991</v>
      </c>
      <c r="I29" s="37">
        <v>11.63</v>
      </c>
      <c r="J29" s="30">
        <v>441</v>
      </c>
      <c r="K29" s="30">
        <v>310</v>
      </c>
      <c r="L29" s="30">
        <v>488</v>
      </c>
      <c r="M29" s="30">
        <v>1239</v>
      </c>
      <c r="N29" s="30">
        <v>0</v>
      </c>
      <c r="O29" s="30">
        <v>1.4</v>
      </c>
      <c r="P29" s="30">
        <v>1.5625</v>
      </c>
      <c r="Q29" s="30">
        <v>1.9375</v>
      </c>
      <c r="R29" s="30">
        <v>1.6333333333333335</v>
      </c>
      <c r="S29" s="30">
        <v>0.74813778472119363</v>
      </c>
      <c r="T29" s="30">
        <v>0.12222222222222223</v>
      </c>
      <c r="U29" s="30">
        <v>0.13</v>
      </c>
      <c r="V29" s="30">
        <v>0.26800000000000002</v>
      </c>
      <c r="W29" s="30">
        <v>0.17517241379310347</v>
      </c>
      <c r="X29" s="30">
        <v>0.14497834049202887</v>
      </c>
      <c r="Y29" s="30">
        <v>0.28000000000000003</v>
      </c>
      <c r="Z29" s="30">
        <v>0.2</v>
      </c>
      <c r="AA29" s="30">
        <v>0.68</v>
      </c>
      <c r="AB29" s="30">
        <v>0.68</v>
      </c>
      <c r="AC29" s="30">
        <v>9.3241469816272957</v>
      </c>
      <c r="AD29" s="30">
        <v>0</v>
      </c>
      <c r="AE29" s="30">
        <v>14.814814814814813</v>
      </c>
      <c r="AF29" s="30">
        <v>7.4074074074074066</v>
      </c>
      <c r="AG29" s="30">
        <v>22.222222222222221</v>
      </c>
      <c r="AH29" s="30">
        <v>11.111111111111111</v>
      </c>
      <c r="AI29" s="30">
        <v>66.666666666666657</v>
      </c>
      <c r="AJ29" s="30">
        <v>0</v>
      </c>
      <c r="AK29" s="30">
        <v>77.777777777777771</v>
      </c>
      <c r="AL29" s="30">
        <v>66.666666666666657</v>
      </c>
      <c r="AM29" s="30">
        <v>0.23111111111111107</v>
      </c>
      <c r="AN29" s="30">
        <v>0.13900000000000001</v>
      </c>
      <c r="AO29" s="30">
        <v>0.14699999999999999</v>
      </c>
      <c r="AP29" s="30">
        <v>0.17034482758620684</v>
      </c>
      <c r="AQ29" s="30">
        <v>0.16145505253830794</v>
      </c>
      <c r="AR29" s="30">
        <v>0.5</v>
      </c>
      <c r="AS29" s="30">
        <v>0.26</v>
      </c>
      <c r="AT29" s="30">
        <v>0.56000000000000005</v>
      </c>
      <c r="AU29" s="30">
        <v>0.56000000000000005</v>
      </c>
      <c r="AV29" s="30">
        <v>29.166666666666668</v>
      </c>
      <c r="AW29" s="30">
        <v>0.45833333333333331</v>
      </c>
      <c r="AX29" s="30">
        <v>0</v>
      </c>
      <c r="AY29" s="30">
        <v>25</v>
      </c>
      <c r="AZ29" s="30">
        <v>50</v>
      </c>
      <c r="BA29" s="30">
        <v>25</v>
      </c>
      <c r="BB29" s="30">
        <v>45.833333333333329</v>
      </c>
      <c r="BC29" s="30">
        <v>1.3333333333333333</v>
      </c>
      <c r="BD29" s="30">
        <v>50</v>
      </c>
      <c r="BE29" s="30">
        <v>0</v>
      </c>
      <c r="BF29" s="30">
        <v>0.125</v>
      </c>
      <c r="BG29" s="30">
        <v>0</v>
      </c>
      <c r="BH29" s="30">
        <v>4.1666666666666664E-2</v>
      </c>
      <c r="BI29" s="30">
        <v>0.54166666666666663</v>
      </c>
      <c r="BJ29" s="30">
        <v>0</v>
      </c>
      <c r="BK29" s="30">
        <v>0</v>
      </c>
      <c r="BL29" s="30">
        <v>0.5</v>
      </c>
      <c r="BM29" s="30">
        <v>0.16666666666666666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1.5</v>
      </c>
      <c r="BU29" s="30">
        <v>0.5</v>
      </c>
      <c r="BV29" s="30">
        <v>37.5</v>
      </c>
      <c r="BW29" s="30">
        <v>62.5</v>
      </c>
      <c r="BX29" s="30">
        <v>0</v>
      </c>
      <c r="BY29" s="30">
        <v>23.125</v>
      </c>
      <c r="BZ29" s="30">
        <v>4.5454545454545456E-2</v>
      </c>
      <c r="CA29" s="30">
        <v>34.45945945945946</v>
      </c>
      <c r="CB29" s="30">
        <v>14.065593094175201</v>
      </c>
      <c r="CC29" s="30">
        <v>65.540540540540547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</row>
    <row r="30" spans="1:86" ht="15.75" x14ac:dyDescent="0.25">
      <c r="A30" s="2">
        <v>28</v>
      </c>
      <c r="B30" s="2" t="s">
        <v>3</v>
      </c>
      <c r="C30" s="2">
        <v>96</v>
      </c>
      <c r="D30" s="13">
        <v>2018</v>
      </c>
      <c r="E30" s="14">
        <v>43249</v>
      </c>
      <c r="F30" s="15" t="str">
        <f t="shared" si="0"/>
        <v>18149</v>
      </c>
      <c r="G30" s="37">
        <v>17.600000000000001</v>
      </c>
      <c r="H30" s="37">
        <v>8.4700000000000006</v>
      </c>
      <c r="I30" s="37">
        <v>8.81</v>
      </c>
      <c r="J30" s="30">
        <v>2146</v>
      </c>
      <c r="K30" s="30">
        <v>1481</v>
      </c>
      <c r="L30" s="30">
        <v>969</v>
      </c>
      <c r="M30" s="30">
        <v>4596</v>
      </c>
      <c r="N30" s="30">
        <v>0</v>
      </c>
      <c r="O30" s="30">
        <v>5.0999999999999996</v>
      </c>
      <c r="P30" s="30">
        <v>4.7749999999999995</v>
      </c>
      <c r="Q30" s="30">
        <v>4.6375000000000002</v>
      </c>
      <c r="R30" s="30">
        <v>4.8374999999999995</v>
      </c>
      <c r="S30" s="30">
        <v>1.2218348639577328</v>
      </c>
      <c r="T30" s="30">
        <v>0.34499999999999997</v>
      </c>
      <c r="U30" s="30">
        <v>0.21937500000000001</v>
      </c>
      <c r="V30" s="30">
        <v>0.27875000000000005</v>
      </c>
      <c r="W30" s="30">
        <v>0.28104166666666669</v>
      </c>
      <c r="X30" s="30">
        <v>0.1459268190732009</v>
      </c>
      <c r="Y30" s="30">
        <v>0.84</v>
      </c>
      <c r="Z30" s="30">
        <v>0.39</v>
      </c>
      <c r="AA30" s="30">
        <v>0.42</v>
      </c>
      <c r="AB30" s="30">
        <v>0.84</v>
      </c>
      <c r="AC30" s="30">
        <v>17.212750185322459</v>
      </c>
      <c r="AD30" s="30">
        <v>0</v>
      </c>
      <c r="AE30" s="30">
        <v>19.148936170212767</v>
      </c>
      <c r="AF30" s="30">
        <v>2.1276595744680851</v>
      </c>
      <c r="AG30" s="30">
        <v>21.276595744680854</v>
      </c>
      <c r="AH30" s="30">
        <v>0</v>
      </c>
      <c r="AI30" s="30">
        <v>74.468085106382972</v>
      </c>
      <c r="AJ30" s="30">
        <v>4.2553191489361701</v>
      </c>
      <c r="AK30" s="30">
        <v>78.723404255319139</v>
      </c>
      <c r="AL30" s="30">
        <v>74.468085106382972</v>
      </c>
      <c r="AM30" s="30">
        <v>0.26</v>
      </c>
      <c r="AN30" s="30">
        <v>0.35599999999999998</v>
      </c>
      <c r="AO30" s="30">
        <v>0.27600000000000002</v>
      </c>
      <c r="AP30" s="30">
        <v>0.291875</v>
      </c>
      <c r="AQ30" s="30">
        <v>0.23431798952015176</v>
      </c>
      <c r="AR30" s="30">
        <v>0.89</v>
      </c>
      <c r="AS30" s="30">
        <v>0.89</v>
      </c>
      <c r="AT30" s="30">
        <v>0.53</v>
      </c>
      <c r="AU30" s="30">
        <v>0.89</v>
      </c>
      <c r="AV30" s="30">
        <v>33.333333333333329</v>
      </c>
      <c r="AW30" s="30">
        <v>0.45833333333333331</v>
      </c>
      <c r="AX30" s="30">
        <v>37.5</v>
      </c>
      <c r="AY30" s="30">
        <v>25</v>
      </c>
      <c r="AZ30" s="30">
        <v>0</v>
      </c>
      <c r="BA30" s="30">
        <v>20.833333333333336</v>
      </c>
      <c r="BB30" s="30">
        <v>45.833333333333329</v>
      </c>
      <c r="BC30" s="30">
        <v>1</v>
      </c>
      <c r="BD30" s="30">
        <v>41.666666666666671</v>
      </c>
      <c r="BE30" s="30">
        <v>0</v>
      </c>
      <c r="BF30" s="30">
        <v>0</v>
      </c>
      <c r="BG30" s="30">
        <v>0.875</v>
      </c>
      <c r="BH30" s="30">
        <v>0.29166666666666669</v>
      </c>
      <c r="BI30" s="30">
        <v>0.625</v>
      </c>
      <c r="BJ30" s="30">
        <v>0</v>
      </c>
      <c r="BK30" s="30">
        <v>0</v>
      </c>
      <c r="BL30" s="30">
        <v>0</v>
      </c>
      <c r="BM30" s="30">
        <v>0</v>
      </c>
      <c r="BN30" s="30">
        <v>0.25</v>
      </c>
      <c r="BO30" s="30">
        <v>0.5</v>
      </c>
      <c r="BP30" s="30">
        <v>0.25</v>
      </c>
      <c r="BQ30" s="30">
        <v>0.33333333333333331</v>
      </c>
      <c r="BR30" s="30">
        <v>0.5</v>
      </c>
      <c r="BS30" s="30">
        <v>0</v>
      </c>
      <c r="BT30" s="30">
        <v>0.5</v>
      </c>
      <c r="BU30" s="30">
        <v>0.33333333333333331</v>
      </c>
      <c r="BV30" s="30">
        <v>8.3333333333333321</v>
      </c>
      <c r="BW30" s="30">
        <v>66.666666666666657</v>
      </c>
      <c r="BX30" s="30">
        <v>25</v>
      </c>
      <c r="BY30" s="30">
        <v>42.5</v>
      </c>
      <c r="BZ30" s="30">
        <v>1.7916666666666667</v>
      </c>
      <c r="CA30" s="30">
        <v>40.015015015015017</v>
      </c>
      <c r="CB30" s="30">
        <v>14.583394557694612</v>
      </c>
      <c r="CC30" s="30">
        <v>59.984984984984983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</row>
    <row r="31" spans="1:86" ht="15.75" x14ac:dyDescent="0.25">
      <c r="A31" s="2">
        <v>29</v>
      </c>
      <c r="B31" s="2" t="s">
        <v>3</v>
      </c>
      <c r="C31" s="2">
        <v>108</v>
      </c>
      <c r="D31" s="13">
        <v>2018</v>
      </c>
      <c r="E31" s="14">
        <v>43305</v>
      </c>
      <c r="F31" s="15" t="str">
        <f t="shared" si="0"/>
        <v>18205</v>
      </c>
      <c r="G31" s="37">
        <v>17.7</v>
      </c>
      <c r="H31" s="37">
        <v>7.97</v>
      </c>
      <c r="I31" s="37">
        <v>12.27</v>
      </c>
      <c r="J31" s="30">
        <v>1076</v>
      </c>
      <c r="K31" s="30">
        <v>737</v>
      </c>
      <c r="L31" s="30">
        <v>511</v>
      </c>
      <c r="M31" s="30">
        <v>2324</v>
      </c>
      <c r="N31" s="30">
        <v>0</v>
      </c>
      <c r="O31" s="30">
        <v>3.4249999999999998</v>
      </c>
      <c r="P31" s="30">
        <v>2.5874999999999999</v>
      </c>
      <c r="Q31" s="30">
        <v>2.8875000000000002</v>
      </c>
      <c r="R31" s="30">
        <v>2.9666666666666668</v>
      </c>
      <c r="S31" s="30">
        <v>1.0639003985199986</v>
      </c>
      <c r="T31" s="30">
        <v>0.30153846153846153</v>
      </c>
      <c r="U31" s="30">
        <v>0.48833333333333329</v>
      </c>
      <c r="V31" s="30">
        <v>0.29416666666666669</v>
      </c>
      <c r="W31" s="30">
        <v>0.35972972972972972</v>
      </c>
      <c r="X31" s="30">
        <v>0.28296531478145764</v>
      </c>
      <c r="Y31" s="30">
        <v>1.3</v>
      </c>
      <c r="Z31" s="30">
        <v>1.2</v>
      </c>
      <c r="AA31" s="30">
        <v>0.78</v>
      </c>
      <c r="AB31" s="30">
        <v>1.3</v>
      </c>
      <c r="AC31" s="30">
        <v>8.2469321312296522</v>
      </c>
      <c r="AD31" s="30">
        <v>0</v>
      </c>
      <c r="AE31" s="30">
        <v>8.1081081081081088</v>
      </c>
      <c r="AF31" s="30">
        <v>2.7027027027027026</v>
      </c>
      <c r="AG31" s="30">
        <v>10.810810810810811</v>
      </c>
      <c r="AH31" s="30">
        <v>8.1081081081081088</v>
      </c>
      <c r="AI31" s="30">
        <v>81.081081081081081</v>
      </c>
      <c r="AJ31" s="30">
        <v>0</v>
      </c>
      <c r="AK31" s="30">
        <v>89.189189189189193</v>
      </c>
      <c r="AL31" s="30">
        <v>81.081081081081081</v>
      </c>
      <c r="AM31" s="30">
        <v>0.31916666666666665</v>
      </c>
      <c r="AN31" s="30">
        <v>0.20454545454545456</v>
      </c>
      <c r="AO31" s="30">
        <v>0.27090909090909093</v>
      </c>
      <c r="AP31" s="30">
        <v>0.25972972972972974</v>
      </c>
      <c r="AQ31" s="30">
        <v>0.24537371142454983</v>
      </c>
      <c r="AR31" s="30">
        <v>0.84</v>
      </c>
      <c r="AS31" s="30">
        <v>0.67</v>
      </c>
      <c r="AT31" s="30">
        <v>1.01</v>
      </c>
      <c r="AU31" s="30">
        <v>1.01</v>
      </c>
      <c r="AV31" s="30">
        <v>25</v>
      </c>
      <c r="AW31" s="30">
        <v>0.39130434782608697</v>
      </c>
      <c r="AX31" s="30">
        <v>12.5</v>
      </c>
      <c r="AY31" s="30">
        <v>50</v>
      </c>
      <c r="AZ31" s="30">
        <v>37.5</v>
      </c>
      <c r="BA31" s="30">
        <v>33.333333333333329</v>
      </c>
      <c r="BB31" s="30">
        <v>37.5</v>
      </c>
      <c r="BC31" s="30">
        <v>1.4166666666666667</v>
      </c>
      <c r="BD31" s="30">
        <v>41.666666666666671</v>
      </c>
      <c r="BE31" s="30">
        <v>0</v>
      </c>
      <c r="BF31" s="30">
        <v>0.25</v>
      </c>
      <c r="BG31" s="30">
        <v>0</v>
      </c>
      <c r="BH31" s="30">
        <v>8.3333333333333329E-2</v>
      </c>
      <c r="BI31" s="30">
        <v>4.1666666666666664E-2</v>
      </c>
      <c r="BJ31" s="30">
        <v>1.25</v>
      </c>
      <c r="BK31" s="30">
        <v>1.75</v>
      </c>
      <c r="BL31" s="30">
        <v>0.25</v>
      </c>
      <c r="BM31" s="30">
        <v>1.0833333333333333</v>
      </c>
      <c r="BN31" s="30">
        <v>0.25</v>
      </c>
      <c r="BO31" s="30">
        <v>0</v>
      </c>
      <c r="BP31" s="30">
        <v>0</v>
      </c>
      <c r="BQ31" s="30">
        <v>8.3333333333333329E-2</v>
      </c>
      <c r="BR31" s="30">
        <v>0.5</v>
      </c>
      <c r="BS31" s="30">
        <v>1.75</v>
      </c>
      <c r="BT31" s="30">
        <v>0.5</v>
      </c>
      <c r="BU31" s="30">
        <v>0.91666666666666663</v>
      </c>
      <c r="BV31" s="30">
        <v>16.666666666666664</v>
      </c>
      <c r="BW31" s="30">
        <v>79.166666666666657</v>
      </c>
      <c r="BX31" s="30">
        <v>4.1666666666666661</v>
      </c>
      <c r="BY31" s="30">
        <v>33.541666666666664</v>
      </c>
      <c r="BZ31" s="30">
        <v>0.91666666666666663</v>
      </c>
      <c r="CA31" s="30">
        <v>100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</row>
    <row r="32" spans="1:86" ht="15.75" x14ac:dyDescent="0.25">
      <c r="A32" s="2">
        <v>30</v>
      </c>
      <c r="B32" s="2" t="s">
        <v>3</v>
      </c>
      <c r="C32" s="2">
        <v>109</v>
      </c>
      <c r="D32" s="13">
        <v>2018</v>
      </c>
      <c r="E32" s="14">
        <v>43283</v>
      </c>
      <c r="F32" s="15" t="str">
        <f t="shared" si="0"/>
        <v>18183</v>
      </c>
      <c r="G32" s="37">
        <v>13.6</v>
      </c>
      <c r="H32" s="37">
        <v>8.9499999999999993</v>
      </c>
      <c r="I32" s="37">
        <v>11.36</v>
      </c>
      <c r="J32" s="30">
        <v>931</v>
      </c>
      <c r="K32" s="30">
        <v>261</v>
      </c>
      <c r="L32" s="30">
        <v>262</v>
      </c>
      <c r="M32" s="30">
        <v>1454</v>
      </c>
      <c r="N32" s="30">
        <v>0.82530949105914719</v>
      </c>
      <c r="O32" s="30">
        <v>3.7499999999999996</v>
      </c>
      <c r="P32" s="30">
        <v>4.3375000000000004</v>
      </c>
      <c r="Q32" s="30">
        <v>3.2249999999999996</v>
      </c>
      <c r="R32" s="30">
        <v>3.7708333333333335</v>
      </c>
      <c r="S32" s="30">
        <v>1.404798969578045</v>
      </c>
      <c r="T32" s="30">
        <v>0.27909090909090906</v>
      </c>
      <c r="U32" s="30">
        <v>0.13999999999999999</v>
      </c>
      <c r="V32" s="30">
        <v>0.27250000000000002</v>
      </c>
      <c r="W32" s="30">
        <v>0.22931034482758619</v>
      </c>
      <c r="X32" s="30">
        <v>0.191943649366213</v>
      </c>
      <c r="Y32" s="30">
        <v>0.8</v>
      </c>
      <c r="Z32" s="30">
        <v>0.24</v>
      </c>
      <c r="AA32" s="30">
        <v>0.66</v>
      </c>
      <c r="AB32" s="30">
        <v>0.8</v>
      </c>
      <c r="AC32" s="30">
        <v>16.444235588972433</v>
      </c>
      <c r="AD32" s="30">
        <v>0</v>
      </c>
      <c r="AE32" s="30">
        <v>0</v>
      </c>
      <c r="AF32" s="30">
        <v>0</v>
      </c>
      <c r="AG32" s="30">
        <v>0</v>
      </c>
      <c r="AH32" s="30">
        <v>3.5714285714285712</v>
      </c>
      <c r="AI32" s="30">
        <v>92.857142857142861</v>
      </c>
      <c r="AJ32" s="30">
        <v>3.5714285714285712</v>
      </c>
      <c r="AK32" s="30">
        <v>100</v>
      </c>
      <c r="AL32" s="30">
        <v>92.857142857142861</v>
      </c>
      <c r="AM32" s="30">
        <v>0.315</v>
      </c>
      <c r="AN32" s="30">
        <v>0.19400000000000001</v>
      </c>
      <c r="AO32" s="30">
        <v>0.22000000000000003</v>
      </c>
      <c r="AP32" s="30">
        <v>0.23724137931034484</v>
      </c>
      <c r="AQ32" s="30">
        <v>0.19316714730520188</v>
      </c>
      <c r="AR32" s="30">
        <v>0.71</v>
      </c>
      <c r="AS32" s="30">
        <v>0.45</v>
      </c>
      <c r="AT32" s="30">
        <v>0.64</v>
      </c>
      <c r="AU32" s="30">
        <v>0.71</v>
      </c>
      <c r="AV32" s="30">
        <v>33.333333333333329</v>
      </c>
      <c r="AW32" s="30">
        <v>0.5</v>
      </c>
      <c r="AX32" s="30">
        <v>12.5</v>
      </c>
      <c r="AY32" s="30">
        <v>12.5</v>
      </c>
      <c r="AZ32" s="30">
        <v>25</v>
      </c>
      <c r="BA32" s="30">
        <v>16.666666666666664</v>
      </c>
      <c r="BB32" s="30">
        <v>50</v>
      </c>
      <c r="BC32" s="30">
        <v>1.0833333333333333</v>
      </c>
      <c r="BD32" s="30">
        <v>25</v>
      </c>
      <c r="BE32" s="30">
        <v>0</v>
      </c>
      <c r="BF32" s="30">
        <v>0</v>
      </c>
      <c r="BG32" s="30">
        <v>0</v>
      </c>
      <c r="BH32" s="30">
        <v>0</v>
      </c>
      <c r="BI32" s="30">
        <v>0.25</v>
      </c>
      <c r="BJ32" s="30">
        <v>0.25</v>
      </c>
      <c r="BK32" s="30">
        <v>0</v>
      </c>
      <c r="BL32" s="30">
        <v>0</v>
      </c>
      <c r="BM32" s="30">
        <v>8.3333333333333329E-2</v>
      </c>
      <c r="BN32" s="30">
        <v>0.75</v>
      </c>
      <c r="BO32" s="30">
        <v>0.25</v>
      </c>
      <c r="BP32" s="30">
        <v>0</v>
      </c>
      <c r="BQ32" s="30">
        <v>0.33333333333333331</v>
      </c>
      <c r="BR32" s="30">
        <v>1</v>
      </c>
      <c r="BS32" s="30">
        <v>0</v>
      </c>
      <c r="BT32" s="30">
        <v>0.75</v>
      </c>
      <c r="BU32" s="30">
        <v>0.58333333333333337</v>
      </c>
      <c r="BV32" s="30">
        <v>37.5</v>
      </c>
      <c r="BW32" s="30">
        <v>41.666666666666671</v>
      </c>
      <c r="BX32" s="30">
        <v>20.833333333333336</v>
      </c>
      <c r="BY32" s="30">
        <v>33.541666666666664</v>
      </c>
      <c r="BZ32" s="30">
        <v>0.625</v>
      </c>
      <c r="CA32" s="30">
        <v>53.378378378378379</v>
      </c>
      <c r="CB32" s="30">
        <v>12.880494666632289</v>
      </c>
      <c r="CC32" s="30">
        <v>46.621621621621621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</row>
    <row r="33" spans="1:86" ht="15.75" x14ac:dyDescent="0.25">
      <c r="A33" s="2">
        <v>31</v>
      </c>
      <c r="B33" s="2" t="s">
        <v>3</v>
      </c>
      <c r="C33" s="2">
        <v>117</v>
      </c>
      <c r="D33" s="13">
        <v>2018</v>
      </c>
      <c r="E33" s="14">
        <v>43319</v>
      </c>
      <c r="F33" s="15" t="str">
        <f t="shared" si="0"/>
        <v>18219</v>
      </c>
      <c r="G33" s="37">
        <v>12.4</v>
      </c>
      <c r="H33" s="37">
        <v>7.84</v>
      </c>
      <c r="I33" s="37">
        <v>12.06</v>
      </c>
      <c r="J33" s="30">
        <v>1038</v>
      </c>
      <c r="K33" s="30">
        <v>593</v>
      </c>
      <c r="L33" s="30">
        <v>480</v>
      </c>
      <c r="M33" s="30">
        <v>2111</v>
      </c>
      <c r="N33" s="30">
        <v>2.643297015632402</v>
      </c>
      <c r="O33" s="30">
        <v>3.9499999999999997</v>
      </c>
      <c r="P33" s="30">
        <v>3.4499999999999997</v>
      </c>
      <c r="Q33" s="30">
        <v>3.1624999999999996</v>
      </c>
      <c r="R33" s="30">
        <v>3.5208333333333344</v>
      </c>
      <c r="S33" s="30">
        <v>0.95415756909781824</v>
      </c>
      <c r="T33" s="30">
        <v>0.28857142857142859</v>
      </c>
      <c r="U33" s="30">
        <v>0.23153846153846155</v>
      </c>
      <c r="V33" s="30">
        <v>0.20400000000000004</v>
      </c>
      <c r="W33" s="30">
        <v>0.24071428571428574</v>
      </c>
      <c r="X33" s="30">
        <v>0.13765267102283646</v>
      </c>
      <c r="Y33" s="30">
        <v>0.7</v>
      </c>
      <c r="Z33" s="30">
        <v>0.48</v>
      </c>
      <c r="AA33" s="30">
        <v>0.46</v>
      </c>
      <c r="AB33" s="30">
        <v>0.7</v>
      </c>
      <c r="AC33" s="30">
        <v>14.626607319485661</v>
      </c>
      <c r="AD33" s="30">
        <v>0</v>
      </c>
      <c r="AE33" s="30">
        <v>12.195121951219512</v>
      </c>
      <c r="AF33" s="30">
        <v>9.7560975609756095</v>
      </c>
      <c r="AG33" s="30">
        <v>21.951219512195124</v>
      </c>
      <c r="AH33" s="30">
        <v>0</v>
      </c>
      <c r="AI33" s="30">
        <v>73.170731707317074</v>
      </c>
      <c r="AJ33" s="30">
        <v>4.8780487804878048</v>
      </c>
      <c r="AK33" s="30">
        <v>78.048780487804876</v>
      </c>
      <c r="AL33" s="30">
        <v>73.170731707317074</v>
      </c>
      <c r="AM33" s="30">
        <v>0.12461538461538463</v>
      </c>
      <c r="AN33" s="30">
        <v>0.26500000000000001</v>
      </c>
      <c r="AO33" s="30">
        <v>0.16428571428571434</v>
      </c>
      <c r="AP33" s="30">
        <v>0.18761904761904763</v>
      </c>
      <c r="AQ33" s="30">
        <v>0.16558557619241257</v>
      </c>
      <c r="AR33" s="30">
        <v>0.6</v>
      </c>
      <c r="AS33" s="30">
        <v>0.52</v>
      </c>
      <c r="AT33" s="30">
        <v>0.28999999999999998</v>
      </c>
      <c r="AU33" s="30">
        <v>0.6</v>
      </c>
      <c r="AV33" s="30">
        <v>29.166666666666668</v>
      </c>
      <c r="AW33" s="30">
        <v>0.33333333333333331</v>
      </c>
      <c r="AX33" s="30">
        <v>62.5</v>
      </c>
      <c r="AY33" s="30">
        <v>25</v>
      </c>
      <c r="AZ33" s="30">
        <v>25</v>
      </c>
      <c r="BA33" s="30">
        <v>37.5</v>
      </c>
      <c r="BB33" s="30">
        <v>33.333333333333329</v>
      </c>
      <c r="BC33" s="30">
        <v>1.25</v>
      </c>
      <c r="BD33" s="30">
        <v>33.333333333333329</v>
      </c>
      <c r="BE33" s="30">
        <v>0</v>
      </c>
      <c r="BF33" s="30">
        <v>0.125</v>
      </c>
      <c r="BG33" s="30">
        <v>0.125</v>
      </c>
      <c r="BH33" s="30">
        <v>8.3333333333333329E-2</v>
      </c>
      <c r="BI33" s="30">
        <v>0.58333333333333337</v>
      </c>
      <c r="BJ33" s="30">
        <v>0.25</v>
      </c>
      <c r="BK33" s="30">
        <v>0.25</v>
      </c>
      <c r="BL33" s="30">
        <v>0.5</v>
      </c>
      <c r="BM33" s="30">
        <v>0.33333333333333331</v>
      </c>
      <c r="BN33" s="30">
        <v>0.25</v>
      </c>
      <c r="BO33" s="30">
        <v>0.25</v>
      </c>
      <c r="BP33" s="30">
        <v>0.75</v>
      </c>
      <c r="BQ33" s="30">
        <v>0.41666666666666669</v>
      </c>
      <c r="BR33" s="30">
        <v>0.75</v>
      </c>
      <c r="BS33" s="30">
        <v>0.75</v>
      </c>
      <c r="BT33" s="30">
        <v>0.75</v>
      </c>
      <c r="BU33" s="30">
        <v>0.75</v>
      </c>
      <c r="BV33" s="30">
        <v>37.5</v>
      </c>
      <c r="BW33" s="30">
        <v>50</v>
      </c>
      <c r="BX33" s="30">
        <v>12.5</v>
      </c>
      <c r="BY33" s="30">
        <v>27.916666666666668</v>
      </c>
      <c r="BZ33" s="30">
        <v>0.29166666666666669</v>
      </c>
      <c r="CA33" s="30">
        <v>67.329093799682028</v>
      </c>
      <c r="CB33" s="30">
        <v>11.029897790836158</v>
      </c>
      <c r="CC33" s="30">
        <v>32.670906200317972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</row>
    <row r="34" spans="1:86" ht="15.75" x14ac:dyDescent="0.25">
      <c r="A34" s="2">
        <v>32</v>
      </c>
      <c r="B34" s="2" t="s">
        <v>3</v>
      </c>
      <c r="C34" s="2">
        <v>118</v>
      </c>
      <c r="D34" s="13">
        <v>2018</v>
      </c>
      <c r="E34" s="14">
        <v>43291</v>
      </c>
      <c r="F34" s="15" t="str">
        <f t="shared" si="0"/>
        <v>18191</v>
      </c>
      <c r="G34" s="37">
        <v>20</v>
      </c>
      <c r="H34" s="37">
        <v>8.5</v>
      </c>
      <c r="I34" s="37">
        <v>12.23</v>
      </c>
      <c r="J34" s="30">
        <v>1323</v>
      </c>
      <c r="K34" s="30">
        <v>1277</v>
      </c>
      <c r="L34" s="30">
        <v>1233</v>
      </c>
      <c r="M34" s="30">
        <v>3833</v>
      </c>
      <c r="N34" s="30">
        <v>0</v>
      </c>
      <c r="O34" s="30">
        <v>5.5875000000000004</v>
      </c>
      <c r="P34" s="30">
        <v>5.3624999999999998</v>
      </c>
      <c r="Q34" s="30">
        <v>5.3624999999999989</v>
      </c>
      <c r="R34" s="30">
        <v>5.4375</v>
      </c>
      <c r="S34" s="30">
        <v>0.82820523606379015</v>
      </c>
      <c r="T34" s="30">
        <v>0.39066666666666666</v>
      </c>
      <c r="U34" s="30">
        <v>0.31937500000000002</v>
      </c>
      <c r="V34" s="30">
        <v>0.34333333333333338</v>
      </c>
      <c r="W34" s="30">
        <v>0.35043478260869565</v>
      </c>
      <c r="X34" s="30">
        <v>0.12379115965095985</v>
      </c>
      <c r="Y34" s="30">
        <v>0.62</v>
      </c>
      <c r="Z34" s="30">
        <v>0.56000000000000005</v>
      </c>
      <c r="AA34" s="30">
        <v>0.59</v>
      </c>
      <c r="AB34" s="30">
        <v>0.62</v>
      </c>
      <c r="AC34" s="30">
        <v>15.516439205955335</v>
      </c>
      <c r="AD34" s="30">
        <v>2.1739130434782608</v>
      </c>
      <c r="AE34" s="30">
        <v>10.869565217391305</v>
      </c>
      <c r="AF34" s="30">
        <v>8.695652173913043</v>
      </c>
      <c r="AG34" s="30">
        <v>21.739130434782609</v>
      </c>
      <c r="AH34" s="30">
        <v>2.1739130434782608</v>
      </c>
      <c r="AI34" s="30">
        <v>76.08695652173914</v>
      </c>
      <c r="AJ34" s="30">
        <v>0</v>
      </c>
      <c r="AK34" s="30">
        <v>78.260869565217405</v>
      </c>
      <c r="AL34" s="30">
        <v>76.08695652173914</v>
      </c>
      <c r="AM34" s="30">
        <v>0.27666666666666667</v>
      </c>
      <c r="AN34" s="30">
        <v>0.46312500000000001</v>
      </c>
      <c r="AO34" s="30">
        <v>0.33875</v>
      </c>
      <c r="AP34" s="30">
        <v>0.3612765957446808</v>
      </c>
      <c r="AQ34" s="30">
        <v>0.24158549680479588</v>
      </c>
      <c r="AR34" s="30">
        <v>0.6</v>
      </c>
      <c r="AS34" s="30">
        <v>1.04</v>
      </c>
      <c r="AT34" s="30">
        <v>0.91</v>
      </c>
      <c r="AU34" s="30">
        <v>1.04</v>
      </c>
      <c r="AV34" s="30">
        <v>16.666666666666664</v>
      </c>
      <c r="AW34" s="30">
        <v>0.77272727272727271</v>
      </c>
      <c r="AX34" s="30">
        <v>0</v>
      </c>
      <c r="AY34" s="30">
        <v>0</v>
      </c>
      <c r="AZ34" s="30">
        <v>12.5</v>
      </c>
      <c r="BA34" s="30">
        <v>4.1666666666666661</v>
      </c>
      <c r="BB34" s="30">
        <v>70.833333333333343</v>
      </c>
      <c r="BC34" s="30">
        <v>1.1000000000000001</v>
      </c>
      <c r="BD34" s="30">
        <v>8.3333333333333321</v>
      </c>
      <c r="BE34" s="30">
        <v>0</v>
      </c>
      <c r="BF34" s="30">
        <v>0.625</v>
      </c>
      <c r="BG34" s="30">
        <v>0.2857142857142857</v>
      </c>
      <c r="BH34" s="30">
        <v>0.31818181818181818</v>
      </c>
      <c r="BI34" s="30">
        <v>0.43478260869565216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1.5</v>
      </c>
      <c r="BS34" s="30">
        <v>0.5</v>
      </c>
      <c r="BT34" s="30">
        <v>0</v>
      </c>
      <c r="BU34" s="30">
        <v>0.66666666666666663</v>
      </c>
      <c r="BV34" s="30">
        <v>0</v>
      </c>
      <c r="BW34" s="30">
        <v>45.833333333333329</v>
      </c>
      <c r="BX34" s="30">
        <v>50</v>
      </c>
      <c r="BY34" s="30">
        <v>50.869565217391305</v>
      </c>
      <c r="BZ34" s="30">
        <v>1.1666666666666667</v>
      </c>
      <c r="CA34" s="30">
        <v>38.438438438438439</v>
      </c>
      <c r="CB34" s="30">
        <v>14.658222677510807</v>
      </c>
      <c r="CC34" s="30">
        <v>61.561561561561561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</row>
    <row r="35" spans="1:86" ht="15.75" x14ac:dyDescent="0.25">
      <c r="A35" s="2">
        <v>33</v>
      </c>
      <c r="B35" s="2" t="s">
        <v>3</v>
      </c>
      <c r="C35" s="2">
        <v>123</v>
      </c>
      <c r="D35" s="13">
        <v>2018</v>
      </c>
      <c r="E35" s="14">
        <v>43248</v>
      </c>
      <c r="F35" s="15" t="str">
        <f t="shared" si="0"/>
        <v>18148</v>
      </c>
      <c r="G35" s="37">
        <v>14.3</v>
      </c>
      <c r="H35" s="37">
        <v>10.210000000000001</v>
      </c>
      <c r="I35" s="37">
        <v>9.65</v>
      </c>
      <c r="J35" s="30">
        <v>1090</v>
      </c>
      <c r="K35" s="30">
        <v>929</v>
      </c>
      <c r="L35" s="30">
        <v>1284</v>
      </c>
      <c r="M35" s="30">
        <v>3303</v>
      </c>
      <c r="N35" s="30">
        <v>0.32697547683923706</v>
      </c>
      <c r="O35" s="30">
        <v>4.4625000000000004</v>
      </c>
      <c r="P35" s="30">
        <v>4.2374999999999998</v>
      </c>
      <c r="Q35" s="30">
        <v>4.6625000000000005</v>
      </c>
      <c r="R35" s="30">
        <v>4.4541666666666666</v>
      </c>
      <c r="S35" s="30">
        <v>1.4631648742624193</v>
      </c>
      <c r="T35" s="30">
        <v>0.35000000000000003</v>
      </c>
      <c r="U35" s="30">
        <v>0.18428571428571425</v>
      </c>
      <c r="V35" s="30">
        <v>0.37571428571428572</v>
      </c>
      <c r="W35" s="30">
        <v>0.30545454545454537</v>
      </c>
      <c r="X35" s="30">
        <v>0.18768422943566257</v>
      </c>
      <c r="Y35" s="30">
        <v>0.8</v>
      </c>
      <c r="Z35" s="30">
        <v>0.34</v>
      </c>
      <c r="AA35" s="30">
        <v>0.76</v>
      </c>
      <c r="AB35" s="30">
        <v>0.8</v>
      </c>
      <c r="AC35" s="30">
        <v>14.582093253968258</v>
      </c>
      <c r="AD35" s="30">
        <v>0</v>
      </c>
      <c r="AE35" s="30">
        <v>2.2727272727272729</v>
      </c>
      <c r="AF35" s="30">
        <v>4.5454545454545459</v>
      </c>
      <c r="AG35" s="30">
        <v>6.8181818181818183</v>
      </c>
      <c r="AH35" s="30">
        <v>2.2727272727272729</v>
      </c>
      <c r="AI35" s="30">
        <v>90.909090909090907</v>
      </c>
      <c r="AJ35" s="30">
        <v>0</v>
      </c>
      <c r="AK35" s="30">
        <v>93.181818181818173</v>
      </c>
      <c r="AL35" s="30">
        <v>90.909090909090907</v>
      </c>
      <c r="AM35" s="30">
        <v>0.18066666666666664</v>
      </c>
      <c r="AN35" s="30">
        <v>0.35230769230769232</v>
      </c>
      <c r="AO35" s="30">
        <v>0.18153846153846154</v>
      </c>
      <c r="AP35" s="30">
        <v>0.23454545454545447</v>
      </c>
      <c r="AQ35" s="30">
        <v>0.21714269818303172</v>
      </c>
      <c r="AR35" s="30">
        <v>0.51</v>
      </c>
      <c r="AS35" s="30">
        <v>1.24</v>
      </c>
      <c r="AT35" s="30">
        <v>0.34</v>
      </c>
      <c r="AU35" s="30">
        <v>1.24</v>
      </c>
      <c r="AV35" s="30">
        <v>29.166666666666668</v>
      </c>
      <c r="AW35" s="30">
        <v>0.52173913043478259</v>
      </c>
      <c r="AX35" s="30">
        <v>12.5</v>
      </c>
      <c r="AY35" s="30">
        <v>25</v>
      </c>
      <c r="AZ35" s="30">
        <v>12.5</v>
      </c>
      <c r="BA35" s="30">
        <v>16.666666666666664</v>
      </c>
      <c r="BB35" s="30">
        <v>50</v>
      </c>
      <c r="BC35" s="30">
        <v>1.75</v>
      </c>
      <c r="BD35" s="30">
        <v>66.666666666666657</v>
      </c>
      <c r="BE35" s="30">
        <v>0</v>
      </c>
      <c r="BF35" s="30">
        <v>0.375</v>
      </c>
      <c r="BG35" s="30">
        <v>0.25</v>
      </c>
      <c r="BH35" s="30">
        <v>0.20833333333333334</v>
      </c>
      <c r="BI35" s="30">
        <v>0.625</v>
      </c>
      <c r="BJ35" s="30">
        <v>0</v>
      </c>
      <c r="BK35" s="30">
        <v>0</v>
      </c>
      <c r="BL35" s="30">
        <v>0.75</v>
      </c>
      <c r="BM35" s="30">
        <v>0.25</v>
      </c>
      <c r="BN35" s="30">
        <v>0.5</v>
      </c>
      <c r="BO35" s="30">
        <v>0</v>
      </c>
      <c r="BP35" s="30">
        <v>0</v>
      </c>
      <c r="BQ35" s="30">
        <v>0.16666666666666666</v>
      </c>
      <c r="BR35" s="30">
        <v>0.25</v>
      </c>
      <c r="BS35" s="30">
        <v>0</v>
      </c>
      <c r="BT35" s="30">
        <v>0.75</v>
      </c>
      <c r="BU35" s="30">
        <v>0.33333333333333331</v>
      </c>
      <c r="BV35" s="30">
        <v>29.166666666666668</v>
      </c>
      <c r="BW35" s="30">
        <v>50</v>
      </c>
      <c r="BX35" s="30">
        <v>20.833333333333336</v>
      </c>
      <c r="BY35" s="30">
        <v>34.375</v>
      </c>
      <c r="BZ35" s="30">
        <v>1.0833333333333333</v>
      </c>
      <c r="CA35" s="30">
        <v>11.208267090620033</v>
      </c>
      <c r="CB35" s="30">
        <v>7.2200577221782964</v>
      </c>
      <c r="CC35" s="30">
        <v>88.791732909379959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</row>
    <row r="36" spans="1:86" ht="15.75" x14ac:dyDescent="0.25">
      <c r="A36" s="2">
        <v>34</v>
      </c>
      <c r="B36" s="2" t="s">
        <v>3</v>
      </c>
      <c r="C36" s="2">
        <v>128</v>
      </c>
      <c r="D36" s="13">
        <v>2018</v>
      </c>
      <c r="E36" s="14">
        <v>43280</v>
      </c>
      <c r="F36" s="15" t="str">
        <f t="shared" si="0"/>
        <v>18180</v>
      </c>
      <c r="G36" s="37">
        <v>15.7</v>
      </c>
      <c r="H36" s="37">
        <v>7.68</v>
      </c>
      <c r="I36" s="37">
        <v>11.04</v>
      </c>
      <c r="J36" s="30">
        <v>641</v>
      </c>
      <c r="K36" s="30">
        <v>360</v>
      </c>
      <c r="L36" s="30">
        <v>217</v>
      </c>
      <c r="M36" s="30">
        <v>1218</v>
      </c>
      <c r="N36" s="30">
        <v>0</v>
      </c>
      <c r="O36" s="30">
        <v>3.3874999999999997</v>
      </c>
      <c r="P36" s="30">
        <v>3.5874999999999999</v>
      </c>
      <c r="Q36" s="30">
        <v>2.5374999999999996</v>
      </c>
      <c r="R36" s="30">
        <v>3.1708333333333338</v>
      </c>
      <c r="S36" s="30">
        <v>0.78931955652881092</v>
      </c>
      <c r="T36" s="30">
        <v>0.38384615384615384</v>
      </c>
      <c r="U36" s="30">
        <v>0.21500000000000005</v>
      </c>
      <c r="V36" s="30">
        <v>0.32999999999999996</v>
      </c>
      <c r="W36" s="30">
        <v>0.29918918918918913</v>
      </c>
      <c r="X36" s="30">
        <v>0.13544942431234827</v>
      </c>
      <c r="Y36" s="30">
        <v>0.64</v>
      </c>
      <c r="Z36" s="30">
        <v>0.36</v>
      </c>
      <c r="AA36" s="30">
        <v>0.44</v>
      </c>
      <c r="AB36" s="30">
        <v>0.64</v>
      </c>
      <c r="AC36" s="30">
        <v>10.598087925323702</v>
      </c>
      <c r="AD36" s="30">
        <v>8.1081081081081088</v>
      </c>
      <c r="AE36" s="30">
        <v>62.162162162162161</v>
      </c>
      <c r="AF36" s="30">
        <v>13.513513513513514</v>
      </c>
      <c r="AG36" s="30">
        <v>83.78378378378379</v>
      </c>
      <c r="AH36" s="30">
        <v>10.810810810810811</v>
      </c>
      <c r="AI36" s="30">
        <v>5.4054054054054053</v>
      </c>
      <c r="AJ36" s="30">
        <v>0</v>
      </c>
      <c r="AK36" s="30">
        <v>16.216216216216218</v>
      </c>
      <c r="AL36" s="30">
        <v>62.162162162162161</v>
      </c>
      <c r="AM36" s="30">
        <v>3.1425000000000001</v>
      </c>
      <c r="AN36" s="30">
        <v>0.28466666666666662</v>
      </c>
      <c r="AO36" s="30">
        <v>0.34500000000000003</v>
      </c>
      <c r="AP36" s="30">
        <v>1.2235135135135136</v>
      </c>
      <c r="AQ36" s="30">
        <v>5.8779575138422482</v>
      </c>
      <c r="AR36" s="30">
        <v>36</v>
      </c>
      <c r="AS36" s="30">
        <v>0.55000000000000004</v>
      </c>
      <c r="AT36" s="30">
        <v>0.79</v>
      </c>
      <c r="AU36" s="30">
        <v>36</v>
      </c>
      <c r="AV36" s="30">
        <v>4.1666666666666661</v>
      </c>
      <c r="AW36" s="30">
        <v>0.79166666666666663</v>
      </c>
      <c r="AX36" s="30">
        <v>50</v>
      </c>
      <c r="AY36" s="30">
        <v>0</v>
      </c>
      <c r="AZ36" s="30">
        <v>0</v>
      </c>
      <c r="BA36" s="30">
        <v>16.666666666666664</v>
      </c>
      <c r="BB36" s="30">
        <v>79.166666666666657</v>
      </c>
      <c r="BC36" s="30">
        <v>0.33333333333333331</v>
      </c>
      <c r="BD36" s="30">
        <v>8.3333333333333321</v>
      </c>
      <c r="BE36" s="30">
        <v>0.625</v>
      </c>
      <c r="BF36" s="30">
        <v>0</v>
      </c>
      <c r="BG36" s="30">
        <v>0</v>
      </c>
      <c r="BH36" s="30">
        <v>0.20833333333333334</v>
      </c>
      <c r="BI36" s="30">
        <v>0.70833333333333337</v>
      </c>
      <c r="BJ36" s="30">
        <v>0.25</v>
      </c>
      <c r="BK36" s="30">
        <v>0.25</v>
      </c>
      <c r="BL36" s="30">
        <v>0</v>
      </c>
      <c r="BM36" s="30">
        <v>0.16666666666666666</v>
      </c>
      <c r="BN36" s="30">
        <v>0</v>
      </c>
      <c r="BO36" s="30">
        <v>0</v>
      </c>
      <c r="BP36" s="30">
        <v>0</v>
      </c>
      <c r="BQ36" s="30">
        <v>0</v>
      </c>
      <c r="BR36" s="30">
        <v>4</v>
      </c>
      <c r="BS36" s="30">
        <v>0.25</v>
      </c>
      <c r="BT36" s="30">
        <v>0.25</v>
      </c>
      <c r="BU36" s="30">
        <v>1.5</v>
      </c>
      <c r="BV36" s="30">
        <v>33.333333333333329</v>
      </c>
      <c r="BW36" s="30">
        <v>50</v>
      </c>
      <c r="BX36" s="30">
        <v>16.666666666666664</v>
      </c>
      <c r="BY36" s="30">
        <v>27.916666666666668</v>
      </c>
      <c r="BZ36" s="30">
        <v>1.25</v>
      </c>
      <c r="CA36" s="30">
        <v>52.648648648648653</v>
      </c>
      <c r="CB36" s="30">
        <v>16.69610733075228</v>
      </c>
      <c r="CC36" s="30">
        <v>47.351351351351347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</row>
    <row r="37" spans="1:86" ht="15.75" x14ac:dyDescent="0.25">
      <c r="A37" s="2">
        <v>35</v>
      </c>
      <c r="B37" s="2" t="s">
        <v>3</v>
      </c>
      <c r="C37" s="2">
        <v>130</v>
      </c>
      <c r="D37" s="13">
        <v>2018</v>
      </c>
      <c r="E37" s="14">
        <v>43251</v>
      </c>
      <c r="F37" s="15" t="str">
        <f t="shared" si="0"/>
        <v>18151</v>
      </c>
      <c r="G37" s="37">
        <v>11.2</v>
      </c>
      <c r="H37" s="37">
        <v>7.7</v>
      </c>
      <c r="I37" s="37">
        <v>7.4</v>
      </c>
      <c r="J37" s="30">
        <v>406</v>
      </c>
      <c r="K37" s="30">
        <v>653</v>
      </c>
      <c r="L37" s="30">
        <v>530</v>
      </c>
      <c r="M37" s="30">
        <v>1589</v>
      </c>
      <c r="N37" s="30">
        <v>0.49087476400251728</v>
      </c>
      <c r="O37" s="30">
        <v>3.2749999999999999</v>
      </c>
      <c r="P37" s="30">
        <v>2.3374999999999999</v>
      </c>
      <c r="Q37" s="30">
        <v>3.1625000000000001</v>
      </c>
      <c r="R37" s="30">
        <v>2.9250000000000003</v>
      </c>
      <c r="S37" s="30">
        <v>1.6141359244526752</v>
      </c>
      <c r="T37" s="30">
        <v>0.28333333333333338</v>
      </c>
      <c r="U37" s="30">
        <v>0.17000000000000004</v>
      </c>
      <c r="V37" s="30">
        <v>0.40384615384615385</v>
      </c>
      <c r="W37" s="30">
        <v>0.28578947368421054</v>
      </c>
      <c r="X37" s="30">
        <v>0.19851654678051753</v>
      </c>
      <c r="Y37" s="30">
        <v>0.57999999999999996</v>
      </c>
      <c r="Z37" s="30">
        <v>0.38</v>
      </c>
      <c r="AA37" s="30">
        <v>0.78</v>
      </c>
      <c r="AB37" s="30">
        <v>0.78</v>
      </c>
      <c r="AC37" s="30">
        <v>10.234806629834255</v>
      </c>
      <c r="AD37" s="30">
        <v>0</v>
      </c>
      <c r="AE37" s="30">
        <v>45.945945945945951</v>
      </c>
      <c r="AF37" s="30">
        <v>0</v>
      </c>
      <c r="AG37" s="30">
        <v>45.945945945945951</v>
      </c>
      <c r="AH37" s="30">
        <v>0</v>
      </c>
      <c r="AI37" s="30">
        <v>54.054054054054056</v>
      </c>
      <c r="AJ37" s="30">
        <v>0</v>
      </c>
      <c r="AK37" s="30">
        <v>54.054054054054056</v>
      </c>
      <c r="AL37" s="30">
        <v>54.054054054054056</v>
      </c>
      <c r="AM37" s="30">
        <v>3.0833333333333334E-2</v>
      </c>
      <c r="AN37" s="30">
        <v>0.10615384615384617</v>
      </c>
      <c r="AO37" s="30">
        <v>6.7500000000000004E-2</v>
      </c>
      <c r="AP37" s="30">
        <v>6.7368421052631577E-2</v>
      </c>
      <c r="AQ37" s="30">
        <v>0.10983240821695954</v>
      </c>
      <c r="AR37" s="30">
        <v>0.15</v>
      </c>
      <c r="AS37" s="30">
        <v>0.33</v>
      </c>
      <c r="AT37" s="30">
        <v>0.46</v>
      </c>
      <c r="AU37" s="30">
        <v>0.46</v>
      </c>
      <c r="AV37" s="30">
        <v>16.666666666666664</v>
      </c>
      <c r="AW37" s="30">
        <v>0.20833333333333334</v>
      </c>
      <c r="AX37" s="30">
        <v>87.5</v>
      </c>
      <c r="AY37" s="30">
        <v>37.5</v>
      </c>
      <c r="AZ37" s="30">
        <v>62.5</v>
      </c>
      <c r="BA37" s="30">
        <v>62.5</v>
      </c>
      <c r="BB37" s="30">
        <v>41.666666666666671</v>
      </c>
      <c r="BC37" s="30">
        <v>1.3333333333333333</v>
      </c>
      <c r="BD37" s="30">
        <v>41.666666666666671</v>
      </c>
      <c r="BE37" s="30">
        <v>0.25</v>
      </c>
      <c r="BF37" s="30">
        <v>0.5</v>
      </c>
      <c r="BG37" s="30">
        <v>1</v>
      </c>
      <c r="BH37" s="30">
        <v>0.58333333333333337</v>
      </c>
      <c r="BI37" s="30">
        <v>0.79166666666666663</v>
      </c>
      <c r="BJ37" s="30">
        <v>0</v>
      </c>
      <c r="BK37" s="30">
        <v>0</v>
      </c>
      <c r="BL37" s="30">
        <v>0</v>
      </c>
      <c r="BM37" s="30">
        <v>0</v>
      </c>
      <c r="BN37" s="30">
        <v>3.5</v>
      </c>
      <c r="BO37" s="30">
        <v>0.5</v>
      </c>
      <c r="BP37" s="30">
        <v>1.25</v>
      </c>
      <c r="BQ37" s="30">
        <v>1.75</v>
      </c>
      <c r="BR37" s="30">
        <v>0.66666666666666663</v>
      </c>
      <c r="BS37" s="30">
        <v>0.5</v>
      </c>
      <c r="BT37" s="30">
        <v>2</v>
      </c>
      <c r="BU37" s="30">
        <v>1.0909090909090908</v>
      </c>
      <c r="BV37" s="30">
        <v>16.666666666666664</v>
      </c>
      <c r="BW37" s="30">
        <v>70.833333333333343</v>
      </c>
      <c r="BX37" s="30">
        <v>12.5</v>
      </c>
      <c r="BY37" s="30">
        <v>32.083333333333336</v>
      </c>
      <c r="BZ37" s="30">
        <v>0.41666666666666669</v>
      </c>
      <c r="CA37" s="30">
        <v>9.0090090090090094</v>
      </c>
      <c r="CB37" s="30">
        <v>5.1301891368360035</v>
      </c>
      <c r="CC37" s="30">
        <v>90.990990990990994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</row>
    <row r="38" spans="1:86" ht="15.75" x14ac:dyDescent="0.25">
      <c r="A38" s="2">
        <v>36</v>
      </c>
      <c r="B38" s="2" t="s">
        <v>3</v>
      </c>
      <c r="C38" s="2">
        <v>135</v>
      </c>
      <c r="D38" s="13">
        <v>2018</v>
      </c>
      <c r="E38" s="14">
        <v>43304</v>
      </c>
      <c r="F38" s="15" t="str">
        <f t="shared" si="0"/>
        <v>18204</v>
      </c>
      <c r="G38" s="37">
        <v>14.5</v>
      </c>
      <c r="H38" s="37">
        <v>7.78</v>
      </c>
      <c r="I38" s="37">
        <v>10.3</v>
      </c>
      <c r="J38" s="30">
        <v>697</v>
      </c>
      <c r="K38" s="30">
        <v>627</v>
      </c>
      <c r="L38" s="30">
        <v>267</v>
      </c>
      <c r="M38" s="30">
        <v>1591</v>
      </c>
      <c r="N38" s="30">
        <v>0</v>
      </c>
      <c r="O38" s="30">
        <v>1.3624999999999998</v>
      </c>
      <c r="P38" s="30">
        <v>1.4249999999999998</v>
      </c>
      <c r="Q38" s="30">
        <v>1.4375</v>
      </c>
      <c r="R38" s="30">
        <v>1.4083333333333334</v>
      </c>
      <c r="S38" s="30">
        <v>0.43028470520834372</v>
      </c>
      <c r="T38" s="30">
        <v>0.246</v>
      </c>
      <c r="U38" s="30">
        <v>0.23799999999999999</v>
      </c>
      <c r="V38" s="30">
        <v>0.17199999999999999</v>
      </c>
      <c r="W38" s="30">
        <v>0.21866666666666668</v>
      </c>
      <c r="X38" s="30">
        <v>0.11410017780315967</v>
      </c>
      <c r="Y38" s="30">
        <v>0.56000000000000005</v>
      </c>
      <c r="Z38" s="30">
        <v>0.38</v>
      </c>
      <c r="AA38" s="30">
        <v>0.24</v>
      </c>
      <c r="AB38" s="30">
        <v>0.56000000000000005</v>
      </c>
      <c r="AC38" s="30">
        <v>6.4405487804878048</v>
      </c>
      <c r="AD38" s="30">
        <v>0</v>
      </c>
      <c r="AE38" s="30">
        <v>76.666666666666671</v>
      </c>
      <c r="AF38" s="30">
        <v>0</v>
      </c>
      <c r="AG38" s="30">
        <v>76.666666666666671</v>
      </c>
      <c r="AH38" s="30">
        <v>3.3333333333333335</v>
      </c>
      <c r="AI38" s="30">
        <v>20</v>
      </c>
      <c r="AJ38" s="30">
        <v>0</v>
      </c>
      <c r="AK38" s="30">
        <v>23.333333333333332</v>
      </c>
      <c r="AL38" s="30">
        <v>76.666666666666671</v>
      </c>
      <c r="AM38" s="30">
        <v>0.26900000000000002</v>
      </c>
      <c r="AN38" s="30">
        <v>0.15444444444444444</v>
      </c>
      <c r="AO38" s="30">
        <v>0.19000000000000006</v>
      </c>
      <c r="AP38" s="30">
        <v>0.19833333333333331</v>
      </c>
      <c r="AQ38" s="30">
        <v>0.16712752375178155</v>
      </c>
      <c r="AR38" s="30">
        <v>0.9</v>
      </c>
      <c r="AS38" s="30">
        <v>0.24</v>
      </c>
      <c r="AT38" s="30">
        <v>0.42</v>
      </c>
      <c r="AU38" s="30">
        <v>0.9</v>
      </c>
      <c r="AV38" s="30">
        <v>20.833333333333336</v>
      </c>
      <c r="AW38" s="30">
        <v>0.41666666666666669</v>
      </c>
      <c r="AX38" s="30">
        <v>37.5</v>
      </c>
      <c r="AY38" s="30">
        <v>62.5</v>
      </c>
      <c r="AZ38" s="30">
        <v>12.5</v>
      </c>
      <c r="BA38" s="30">
        <v>37.5</v>
      </c>
      <c r="BB38" s="30">
        <v>41.666666666666671</v>
      </c>
      <c r="BC38" s="30">
        <v>0.58333333333333337</v>
      </c>
      <c r="BD38" s="30">
        <v>25</v>
      </c>
      <c r="BE38" s="30">
        <v>0.375</v>
      </c>
      <c r="BF38" s="30">
        <v>0</v>
      </c>
      <c r="BG38" s="30">
        <v>0.25</v>
      </c>
      <c r="BH38" s="30">
        <v>0.20833333333333334</v>
      </c>
      <c r="BI38" s="30">
        <v>0.45833333333333331</v>
      </c>
      <c r="BJ38" s="30">
        <v>1.25</v>
      </c>
      <c r="BK38" s="30">
        <v>1.25</v>
      </c>
      <c r="BL38" s="30">
        <v>0.75</v>
      </c>
      <c r="BM38" s="30">
        <v>1.0833333333333333</v>
      </c>
      <c r="BN38" s="30">
        <v>0</v>
      </c>
      <c r="BO38" s="30">
        <v>0</v>
      </c>
      <c r="BP38" s="30">
        <v>0</v>
      </c>
      <c r="BQ38" s="30">
        <v>0</v>
      </c>
      <c r="BR38" s="30">
        <v>1.25</v>
      </c>
      <c r="BS38" s="30">
        <v>0.5</v>
      </c>
      <c r="BT38" s="30">
        <v>0</v>
      </c>
      <c r="BU38" s="30">
        <v>0.58333333333333337</v>
      </c>
      <c r="BV38" s="30">
        <v>0</v>
      </c>
      <c r="BW38" s="30">
        <v>66.666666666666657</v>
      </c>
      <c r="BX38" s="30">
        <v>33.333333333333329</v>
      </c>
      <c r="BY38" s="30">
        <v>42.708333333333336</v>
      </c>
      <c r="BZ38" s="30">
        <v>0.58333333333333337</v>
      </c>
      <c r="CA38" s="30">
        <v>94.14414414414415</v>
      </c>
      <c r="CB38" s="30">
        <v>5.4116276928216598</v>
      </c>
      <c r="CC38" s="30">
        <v>5.8558558558558502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</row>
    <row r="39" spans="1:86" ht="15.75" x14ac:dyDescent="0.25">
      <c r="A39" s="2">
        <v>37</v>
      </c>
      <c r="B39" s="2" t="s">
        <v>3</v>
      </c>
      <c r="C39" s="2">
        <v>149</v>
      </c>
      <c r="D39" s="13">
        <v>2018</v>
      </c>
      <c r="E39" s="14">
        <v>43294</v>
      </c>
      <c r="F39" s="15" t="str">
        <f t="shared" si="0"/>
        <v>18194</v>
      </c>
      <c r="G39" s="37">
        <v>13.1</v>
      </c>
      <c r="H39" s="37">
        <v>8.1199999999999992</v>
      </c>
      <c r="I39" s="37">
        <v>11.52</v>
      </c>
      <c r="J39" s="30">
        <v>2178</v>
      </c>
      <c r="K39" s="30">
        <v>2164</v>
      </c>
      <c r="L39" s="30">
        <v>1094</v>
      </c>
      <c r="M39" s="30">
        <v>5436</v>
      </c>
      <c r="N39" s="30">
        <v>2.0088300220750552</v>
      </c>
      <c r="O39" s="30">
        <v>4.6125000000000007</v>
      </c>
      <c r="P39" s="30">
        <v>4.3187500000000005</v>
      </c>
      <c r="Q39" s="30">
        <v>7.3687500000000004</v>
      </c>
      <c r="R39" s="30">
        <v>5.4333333333333327</v>
      </c>
      <c r="S39" s="30">
        <v>1.9113884474646861</v>
      </c>
      <c r="T39" s="30">
        <v>0.29533333333333334</v>
      </c>
      <c r="U39" s="30">
        <v>0.233125</v>
      </c>
      <c r="V39" s="30">
        <v>0.65187499999999998</v>
      </c>
      <c r="W39" s="30">
        <v>0.39553191489361694</v>
      </c>
      <c r="X39" s="30">
        <v>0.25917770058598033</v>
      </c>
      <c r="Y39" s="30">
        <v>0.68</v>
      </c>
      <c r="Z39" s="30">
        <v>0.66</v>
      </c>
      <c r="AA39" s="30">
        <v>0.98</v>
      </c>
      <c r="AB39" s="30">
        <v>0.98</v>
      </c>
      <c r="AC39" s="30">
        <v>13.736776044468353</v>
      </c>
      <c r="AD39" s="30">
        <v>2.1739130434782608</v>
      </c>
      <c r="AE39" s="30">
        <v>30.434782608695656</v>
      </c>
      <c r="AF39" s="30">
        <v>0</v>
      </c>
      <c r="AG39" s="30">
        <v>32.608695652173914</v>
      </c>
      <c r="AH39" s="30">
        <v>0</v>
      </c>
      <c r="AI39" s="30">
        <v>65.217391304347828</v>
      </c>
      <c r="AJ39" s="30">
        <v>2.1739130434782608</v>
      </c>
      <c r="AK39" s="30">
        <v>67.391304347826093</v>
      </c>
      <c r="AL39" s="30">
        <v>65.217391304347828</v>
      </c>
      <c r="AM39" s="30">
        <v>0.35133333333333339</v>
      </c>
      <c r="AN39" s="30">
        <v>0.31125000000000003</v>
      </c>
      <c r="AO39" s="30">
        <v>2.2499999999999999E-2</v>
      </c>
      <c r="AP39" s="30">
        <v>0.22574468085106375</v>
      </c>
      <c r="AQ39" s="30">
        <v>0.27822218741307758</v>
      </c>
      <c r="AR39" s="30">
        <v>1.02</v>
      </c>
      <c r="AS39" s="30">
        <v>0.85</v>
      </c>
      <c r="AT39" s="30">
        <v>7.0000000000000007E-2</v>
      </c>
      <c r="AU39" s="30">
        <v>1.02</v>
      </c>
      <c r="AV39" s="30">
        <v>33.333333333333329</v>
      </c>
      <c r="AW39" s="30">
        <v>0.13043478260869565</v>
      </c>
      <c r="AX39" s="30">
        <v>37.5</v>
      </c>
      <c r="AY39" s="30">
        <v>12.5</v>
      </c>
      <c r="AZ39" s="30">
        <v>100</v>
      </c>
      <c r="BA39" s="30">
        <v>50</v>
      </c>
      <c r="BB39" s="30">
        <v>41.666666666666671</v>
      </c>
      <c r="BC39" s="30">
        <v>0.41666666666666669</v>
      </c>
      <c r="BD39" s="30">
        <v>8.3333333333333321</v>
      </c>
      <c r="BE39" s="30">
        <v>0.5</v>
      </c>
      <c r="BF39" s="30">
        <v>0.25</v>
      </c>
      <c r="BG39" s="30">
        <v>0</v>
      </c>
      <c r="BH39" s="30">
        <v>0.25</v>
      </c>
      <c r="BI39" s="30">
        <v>1.0833333333333333</v>
      </c>
      <c r="BJ39" s="30">
        <v>0.75</v>
      </c>
      <c r="BK39" s="30">
        <v>0</v>
      </c>
      <c r="BL39" s="30">
        <v>1.25</v>
      </c>
      <c r="BM39" s="30">
        <v>0.66666666666666663</v>
      </c>
      <c r="BN39" s="30">
        <v>0.5</v>
      </c>
      <c r="BO39" s="30">
        <v>0</v>
      </c>
      <c r="BP39" s="30">
        <v>0.5</v>
      </c>
      <c r="BQ39" s="30">
        <v>0.33333333333333331</v>
      </c>
      <c r="BR39" s="30">
        <v>2</v>
      </c>
      <c r="BS39" s="30">
        <v>0</v>
      </c>
      <c r="BT39" s="30">
        <v>3.25</v>
      </c>
      <c r="BU39" s="30">
        <v>1.75</v>
      </c>
      <c r="BV39" s="30">
        <v>16.666666666666664</v>
      </c>
      <c r="BW39" s="30">
        <v>66.666666666666657</v>
      </c>
      <c r="BX39" s="30">
        <v>16.666666666666664</v>
      </c>
      <c r="BY39" s="30">
        <v>37.708333333333336</v>
      </c>
      <c r="BZ39" s="30">
        <v>0.45833333333333331</v>
      </c>
      <c r="CA39" s="30">
        <v>53.753753753753756</v>
      </c>
      <c r="CB39" s="30">
        <v>11.997089594154021</v>
      </c>
      <c r="CC39" s="30">
        <v>46.246246246246244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</row>
    <row r="40" spans="1:86" ht="15.75" x14ac:dyDescent="0.25">
      <c r="A40" s="2">
        <v>38</v>
      </c>
      <c r="B40" s="2" t="s">
        <v>3</v>
      </c>
      <c r="C40" s="2">
        <v>154</v>
      </c>
      <c r="D40" s="13">
        <v>2018</v>
      </c>
      <c r="E40" s="14">
        <v>43313</v>
      </c>
      <c r="F40" s="15" t="str">
        <f t="shared" si="0"/>
        <v>18213</v>
      </c>
      <c r="G40" s="37">
        <v>15.4</v>
      </c>
      <c r="H40" s="37">
        <v>8.44</v>
      </c>
      <c r="I40" s="37">
        <v>14.32</v>
      </c>
      <c r="J40" s="30">
        <v>1593</v>
      </c>
      <c r="K40" s="30">
        <v>1509</v>
      </c>
      <c r="L40" s="30">
        <v>1473</v>
      </c>
      <c r="M40" s="30">
        <v>4575</v>
      </c>
      <c r="N40" s="30">
        <v>0.93114754098360653</v>
      </c>
      <c r="O40" s="30">
        <v>4.1500000000000004</v>
      </c>
      <c r="P40" s="30">
        <v>3.375</v>
      </c>
      <c r="Q40" s="30">
        <v>4.2375000000000007</v>
      </c>
      <c r="R40" s="30">
        <v>3.9208333333333338</v>
      </c>
      <c r="S40" s="30">
        <v>1.7987868294967622</v>
      </c>
      <c r="T40" s="30">
        <v>0.34769230769230774</v>
      </c>
      <c r="U40" s="30">
        <v>0.23</v>
      </c>
      <c r="V40" s="30">
        <v>0.35166666666666674</v>
      </c>
      <c r="W40" s="30">
        <v>0.3108108108108108</v>
      </c>
      <c r="X40" s="30">
        <v>0.22274023707721338</v>
      </c>
      <c r="Y40" s="30">
        <v>0.74</v>
      </c>
      <c r="Z40" s="30">
        <v>0.57999999999999996</v>
      </c>
      <c r="AA40" s="30">
        <v>1</v>
      </c>
      <c r="AB40" s="30">
        <v>1</v>
      </c>
      <c r="AC40" s="30">
        <v>12.61485507246377</v>
      </c>
      <c r="AD40" s="30">
        <v>0</v>
      </c>
      <c r="AE40" s="30">
        <v>2.7027027027027026</v>
      </c>
      <c r="AF40" s="30">
        <v>0</v>
      </c>
      <c r="AG40" s="30">
        <v>2.7027027027027026</v>
      </c>
      <c r="AH40" s="30">
        <v>0</v>
      </c>
      <c r="AI40" s="30">
        <v>94.594594594594597</v>
      </c>
      <c r="AJ40" s="30">
        <v>2.7027027027027026</v>
      </c>
      <c r="AK40" s="30">
        <v>97.297297297297305</v>
      </c>
      <c r="AL40" s="30">
        <v>94.594594594594597</v>
      </c>
      <c r="AM40" s="30">
        <v>0.15583333333333335</v>
      </c>
      <c r="AN40" s="30">
        <v>0.31181818181818183</v>
      </c>
      <c r="AO40" s="30">
        <v>0.24916666666666665</v>
      </c>
      <c r="AP40" s="30">
        <v>0.23135135135135132</v>
      </c>
      <c r="AQ40" s="30">
        <v>0.26200256744036948</v>
      </c>
      <c r="AR40" s="30">
        <v>0.97</v>
      </c>
      <c r="AS40" s="30">
        <v>0.74</v>
      </c>
      <c r="AT40" s="30">
        <v>0.8</v>
      </c>
      <c r="AU40" s="30">
        <v>0.97</v>
      </c>
      <c r="AV40" s="30">
        <v>41.666666666666671</v>
      </c>
      <c r="AW40" s="30">
        <v>0.20833333333333334</v>
      </c>
      <c r="AX40" s="30">
        <v>50</v>
      </c>
      <c r="AY40" s="30">
        <v>12.5</v>
      </c>
      <c r="AZ40" s="30">
        <v>50</v>
      </c>
      <c r="BA40" s="30">
        <v>37.5</v>
      </c>
      <c r="BB40" s="30">
        <v>41.666666666666671</v>
      </c>
      <c r="BC40" s="30">
        <v>0.75</v>
      </c>
      <c r="BD40" s="30">
        <v>8.3333333333333321</v>
      </c>
      <c r="BE40" s="30">
        <v>0</v>
      </c>
      <c r="BF40" s="30">
        <v>0</v>
      </c>
      <c r="BG40" s="30">
        <v>0</v>
      </c>
      <c r="BH40" s="30">
        <v>0</v>
      </c>
      <c r="BI40" s="30">
        <v>0.20833333333333334</v>
      </c>
      <c r="BJ40" s="30">
        <v>0</v>
      </c>
      <c r="BK40" s="30">
        <v>1.25</v>
      </c>
      <c r="BL40" s="30">
        <v>1.75</v>
      </c>
      <c r="BM40" s="30">
        <v>1</v>
      </c>
      <c r="BN40" s="30">
        <v>0.25</v>
      </c>
      <c r="BO40" s="30">
        <v>0.25</v>
      </c>
      <c r="BP40" s="30">
        <v>0.75</v>
      </c>
      <c r="BQ40" s="30">
        <v>0.41666666666666669</v>
      </c>
      <c r="BR40" s="30">
        <v>2.25</v>
      </c>
      <c r="BS40" s="30">
        <v>0.75</v>
      </c>
      <c r="BT40" s="30">
        <v>1.5</v>
      </c>
      <c r="BU40" s="30">
        <v>1.5</v>
      </c>
      <c r="BV40" s="30">
        <v>16.666666666666664</v>
      </c>
      <c r="BW40" s="30">
        <v>62.5</v>
      </c>
      <c r="BX40" s="30">
        <v>20.833333333333336</v>
      </c>
      <c r="BY40" s="30">
        <v>38.75</v>
      </c>
      <c r="BZ40" s="30">
        <v>0.25</v>
      </c>
      <c r="CA40" s="30">
        <v>89.348171701112889</v>
      </c>
      <c r="CB40" s="30">
        <v>10.741991171638094</v>
      </c>
      <c r="CC40" s="30">
        <v>10.651828298887111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</row>
    <row r="41" spans="1:86" ht="15.75" x14ac:dyDescent="0.25">
      <c r="A41" s="2">
        <v>39</v>
      </c>
      <c r="B41" s="2" t="s">
        <v>3</v>
      </c>
      <c r="C41" s="2">
        <v>156</v>
      </c>
      <c r="D41" s="13">
        <v>2018</v>
      </c>
      <c r="E41" s="14">
        <v>43298</v>
      </c>
      <c r="F41" s="15" t="str">
        <f t="shared" si="0"/>
        <v>18198</v>
      </c>
      <c r="G41" s="37">
        <v>10.5</v>
      </c>
      <c r="H41" s="37">
        <v>8.3800000000000008</v>
      </c>
      <c r="I41" s="37">
        <v>13.25</v>
      </c>
      <c r="J41" s="30">
        <v>443</v>
      </c>
      <c r="K41" s="30">
        <v>358</v>
      </c>
      <c r="L41" s="30">
        <v>437</v>
      </c>
      <c r="M41" s="30">
        <v>1238</v>
      </c>
      <c r="N41" s="30">
        <v>0.33925686591276255</v>
      </c>
      <c r="O41" s="30">
        <v>4.3999999999999995</v>
      </c>
      <c r="P41" s="30">
        <v>3.1124999999999994</v>
      </c>
      <c r="Q41" s="30">
        <v>2.4874999999999998</v>
      </c>
      <c r="R41" s="30">
        <v>3.3333333333333339</v>
      </c>
      <c r="S41" s="30">
        <v>1.4687074076463835</v>
      </c>
      <c r="T41" s="30">
        <v>0.23250000000000004</v>
      </c>
      <c r="U41" s="30">
        <v>0.19333333333333333</v>
      </c>
      <c r="V41" s="30">
        <v>0.15333333333333335</v>
      </c>
      <c r="W41" s="30">
        <v>0.19700000000000004</v>
      </c>
      <c r="X41" s="30">
        <v>0.11987600431385922</v>
      </c>
      <c r="Y41" s="30">
        <v>0.54</v>
      </c>
      <c r="Z41" s="30">
        <v>0.52</v>
      </c>
      <c r="AA41" s="30">
        <v>0.3</v>
      </c>
      <c r="AB41" s="30">
        <v>0.54</v>
      </c>
      <c r="AC41" s="30">
        <v>16.920473773265652</v>
      </c>
      <c r="AD41" s="30">
        <v>2.5</v>
      </c>
      <c r="AE41" s="30">
        <v>5</v>
      </c>
      <c r="AF41" s="30">
        <v>7.5</v>
      </c>
      <c r="AG41" s="30">
        <v>15</v>
      </c>
      <c r="AH41" s="30">
        <v>2.5</v>
      </c>
      <c r="AI41" s="30">
        <v>82.5</v>
      </c>
      <c r="AJ41" s="30">
        <v>0</v>
      </c>
      <c r="AK41" s="30">
        <v>85</v>
      </c>
      <c r="AL41" s="30">
        <v>82.5</v>
      </c>
      <c r="AM41" s="30">
        <v>0.19666666666666663</v>
      </c>
      <c r="AN41" s="30">
        <v>0.27363636363636368</v>
      </c>
      <c r="AO41" s="30">
        <v>0.30363636363636365</v>
      </c>
      <c r="AP41" s="30">
        <v>0.26650000000000001</v>
      </c>
      <c r="AQ41" s="30">
        <v>0.19515345704053463</v>
      </c>
      <c r="AR41" s="30">
        <v>0.42</v>
      </c>
      <c r="AS41" s="30">
        <v>0.56000000000000005</v>
      </c>
      <c r="AT41" s="30">
        <v>0.8</v>
      </c>
      <c r="AU41" s="30">
        <v>0.8</v>
      </c>
      <c r="AV41" s="30">
        <v>62.5</v>
      </c>
      <c r="AW41" s="30">
        <v>0.25</v>
      </c>
      <c r="AX41" s="30">
        <v>25</v>
      </c>
      <c r="AY41" s="30">
        <v>12.5</v>
      </c>
      <c r="AZ41" s="30">
        <v>0</v>
      </c>
      <c r="BA41" s="30">
        <v>12.5</v>
      </c>
      <c r="BB41" s="30">
        <v>62.5</v>
      </c>
      <c r="BC41" s="30">
        <v>0.83333333333333337</v>
      </c>
      <c r="BD41" s="30">
        <v>16.666666666666664</v>
      </c>
      <c r="BE41" s="30">
        <v>1.25</v>
      </c>
      <c r="BF41" s="30">
        <v>0</v>
      </c>
      <c r="BG41" s="30">
        <v>0.75</v>
      </c>
      <c r="BH41" s="30">
        <v>0.66666666666666663</v>
      </c>
      <c r="BI41" s="30">
        <v>1.0833333333333333</v>
      </c>
      <c r="BJ41" s="30">
        <v>0</v>
      </c>
      <c r="BK41" s="30">
        <v>0.25</v>
      </c>
      <c r="BL41" s="30">
        <v>0</v>
      </c>
      <c r="BM41" s="30">
        <v>8.3333333333333329E-2</v>
      </c>
      <c r="BN41" s="30">
        <v>0.25</v>
      </c>
      <c r="BO41" s="30">
        <v>1</v>
      </c>
      <c r="BP41" s="30">
        <v>1</v>
      </c>
      <c r="BQ41" s="30">
        <v>0.75</v>
      </c>
      <c r="BR41" s="30">
        <v>0.75</v>
      </c>
      <c r="BS41" s="30">
        <v>0.25</v>
      </c>
      <c r="BT41" s="30">
        <v>1</v>
      </c>
      <c r="BU41" s="30">
        <v>0.66666666666666663</v>
      </c>
      <c r="BV41" s="30">
        <v>29.166666666666668</v>
      </c>
      <c r="BW41" s="30">
        <v>50</v>
      </c>
      <c r="BX41" s="30">
        <v>20.833333333333336</v>
      </c>
      <c r="BY41" s="30">
        <v>30</v>
      </c>
      <c r="BZ41" s="30">
        <v>0.58333333333333337</v>
      </c>
      <c r="CA41" s="30">
        <v>2.7777777777777777</v>
      </c>
      <c r="CB41" s="30">
        <v>2.1710578213147764</v>
      </c>
      <c r="CC41" s="30">
        <v>97.222222222222229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</row>
    <row r="42" spans="1:86" ht="15.75" x14ac:dyDescent="0.25">
      <c r="A42" s="2">
        <v>40</v>
      </c>
      <c r="B42" s="2" t="s">
        <v>3</v>
      </c>
      <c r="C42" s="2">
        <v>157</v>
      </c>
      <c r="D42" s="13">
        <v>2018</v>
      </c>
      <c r="E42" s="14">
        <v>43256</v>
      </c>
      <c r="F42" s="15" t="str">
        <f t="shared" si="0"/>
        <v>18156</v>
      </c>
      <c r="G42" s="37">
        <v>14.8</v>
      </c>
      <c r="H42" s="37">
        <v>8.1999999999999993</v>
      </c>
      <c r="I42" s="37">
        <v>10.8</v>
      </c>
      <c r="J42" s="30">
        <v>1260</v>
      </c>
      <c r="K42" s="30">
        <v>1262</v>
      </c>
      <c r="L42" s="30">
        <v>804</v>
      </c>
      <c r="M42" s="30">
        <v>3326</v>
      </c>
      <c r="N42" s="30">
        <v>2.8683102826217679</v>
      </c>
      <c r="O42" s="30">
        <v>7.65</v>
      </c>
      <c r="P42" s="30">
        <v>5.7</v>
      </c>
      <c r="Q42" s="30">
        <v>3.8874999999999997</v>
      </c>
      <c r="R42" s="30">
        <v>5.7458333333333336</v>
      </c>
      <c r="S42" s="30">
        <v>2.3361021356965135</v>
      </c>
      <c r="T42" s="30">
        <v>0.36125000000000002</v>
      </c>
      <c r="U42" s="30">
        <v>0.35062500000000002</v>
      </c>
      <c r="V42" s="30">
        <v>0.58437499999999998</v>
      </c>
      <c r="W42" s="30">
        <v>0.43208333333333332</v>
      </c>
      <c r="X42" s="30">
        <v>0.18403235531128329</v>
      </c>
      <c r="Y42" s="30">
        <v>0.6</v>
      </c>
      <c r="Z42" s="30">
        <v>0.65</v>
      </c>
      <c r="AA42" s="30">
        <v>0.8</v>
      </c>
      <c r="AB42" s="30">
        <v>0.8</v>
      </c>
      <c r="AC42" s="30">
        <v>13.297974927675989</v>
      </c>
      <c r="AD42" s="30">
        <v>0</v>
      </c>
      <c r="AE42" s="30">
        <v>45.833333333333329</v>
      </c>
      <c r="AF42" s="30">
        <v>0</v>
      </c>
      <c r="AG42" s="30">
        <v>45.833333333333329</v>
      </c>
      <c r="AH42" s="30">
        <v>0</v>
      </c>
      <c r="AI42" s="30">
        <v>50</v>
      </c>
      <c r="AJ42" s="30">
        <v>4.1666666666666661</v>
      </c>
      <c r="AK42" s="30">
        <v>54.166666666666664</v>
      </c>
      <c r="AL42" s="30">
        <v>50</v>
      </c>
      <c r="AM42" s="30">
        <v>0.24187500000000001</v>
      </c>
      <c r="AN42" s="30">
        <v>0.19500000000000003</v>
      </c>
      <c r="AO42" s="30">
        <v>9.7500000000000017E-2</v>
      </c>
      <c r="AP42" s="30">
        <v>0.17812500000000001</v>
      </c>
      <c r="AQ42" s="30">
        <v>0.2008985797901571</v>
      </c>
      <c r="AR42" s="30">
        <v>1.1000000000000001</v>
      </c>
      <c r="AS42" s="30">
        <v>0.38</v>
      </c>
      <c r="AT42" s="30">
        <v>0.17</v>
      </c>
      <c r="AU42" s="30">
        <v>1.1000000000000001</v>
      </c>
      <c r="AV42" s="30">
        <v>8.3333333333333321</v>
      </c>
      <c r="AW42" s="30">
        <v>0.52173913043478259</v>
      </c>
      <c r="AX42" s="30">
        <v>12.5</v>
      </c>
      <c r="AY42" s="30">
        <v>12.5</v>
      </c>
      <c r="AZ42" s="30">
        <v>87.5</v>
      </c>
      <c r="BA42" s="30">
        <v>37.5</v>
      </c>
      <c r="BB42" s="30">
        <v>50</v>
      </c>
      <c r="BC42" s="30">
        <v>0.66666666666666663</v>
      </c>
      <c r="BD42" s="30">
        <v>25</v>
      </c>
      <c r="BE42" s="30">
        <v>0</v>
      </c>
      <c r="BF42" s="30">
        <v>0.25</v>
      </c>
      <c r="BG42" s="30">
        <v>0</v>
      </c>
      <c r="BH42" s="30">
        <v>8.3333333333333329E-2</v>
      </c>
      <c r="BI42" s="30">
        <v>0.29166666666666669</v>
      </c>
      <c r="BJ42" s="30">
        <v>0.25</v>
      </c>
      <c r="BK42" s="30">
        <v>0.5</v>
      </c>
      <c r="BL42" s="30">
        <v>1</v>
      </c>
      <c r="BM42" s="30">
        <v>0.58333333333333337</v>
      </c>
      <c r="BN42" s="30">
        <v>1</v>
      </c>
      <c r="BO42" s="30">
        <v>1.25</v>
      </c>
      <c r="BP42" s="30">
        <v>0</v>
      </c>
      <c r="BQ42" s="30">
        <v>0.75</v>
      </c>
      <c r="BR42" s="30">
        <v>1.25</v>
      </c>
      <c r="BS42" s="30">
        <v>1</v>
      </c>
      <c r="BT42" s="30">
        <v>1.75</v>
      </c>
      <c r="BU42" s="30">
        <v>1.3333333333333333</v>
      </c>
      <c r="BV42" s="30">
        <v>20.833333333333336</v>
      </c>
      <c r="BW42" s="30">
        <v>58.333333333333336</v>
      </c>
      <c r="BX42" s="30">
        <v>20.833333333333336</v>
      </c>
      <c r="BY42" s="30">
        <v>37.5</v>
      </c>
      <c r="BZ42" s="30">
        <v>0.41666666666666669</v>
      </c>
      <c r="CA42" s="30">
        <v>64.86486486486487</v>
      </c>
      <c r="CB42" s="30">
        <v>15.831776946708244</v>
      </c>
      <c r="CC42" s="30">
        <v>35.13513513513513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</row>
    <row r="43" spans="1:86" ht="15.75" x14ac:dyDescent="0.25">
      <c r="A43" s="2">
        <v>41</v>
      </c>
      <c r="B43" s="2" t="s">
        <v>3</v>
      </c>
      <c r="C43" s="2">
        <v>163</v>
      </c>
      <c r="D43" s="13">
        <v>2018</v>
      </c>
      <c r="E43" s="14">
        <v>43257</v>
      </c>
      <c r="F43" s="15" t="str">
        <f t="shared" si="0"/>
        <v>18157</v>
      </c>
      <c r="G43" s="37">
        <v>16</v>
      </c>
      <c r="H43" s="37">
        <v>8.5</v>
      </c>
      <c r="I43" s="37">
        <v>10.29</v>
      </c>
      <c r="J43" s="30">
        <v>615</v>
      </c>
      <c r="K43" s="30">
        <v>552</v>
      </c>
      <c r="L43" s="30">
        <v>402</v>
      </c>
      <c r="M43" s="30">
        <v>1569</v>
      </c>
      <c r="N43" s="30">
        <v>2.4091778202676863</v>
      </c>
      <c r="O43" s="30">
        <v>4.0875000000000004</v>
      </c>
      <c r="P43" s="30">
        <v>4.5375000000000005</v>
      </c>
      <c r="Q43" s="30">
        <v>4.4124999999999996</v>
      </c>
      <c r="R43" s="30">
        <v>4.3458333333333332</v>
      </c>
      <c r="S43" s="30">
        <v>1.4673191071879486</v>
      </c>
      <c r="T43" s="30">
        <v>0.2985714285714286</v>
      </c>
      <c r="U43" s="30">
        <v>0.12250000000000001</v>
      </c>
      <c r="V43" s="30">
        <v>0.33333333333333326</v>
      </c>
      <c r="W43" s="30">
        <v>0.24755555555555553</v>
      </c>
      <c r="X43" s="30">
        <v>0.20446332806949161</v>
      </c>
      <c r="Y43" s="30">
        <v>0.88</v>
      </c>
      <c r="Z43" s="30">
        <v>0.26</v>
      </c>
      <c r="AA43" s="30">
        <v>0.82</v>
      </c>
      <c r="AB43" s="30">
        <v>0.88</v>
      </c>
      <c r="AC43" s="30">
        <v>17.554982046678639</v>
      </c>
      <c r="AD43" s="30">
        <v>0</v>
      </c>
      <c r="AE43" s="30">
        <v>8.8888888888888893</v>
      </c>
      <c r="AF43" s="30">
        <v>0</v>
      </c>
      <c r="AG43" s="30">
        <v>8.8888888888888893</v>
      </c>
      <c r="AH43" s="30">
        <v>2.2222222222222223</v>
      </c>
      <c r="AI43" s="30">
        <v>88.888888888888886</v>
      </c>
      <c r="AJ43" s="30">
        <v>0</v>
      </c>
      <c r="AK43" s="30">
        <v>91.111111111111114</v>
      </c>
      <c r="AL43" s="30">
        <v>88.888888888888886</v>
      </c>
      <c r="AM43" s="30">
        <v>9.1538461538461541E-2</v>
      </c>
      <c r="AN43" s="30">
        <v>0.20133333333333334</v>
      </c>
      <c r="AO43" s="30">
        <v>0.11714285714285713</v>
      </c>
      <c r="AP43" s="30">
        <v>0.13533333333333328</v>
      </c>
      <c r="AQ43" s="30">
        <v>0.13354604245182805</v>
      </c>
      <c r="AR43" s="30">
        <v>0.47</v>
      </c>
      <c r="AS43" s="30">
        <v>0.43</v>
      </c>
      <c r="AT43" s="30">
        <v>0.42</v>
      </c>
      <c r="AU43" s="30">
        <v>0.47</v>
      </c>
      <c r="AV43" s="30">
        <v>25</v>
      </c>
      <c r="AW43" s="30">
        <v>0.375</v>
      </c>
      <c r="AX43" s="30">
        <v>62.5</v>
      </c>
      <c r="AY43" s="30">
        <v>0</v>
      </c>
      <c r="AZ43" s="30">
        <v>50</v>
      </c>
      <c r="BA43" s="30">
        <v>37.5</v>
      </c>
      <c r="BB43" s="30">
        <v>37.5</v>
      </c>
      <c r="BC43" s="30">
        <v>1.9166666666666667</v>
      </c>
      <c r="BD43" s="30">
        <v>58.333333333333336</v>
      </c>
      <c r="BE43" s="30">
        <v>0</v>
      </c>
      <c r="BF43" s="30">
        <v>0.375</v>
      </c>
      <c r="BG43" s="30">
        <v>0</v>
      </c>
      <c r="BH43" s="30">
        <v>0.125</v>
      </c>
      <c r="BI43" s="30">
        <v>0.5</v>
      </c>
      <c r="BJ43" s="30">
        <v>0</v>
      </c>
      <c r="BK43" s="30">
        <v>0</v>
      </c>
      <c r="BL43" s="30">
        <v>0</v>
      </c>
      <c r="BM43" s="30">
        <v>0</v>
      </c>
      <c r="BN43" s="30">
        <v>0.75</v>
      </c>
      <c r="BO43" s="30">
        <v>1</v>
      </c>
      <c r="BP43" s="30">
        <v>0.25</v>
      </c>
      <c r="BQ43" s="30">
        <v>0.66666666666666663</v>
      </c>
      <c r="BR43" s="30">
        <v>1.5</v>
      </c>
      <c r="BS43" s="30">
        <v>0.5</v>
      </c>
      <c r="BT43" s="30">
        <v>2.75</v>
      </c>
      <c r="BU43" s="30">
        <v>1.5833333333333333</v>
      </c>
      <c r="BV43" s="30">
        <v>25</v>
      </c>
      <c r="BW43" s="30">
        <v>54.166666666666664</v>
      </c>
      <c r="BX43" s="30">
        <v>20.833333333333336</v>
      </c>
      <c r="BY43" s="30">
        <v>32.708333333333336</v>
      </c>
      <c r="BZ43" s="30">
        <v>0.5</v>
      </c>
      <c r="CA43" s="30">
        <v>27.181467181467177</v>
      </c>
      <c r="CB43" s="30">
        <v>13.370166212048941</v>
      </c>
      <c r="CC43" s="30">
        <v>72.818532818532816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</row>
    <row r="44" spans="1:86" ht="15.75" x14ac:dyDescent="0.25">
      <c r="A44" s="2">
        <v>42</v>
      </c>
      <c r="B44" s="2" t="s">
        <v>3</v>
      </c>
      <c r="C44" s="2">
        <v>170</v>
      </c>
      <c r="D44" s="13">
        <v>2018</v>
      </c>
      <c r="E44" s="14">
        <v>43251</v>
      </c>
      <c r="F44" s="15" t="str">
        <f t="shared" si="0"/>
        <v>18151</v>
      </c>
      <c r="G44" s="37">
        <v>14.6</v>
      </c>
      <c r="H44" s="37">
        <v>8.81</v>
      </c>
      <c r="I44" s="37">
        <v>8.91</v>
      </c>
      <c r="J44" s="30">
        <v>217</v>
      </c>
      <c r="K44" s="30">
        <v>128</v>
      </c>
      <c r="L44" s="30">
        <v>220</v>
      </c>
      <c r="M44" s="30">
        <v>565</v>
      </c>
      <c r="N44" s="30">
        <v>0</v>
      </c>
      <c r="O44" s="30">
        <v>1.85</v>
      </c>
      <c r="P44" s="30">
        <v>1.7000000000000002</v>
      </c>
      <c r="Q44" s="30">
        <v>1.9874999999999998</v>
      </c>
      <c r="R44" s="30">
        <v>1.8458333333333334</v>
      </c>
      <c r="S44" s="30">
        <v>0.79835655468330458</v>
      </c>
      <c r="T44" s="30">
        <v>0.14000000000000001</v>
      </c>
      <c r="U44" s="30">
        <v>0.11750000000000002</v>
      </c>
      <c r="V44" s="30">
        <v>9.2499999999999999E-2</v>
      </c>
      <c r="W44" s="30">
        <v>0.1166666666666667</v>
      </c>
      <c r="X44" s="30">
        <v>7.1909766323870195E-2</v>
      </c>
      <c r="Y44" s="30">
        <v>0.3</v>
      </c>
      <c r="Z44" s="30">
        <v>0.24</v>
      </c>
      <c r="AA44" s="30">
        <v>0.16</v>
      </c>
      <c r="AB44" s="30">
        <v>0.3</v>
      </c>
      <c r="AC44" s="30">
        <v>15.821428571428568</v>
      </c>
      <c r="AD44" s="30">
        <v>0</v>
      </c>
      <c r="AE44" s="30">
        <v>33.333333333333329</v>
      </c>
      <c r="AF44" s="30">
        <v>0</v>
      </c>
      <c r="AG44" s="30">
        <v>33.333333333333329</v>
      </c>
      <c r="AH44" s="30">
        <v>0</v>
      </c>
      <c r="AI44" s="30">
        <v>66.666666666666657</v>
      </c>
      <c r="AJ44" s="30">
        <v>0</v>
      </c>
      <c r="AK44" s="30">
        <v>66.666666666666657</v>
      </c>
      <c r="AL44" s="30">
        <v>66.666666666666657</v>
      </c>
      <c r="AM44" s="30">
        <v>9.1249999999999998E-2</v>
      </c>
      <c r="AN44" s="30">
        <v>7.4999999999999997E-2</v>
      </c>
      <c r="AO44" s="30">
        <v>9.6250000000000002E-2</v>
      </c>
      <c r="AP44" s="30">
        <v>8.7500000000000022E-2</v>
      </c>
      <c r="AQ44" s="30">
        <v>8.7984682461358502E-2</v>
      </c>
      <c r="AR44" s="30">
        <v>0.28999999999999998</v>
      </c>
      <c r="AS44" s="30">
        <v>0.23</v>
      </c>
      <c r="AT44" s="30">
        <v>0.25</v>
      </c>
      <c r="AU44" s="30">
        <v>0.28999999999999998</v>
      </c>
      <c r="AV44" s="30">
        <v>0</v>
      </c>
      <c r="AW44" s="30">
        <v>0.45833333333333331</v>
      </c>
      <c r="AX44" s="30">
        <v>75</v>
      </c>
      <c r="AY44" s="30">
        <v>50</v>
      </c>
      <c r="AZ44" s="30">
        <v>37.5</v>
      </c>
      <c r="BA44" s="30">
        <v>54.166666666666664</v>
      </c>
      <c r="BB44" s="30">
        <v>54.166666666666664</v>
      </c>
      <c r="BC44" s="30">
        <v>0.83333333333333337</v>
      </c>
      <c r="BD44" s="30">
        <v>33.333333333333329</v>
      </c>
      <c r="BE44" s="30">
        <v>0.5</v>
      </c>
      <c r="BF44" s="30">
        <v>0.625</v>
      </c>
      <c r="BG44" s="30">
        <v>0.5</v>
      </c>
      <c r="BH44" s="30">
        <v>0.54166666666666663</v>
      </c>
      <c r="BI44" s="30">
        <v>0.5</v>
      </c>
      <c r="BJ44" s="30">
        <v>0.25</v>
      </c>
      <c r="BK44" s="30">
        <v>0</v>
      </c>
      <c r="BL44" s="30">
        <v>0</v>
      </c>
      <c r="BM44" s="30">
        <v>8.3333333333333329E-2</v>
      </c>
      <c r="BN44" s="30">
        <v>0.5</v>
      </c>
      <c r="BO44" s="30">
        <v>1.25</v>
      </c>
      <c r="BP44" s="30">
        <v>0.75</v>
      </c>
      <c r="BQ44" s="30">
        <v>0.83333333333333337</v>
      </c>
      <c r="BR44" s="30">
        <v>0.75</v>
      </c>
      <c r="BS44" s="30">
        <v>0.5</v>
      </c>
      <c r="BT44" s="30">
        <v>0.5</v>
      </c>
      <c r="BU44" s="30">
        <v>0.58333333333333337</v>
      </c>
      <c r="BV44" s="30">
        <v>33.333333333333329</v>
      </c>
      <c r="BW44" s="30">
        <v>62.5</v>
      </c>
      <c r="BX44" s="30">
        <v>4.1666666666666661</v>
      </c>
      <c r="BY44" s="30">
        <v>26.25</v>
      </c>
      <c r="BZ44" s="30">
        <v>0.625</v>
      </c>
      <c r="CA44" s="30">
        <v>4.5045045045045047</v>
      </c>
      <c r="CB44" s="30">
        <v>3.4465617474213164</v>
      </c>
      <c r="CC44" s="30">
        <v>95.49549549549549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</row>
    <row r="45" spans="1:86" ht="15.75" x14ac:dyDescent="0.25">
      <c r="A45" s="2">
        <v>43</v>
      </c>
      <c r="B45" s="2" t="s">
        <v>3</v>
      </c>
      <c r="C45" s="2" t="s">
        <v>4</v>
      </c>
      <c r="D45" s="13">
        <v>2018</v>
      </c>
      <c r="E45" s="14">
        <v>43293</v>
      </c>
      <c r="F45" s="15" t="str">
        <f t="shared" si="0"/>
        <v>18193</v>
      </c>
      <c r="G45" s="37">
        <v>12.2</v>
      </c>
      <c r="H45" s="37">
        <v>8.27</v>
      </c>
      <c r="I45" s="37">
        <v>11.8</v>
      </c>
      <c r="J45" s="30">
        <v>527</v>
      </c>
      <c r="K45" s="30">
        <v>413</v>
      </c>
      <c r="L45" s="30">
        <v>586</v>
      </c>
      <c r="M45" s="30">
        <v>1526</v>
      </c>
      <c r="N45" s="30">
        <v>0.78636959370904325</v>
      </c>
      <c r="O45" s="30">
        <v>1.85</v>
      </c>
      <c r="P45" s="30">
        <v>1.85</v>
      </c>
      <c r="Q45" s="30">
        <v>4.0125000000000002</v>
      </c>
      <c r="R45" s="30">
        <v>2.5708333333333329</v>
      </c>
      <c r="S45" s="30">
        <v>1.3362761907521277</v>
      </c>
      <c r="T45" s="30">
        <v>0.27</v>
      </c>
      <c r="U45" s="30">
        <v>0.16545454545454547</v>
      </c>
      <c r="V45" s="30">
        <v>0.5763636363636363</v>
      </c>
      <c r="W45" s="30">
        <v>0.33937499999999993</v>
      </c>
      <c r="X45" s="30">
        <v>0.20874335994848006</v>
      </c>
      <c r="Y45" s="30">
        <v>0.5</v>
      </c>
      <c r="Z45" s="30">
        <v>0.26</v>
      </c>
      <c r="AA45" s="30">
        <v>0.78</v>
      </c>
      <c r="AB45" s="30">
        <v>0.78</v>
      </c>
      <c r="AC45" s="30">
        <v>7.575199508901167</v>
      </c>
      <c r="AD45" s="30">
        <v>0</v>
      </c>
      <c r="AE45" s="30">
        <v>43.75</v>
      </c>
      <c r="AF45" s="30">
        <v>18.75</v>
      </c>
      <c r="AG45" s="30">
        <v>62.5</v>
      </c>
      <c r="AH45" s="30">
        <v>9.375</v>
      </c>
      <c r="AI45" s="30">
        <v>28.125</v>
      </c>
      <c r="AJ45" s="30">
        <v>0</v>
      </c>
      <c r="AK45" s="30">
        <v>37.5</v>
      </c>
      <c r="AL45" s="30">
        <v>43.75</v>
      </c>
      <c r="AM45" s="30">
        <v>0.32</v>
      </c>
      <c r="AN45" s="30">
        <v>0.55636363636363628</v>
      </c>
      <c r="AO45" s="30">
        <v>0.05</v>
      </c>
      <c r="AP45" s="30">
        <v>0.30843749999999998</v>
      </c>
      <c r="AQ45" s="30">
        <v>0.29630095179100946</v>
      </c>
      <c r="AR45" s="30">
        <v>1.1000000000000001</v>
      </c>
      <c r="AS45" s="30">
        <v>0.89</v>
      </c>
      <c r="AT45" s="30">
        <v>0.09</v>
      </c>
      <c r="AU45" s="30">
        <v>1.1000000000000001</v>
      </c>
      <c r="AV45" s="30">
        <v>25</v>
      </c>
      <c r="AW45" s="30">
        <v>0.41666666666666669</v>
      </c>
      <c r="AX45" s="30">
        <v>0</v>
      </c>
      <c r="AY45" s="30">
        <v>0</v>
      </c>
      <c r="AZ45" s="30">
        <v>100</v>
      </c>
      <c r="BA45" s="30">
        <v>33.333333333333329</v>
      </c>
      <c r="BB45" s="30">
        <v>41.666666666666671</v>
      </c>
      <c r="BC45" s="30">
        <v>0.41666666666666669</v>
      </c>
      <c r="BD45" s="30">
        <v>8.3333333333333321</v>
      </c>
      <c r="BE45" s="30">
        <v>0</v>
      </c>
      <c r="BF45" s="30">
        <v>0</v>
      </c>
      <c r="BG45" s="30">
        <v>0.25</v>
      </c>
      <c r="BH45" s="30">
        <v>8.3333333333333329E-2</v>
      </c>
      <c r="BI45" s="30">
        <v>0.125</v>
      </c>
      <c r="BJ45" s="30">
        <v>0.25</v>
      </c>
      <c r="BK45" s="30">
        <v>1.25</v>
      </c>
      <c r="BL45" s="30">
        <v>0.25</v>
      </c>
      <c r="BM45" s="30">
        <v>0.58333333333333337</v>
      </c>
      <c r="BN45" s="30">
        <v>0</v>
      </c>
      <c r="BO45" s="30">
        <v>0</v>
      </c>
      <c r="BP45" s="30">
        <v>0</v>
      </c>
      <c r="BQ45" s="30">
        <v>0</v>
      </c>
      <c r="BR45" s="30">
        <v>0.75</v>
      </c>
      <c r="BS45" s="30">
        <v>0.25</v>
      </c>
      <c r="BT45" s="30">
        <v>3.75</v>
      </c>
      <c r="BU45" s="30">
        <v>1.5833333333333333</v>
      </c>
      <c r="BV45" s="30">
        <v>8.3333333333333321</v>
      </c>
      <c r="BW45" s="30">
        <v>66.666666666666657</v>
      </c>
      <c r="BX45" s="30">
        <v>20.833333333333336</v>
      </c>
      <c r="BY45" s="30">
        <v>37.826086956521742</v>
      </c>
      <c r="BZ45" s="30">
        <v>0</v>
      </c>
      <c r="CA45" s="30">
        <v>100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</row>
    <row r="46" spans="1:86" ht="15.75" x14ac:dyDescent="0.25">
      <c r="A46" s="2">
        <v>44</v>
      </c>
      <c r="B46" s="2" t="s">
        <v>3</v>
      </c>
      <c r="C46" s="2" t="s">
        <v>5</v>
      </c>
      <c r="D46" s="13">
        <v>2018</v>
      </c>
      <c r="E46" s="14">
        <v>43243</v>
      </c>
      <c r="F46" s="15" t="str">
        <f t="shared" si="0"/>
        <v>18143</v>
      </c>
      <c r="G46" s="37">
        <v>18.100000000000001</v>
      </c>
      <c r="H46" s="37">
        <v>8.6300000000000008</v>
      </c>
      <c r="I46" s="37">
        <v>12.16</v>
      </c>
      <c r="J46" s="30">
        <v>442</v>
      </c>
      <c r="K46" s="30">
        <v>503</v>
      </c>
      <c r="L46" s="30">
        <v>424</v>
      </c>
      <c r="M46" s="30">
        <v>1369</v>
      </c>
      <c r="N46" s="30">
        <v>0</v>
      </c>
      <c r="O46" s="30">
        <v>2.0125000000000002</v>
      </c>
      <c r="P46" s="30">
        <v>2.0875000000000004</v>
      </c>
      <c r="Q46" s="30">
        <v>1.85</v>
      </c>
      <c r="R46" s="30">
        <v>1.9833333333333334</v>
      </c>
      <c r="S46" s="30">
        <v>0.28539319431675009</v>
      </c>
      <c r="T46" s="30">
        <v>0.22142857142857145</v>
      </c>
      <c r="U46" s="30">
        <v>0.32187500000000002</v>
      </c>
      <c r="V46" s="30">
        <v>0.41000000000000003</v>
      </c>
      <c r="W46" s="30">
        <v>0.30342105263157904</v>
      </c>
      <c r="X46" s="30">
        <v>0.12085900464701581</v>
      </c>
      <c r="Y46" s="30">
        <v>0.38</v>
      </c>
      <c r="Z46" s="30">
        <v>0.48</v>
      </c>
      <c r="AA46" s="30">
        <v>0.52</v>
      </c>
      <c r="AB46" s="30">
        <v>0.52</v>
      </c>
      <c r="AC46" s="30">
        <v>6.5365712633709148</v>
      </c>
      <c r="AD46" s="30">
        <v>0</v>
      </c>
      <c r="AE46" s="30">
        <v>15.789473684210526</v>
      </c>
      <c r="AF46" s="30">
        <v>2.6315789473684208</v>
      </c>
      <c r="AG46" s="30">
        <v>18.421052631578945</v>
      </c>
      <c r="AH46" s="30">
        <v>15.789473684210526</v>
      </c>
      <c r="AI46" s="30">
        <v>65.789473684210535</v>
      </c>
      <c r="AJ46" s="30">
        <v>0</v>
      </c>
      <c r="AK46" s="30">
        <v>81.578947368421055</v>
      </c>
      <c r="AL46" s="30">
        <v>65.789473684210535</v>
      </c>
      <c r="AM46" s="30">
        <v>0.37923076923076926</v>
      </c>
      <c r="AN46" s="30">
        <v>0.25533333333333336</v>
      </c>
      <c r="AO46" s="30">
        <v>0.32375000000000004</v>
      </c>
      <c r="AP46" s="30">
        <v>0.31026315789473685</v>
      </c>
      <c r="AQ46" s="30">
        <v>0.19729915332629205</v>
      </c>
      <c r="AR46" s="30">
        <v>0.77</v>
      </c>
      <c r="AS46" s="30">
        <v>0.57999999999999996</v>
      </c>
      <c r="AT46" s="30">
        <v>0.83</v>
      </c>
      <c r="AU46" s="30">
        <v>0.83</v>
      </c>
      <c r="AV46" s="30">
        <v>8.3333333333333321</v>
      </c>
      <c r="AW46" s="30">
        <v>0.91304347826086951</v>
      </c>
      <c r="AX46" s="30">
        <v>0</v>
      </c>
      <c r="AY46" s="30">
        <v>0</v>
      </c>
      <c r="AZ46" s="30">
        <v>0</v>
      </c>
      <c r="BA46" s="30">
        <v>0</v>
      </c>
      <c r="BB46" s="30">
        <v>87.5</v>
      </c>
      <c r="BC46" s="30">
        <v>1.1666666666666667</v>
      </c>
      <c r="BD46" s="30">
        <v>25</v>
      </c>
      <c r="BE46" s="30">
        <v>0</v>
      </c>
      <c r="BF46" s="30">
        <v>0</v>
      </c>
      <c r="BG46" s="30">
        <v>0</v>
      </c>
      <c r="BH46" s="30">
        <v>0</v>
      </c>
      <c r="BI46" s="30">
        <v>0.16666666666666666</v>
      </c>
      <c r="BJ46" s="30">
        <v>1</v>
      </c>
      <c r="BK46" s="30">
        <v>1</v>
      </c>
      <c r="BL46" s="30">
        <v>1</v>
      </c>
      <c r="BM46" s="30">
        <v>1</v>
      </c>
      <c r="BN46" s="30">
        <v>0.25</v>
      </c>
      <c r="BO46" s="30">
        <v>0</v>
      </c>
      <c r="BP46" s="30">
        <v>0.5</v>
      </c>
      <c r="BQ46" s="30">
        <v>0.25</v>
      </c>
      <c r="BR46" s="30">
        <v>0.5</v>
      </c>
      <c r="BS46" s="30">
        <v>0.5</v>
      </c>
      <c r="BT46" s="30">
        <v>0.25</v>
      </c>
      <c r="BU46" s="30">
        <v>0.41666666666666669</v>
      </c>
      <c r="BV46" s="30">
        <v>0</v>
      </c>
      <c r="BW46" s="30">
        <v>91.666666666666657</v>
      </c>
      <c r="BX46" s="30">
        <v>8.3333333333333321</v>
      </c>
      <c r="BY46" s="30">
        <v>39.791666666666664</v>
      </c>
      <c r="BZ46" s="30">
        <v>0.41666666666666669</v>
      </c>
      <c r="CA46" s="30">
        <v>92.942942942942935</v>
      </c>
      <c r="CB46" s="30">
        <v>6.0889377890312515</v>
      </c>
      <c r="CC46" s="30">
        <v>7.0570570570570652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</row>
    <row r="47" spans="1:86" ht="15.75" x14ac:dyDescent="0.25">
      <c r="A47" s="2">
        <v>45</v>
      </c>
      <c r="B47" s="2" t="s">
        <v>3</v>
      </c>
      <c r="C47" s="2" t="s">
        <v>6</v>
      </c>
      <c r="D47" s="13">
        <v>2018</v>
      </c>
      <c r="E47" s="14">
        <v>43291</v>
      </c>
      <c r="F47" s="15" t="str">
        <f t="shared" si="0"/>
        <v>18191</v>
      </c>
      <c r="G47" s="37">
        <v>17.5</v>
      </c>
      <c r="H47" s="37">
        <v>7.99</v>
      </c>
      <c r="I47" s="37">
        <v>11.08</v>
      </c>
      <c r="J47" s="30">
        <v>420</v>
      </c>
      <c r="K47" s="30">
        <v>573</v>
      </c>
      <c r="L47" s="30">
        <v>1025</v>
      </c>
      <c r="M47" s="30">
        <v>2018</v>
      </c>
      <c r="N47" s="30">
        <v>0</v>
      </c>
      <c r="O47" s="30">
        <v>2.3874999999999997</v>
      </c>
      <c r="P47" s="30">
        <v>3.1124999999999998</v>
      </c>
      <c r="Q47" s="30">
        <v>3.5250000000000008</v>
      </c>
      <c r="R47" s="30">
        <v>3.0083333333333333</v>
      </c>
      <c r="S47" s="30">
        <v>0.76551583442383664</v>
      </c>
      <c r="T47" s="30">
        <v>0.19090909090909092</v>
      </c>
      <c r="U47" s="30">
        <v>0.32545454545454544</v>
      </c>
      <c r="V47" s="30">
        <v>0.5591666666666667</v>
      </c>
      <c r="W47" s="30">
        <v>0.36441176470588232</v>
      </c>
      <c r="X47" s="30">
        <v>0.21874561365604839</v>
      </c>
      <c r="Y47" s="30">
        <v>0.46</v>
      </c>
      <c r="Z47" s="30">
        <v>0.62</v>
      </c>
      <c r="AA47" s="30">
        <v>0.82</v>
      </c>
      <c r="AB47" s="30">
        <v>0.82</v>
      </c>
      <c r="AC47" s="30">
        <v>8.2553134248049513</v>
      </c>
      <c r="AD47" s="30">
        <v>0</v>
      </c>
      <c r="AE47" s="30">
        <v>78.125</v>
      </c>
      <c r="AF47" s="30">
        <v>3.125</v>
      </c>
      <c r="AG47" s="30">
        <v>81.25</v>
      </c>
      <c r="AH47" s="30">
        <v>0</v>
      </c>
      <c r="AI47" s="30">
        <v>18.75</v>
      </c>
      <c r="AJ47" s="30">
        <v>0</v>
      </c>
      <c r="AK47" s="30">
        <v>18.75</v>
      </c>
      <c r="AL47" s="30">
        <v>78.125</v>
      </c>
      <c r="AM47" s="30">
        <v>0.13727272727272724</v>
      </c>
      <c r="AN47" s="30">
        <v>0.15454545454545457</v>
      </c>
      <c r="AO47" s="30">
        <v>2.8333333333333335E-2</v>
      </c>
      <c r="AP47" s="30">
        <v>0.10441176470588232</v>
      </c>
      <c r="AQ47" s="30">
        <v>0.16263346363452122</v>
      </c>
      <c r="AR47" s="30">
        <v>0.32</v>
      </c>
      <c r="AS47" s="30">
        <v>0.78</v>
      </c>
      <c r="AT47" s="30">
        <v>0.09</v>
      </c>
      <c r="AU47" s="30">
        <v>0.78</v>
      </c>
      <c r="AV47" s="30">
        <v>12.5</v>
      </c>
      <c r="AW47" s="30">
        <v>0.29166666666666669</v>
      </c>
      <c r="AX47" s="30">
        <v>12.5</v>
      </c>
      <c r="AY47" s="30">
        <v>62.5</v>
      </c>
      <c r="AZ47" s="30">
        <v>100</v>
      </c>
      <c r="BA47" s="30">
        <v>58.333333333333336</v>
      </c>
      <c r="BB47" s="30">
        <v>45.833333333333329</v>
      </c>
      <c r="BC47" s="30">
        <v>0.16666666666666666</v>
      </c>
      <c r="BD47" s="30">
        <v>8.3333333333333321</v>
      </c>
      <c r="BE47" s="30">
        <v>0.375</v>
      </c>
      <c r="BF47" s="30">
        <v>0.625</v>
      </c>
      <c r="BG47" s="30">
        <v>0.25</v>
      </c>
      <c r="BH47" s="30">
        <v>0.41666666666666669</v>
      </c>
      <c r="BI47" s="30">
        <v>0.95833333333333337</v>
      </c>
      <c r="BJ47" s="30">
        <v>0</v>
      </c>
      <c r="BK47" s="30">
        <v>0.25</v>
      </c>
      <c r="BL47" s="30">
        <v>0</v>
      </c>
      <c r="BM47" s="30">
        <v>8.3333333333333329E-2</v>
      </c>
      <c r="BN47" s="30">
        <v>0</v>
      </c>
      <c r="BO47" s="30">
        <v>0</v>
      </c>
      <c r="BP47" s="30">
        <v>0</v>
      </c>
      <c r="BQ47" s="30">
        <v>0</v>
      </c>
      <c r="BR47" s="30">
        <v>1.5</v>
      </c>
      <c r="BS47" s="30">
        <v>2.25</v>
      </c>
      <c r="BT47" s="30">
        <v>4</v>
      </c>
      <c r="BU47" s="30">
        <v>2.5833333333333335</v>
      </c>
      <c r="BV47" s="30">
        <v>8.3333333333333321</v>
      </c>
      <c r="BW47" s="30">
        <v>87.5</v>
      </c>
      <c r="BX47" s="30">
        <v>4.1666666666666661</v>
      </c>
      <c r="BY47" s="30">
        <v>38.333333333333336</v>
      </c>
      <c r="BZ47" s="30">
        <v>3.1666666666666665</v>
      </c>
      <c r="CA47" s="30">
        <v>60.585585585585591</v>
      </c>
      <c r="CB47" s="30">
        <v>15.921907638758078</v>
      </c>
      <c r="CC47" s="30">
        <v>39.414414414414409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</row>
    <row r="48" spans="1:86" ht="15.75" x14ac:dyDescent="0.25">
      <c r="A48" s="2">
        <v>46</v>
      </c>
      <c r="B48" s="2" t="s">
        <v>3</v>
      </c>
      <c r="C48" s="2" t="s">
        <v>7</v>
      </c>
      <c r="D48" s="13">
        <v>2018</v>
      </c>
      <c r="E48" s="14">
        <v>43308</v>
      </c>
      <c r="F48" s="15" t="str">
        <f t="shared" si="0"/>
        <v>18208</v>
      </c>
      <c r="G48" s="37">
        <v>13.5</v>
      </c>
      <c r="H48" s="37">
        <v>8.49</v>
      </c>
      <c r="I48" s="37">
        <v>12.65</v>
      </c>
      <c r="J48" s="30">
        <v>512</v>
      </c>
      <c r="K48" s="30">
        <v>432</v>
      </c>
      <c r="L48" s="30">
        <v>401</v>
      </c>
      <c r="M48" s="30">
        <v>1345</v>
      </c>
      <c r="N48" s="30">
        <v>2.2304832713754648</v>
      </c>
      <c r="O48" s="30">
        <v>4.7374999999999998</v>
      </c>
      <c r="P48" s="30">
        <v>4.1500000000000004</v>
      </c>
      <c r="Q48" s="30">
        <v>4.9874999999999998</v>
      </c>
      <c r="R48" s="30">
        <v>4.6249999999999991</v>
      </c>
      <c r="S48" s="30">
        <v>1.4554993166846804</v>
      </c>
      <c r="T48" s="30">
        <v>0.21333333333333337</v>
      </c>
      <c r="U48" s="30">
        <v>0.13583333333333336</v>
      </c>
      <c r="V48" s="30">
        <v>0.16416666666666668</v>
      </c>
      <c r="W48" s="30">
        <v>0.1711111111111111</v>
      </c>
      <c r="X48" s="30">
        <v>0.12473463896901366</v>
      </c>
      <c r="Y48" s="30">
        <v>0.5</v>
      </c>
      <c r="Z48" s="30">
        <v>0.32</v>
      </c>
      <c r="AA48" s="30">
        <v>0.63</v>
      </c>
      <c r="AB48" s="30">
        <v>0.63</v>
      </c>
      <c r="AC48" s="30">
        <v>27.029220779220775</v>
      </c>
      <c r="AD48" s="30">
        <v>3.7037037037037033</v>
      </c>
      <c r="AE48" s="30">
        <v>0</v>
      </c>
      <c r="AF48" s="30">
        <v>0</v>
      </c>
      <c r="AG48" s="30">
        <v>3.7037037037037033</v>
      </c>
      <c r="AH48" s="30">
        <v>0</v>
      </c>
      <c r="AI48" s="30">
        <v>85.18518518518519</v>
      </c>
      <c r="AJ48" s="30">
        <v>11.111111111111111</v>
      </c>
      <c r="AK48" s="30">
        <v>96.296296296296305</v>
      </c>
      <c r="AL48" s="30">
        <v>85.18518518518519</v>
      </c>
      <c r="AM48" s="30">
        <v>0.1875</v>
      </c>
      <c r="AN48" s="30">
        <v>0.25416666666666665</v>
      </c>
      <c r="AO48" s="30">
        <v>0.32454545454545453</v>
      </c>
      <c r="AP48" s="30">
        <v>0.25342857142857139</v>
      </c>
      <c r="AQ48" s="30">
        <v>0.25463864658793339</v>
      </c>
      <c r="AR48" s="30">
        <v>0.4</v>
      </c>
      <c r="AS48" s="30">
        <v>0.76</v>
      </c>
      <c r="AT48" s="30">
        <v>1.04</v>
      </c>
      <c r="AU48" s="30">
        <v>1.04</v>
      </c>
      <c r="AV48" s="30">
        <v>45.833333333333329</v>
      </c>
      <c r="AW48" s="30">
        <v>0.29166666666666669</v>
      </c>
      <c r="AX48" s="30">
        <v>25</v>
      </c>
      <c r="AY48" s="30">
        <v>25</v>
      </c>
      <c r="AZ48" s="30">
        <v>25</v>
      </c>
      <c r="BA48" s="30">
        <v>25</v>
      </c>
      <c r="BB48" s="30">
        <v>45.833333333333329</v>
      </c>
      <c r="BC48" s="30">
        <v>0.83333333333333337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0.29166666666666669</v>
      </c>
      <c r="BJ48" s="30">
        <v>0</v>
      </c>
      <c r="BK48" s="30">
        <v>0</v>
      </c>
      <c r="BL48" s="30">
        <v>0</v>
      </c>
      <c r="BM48" s="30">
        <v>0</v>
      </c>
      <c r="BN48" s="30">
        <v>1.25</v>
      </c>
      <c r="BO48" s="30">
        <v>2.6666666666666665</v>
      </c>
      <c r="BP48" s="30">
        <v>2.5</v>
      </c>
      <c r="BQ48" s="30">
        <v>2.0909090909090908</v>
      </c>
      <c r="BR48" s="30">
        <v>1</v>
      </c>
      <c r="BS48" s="30">
        <v>0.5</v>
      </c>
      <c r="BT48" s="30">
        <v>0</v>
      </c>
      <c r="BU48" s="30">
        <v>0.54545454545454541</v>
      </c>
      <c r="BV48" s="30">
        <v>45.833333333333329</v>
      </c>
      <c r="BW48" s="30">
        <v>45.833333333333329</v>
      </c>
      <c r="BX48" s="30">
        <v>8.3333333333333321</v>
      </c>
      <c r="BY48" s="30">
        <v>25.625</v>
      </c>
      <c r="BZ48" s="30">
        <v>0</v>
      </c>
      <c r="CA48" s="30">
        <v>31.006006006006004</v>
      </c>
      <c r="CB48" s="30">
        <v>12.916182786635446</v>
      </c>
      <c r="CC48" s="30">
        <v>68.993993993993996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</row>
    <row r="49" spans="1:86" ht="15.75" x14ac:dyDescent="0.25">
      <c r="A49" s="2">
        <v>47</v>
      </c>
      <c r="B49" s="2" t="s">
        <v>3</v>
      </c>
      <c r="C49" s="2" t="s">
        <v>8</v>
      </c>
      <c r="D49" s="13">
        <v>2018</v>
      </c>
      <c r="E49" s="14">
        <v>43308</v>
      </c>
      <c r="F49" s="15" t="str">
        <f t="shared" si="0"/>
        <v>18208</v>
      </c>
      <c r="G49" s="37">
        <v>14.7</v>
      </c>
      <c r="H49" s="37">
        <v>8.5299999999999994</v>
      </c>
      <c r="I49" s="37">
        <v>11.05</v>
      </c>
      <c r="J49" s="30">
        <v>670</v>
      </c>
      <c r="K49" s="30">
        <v>380</v>
      </c>
      <c r="L49" s="30">
        <v>380</v>
      </c>
      <c r="M49" s="30">
        <v>1430</v>
      </c>
      <c r="N49" s="30">
        <v>1.9300699300699302</v>
      </c>
      <c r="O49" s="30">
        <v>3.5124999999999997</v>
      </c>
      <c r="P49" s="30">
        <v>2.8125</v>
      </c>
      <c r="Q49" s="30">
        <v>2.2249999999999996</v>
      </c>
      <c r="R49" s="30">
        <v>2.85</v>
      </c>
      <c r="S49" s="30">
        <v>0.93063792987484451</v>
      </c>
      <c r="T49" s="30">
        <v>0.27833333333333332</v>
      </c>
      <c r="U49" s="30">
        <v>0.15636363636363637</v>
      </c>
      <c r="V49" s="30">
        <v>0.16200000000000001</v>
      </c>
      <c r="W49" s="30">
        <v>0.20242424242424245</v>
      </c>
      <c r="X49" s="30">
        <v>0.1107652445216431</v>
      </c>
      <c r="Y49" s="30">
        <v>0.48</v>
      </c>
      <c r="Z49" s="30">
        <v>0.28000000000000003</v>
      </c>
      <c r="AA49" s="30">
        <v>0.22</v>
      </c>
      <c r="AB49" s="30">
        <v>0.48</v>
      </c>
      <c r="AC49" s="30">
        <v>14.079341317365268</v>
      </c>
      <c r="AD49" s="30">
        <v>0</v>
      </c>
      <c r="AE49" s="30">
        <v>9.0909090909090917</v>
      </c>
      <c r="AF49" s="30">
        <v>3.0303030303030303</v>
      </c>
      <c r="AG49" s="30">
        <v>12.121212121212121</v>
      </c>
      <c r="AH49" s="30">
        <v>0</v>
      </c>
      <c r="AI49" s="30">
        <v>87.878787878787875</v>
      </c>
      <c r="AJ49" s="30">
        <v>0</v>
      </c>
      <c r="AK49" s="30">
        <v>87.878787878787875</v>
      </c>
      <c r="AL49" s="30">
        <v>87.878787878787875</v>
      </c>
      <c r="AM49" s="30">
        <v>0.30583333333333335</v>
      </c>
      <c r="AN49" s="30">
        <v>0.54272727272727284</v>
      </c>
      <c r="AO49" s="30">
        <v>0.72799999999999998</v>
      </c>
      <c r="AP49" s="30">
        <v>0.5127272727272727</v>
      </c>
      <c r="AQ49" s="30">
        <v>0.31703975231105413</v>
      </c>
      <c r="AR49" s="30">
        <v>0.78</v>
      </c>
      <c r="AS49" s="30">
        <v>0.92</v>
      </c>
      <c r="AT49" s="30">
        <v>1.23</v>
      </c>
      <c r="AU49" s="30">
        <v>1.23</v>
      </c>
      <c r="AV49" s="30">
        <v>66.666666666666657</v>
      </c>
      <c r="AW49" s="30">
        <v>0.30434782608695654</v>
      </c>
      <c r="AX49" s="30">
        <v>0</v>
      </c>
      <c r="AY49" s="30">
        <v>0</v>
      </c>
      <c r="AZ49" s="30">
        <v>0</v>
      </c>
      <c r="BA49" s="30">
        <v>0</v>
      </c>
      <c r="BB49" s="30">
        <v>66.666666666666657</v>
      </c>
      <c r="BC49" s="30">
        <v>1.75</v>
      </c>
      <c r="BD49" s="30">
        <v>50</v>
      </c>
      <c r="BE49" s="30">
        <v>0</v>
      </c>
      <c r="BF49" s="30">
        <v>0.25</v>
      </c>
      <c r="BG49" s="30">
        <v>0.5</v>
      </c>
      <c r="BH49" s="30">
        <v>0.25</v>
      </c>
      <c r="BI49" s="30">
        <v>0.29166666666666669</v>
      </c>
      <c r="BJ49" s="30">
        <v>0.25</v>
      </c>
      <c r="BK49" s="30">
        <v>0</v>
      </c>
      <c r="BL49" s="30">
        <v>0</v>
      </c>
      <c r="BM49" s="30">
        <v>8.3333333333333329E-2</v>
      </c>
      <c r="BN49" s="30">
        <v>0</v>
      </c>
      <c r="BO49" s="30">
        <v>0</v>
      </c>
      <c r="BP49" s="30">
        <v>0.25</v>
      </c>
      <c r="BQ49" s="30">
        <v>8.3333333333333329E-2</v>
      </c>
      <c r="BR49" s="30">
        <v>1.25</v>
      </c>
      <c r="BS49" s="30">
        <v>0</v>
      </c>
      <c r="BT49" s="30">
        <v>0</v>
      </c>
      <c r="BU49" s="30">
        <v>0.41666666666666669</v>
      </c>
      <c r="BV49" s="30">
        <v>50</v>
      </c>
      <c r="BW49" s="30">
        <v>45.833333333333329</v>
      </c>
      <c r="BX49" s="30">
        <v>4.1666666666666661</v>
      </c>
      <c r="BY49" s="30">
        <v>24.583333333333332</v>
      </c>
      <c r="BZ49" s="30">
        <v>0.35</v>
      </c>
      <c r="CA49" s="30">
        <v>32.618825722273996</v>
      </c>
      <c r="CB49" s="30">
        <v>13.863959016309567</v>
      </c>
      <c r="CC49" s="30">
        <v>67.381174277726004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</row>
    <row r="50" spans="1:86" ht="15.75" x14ac:dyDescent="0.25">
      <c r="A50" s="2">
        <v>48</v>
      </c>
      <c r="B50" s="2" t="s">
        <v>9</v>
      </c>
      <c r="C50" s="2">
        <v>1</v>
      </c>
      <c r="D50" s="13">
        <v>2018</v>
      </c>
      <c r="E50" s="14">
        <v>43258</v>
      </c>
      <c r="F50" s="15" t="str">
        <f t="shared" si="0"/>
        <v>18158</v>
      </c>
      <c r="G50" s="37">
        <v>13.5</v>
      </c>
      <c r="H50" s="37">
        <v>8.56</v>
      </c>
      <c r="I50" s="37">
        <v>10.11</v>
      </c>
      <c r="J50" s="30">
        <v>2200</v>
      </c>
      <c r="K50" s="30">
        <v>1072</v>
      </c>
      <c r="L50" s="30">
        <v>1133</v>
      </c>
      <c r="M50" s="30">
        <v>4405</v>
      </c>
      <c r="N50" s="30">
        <v>0.32690124858115777</v>
      </c>
      <c r="O50" s="30">
        <v>5.6875</v>
      </c>
      <c r="P50" s="30">
        <v>5.9249999999999998</v>
      </c>
      <c r="Q50" s="30">
        <v>6.375</v>
      </c>
      <c r="R50" s="30">
        <v>5.9958333333333327</v>
      </c>
      <c r="S50" s="30">
        <v>1.1947272443557191</v>
      </c>
      <c r="T50" s="30">
        <v>0.32625000000000004</v>
      </c>
      <c r="U50" s="30">
        <v>0.42249999999999999</v>
      </c>
      <c r="V50" s="30">
        <v>0.22437500000000005</v>
      </c>
      <c r="W50" s="30">
        <v>0.32437500000000008</v>
      </c>
      <c r="X50" s="30">
        <v>0.1567204619425597</v>
      </c>
      <c r="Y50" s="30">
        <v>0.59</v>
      </c>
      <c r="Z50" s="30">
        <v>0.88</v>
      </c>
      <c r="AA50" s="30">
        <v>0.48</v>
      </c>
      <c r="AB50" s="30">
        <v>0.88</v>
      </c>
      <c r="AC50" s="30">
        <v>18.484264611432234</v>
      </c>
      <c r="AD50" s="30">
        <v>0</v>
      </c>
      <c r="AE50" s="30">
        <v>20.833333333333336</v>
      </c>
      <c r="AF50" s="30">
        <v>4.1666666666666661</v>
      </c>
      <c r="AG50" s="30">
        <v>25</v>
      </c>
      <c r="AH50" s="30">
        <v>8.3333333333333321</v>
      </c>
      <c r="AI50" s="30">
        <v>64.583333333333343</v>
      </c>
      <c r="AJ50" s="30">
        <v>2.083333333333333</v>
      </c>
      <c r="AK50" s="30">
        <v>75</v>
      </c>
      <c r="AL50" s="30">
        <v>64.583333333333343</v>
      </c>
      <c r="AM50" s="30">
        <v>0.314</v>
      </c>
      <c r="AN50" s="30">
        <v>0.19733333333333333</v>
      </c>
      <c r="AO50" s="30">
        <v>0.29466666666666669</v>
      </c>
      <c r="AP50" s="30">
        <v>0.26500000000000001</v>
      </c>
      <c r="AQ50" s="30">
        <v>0.17136498314068865</v>
      </c>
      <c r="AR50" s="30">
        <v>0.56000000000000005</v>
      </c>
      <c r="AS50" s="30">
        <v>0.53</v>
      </c>
      <c r="AT50" s="30">
        <v>0.85</v>
      </c>
      <c r="AU50" s="30">
        <v>0.85</v>
      </c>
      <c r="AV50" s="30">
        <v>29.166666666666668</v>
      </c>
      <c r="AW50" s="30">
        <v>0.58333333333333337</v>
      </c>
      <c r="AX50" s="30">
        <v>0</v>
      </c>
      <c r="AY50" s="30">
        <v>37.5</v>
      </c>
      <c r="AZ50" s="30">
        <v>0</v>
      </c>
      <c r="BA50" s="30">
        <v>12.5</v>
      </c>
      <c r="BB50" s="30">
        <v>58.333333333333336</v>
      </c>
      <c r="BC50" s="30">
        <v>0.5</v>
      </c>
      <c r="BD50" s="30">
        <v>8.3333333333333321</v>
      </c>
      <c r="BE50" s="30">
        <v>0.625</v>
      </c>
      <c r="BF50" s="30">
        <v>0.25</v>
      </c>
      <c r="BG50" s="30">
        <v>1</v>
      </c>
      <c r="BH50" s="30">
        <v>0.625</v>
      </c>
      <c r="BI50" s="30">
        <v>0.875</v>
      </c>
      <c r="BJ50" s="30">
        <v>0</v>
      </c>
      <c r="BK50" s="30">
        <v>0</v>
      </c>
      <c r="BL50" s="30">
        <v>0.5</v>
      </c>
      <c r="BM50" s="30">
        <v>0.16666666666666666</v>
      </c>
      <c r="BN50" s="30">
        <v>1.5</v>
      </c>
      <c r="BO50" s="30">
        <v>0</v>
      </c>
      <c r="BP50" s="30">
        <v>0.25</v>
      </c>
      <c r="BQ50" s="30">
        <v>0.58333333333333337</v>
      </c>
      <c r="BR50" s="30">
        <v>0.75</v>
      </c>
      <c r="BS50" s="30">
        <v>1.5</v>
      </c>
      <c r="BT50" s="30">
        <v>0.5</v>
      </c>
      <c r="BU50" s="30">
        <v>0.91666666666666663</v>
      </c>
      <c r="BV50" s="30">
        <v>8.3333333333333321</v>
      </c>
      <c r="BW50" s="30">
        <v>70.833333333333343</v>
      </c>
      <c r="BX50" s="30">
        <v>20.833333333333336</v>
      </c>
      <c r="BY50" s="30">
        <v>41.041666666666664</v>
      </c>
      <c r="BZ50" s="30">
        <v>0.91666666666666663</v>
      </c>
      <c r="CA50" s="30">
        <v>19.51951951951952</v>
      </c>
      <c r="CB50" s="30">
        <v>11.878218026794404</v>
      </c>
      <c r="CC50" s="30">
        <v>80.48048048048048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</row>
    <row r="51" spans="1:86" ht="15.75" x14ac:dyDescent="0.25">
      <c r="A51" s="2">
        <v>49</v>
      </c>
      <c r="B51" s="2" t="s">
        <v>9</v>
      </c>
      <c r="C51" s="2">
        <v>4</v>
      </c>
      <c r="D51" s="13">
        <v>2018</v>
      </c>
      <c r="E51" s="14">
        <v>43271</v>
      </c>
      <c r="F51" s="15" t="str">
        <f t="shared" si="0"/>
        <v>18171</v>
      </c>
      <c r="G51" s="37">
        <v>13.4</v>
      </c>
      <c r="H51" s="37">
        <v>8.41</v>
      </c>
      <c r="I51" s="37">
        <v>10.77</v>
      </c>
      <c r="J51" s="30">
        <v>884</v>
      </c>
      <c r="K51" s="30">
        <v>631</v>
      </c>
      <c r="L51" s="30">
        <v>410</v>
      </c>
      <c r="M51" s="30">
        <v>1925</v>
      </c>
      <c r="N51" s="30">
        <v>2.3376623376623376</v>
      </c>
      <c r="O51" s="30">
        <v>3.2374999999999998</v>
      </c>
      <c r="P51" s="30">
        <v>2.1875</v>
      </c>
      <c r="Q51" s="30">
        <v>1.7749999999999999</v>
      </c>
      <c r="R51" s="30">
        <v>2.3999999999999995</v>
      </c>
      <c r="S51" s="30">
        <v>1.006068542915185</v>
      </c>
      <c r="T51" s="30">
        <v>0.13833333333333334</v>
      </c>
      <c r="U51" s="30">
        <v>0.22333333333333336</v>
      </c>
      <c r="V51" s="30">
        <v>0.13454545454545458</v>
      </c>
      <c r="W51" s="30">
        <v>0.16628571428571426</v>
      </c>
      <c r="X51" s="30">
        <v>9.3150280675454639E-2</v>
      </c>
      <c r="Y51" s="30">
        <v>0.26</v>
      </c>
      <c r="Z51" s="30">
        <v>0.5</v>
      </c>
      <c r="AA51" s="30">
        <v>0.26</v>
      </c>
      <c r="AB51" s="30">
        <v>0.5</v>
      </c>
      <c r="AC51" s="30">
        <v>14.432989690721648</v>
      </c>
      <c r="AD51" s="30">
        <v>0</v>
      </c>
      <c r="AE51" s="30">
        <v>11.428571428571429</v>
      </c>
      <c r="AF51" s="30">
        <v>0</v>
      </c>
      <c r="AG51" s="30">
        <v>11.428571428571429</v>
      </c>
      <c r="AH51" s="30">
        <v>0</v>
      </c>
      <c r="AI51" s="30">
        <v>88.571428571428569</v>
      </c>
      <c r="AJ51" s="30">
        <v>0</v>
      </c>
      <c r="AK51" s="30">
        <v>88.571428571428569</v>
      </c>
      <c r="AL51" s="30">
        <v>88.571428571428569</v>
      </c>
      <c r="AM51" s="30">
        <v>0.39583333333333331</v>
      </c>
      <c r="AN51" s="30">
        <v>0.34499999999999997</v>
      </c>
      <c r="AO51" s="30">
        <v>0.26090909090909092</v>
      </c>
      <c r="AP51" s="30">
        <v>0.33600000000000002</v>
      </c>
      <c r="AQ51" s="30">
        <v>0.26944605484324352</v>
      </c>
      <c r="AR51" s="30">
        <v>0.93</v>
      </c>
      <c r="AS51" s="30">
        <v>0.72</v>
      </c>
      <c r="AT51" s="30">
        <v>0.75</v>
      </c>
      <c r="AU51" s="30">
        <v>0.93</v>
      </c>
      <c r="AV51" s="30">
        <v>50</v>
      </c>
      <c r="AW51" s="30">
        <v>0.5</v>
      </c>
      <c r="AX51" s="30">
        <v>0</v>
      </c>
      <c r="AY51" s="30">
        <v>0</v>
      </c>
      <c r="AZ51" s="30">
        <v>0</v>
      </c>
      <c r="BA51" s="30">
        <v>0</v>
      </c>
      <c r="BB51" s="30">
        <v>50</v>
      </c>
      <c r="BC51" s="30">
        <v>1.8333333333333333</v>
      </c>
      <c r="BD51" s="30">
        <v>58.333333333333336</v>
      </c>
      <c r="BE51" s="30">
        <v>0.375</v>
      </c>
      <c r="BF51" s="30">
        <v>0.125</v>
      </c>
      <c r="BG51" s="30">
        <v>0</v>
      </c>
      <c r="BH51" s="30">
        <v>0.16666666666666666</v>
      </c>
      <c r="BI51" s="30">
        <v>0.25</v>
      </c>
      <c r="BJ51" s="30">
        <v>0</v>
      </c>
      <c r="BK51" s="30">
        <v>0.75</v>
      </c>
      <c r="BL51" s="30">
        <v>0.5</v>
      </c>
      <c r="BM51" s="30">
        <v>0.41666666666666669</v>
      </c>
      <c r="BN51" s="30">
        <v>1</v>
      </c>
      <c r="BO51" s="30">
        <v>0.25</v>
      </c>
      <c r="BP51" s="30">
        <v>0.25</v>
      </c>
      <c r="BQ51" s="30">
        <v>0.5</v>
      </c>
      <c r="BR51" s="30">
        <v>0.25</v>
      </c>
      <c r="BS51" s="30">
        <v>1</v>
      </c>
      <c r="BT51" s="30">
        <v>0</v>
      </c>
      <c r="BU51" s="30">
        <v>0.41666666666666669</v>
      </c>
      <c r="BV51" s="30">
        <v>12.5</v>
      </c>
      <c r="BW51" s="30">
        <v>70.833333333333343</v>
      </c>
      <c r="BX51" s="30">
        <v>16.666666666666664</v>
      </c>
      <c r="BY51" s="30">
        <v>40</v>
      </c>
      <c r="BZ51" s="30">
        <v>0.16666666666666666</v>
      </c>
      <c r="CA51" s="30">
        <v>45.67567567567567</v>
      </c>
      <c r="CB51" s="30">
        <v>16.07842621258947</v>
      </c>
      <c r="CC51" s="30">
        <v>54.32432432432433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</row>
    <row r="52" spans="1:86" ht="15.75" x14ac:dyDescent="0.25">
      <c r="A52" s="2">
        <v>50</v>
      </c>
      <c r="B52" s="2" t="s">
        <v>9</v>
      </c>
      <c r="C52" s="2">
        <v>17</v>
      </c>
      <c r="D52" s="13">
        <v>2018</v>
      </c>
      <c r="E52" s="14">
        <v>43258</v>
      </c>
      <c r="F52" s="15" t="str">
        <f t="shared" si="0"/>
        <v>18158</v>
      </c>
      <c r="G52" s="37">
        <v>17.100000000000001</v>
      </c>
      <c r="H52" s="37">
        <v>8.85</v>
      </c>
      <c r="I52" s="37">
        <v>10.36</v>
      </c>
      <c r="J52" s="30">
        <v>203</v>
      </c>
      <c r="K52" s="30">
        <v>260</v>
      </c>
      <c r="L52" s="30">
        <v>450</v>
      </c>
      <c r="M52" s="30">
        <v>913</v>
      </c>
      <c r="N52" s="30">
        <v>6.5717415115005479E-2</v>
      </c>
      <c r="O52" s="30">
        <v>2.0625</v>
      </c>
      <c r="P52" s="30">
        <v>1.95</v>
      </c>
      <c r="Q52" s="30">
        <v>2.5187500000000003</v>
      </c>
      <c r="R52" s="30">
        <v>2.1770833333333335</v>
      </c>
      <c r="S52" s="30">
        <v>0.53527302392790743</v>
      </c>
      <c r="T52" s="30">
        <v>0.25888888888888889</v>
      </c>
      <c r="U52" s="30">
        <v>0.3125</v>
      </c>
      <c r="V52" s="30">
        <v>0.38749999999999996</v>
      </c>
      <c r="W52" s="30">
        <v>0.31719999999999998</v>
      </c>
      <c r="X52" s="30">
        <v>0.12607934009979596</v>
      </c>
      <c r="Y52" s="30">
        <v>0.36</v>
      </c>
      <c r="Z52" s="30">
        <v>0.44</v>
      </c>
      <c r="AA52" s="30">
        <v>0.74</v>
      </c>
      <c r="AB52" s="30">
        <v>0.74</v>
      </c>
      <c r="AC52" s="30">
        <v>6.8634405212274077</v>
      </c>
      <c r="AD52" s="30">
        <v>0</v>
      </c>
      <c r="AE52" s="30">
        <v>28.000000000000004</v>
      </c>
      <c r="AF52" s="30">
        <v>0</v>
      </c>
      <c r="AG52" s="30">
        <v>28.000000000000004</v>
      </c>
      <c r="AH52" s="30">
        <v>0</v>
      </c>
      <c r="AI52" s="30">
        <v>72</v>
      </c>
      <c r="AJ52" s="30">
        <v>0</v>
      </c>
      <c r="AK52" s="30">
        <v>72</v>
      </c>
      <c r="AL52" s="30">
        <v>72</v>
      </c>
      <c r="AM52" s="30">
        <v>0.49749999999999994</v>
      </c>
      <c r="AN52" s="30">
        <v>0.58125000000000004</v>
      </c>
      <c r="AO52" s="30">
        <v>0.39124999999999999</v>
      </c>
      <c r="AP52" s="30">
        <v>0.4924</v>
      </c>
      <c r="AQ52" s="30">
        <v>0.2148503355051295</v>
      </c>
      <c r="AR52" s="30">
        <v>0.79</v>
      </c>
      <c r="AS52" s="30">
        <v>1.05</v>
      </c>
      <c r="AT52" s="30">
        <v>0.78</v>
      </c>
      <c r="AU52" s="30">
        <v>1.05</v>
      </c>
      <c r="AV52" s="30">
        <v>4.1666666666666661</v>
      </c>
      <c r="AW52" s="30">
        <v>0.91304347826086951</v>
      </c>
      <c r="AX52" s="30">
        <v>0</v>
      </c>
      <c r="AY52" s="30">
        <v>0</v>
      </c>
      <c r="AZ52" s="30">
        <v>12.5</v>
      </c>
      <c r="BA52" s="30">
        <v>4.1666666666666661</v>
      </c>
      <c r="BB52" s="30">
        <v>87.5</v>
      </c>
      <c r="BC52" s="30">
        <v>0.91666666666666663</v>
      </c>
      <c r="BD52" s="30">
        <v>16.666666666666664</v>
      </c>
      <c r="BE52" s="30">
        <v>0.125</v>
      </c>
      <c r="BF52" s="30">
        <v>0</v>
      </c>
      <c r="BG52" s="30">
        <v>0</v>
      </c>
      <c r="BH52" s="30">
        <v>4.1666666666666664E-2</v>
      </c>
      <c r="BI52" s="30">
        <v>0.625</v>
      </c>
      <c r="BJ52" s="30">
        <v>1.5</v>
      </c>
      <c r="BK52" s="30">
        <v>1.25</v>
      </c>
      <c r="BL52" s="30">
        <v>1.25</v>
      </c>
      <c r="BM52" s="30">
        <v>1.3333333333333333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0.25</v>
      </c>
      <c r="BU52" s="30">
        <v>8.3333333333333329E-2</v>
      </c>
      <c r="BV52" s="30">
        <v>0</v>
      </c>
      <c r="BW52" s="30">
        <v>54.166666666666664</v>
      </c>
      <c r="BX52" s="30">
        <v>45.833333333333329</v>
      </c>
      <c r="BY52" s="30">
        <v>51.666666666666664</v>
      </c>
      <c r="BZ52" s="30">
        <v>0.16666666666666666</v>
      </c>
      <c r="CA52" s="30">
        <v>81.531531531531527</v>
      </c>
      <c r="CB52" s="30">
        <v>12.074265144839197</v>
      </c>
      <c r="CC52" s="30">
        <v>18.468468468468473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</row>
    <row r="53" spans="1:86" ht="15.75" x14ac:dyDescent="0.25">
      <c r="A53" s="2">
        <v>51</v>
      </c>
      <c r="B53" s="2" t="s">
        <v>9</v>
      </c>
      <c r="C53" s="2">
        <v>20</v>
      </c>
      <c r="D53" s="13">
        <v>2018</v>
      </c>
      <c r="E53" s="14">
        <v>43273</v>
      </c>
      <c r="F53" s="15" t="str">
        <f t="shared" si="0"/>
        <v>18173</v>
      </c>
      <c r="G53" s="37">
        <v>13.4</v>
      </c>
      <c r="H53" s="37">
        <v>8.8000000000000007</v>
      </c>
      <c r="I53" s="37">
        <v>13.01</v>
      </c>
      <c r="J53" s="30">
        <v>1987</v>
      </c>
      <c r="K53" s="30">
        <v>1464</v>
      </c>
      <c r="L53" s="30">
        <v>1064</v>
      </c>
      <c r="M53" s="30">
        <v>4515</v>
      </c>
      <c r="N53" s="30">
        <v>0.95681063122923593</v>
      </c>
      <c r="O53" s="30">
        <v>4.3874999999999993</v>
      </c>
      <c r="P53" s="30">
        <v>4.8375000000000004</v>
      </c>
      <c r="Q53" s="30">
        <v>3.9375</v>
      </c>
      <c r="R53" s="30">
        <v>4.3875000000000002</v>
      </c>
      <c r="S53" s="30">
        <v>1.1880976756801278</v>
      </c>
      <c r="T53" s="30">
        <v>0.25624999999999998</v>
      </c>
      <c r="U53" s="30">
        <v>0.20600000000000004</v>
      </c>
      <c r="V53" s="30">
        <v>0.2106666666666667</v>
      </c>
      <c r="W53" s="30">
        <v>0.22500000000000001</v>
      </c>
      <c r="X53" s="30">
        <v>0.11377853732385372</v>
      </c>
      <c r="Y53" s="30">
        <v>0.56000000000000005</v>
      </c>
      <c r="Z53" s="30">
        <v>0.4</v>
      </c>
      <c r="AA53" s="30">
        <v>0.32</v>
      </c>
      <c r="AB53" s="30">
        <v>0.56000000000000005</v>
      </c>
      <c r="AC53" s="30">
        <v>19.5</v>
      </c>
      <c r="AD53" s="30">
        <v>0</v>
      </c>
      <c r="AE53" s="30">
        <v>13.043478260869565</v>
      </c>
      <c r="AF53" s="30">
        <v>0</v>
      </c>
      <c r="AG53" s="30">
        <v>13.043478260869565</v>
      </c>
      <c r="AH53" s="30">
        <v>8.695652173913043</v>
      </c>
      <c r="AI53" s="30">
        <v>73.91304347826086</v>
      </c>
      <c r="AJ53" s="30">
        <v>4.3478260869565215</v>
      </c>
      <c r="AK53" s="30">
        <v>86.956521739130423</v>
      </c>
      <c r="AL53" s="30">
        <v>73.91304347826086</v>
      </c>
      <c r="AM53" s="30">
        <v>0.21249999999999999</v>
      </c>
      <c r="AN53" s="30">
        <v>0.16666666666666666</v>
      </c>
      <c r="AO53" s="30">
        <v>0.19466666666666668</v>
      </c>
      <c r="AP53" s="30">
        <v>0.19173913043478258</v>
      </c>
      <c r="AQ53" s="30">
        <v>0.16349385782314188</v>
      </c>
      <c r="AR53" s="30">
        <v>0.61</v>
      </c>
      <c r="AS53" s="30">
        <v>0.49</v>
      </c>
      <c r="AT53" s="30">
        <v>0.46</v>
      </c>
      <c r="AU53" s="30">
        <v>0.61</v>
      </c>
      <c r="AV53" s="30">
        <v>54.166666666666664</v>
      </c>
      <c r="AW53" s="30">
        <v>0.16666666666666666</v>
      </c>
      <c r="AX53" s="30">
        <v>25</v>
      </c>
      <c r="AY53" s="30">
        <v>37.5</v>
      </c>
      <c r="AZ53" s="30">
        <v>25</v>
      </c>
      <c r="BA53" s="30">
        <v>29.166666666666668</v>
      </c>
      <c r="BB53" s="30">
        <v>54.166666666666664</v>
      </c>
      <c r="BC53" s="30">
        <v>0.83333333333333337</v>
      </c>
      <c r="BD53" s="30">
        <v>25</v>
      </c>
      <c r="BE53" s="30">
        <v>0.125</v>
      </c>
      <c r="BF53" s="30">
        <v>0.25</v>
      </c>
      <c r="BG53" s="30">
        <v>0.25</v>
      </c>
      <c r="BH53" s="30">
        <v>0.20833333333333334</v>
      </c>
      <c r="BI53" s="30">
        <v>0.75</v>
      </c>
      <c r="BJ53" s="30">
        <v>0</v>
      </c>
      <c r="BK53" s="30">
        <v>0</v>
      </c>
      <c r="BL53" s="30">
        <v>0</v>
      </c>
      <c r="BM53" s="30">
        <v>0</v>
      </c>
      <c r="BN53" s="30">
        <v>1</v>
      </c>
      <c r="BO53" s="30">
        <v>1.75</v>
      </c>
      <c r="BP53" s="30">
        <v>0.5</v>
      </c>
      <c r="BQ53" s="30">
        <v>1.0833333333333333</v>
      </c>
      <c r="BR53" s="30">
        <v>0.75</v>
      </c>
      <c r="BS53" s="30">
        <v>0.75</v>
      </c>
      <c r="BT53" s="30">
        <v>0.75</v>
      </c>
      <c r="BU53" s="30">
        <v>0.75</v>
      </c>
      <c r="BV53" s="30">
        <v>12.5</v>
      </c>
      <c r="BW53" s="30">
        <v>79.166666666666657</v>
      </c>
      <c r="BX53" s="30">
        <v>8.3333333333333321</v>
      </c>
      <c r="BY53" s="30">
        <v>33.541666666666664</v>
      </c>
      <c r="BZ53" s="30">
        <v>0.70833333333333337</v>
      </c>
      <c r="CA53" s="30">
        <v>6.563706563706563</v>
      </c>
      <c r="CB53" s="30">
        <v>4.7544759981313103</v>
      </c>
      <c r="CC53" s="30">
        <v>93.43629343629344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</row>
    <row r="54" spans="1:86" ht="15.75" x14ac:dyDescent="0.25">
      <c r="A54" s="2">
        <v>52</v>
      </c>
      <c r="B54" s="2" t="s">
        <v>9</v>
      </c>
      <c r="C54" s="2">
        <v>25</v>
      </c>
      <c r="D54" s="13">
        <v>2018</v>
      </c>
      <c r="E54" s="14">
        <v>43287</v>
      </c>
      <c r="F54" s="15" t="str">
        <f t="shared" si="0"/>
        <v>18187</v>
      </c>
      <c r="G54" s="37">
        <v>15.7</v>
      </c>
      <c r="H54" s="37">
        <v>8.1199999999999992</v>
      </c>
      <c r="I54" s="37">
        <v>11.67</v>
      </c>
      <c r="J54" s="30">
        <v>432</v>
      </c>
      <c r="K54" s="30">
        <v>293</v>
      </c>
      <c r="L54" s="30">
        <v>220</v>
      </c>
      <c r="M54" s="30">
        <v>945</v>
      </c>
      <c r="N54" s="30">
        <v>0</v>
      </c>
      <c r="O54" s="30">
        <v>1.0375000000000001</v>
      </c>
      <c r="P54" s="30">
        <v>0.92499999999999993</v>
      </c>
      <c r="Q54" s="30">
        <v>0.95</v>
      </c>
      <c r="R54" s="30">
        <v>0.97083333333333355</v>
      </c>
      <c r="S54" s="30">
        <v>0.27263475593718317</v>
      </c>
      <c r="T54" s="30">
        <v>0.23249999999999998</v>
      </c>
      <c r="U54" s="30">
        <v>0.17750000000000002</v>
      </c>
      <c r="V54" s="30">
        <v>0.22000000000000003</v>
      </c>
      <c r="W54" s="30">
        <v>0.21000000000000005</v>
      </c>
      <c r="X54" s="30">
        <v>0.10210821199355966</v>
      </c>
      <c r="Y54" s="30">
        <v>0.53</v>
      </c>
      <c r="Z54" s="30">
        <v>0.32</v>
      </c>
      <c r="AA54" s="30">
        <v>0.36</v>
      </c>
      <c r="AB54" s="30">
        <v>0.53</v>
      </c>
      <c r="AC54" s="30">
        <v>4.6230158730158726</v>
      </c>
      <c r="AD54" s="30">
        <v>0</v>
      </c>
      <c r="AE54" s="30">
        <v>12.5</v>
      </c>
      <c r="AF54" s="30">
        <v>0</v>
      </c>
      <c r="AG54" s="30">
        <v>12.5</v>
      </c>
      <c r="AH54" s="30">
        <v>8.3333333333333321</v>
      </c>
      <c r="AI54" s="30">
        <v>79.166666666666657</v>
      </c>
      <c r="AJ54" s="30">
        <v>0</v>
      </c>
      <c r="AK54" s="30">
        <v>87.499999999999986</v>
      </c>
      <c r="AL54" s="30">
        <v>79.166666666666657</v>
      </c>
      <c r="AM54" s="30">
        <v>0.30249999999999999</v>
      </c>
      <c r="AN54" s="30">
        <v>0.41375000000000001</v>
      </c>
      <c r="AO54" s="30">
        <v>0.26500000000000001</v>
      </c>
      <c r="AP54" s="30">
        <v>0.32708333333333334</v>
      </c>
      <c r="AQ54" s="30">
        <v>0.19068478808178985</v>
      </c>
      <c r="AR54" s="30">
        <v>0.67</v>
      </c>
      <c r="AS54" s="30">
        <v>0.93</v>
      </c>
      <c r="AT54" s="30">
        <v>0.36</v>
      </c>
      <c r="AU54" s="30">
        <v>0.93</v>
      </c>
      <c r="AV54" s="30">
        <v>20.833333333333336</v>
      </c>
      <c r="AW54" s="30">
        <v>0.70833333333333337</v>
      </c>
      <c r="AX54" s="30">
        <v>25</v>
      </c>
      <c r="AY54" s="30">
        <v>0</v>
      </c>
      <c r="AZ54" s="30">
        <v>0</v>
      </c>
      <c r="BA54" s="30">
        <v>8.3333333333333321</v>
      </c>
      <c r="BB54" s="30">
        <v>70.833333333333343</v>
      </c>
      <c r="BC54" s="30">
        <v>0.58333333333333337</v>
      </c>
      <c r="BD54" s="30">
        <v>16.666666666666664</v>
      </c>
      <c r="BE54" s="30">
        <v>0</v>
      </c>
      <c r="BF54" s="30">
        <v>0</v>
      </c>
      <c r="BG54" s="30">
        <v>0</v>
      </c>
      <c r="BH54" s="30">
        <v>0</v>
      </c>
      <c r="BI54" s="30">
        <v>0.20833333333333334</v>
      </c>
      <c r="BJ54" s="30">
        <v>1</v>
      </c>
      <c r="BK54" s="30">
        <v>1.5</v>
      </c>
      <c r="BL54" s="30">
        <v>1.25</v>
      </c>
      <c r="BM54" s="30">
        <v>1.25</v>
      </c>
      <c r="BN54" s="30">
        <v>0</v>
      </c>
      <c r="BO54" s="30">
        <v>0</v>
      </c>
      <c r="BP54" s="30">
        <v>0</v>
      </c>
      <c r="BQ54" s="30">
        <v>0</v>
      </c>
      <c r="BR54" s="30">
        <v>0</v>
      </c>
      <c r="BS54" s="30">
        <v>0.25</v>
      </c>
      <c r="BT54" s="30">
        <v>0</v>
      </c>
      <c r="BU54" s="30">
        <v>8.3333333333333329E-2</v>
      </c>
      <c r="BV54" s="30">
        <v>0</v>
      </c>
      <c r="BW54" s="30">
        <v>70.833333333333343</v>
      </c>
      <c r="BX54" s="30">
        <v>29.166666666666668</v>
      </c>
      <c r="BY54" s="30">
        <v>47.5</v>
      </c>
      <c r="BZ54" s="30">
        <v>0</v>
      </c>
      <c r="CA54" s="30">
        <v>98.198198198198199</v>
      </c>
      <c r="CB54" s="30">
        <v>1.7752507291971895</v>
      </c>
      <c r="CC54" s="30">
        <v>1.8018018018018012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</row>
    <row r="55" spans="1:86" ht="15.75" x14ac:dyDescent="0.25">
      <c r="A55" s="2">
        <v>53</v>
      </c>
      <c r="B55" s="2" t="s">
        <v>9</v>
      </c>
      <c r="C55" s="2">
        <v>29</v>
      </c>
      <c r="D55" s="13">
        <v>2018</v>
      </c>
      <c r="E55" s="14">
        <v>43292</v>
      </c>
      <c r="F55" s="15" t="str">
        <f t="shared" si="0"/>
        <v>18192</v>
      </c>
      <c r="G55" s="37">
        <v>23.2</v>
      </c>
      <c r="H55" s="37">
        <v>7.96</v>
      </c>
      <c r="I55" s="37">
        <v>10.3</v>
      </c>
      <c r="J55" s="30">
        <v>476</v>
      </c>
      <c r="K55" s="30">
        <v>504</v>
      </c>
      <c r="L55" s="30">
        <v>313</v>
      </c>
      <c r="M55" s="30">
        <v>1293</v>
      </c>
      <c r="N55" s="30">
        <v>9.2807424593967514E-2</v>
      </c>
      <c r="O55" s="30">
        <v>1.5750000000000002</v>
      </c>
      <c r="P55" s="30">
        <v>3.6749999999999998</v>
      </c>
      <c r="Q55" s="30">
        <v>2.7</v>
      </c>
      <c r="R55" s="30">
        <v>2.6499999999999995</v>
      </c>
      <c r="S55" s="30">
        <v>1.2215457064897246</v>
      </c>
      <c r="T55" s="30">
        <v>0.22000000000000003</v>
      </c>
      <c r="U55" s="30">
        <v>0.29833333333333328</v>
      </c>
      <c r="V55" s="30">
        <v>0.16818181818181818</v>
      </c>
      <c r="W55" s="30">
        <v>0.23193548387096771</v>
      </c>
      <c r="X55" s="30">
        <v>8.6116949738469437E-2</v>
      </c>
      <c r="Y55" s="30">
        <v>0.3</v>
      </c>
      <c r="Z55" s="30">
        <v>0.42</v>
      </c>
      <c r="AA55" s="30">
        <v>0.3</v>
      </c>
      <c r="AB55" s="30">
        <v>0.42</v>
      </c>
      <c r="AC55" s="30">
        <v>11.42559109874826</v>
      </c>
      <c r="AD55" s="30">
        <v>0</v>
      </c>
      <c r="AE55" s="30">
        <v>20.689655172413794</v>
      </c>
      <c r="AF55" s="30">
        <v>0</v>
      </c>
      <c r="AG55" s="30">
        <v>20.689655172413794</v>
      </c>
      <c r="AH55" s="30">
        <v>0</v>
      </c>
      <c r="AI55" s="30">
        <v>79.310344827586206</v>
      </c>
      <c r="AJ55" s="30">
        <v>0</v>
      </c>
      <c r="AK55" s="30">
        <v>79.310344827586206</v>
      </c>
      <c r="AL55" s="30">
        <v>79.310344827586206</v>
      </c>
      <c r="AM55" s="30">
        <v>0.28000000000000003</v>
      </c>
      <c r="AN55" s="30">
        <v>8.2727272727272733E-2</v>
      </c>
      <c r="AO55" s="30">
        <v>0.25</v>
      </c>
      <c r="AP55" s="30">
        <v>0.19161290322580646</v>
      </c>
      <c r="AQ55" s="30">
        <v>0.18615579092422471</v>
      </c>
      <c r="AR55" s="30">
        <v>0.68</v>
      </c>
      <c r="AS55" s="30">
        <v>0.18</v>
      </c>
      <c r="AT55" s="30">
        <v>0.67</v>
      </c>
      <c r="AU55" s="30">
        <v>0.68</v>
      </c>
      <c r="AV55" s="30">
        <v>25</v>
      </c>
      <c r="AW55" s="30">
        <v>0.375</v>
      </c>
      <c r="AX55" s="30">
        <v>25</v>
      </c>
      <c r="AY55" s="30">
        <v>75</v>
      </c>
      <c r="AZ55" s="30">
        <v>12.5</v>
      </c>
      <c r="BA55" s="30">
        <v>37.5</v>
      </c>
      <c r="BB55" s="30">
        <v>37.5</v>
      </c>
      <c r="BC55" s="30">
        <v>1.25</v>
      </c>
      <c r="BD55" s="30">
        <v>41.666666666666671</v>
      </c>
      <c r="BE55" s="30">
        <v>0</v>
      </c>
      <c r="BF55" s="30">
        <v>0</v>
      </c>
      <c r="BG55" s="30">
        <v>0.125</v>
      </c>
      <c r="BH55" s="30">
        <v>4.1666666666666664E-2</v>
      </c>
      <c r="BI55" s="30">
        <v>0.625</v>
      </c>
      <c r="BJ55" s="30">
        <v>1</v>
      </c>
      <c r="BK55" s="30">
        <v>0.5</v>
      </c>
      <c r="BL55" s="30">
        <v>1</v>
      </c>
      <c r="BM55" s="30">
        <v>0.83333333333333337</v>
      </c>
      <c r="BN55" s="30">
        <v>0</v>
      </c>
      <c r="BO55" s="30">
        <v>0</v>
      </c>
      <c r="BP55" s="30">
        <v>0.5</v>
      </c>
      <c r="BQ55" s="30">
        <v>0.16666666666666666</v>
      </c>
      <c r="BR55" s="30">
        <v>0.5</v>
      </c>
      <c r="BS55" s="30">
        <v>1.25</v>
      </c>
      <c r="BT55" s="30">
        <v>0.5</v>
      </c>
      <c r="BU55" s="30">
        <v>0.75</v>
      </c>
      <c r="BV55" s="30">
        <v>16.666666666666664</v>
      </c>
      <c r="BW55" s="30">
        <v>54.166666666666664</v>
      </c>
      <c r="BX55" s="30">
        <v>29.166666666666668</v>
      </c>
      <c r="BY55" s="30">
        <v>36.25</v>
      </c>
      <c r="BZ55" s="30">
        <v>0.16666666666666666</v>
      </c>
      <c r="CA55" s="30">
        <v>42.117117117117118</v>
      </c>
      <c r="CB55" s="30">
        <v>12.078969954077836</v>
      </c>
      <c r="CC55" s="30">
        <v>57.882882882882882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</row>
    <row r="56" spans="1:86" ht="15.75" x14ac:dyDescent="0.25">
      <c r="A56" s="3">
        <v>54</v>
      </c>
      <c r="B56" s="3" t="s">
        <v>9</v>
      </c>
      <c r="C56" s="3">
        <v>33</v>
      </c>
      <c r="D56" s="13">
        <v>2018</v>
      </c>
      <c r="E56" s="14">
        <v>43304</v>
      </c>
      <c r="F56" s="15" t="str">
        <f t="shared" si="0"/>
        <v>18204</v>
      </c>
      <c r="G56" s="37">
        <v>13.1</v>
      </c>
      <c r="H56" s="37">
        <v>7.91</v>
      </c>
      <c r="I56" s="37">
        <v>12.12</v>
      </c>
      <c r="J56" s="30">
        <v>251</v>
      </c>
      <c r="K56" s="30">
        <v>307</v>
      </c>
      <c r="L56" s="30">
        <v>178</v>
      </c>
      <c r="M56" s="30">
        <v>736</v>
      </c>
      <c r="N56" s="30">
        <v>0</v>
      </c>
      <c r="O56" s="30">
        <v>1.9624999999999999</v>
      </c>
      <c r="P56" s="30">
        <v>2.0625</v>
      </c>
      <c r="Q56" s="30">
        <v>1.8875</v>
      </c>
      <c r="R56" s="30">
        <v>1.9708333333333332</v>
      </c>
      <c r="S56" s="30">
        <v>0.74219367369667266</v>
      </c>
      <c r="T56" s="30">
        <v>0.26</v>
      </c>
      <c r="U56" s="30">
        <v>0.21250000000000002</v>
      </c>
      <c r="V56" s="30">
        <v>0.20250000000000001</v>
      </c>
      <c r="W56" s="30">
        <v>0.22500000000000001</v>
      </c>
      <c r="X56" s="30">
        <v>0.2029564099697915</v>
      </c>
      <c r="Y56" s="30">
        <v>0.7</v>
      </c>
      <c r="Z56" s="30">
        <v>0.84</v>
      </c>
      <c r="AA56" s="30">
        <v>0.4</v>
      </c>
      <c r="AB56" s="30">
        <v>0.84</v>
      </c>
      <c r="AC56" s="30">
        <v>8.7592592592592577</v>
      </c>
      <c r="AD56" s="30">
        <v>0</v>
      </c>
      <c r="AE56" s="30">
        <v>4.3478260869565215</v>
      </c>
      <c r="AF56" s="30">
        <v>0</v>
      </c>
      <c r="AG56" s="30">
        <v>4.3478260869565215</v>
      </c>
      <c r="AH56" s="30">
        <v>0</v>
      </c>
      <c r="AI56" s="30">
        <v>95.652173913043484</v>
      </c>
      <c r="AJ56" s="30">
        <v>0</v>
      </c>
      <c r="AK56" s="30">
        <v>95.652173913043484</v>
      </c>
      <c r="AL56" s="30">
        <v>95.652173913043484</v>
      </c>
      <c r="AM56" s="30">
        <v>0.16125</v>
      </c>
      <c r="AN56" s="30">
        <v>0.12499999999999999</v>
      </c>
      <c r="AO56" s="30">
        <v>0.13625000000000001</v>
      </c>
      <c r="AP56" s="30">
        <v>0.14083333333333334</v>
      </c>
      <c r="AQ56" s="30">
        <v>8.7074014826301727E-2</v>
      </c>
      <c r="AR56" s="30">
        <v>0.28999999999999998</v>
      </c>
      <c r="AS56" s="30">
        <v>0.25</v>
      </c>
      <c r="AT56" s="30">
        <v>0.28000000000000003</v>
      </c>
      <c r="AU56" s="30">
        <v>0.28999999999999998</v>
      </c>
      <c r="AV56" s="30">
        <v>41.666666666666671</v>
      </c>
      <c r="AW56" s="30">
        <v>0.29166666666666669</v>
      </c>
      <c r="AX56" s="30">
        <v>37.5</v>
      </c>
      <c r="AY56" s="30">
        <v>12.5</v>
      </c>
      <c r="AZ56" s="30">
        <v>37.5</v>
      </c>
      <c r="BA56" s="30">
        <v>29.166666666666668</v>
      </c>
      <c r="BB56" s="30">
        <v>41.666666666666671</v>
      </c>
      <c r="BC56" s="30">
        <v>1.75</v>
      </c>
      <c r="BD56" s="30">
        <v>58.333333333333336</v>
      </c>
      <c r="BE56" s="30">
        <v>0.375</v>
      </c>
      <c r="BF56" s="30">
        <v>0.625</v>
      </c>
      <c r="BG56" s="30">
        <v>0.5</v>
      </c>
      <c r="BH56" s="30">
        <v>0.5</v>
      </c>
      <c r="BI56" s="30">
        <v>1.1666666666666667</v>
      </c>
      <c r="BJ56" s="30">
        <v>0.5</v>
      </c>
      <c r="BK56" s="30">
        <v>0</v>
      </c>
      <c r="BL56" s="30">
        <v>0.75</v>
      </c>
      <c r="BM56" s="30">
        <v>0.41666666666666669</v>
      </c>
      <c r="BN56" s="30">
        <v>0.75</v>
      </c>
      <c r="BO56" s="30">
        <v>0.25</v>
      </c>
      <c r="BP56" s="30">
        <v>1.25</v>
      </c>
      <c r="BQ56" s="30">
        <v>0.75</v>
      </c>
      <c r="BR56" s="30">
        <v>0.75</v>
      </c>
      <c r="BS56" s="30">
        <v>0.25</v>
      </c>
      <c r="BT56" s="30">
        <v>0.75</v>
      </c>
      <c r="BU56" s="30">
        <v>0.58333333333333337</v>
      </c>
      <c r="BV56" s="30">
        <v>37.5</v>
      </c>
      <c r="BW56" s="30">
        <v>54.166666666666664</v>
      </c>
      <c r="BX56" s="30">
        <v>8.3333333333333321</v>
      </c>
      <c r="BY56" s="30">
        <v>25.416666666666668</v>
      </c>
      <c r="BZ56" s="30">
        <v>1.2083333333333333</v>
      </c>
      <c r="CA56" s="30">
        <v>7.8078078078078077</v>
      </c>
      <c r="CB56" s="30">
        <v>6.1865188816503158</v>
      </c>
      <c r="CC56" s="30">
        <v>92.192192192192195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</row>
    <row r="57" spans="1:86" ht="15.75" x14ac:dyDescent="0.25">
      <c r="A57" s="2">
        <v>55</v>
      </c>
      <c r="B57" s="2" t="s">
        <v>9</v>
      </c>
      <c r="C57" s="2">
        <v>36</v>
      </c>
      <c r="D57" s="13">
        <v>2018</v>
      </c>
      <c r="E57" s="14">
        <v>43320</v>
      </c>
      <c r="F57" s="15" t="str">
        <f t="shared" si="0"/>
        <v>18220</v>
      </c>
      <c r="G57" s="37">
        <v>25.7</v>
      </c>
      <c r="H57" s="37">
        <v>8.67</v>
      </c>
      <c r="I57" s="37">
        <v>12.74</v>
      </c>
      <c r="J57" s="30">
        <v>249</v>
      </c>
      <c r="K57" s="30">
        <v>225</v>
      </c>
      <c r="L57" s="30">
        <v>159</v>
      </c>
      <c r="M57" s="30">
        <v>633</v>
      </c>
      <c r="N57" s="30">
        <v>0</v>
      </c>
      <c r="O57" s="30">
        <v>2.0374999999999996</v>
      </c>
      <c r="P57" s="30">
        <v>1.6124999999999998</v>
      </c>
      <c r="Q57" s="30">
        <v>1.9375</v>
      </c>
      <c r="R57" s="30">
        <v>1.8625</v>
      </c>
      <c r="S57" s="30">
        <v>0.59695786756870328</v>
      </c>
      <c r="T57" s="30">
        <v>0.13125000000000001</v>
      </c>
      <c r="U57" s="30">
        <v>0.22727272727272732</v>
      </c>
      <c r="V57" s="30">
        <v>0.14833333333333334</v>
      </c>
      <c r="W57" s="30">
        <v>0.17193548387096771</v>
      </c>
      <c r="X57" s="30">
        <v>0.17702013736368549</v>
      </c>
      <c r="Y57" s="30">
        <v>0.24</v>
      </c>
      <c r="Z57" s="30">
        <v>0.86</v>
      </c>
      <c r="AA57" s="30">
        <v>0.42</v>
      </c>
      <c r="AB57" s="30">
        <v>0.86</v>
      </c>
      <c r="AC57" s="30">
        <v>10.832551594746718</v>
      </c>
      <c r="AD57" s="30">
        <v>7.1428571428571423</v>
      </c>
      <c r="AE57" s="30">
        <v>3.5714285714285712</v>
      </c>
      <c r="AF57" s="30">
        <v>0</v>
      </c>
      <c r="AG57" s="30">
        <v>10.714285714285714</v>
      </c>
      <c r="AH57" s="30">
        <v>3.5714285714285712</v>
      </c>
      <c r="AI57" s="30">
        <v>82.142857142857139</v>
      </c>
      <c r="AJ57" s="30">
        <v>3.5714285714285712</v>
      </c>
      <c r="AK57" s="30">
        <v>89.285714285714278</v>
      </c>
      <c r="AL57" s="30">
        <v>82.142857142857139</v>
      </c>
      <c r="AM57" s="30">
        <v>0.16250000000000001</v>
      </c>
      <c r="AN57" s="30">
        <v>0.15</v>
      </c>
      <c r="AO57" s="30">
        <v>0.12727272727272729</v>
      </c>
      <c r="AP57" s="30">
        <v>0.16774193548387092</v>
      </c>
      <c r="AQ57" s="30">
        <v>0.18800194462503764</v>
      </c>
      <c r="AR57" s="30">
        <v>0.36</v>
      </c>
      <c r="AS57" s="30">
        <v>0.39</v>
      </c>
      <c r="AT57" s="30">
        <v>0.25</v>
      </c>
      <c r="AU57" s="30">
        <v>0.39</v>
      </c>
      <c r="AV57" s="30">
        <v>29.166666666666668</v>
      </c>
      <c r="AW57" s="30">
        <v>0.58333333333333337</v>
      </c>
      <c r="AX57" s="30">
        <v>0</v>
      </c>
      <c r="AY57" s="30">
        <v>25</v>
      </c>
      <c r="AZ57" s="30">
        <v>12.5</v>
      </c>
      <c r="BA57" s="30">
        <v>12.5</v>
      </c>
      <c r="BB57" s="30">
        <v>58.333333333333336</v>
      </c>
      <c r="BC57" s="30">
        <v>1.8333333333333333</v>
      </c>
      <c r="BD57" s="30">
        <v>75</v>
      </c>
      <c r="BE57" s="30">
        <v>0.125</v>
      </c>
      <c r="BF57" s="30">
        <v>0.25</v>
      </c>
      <c r="BG57" s="30">
        <v>0</v>
      </c>
      <c r="BH57" s="30">
        <v>0.125</v>
      </c>
      <c r="BI57" s="30">
        <v>0.29166666666666669</v>
      </c>
      <c r="BJ57" s="30">
        <v>0.25</v>
      </c>
      <c r="BK57" s="30">
        <v>0.25</v>
      </c>
      <c r="BL57" s="30">
        <v>0</v>
      </c>
      <c r="BM57" s="30">
        <v>0.16666666666666666</v>
      </c>
      <c r="BN57" s="30">
        <v>0.5</v>
      </c>
      <c r="BO57" s="30">
        <v>1</v>
      </c>
      <c r="BP57" s="30">
        <v>0.25</v>
      </c>
      <c r="BQ57" s="30">
        <v>0.58333333333333337</v>
      </c>
      <c r="BR57" s="30">
        <v>0.25</v>
      </c>
      <c r="BS57" s="30">
        <v>1</v>
      </c>
      <c r="BT57" s="30">
        <v>0.5</v>
      </c>
      <c r="BU57" s="30">
        <v>0.58333333333333337</v>
      </c>
      <c r="BV57" s="30">
        <v>37.5</v>
      </c>
      <c r="BW57" s="30">
        <v>41.666666666666671</v>
      </c>
      <c r="BX57" s="30">
        <v>20.833333333333336</v>
      </c>
      <c r="BY57" s="30">
        <v>30.833333333333332</v>
      </c>
      <c r="BZ57" s="30">
        <v>0.75</v>
      </c>
      <c r="CA57" s="30">
        <v>55.067567567567565</v>
      </c>
      <c r="CB57" s="30">
        <v>15.759789584316648</v>
      </c>
      <c r="CC57" s="30">
        <v>44.932432432432435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</row>
    <row r="58" spans="1:86" ht="15.75" x14ac:dyDescent="0.25">
      <c r="A58" s="2">
        <v>56</v>
      </c>
      <c r="B58" s="2" t="s">
        <v>9</v>
      </c>
      <c r="C58" s="2">
        <v>39</v>
      </c>
      <c r="D58" s="13">
        <v>2018</v>
      </c>
      <c r="E58" s="14">
        <v>43299</v>
      </c>
      <c r="F58" s="15" t="str">
        <f t="shared" si="0"/>
        <v>18199</v>
      </c>
      <c r="G58" s="37">
        <v>12.5</v>
      </c>
      <c r="H58" s="37">
        <v>8.5</v>
      </c>
      <c r="I58" s="37">
        <v>10.3</v>
      </c>
      <c r="J58" s="30">
        <v>477</v>
      </c>
      <c r="K58" s="30">
        <v>537</v>
      </c>
      <c r="L58" s="30">
        <v>484</v>
      </c>
      <c r="M58" s="30">
        <v>1498</v>
      </c>
      <c r="N58" s="30">
        <v>0</v>
      </c>
      <c r="O58" s="30">
        <v>0.95</v>
      </c>
      <c r="P58" s="30">
        <v>0.68749999999999989</v>
      </c>
      <c r="Q58" s="30">
        <v>1.1000000000000001</v>
      </c>
      <c r="R58" s="30">
        <v>0.91250000000000009</v>
      </c>
      <c r="S58" s="30">
        <v>0.24013130466113874</v>
      </c>
      <c r="T58" s="30">
        <v>0.28249999999999997</v>
      </c>
      <c r="U58" s="30">
        <v>0.30500000000000005</v>
      </c>
      <c r="V58" s="30">
        <v>0.46000000000000008</v>
      </c>
      <c r="W58" s="30">
        <v>0.34916666666666668</v>
      </c>
      <c r="X58" s="30">
        <v>0.35907994346259642</v>
      </c>
      <c r="Y58" s="30">
        <v>0.42</v>
      </c>
      <c r="Z58" s="30">
        <v>0.4</v>
      </c>
      <c r="AA58" s="30">
        <v>2</v>
      </c>
      <c r="AB58" s="30">
        <v>2</v>
      </c>
      <c r="AC58" s="30">
        <v>2.6133651551312651</v>
      </c>
      <c r="AD58" s="30">
        <v>0</v>
      </c>
      <c r="AE58" s="30">
        <v>100</v>
      </c>
      <c r="AF58" s="30">
        <v>0</v>
      </c>
      <c r="AG58" s="30">
        <v>100</v>
      </c>
      <c r="AH58" s="30">
        <v>0</v>
      </c>
      <c r="AI58" s="30">
        <v>0</v>
      </c>
      <c r="AJ58" s="30">
        <v>0</v>
      </c>
      <c r="AK58" s="30">
        <v>0</v>
      </c>
      <c r="AL58" s="30">
        <v>100</v>
      </c>
      <c r="AM58" s="30">
        <v>7.0000000000000007E-2</v>
      </c>
      <c r="AN58" s="30">
        <v>0.13250000000000001</v>
      </c>
      <c r="AO58" s="30">
        <v>0.13</v>
      </c>
      <c r="AP58" s="30">
        <v>0.11083333333333334</v>
      </c>
      <c r="AQ58" s="30">
        <v>6.268740020871448E-2</v>
      </c>
      <c r="AR58" s="30">
        <v>0.14000000000000001</v>
      </c>
      <c r="AS58" s="30">
        <v>0.28999999999999998</v>
      </c>
      <c r="AT58" s="30">
        <v>0.19</v>
      </c>
      <c r="AU58" s="30">
        <v>0.28999999999999998</v>
      </c>
      <c r="AV58" s="30">
        <v>0</v>
      </c>
      <c r="AW58" s="30">
        <v>0.20833333333333334</v>
      </c>
      <c r="AX58" s="30">
        <v>50</v>
      </c>
      <c r="AY58" s="30">
        <v>100</v>
      </c>
      <c r="AZ58" s="30">
        <v>87.5</v>
      </c>
      <c r="BA58" s="30">
        <v>79.166666666666657</v>
      </c>
      <c r="BB58" s="30">
        <v>75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0.125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0.75</v>
      </c>
      <c r="BS58" s="30">
        <v>0</v>
      </c>
      <c r="BT58" s="30">
        <v>1</v>
      </c>
      <c r="BU58" s="30">
        <v>0.58333333333333337</v>
      </c>
      <c r="BV58" s="30">
        <v>8.3333333333333321</v>
      </c>
      <c r="BW58" s="30">
        <v>91.666666666666657</v>
      </c>
      <c r="BX58" s="30">
        <v>0</v>
      </c>
      <c r="BY58" s="30">
        <v>32.708333333333336</v>
      </c>
      <c r="BZ58" s="30">
        <v>0.54166666666666663</v>
      </c>
      <c r="CA58" s="30">
        <v>80.180180180180187</v>
      </c>
      <c r="CB58" s="30">
        <v>11.260012379561523</v>
      </c>
      <c r="CC58" s="30">
        <v>19.819819819819813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</row>
    <row r="59" spans="1:86" ht="15.75" x14ac:dyDescent="0.25">
      <c r="A59" s="2">
        <v>57</v>
      </c>
      <c r="B59" s="2" t="s">
        <v>9</v>
      </c>
      <c r="C59" s="2">
        <v>40</v>
      </c>
      <c r="D59" s="13">
        <v>2018</v>
      </c>
      <c r="E59" s="14">
        <v>43285</v>
      </c>
      <c r="F59" s="15" t="str">
        <f t="shared" si="0"/>
        <v>18185</v>
      </c>
      <c r="G59" s="37">
        <v>15.4</v>
      </c>
      <c r="H59" s="37">
        <v>8.1300000000000008</v>
      </c>
      <c r="I59" s="37">
        <v>10.86</v>
      </c>
      <c r="J59" s="30">
        <v>1173</v>
      </c>
      <c r="K59" s="30">
        <v>674</v>
      </c>
      <c r="L59" s="30">
        <v>1484</v>
      </c>
      <c r="M59" s="30">
        <v>3331</v>
      </c>
      <c r="N59" s="30">
        <v>1.5490843590513359</v>
      </c>
      <c r="O59" s="30">
        <v>7.5625</v>
      </c>
      <c r="P59" s="30">
        <v>5.1500000000000012</v>
      </c>
      <c r="Q59" s="30">
        <v>5.7249999999999996</v>
      </c>
      <c r="R59" s="30">
        <v>6.145833333333333</v>
      </c>
      <c r="S59" s="30">
        <v>1.7788562927187028</v>
      </c>
      <c r="T59" s="30">
        <v>0.30375000000000002</v>
      </c>
      <c r="U59" s="30">
        <v>0.26749999999999996</v>
      </c>
      <c r="V59" s="30">
        <v>0.17125000000000001</v>
      </c>
      <c r="W59" s="30">
        <v>0.24749999999999997</v>
      </c>
      <c r="X59" s="30">
        <v>0.12912965610233151</v>
      </c>
      <c r="Y59" s="30">
        <v>0.5</v>
      </c>
      <c r="Z59" s="30">
        <v>0.48</v>
      </c>
      <c r="AA59" s="30">
        <v>0.62</v>
      </c>
      <c r="AB59" s="30">
        <v>0.62</v>
      </c>
      <c r="AC59" s="30">
        <v>24.831649831649834</v>
      </c>
      <c r="AD59" s="30">
        <v>0</v>
      </c>
      <c r="AE59" s="30">
        <v>4.5454545454545459</v>
      </c>
      <c r="AF59" s="30">
        <v>0</v>
      </c>
      <c r="AG59" s="30">
        <v>4.5454545454545459</v>
      </c>
      <c r="AH59" s="30">
        <v>2.2727272727272729</v>
      </c>
      <c r="AI59" s="30">
        <v>93.181818181818173</v>
      </c>
      <c r="AJ59" s="30">
        <v>0</v>
      </c>
      <c r="AK59" s="30">
        <v>95.454545454545439</v>
      </c>
      <c r="AL59" s="30">
        <v>93.181818181818173</v>
      </c>
      <c r="AM59" s="30">
        <v>0.31</v>
      </c>
      <c r="AN59" s="30">
        <v>0.39266666666666666</v>
      </c>
      <c r="AO59" s="30">
        <v>0.40266666666666673</v>
      </c>
      <c r="AP59" s="30">
        <v>0.3664583333333335</v>
      </c>
      <c r="AQ59" s="30">
        <v>0.24621811454293518</v>
      </c>
      <c r="AR59" s="30">
        <v>1.04</v>
      </c>
      <c r="AS59" s="30">
        <v>0.88</v>
      </c>
      <c r="AT59" s="30">
        <v>0.86</v>
      </c>
      <c r="AU59" s="30">
        <v>1.04</v>
      </c>
      <c r="AV59" s="30">
        <v>50</v>
      </c>
      <c r="AW59" s="30">
        <v>0.39130434782608697</v>
      </c>
      <c r="AX59" s="30">
        <v>0</v>
      </c>
      <c r="AY59" s="30">
        <v>12.5</v>
      </c>
      <c r="AZ59" s="30">
        <v>12.5</v>
      </c>
      <c r="BA59" s="30">
        <v>8.3333333333333321</v>
      </c>
      <c r="BB59" s="30">
        <v>50</v>
      </c>
      <c r="BC59" s="30">
        <v>1.1666666666666667</v>
      </c>
      <c r="BD59" s="30">
        <v>41.666666666666671</v>
      </c>
      <c r="BE59" s="30">
        <v>0</v>
      </c>
      <c r="BF59" s="30">
        <v>0</v>
      </c>
      <c r="BG59" s="30">
        <v>0.25</v>
      </c>
      <c r="BH59" s="30">
        <v>8.3333333333333329E-2</v>
      </c>
      <c r="BI59" s="30">
        <v>0.33333333333333331</v>
      </c>
      <c r="BJ59" s="30">
        <v>0.5</v>
      </c>
      <c r="BK59" s="30">
        <v>1</v>
      </c>
      <c r="BL59" s="30">
        <v>0</v>
      </c>
      <c r="BM59" s="30">
        <v>0.5</v>
      </c>
      <c r="BN59" s="30">
        <v>0.75</v>
      </c>
      <c r="BO59" s="30">
        <v>1.75</v>
      </c>
      <c r="BP59" s="30">
        <v>0.25</v>
      </c>
      <c r="BQ59" s="30">
        <v>0.91666666666666663</v>
      </c>
      <c r="BR59" s="30">
        <v>0.75</v>
      </c>
      <c r="BS59" s="30">
        <v>0.25</v>
      </c>
      <c r="BT59" s="30">
        <v>0</v>
      </c>
      <c r="BU59" s="30">
        <v>0.33333333333333331</v>
      </c>
      <c r="BV59" s="30">
        <v>12.5</v>
      </c>
      <c r="BW59" s="30">
        <v>87.5</v>
      </c>
      <c r="BX59" s="30">
        <v>0</v>
      </c>
      <c r="BY59" s="30">
        <v>33.333333333333336</v>
      </c>
      <c r="BZ59" s="30">
        <v>0.20833333333333334</v>
      </c>
      <c r="CA59" s="30">
        <v>61.636636636636645</v>
      </c>
      <c r="CB59" s="30">
        <v>15.105002850417181</v>
      </c>
      <c r="CC59" s="30">
        <v>38.363363363363355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</row>
    <row r="60" spans="1:86" ht="15.75" x14ac:dyDescent="0.25">
      <c r="A60" s="2">
        <v>58</v>
      </c>
      <c r="B60" s="2" t="s">
        <v>9</v>
      </c>
      <c r="C60" s="2">
        <v>41</v>
      </c>
      <c r="D60" s="13">
        <v>2018</v>
      </c>
      <c r="E60" s="14">
        <v>43307</v>
      </c>
      <c r="F60" s="15" t="str">
        <f t="shared" si="0"/>
        <v>18207</v>
      </c>
      <c r="G60" s="37">
        <v>19.2</v>
      </c>
      <c r="H60" s="37">
        <v>8.32</v>
      </c>
      <c r="I60" s="37">
        <v>14.31</v>
      </c>
      <c r="J60" s="30">
        <v>739</v>
      </c>
      <c r="K60" s="30">
        <v>554</v>
      </c>
      <c r="L60" s="30">
        <v>555</v>
      </c>
      <c r="M60" s="30">
        <v>1848</v>
      </c>
      <c r="N60" s="30">
        <v>0</v>
      </c>
      <c r="O60" s="30">
        <v>3.0750000000000002</v>
      </c>
      <c r="P60" s="30">
        <v>2.6999999999999997</v>
      </c>
      <c r="Q60" s="30">
        <v>3.1857142857142859</v>
      </c>
      <c r="R60" s="30">
        <v>2.9782608695652173</v>
      </c>
      <c r="S60" s="30">
        <v>0.83826472372131411</v>
      </c>
      <c r="T60" s="30">
        <v>0.27499999999999997</v>
      </c>
      <c r="U60" s="30">
        <v>0.23333333333333336</v>
      </c>
      <c r="V60" s="30">
        <v>0.19090909090909092</v>
      </c>
      <c r="W60" s="30">
        <v>0.23428571428571426</v>
      </c>
      <c r="X60" s="30">
        <v>0.13638797847416362</v>
      </c>
      <c r="Y60" s="30">
        <v>0.62</v>
      </c>
      <c r="Z60" s="30">
        <v>0.52</v>
      </c>
      <c r="AA60" s="30">
        <v>0.5</v>
      </c>
      <c r="AB60" s="30">
        <v>0.62</v>
      </c>
      <c r="AC60" s="30">
        <v>12.712089077412514</v>
      </c>
      <c r="AD60" s="30">
        <v>2.9411764705882351</v>
      </c>
      <c r="AE60" s="30">
        <v>5.8823529411764701</v>
      </c>
      <c r="AF60" s="30">
        <v>0</v>
      </c>
      <c r="AG60" s="30">
        <v>8.8235294117647047</v>
      </c>
      <c r="AH60" s="30">
        <v>14.705882352941178</v>
      </c>
      <c r="AI60" s="30">
        <v>76.470588235294116</v>
      </c>
      <c r="AJ60" s="30">
        <v>0</v>
      </c>
      <c r="AK60" s="30">
        <v>91.17647058823529</v>
      </c>
      <c r="AL60" s="30">
        <v>76.470588235294116</v>
      </c>
      <c r="AM60" s="30">
        <v>0.14636363636363636</v>
      </c>
      <c r="AN60" s="30">
        <v>0.31</v>
      </c>
      <c r="AO60" s="30">
        <v>0.26999999999999996</v>
      </c>
      <c r="AP60" s="30">
        <v>0.24200000000000008</v>
      </c>
      <c r="AQ60" s="30">
        <v>0.17176933918005541</v>
      </c>
      <c r="AR60" s="30">
        <v>0.26</v>
      </c>
      <c r="AS60" s="30">
        <v>0.86</v>
      </c>
      <c r="AT60" s="30">
        <v>0.5</v>
      </c>
      <c r="AU60" s="30">
        <v>0.86</v>
      </c>
      <c r="AV60" s="30">
        <v>37.5</v>
      </c>
      <c r="AW60" s="30">
        <v>0.41666666666666669</v>
      </c>
      <c r="AX60" s="30">
        <v>12.5</v>
      </c>
      <c r="AY60" s="30">
        <v>37.5</v>
      </c>
      <c r="AZ60" s="30">
        <v>12.5</v>
      </c>
      <c r="BA60" s="30">
        <v>20.833333333333336</v>
      </c>
      <c r="BB60" s="30">
        <v>41.666666666666671</v>
      </c>
      <c r="BC60" s="30">
        <v>2</v>
      </c>
      <c r="BD60" s="30">
        <v>75</v>
      </c>
      <c r="BE60" s="30">
        <v>0.125</v>
      </c>
      <c r="BF60" s="30">
        <v>0</v>
      </c>
      <c r="BG60" s="30">
        <v>0</v>
      </c>
      <c r="BH60" s="30">
        <v>4.1666666666666664E-2</v>
      </c>
      <c r="BI60" s="30">
        <v>0</v>
      </c>
      <c r="BJ60" s="30">
        <v>1</v>
      </c>
      <c r="BK60" s="30">
        <v>1</v>
      </c>
      <c r="BL60" s="30">
        <v>0</v>
      </c>
      <c r="BM60" s="30">
        <v>0.66666666666666663</v>
      </c>
      <c r="BN60" s="30">
        <v>0</v>
      </c>
      <c r="BO60" s="30">
        <v>0</v>
      </c>
      <c r="BP60" s="30">
        <v>0</v>
      </c>
      <c r="BQ60" s="30">
        <v>0</v>
      </c>
      <c r="BR60" s="30">
        <v>0.75</v>
      </c>
      <c r="BS60" s="30">
        <v>1</v>
      </c>
      <c r="BT60" s="30">
        <v>1</v>
      </c>
      <c r="BU60" s="30">
        <v>0.91666666666666663</v>
      </c>
      <c r="BV60" s="30">
        <v>20.833333333333336</v>
      </c>
      <c r="BW60" s="30">
        <v>58.333333333333336</v>
      </c>
      <c r="BX60" s="30">
        <v>20.833333333333336</v>
      </c>
      <c r="BY60" s="30">
        <v>34.791666666666664</v>
      </c>
      <c r="BZ60" s="30">
        <v>1.7083333333333333</v>
      </c>
      <c r="CA60" s="30">
        <v>100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</row>
    <row r="61" spans="1:86" ht="15.75" x14ac:dyDescent="0.25">
      <c r="A61" s="2">
        <v>59</v>
      </c>
      <c r="B61" s="2" t="s">
        <v>9</v>
      </c>
      <c r="C61" s="2">
        <v>52</v>
      </c>
      <c r="D61" s="13">
        <v>2018</v>
      </c>
      <c r="E61" s="14">
        <v>43243</v>
      </c>
      <c r="F61" s="15" t="str">
        <f t="shared" si="0"/>
        <v>18143</v>
      </c>
      <c r="G61" s="37">
        <v>14.3</v>
      </c>
      <c r="H61" s="37">
        <v>8.66</v>
      </c>
      <c r="I61" s="37">
        <v>9.94</v>
      </c>
      <c r="J61" s="30">
        <v>214</v>
      </c>
      <c r="K61" s="30">
        <v>276</v>
      </c>
      <c r="L61" s="30">
        <v>882</v>
      </c>
      <c r="M61" s="30">
        <v>1372</v>
      </c>
      <c r="N61" s="30">
        <v>4.3731778425655975E-2</v>
      </c>
      <c r="O61" s="30">
        <v>1.4125000000000001</v>
      </c>
      <c r="P61" s="30">
        <v>1.9625000000000001</v>
      </c>
      <c r="Q61" s="30">
        <v>2.3000000000000003</v>
      </c>
      <c r="R61" s="30">
        <v>1.8916666666666664</v>
      </c>
      <c r="S61" s="30">
        <v>0.55082283640155183</v>
      </c>
      <c r="T61" s="30">
        <v>0.2</v>
      </c>
      <c r="U61" s="30">
        <v>0.21800000000000003</v>
      </c>
      <c r="V61" s="30">
        <v>0.26500000000000001</v>
      </c>
      <c r="W61" s="30">
        <v>0.22692307692307698</v>
      </c>
      <c r="X61" s="30">
        <v>7.8779146010564433E-2</v>
      </c>
      <c r="Y61" s="30">
        <v>0.28000000000000003</v>
      </c>
      <c r="Z61" s="30">
        <v>0.4</v>
      </c>
      <c r="AA61" s="30">
        <v>0.38</v>
      </c>
      <c r="AB61" s="30">
        <v>0.4</v>
      </c>
      <c r="AC61" s="30">
        <v>8.3361581920903927</v>
      </c>
      <c r="AD61" s="30">
        <v>0</v>
      </c>
      <c r="AE61" s="30">
        <v>11.538461538461538</v>
      </c>
      <c r="AF61" s="30">
        <v>0</v>
      </c>
      <c r="AG61" s="30">
        <v>11.538461538461538</v>
      </c>
      <c r="AH61" s="30">
        <v>19.230769230769234</v>
      </c>
      <c r="AI61" s="30">
        <v>69.230769230769226</v>
      </c>
      <c r="AJ61" s="30">
        <v>0</v>
      </c>
      <c r="AK61" s="30">
        <v>88.461538461538453</v>
      </c>
      <c r="AL61" s="30">
        <v>69.230769230769226</v>
      </c>
      <c r="AM61" s="30">
        <v>0.58624999999999994</v>
      </c>
      <c r="AN61" s="30">
        <v>0.52100000000000002</v>
      </c>
      <c r="AO61" s="30">
        <v>0.30375000000000002</v>
      </c>
      <c r="AP61" s="30">
        <v>0.47423076923076912</v>
      </c>
      <c r="AQ61" s="30">
        <v>0.20856026614718517</v>
      </c>
      <c r="AR61" s="30">
        <v>0.99</v>
      </c>
      <c r="AS61" s="30">
        <v>0.95</v>
      </c>
      <c r="AT61" s="30">
        <v>0.42</v>
      </c>
      <c r="AU61" s="30">
        <v>0.99</v>
      </c>
      <c r="AV61" s="30">
        <v>29.166666666666668</v>
      </c>
      <c r="AW61" s="30">
        <v>0.70833333333333337</v>
      </c>
      <c r="AX61" s="30">
        <v>0</v>
      </c>
      <c r="AY61" s="30">
        <v>0</v>
      </c>
      <c r="AZ61" s="30">
        <v>0</v>
      </c>
      <c r="BA61" s="30">
        <v>0</v>
      </c>
      <c r="BB61" s="30">
        <v>70.833333333333343</v>
      </c>
      <c r="BC61" s="30">
        <v>2.5454545454545454</v>
      </c>
      <c r="BD61" s="30">
        <v>75</v>
      </c>
      <c r="BE61" s="30">
        <v>0.5</v>
      </c>
      <c r="BF61" s="30">
        <v>0.75</v>
      </c>
      <c r="BG61" s="30">
        <v>0.875</v>
      </c>
      <c r="BH61" s="30">
        <v>0.70833333333333337</v>
      </c>
      <c r="BI61" s="30">
        <v>0.41666666666666669</v>
      </c>
      <c r="BJ61" s="30">
        <v>0.5</v>
      </c>
      <c r="BK61" s="30">
        <v>0</v>
      </c>
      <c r="BL61" s="30">
        <v>0</v>
      </c>
      <c r="BM61" s="30">
        <v>0.16666666666666666</v>
      </c>
      <c r="BN61" s="30">
        <v>0.25</v>
      </c>
      <c r="BO61" s="30">
        <v>1.25</v>
      </c>
      <c r="BP61" s="30">
        <v>0.25</v>
      </c>
      <c r="BQ61" s="30">
        <v>0.58333333333333337</v>
      </c>
      <c r="BR61" s="30">
        <v>0</v>
      </c>
      <c r="BS61" s="30">
        <v>0</v>
      </c>
      <c r="BT61" s="30">
        <v>0.25</v>
      </c>
      <c r="BU61" s="30">
        <v>8.3333333333333329E-2</v>
      </c>
      <c r="BV61" s="30">
        <v>4.1666666666666661</v>
      </c>
      <c r="BW61" s="30">
        <v>75</v>
      </c>
      <c r="BX61" s="30">
        <v>20.833333333333336</v>
      </c>
      <c r="BY61" s="30">
        <v>39.125</v>
      </c>
      <c r="BZ61" s="30">
        <v>0.83333333333333337</v>
      </c>
      <c r="CA61" s="30">
        <v>7.4324324324324325</v>
      </c>
      <c r="CB61" s="30">
        <v>5.1190375515857918</v>
      </c>
      <c r="CC61" s="30">
        <v>92.567567567567565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</row>
    <row r="62" spans="1:86" ht="15.75" x14ac:dyDescent="0.25">
      <c r="A62" s="2">
        <v>60</v>
      </c>
      <c r="B62" s="2" t="s">
        <v>9</v>
      </c>
      <c r="C62" s="2">
        <v>56</v>
      </c>
      <c r="D62" s="13">
        <v>2018</v>
      </c>
      <c r="E62" s="14">
        <v>43320</v>
      </c>
      <c r="F62" s="15" t="str">
        <f t="shared" si="0"/>
        <v>18220</v>
      </c>
      <c r="G62" s="37">
        <v>18</v>
      </c>
      <c r="H62" s="37">
        <v>8.33</v>
      </c>
      <c r="I62" s="37">
        <v>12.17</v>
      </c>
      <c r="J62" s="30">
        <v>531</v>
      </c>
      <c r="K62" s="30">
        <v>357</v>
      </c>
      <c r="L62" s="30">
        <v>664</v>
      </c>
      <c r="M62" s="30">
        <v>1552</v>
      </c>
      <c r="N62" s="30">
        <v>0.65721649484536082</v>
      </c>
      <c r="O62" s="30">
        <v>3.8124999999999996</v>
      </c>
      <c r="P62" s="30">
        <v>2.6875</v>
      </c>
      <c r="Q62" s="30">
        <v>2.7375000000000003</v>
      </c>
      <c r="R62" s="30">
        <v>3.0791666666666671</v>
      </c>
      <c r="S62" s="30">
        <v>0.93342714331867127</v>
      </c>
      <c r="T62" s="30">
        <v>0.31</v>
      </c>
      <c r="U62" s="30">
        <v>0.16818181818181818</v>
      </c>
      <c r="V62" s="30">
        <v>0.26666666666666666</v>
      </c>
      <c r="W62" s="30">
        <v>0.25057142857142861</v>
      </c>
      <c r="X62" s="30">
        <v>0.17806051279968677</v>
      </c>
      <c r="Y62" s="30">
        <v>0.74</v>
      </c>
      <c r="Z62" s="30">
        <v>0.26</v>
      </c>
      <c r="AA62" s="30">
        <v>0.72</v>
      </c>
      <c r="AB62" s="30">
        <v>0.74</v>
      </c>
      <c r="AC62" s="30">
        <v>12.288578487267198</v>
      </c>
      <c r="AD62" s="30">
        <v>0</v>
      </c>
      <c r="AE62" s="30">
        <v>0</v>
      </c>
      <c r="AF62" s="30">
        <v>0</v>
      </c>
      <c r="AG62" s="30">
        <v>0</v>
      </c>
      <c r="AH62" s="30">
        <v>3.3333333333333335</v>
      </c>
      <c r="AI62" s="30">
        <v>96.666666666666671</v>
      </c>
      <c r="AJ62" s="30">
        <v>0</v>
      </c>
      <c r="AK62" s="30">
        <v>100</v>
      </c>
      <c r="AL62" s="30">
        <v>96.666666666666671</v>
      </c>
      <c r="AM62" s="30">
        <v>0.11545454545454546</v>
      </c>
      <c r="AN62" s="30">
        <v>0.28999999999999998</v>
      </c>
      <c r="AO62" s="30">
        <v>0.24090909090909091</v>
      </c>
      <c r="AP62" s="30">
        <v>0.19771428571428576</v>
      </c>
      <c r="AQ62" s="30">
        <v>0.20315287947005517</v>
      </c>
      <c r="AR62" s="30">
        <v>0.45</v>
      </c>
      <c r="AS62" s="30">
        <v>0.94</v>
      </c>
      <c r="AT62" s="30">
        <v>0.56999999999999995</v>
      </c>
      <c r="AU62" s="30">
        <v>0.94</v>
      </c>
      <c r="AV62" s="30">
        <v>33.333333333333329</v>
      </c>
      <c r="AW62" s="30">
        <v>0.45833333333333331</v>
      </c>
      <c r="AX62" s="30">
        <v>50</v>
      </c>
      <c r="AY62" s="30">
        <v>0</v>
      </c>
      <c r="AZ62" s="30">
        <v>12.5</v>
      </c>
      <c r="BA62" s="30">
        <v>20.833333333333336</v>
      </c>
      <c r="BB62" s="30">
        <v>45.833333333333329</v>
      </c>
      <c r="BC62" s="30">
        <v>1.5</v>
      </c>
      <c r="BD62" s="30">
        <v>50</v>
      </c>
      <c r="BE62" s="30">
        <v>0.125</v>
      </c>
      <c r="BF62" s="30">
        <v>0.25</v>
      </c>
      <c r="BG62" s="30">
        <v>0.375</v>
      </c>
      <c r="BH62" s="30">
        <v>0.25</v>
      </c>
      <c r="BI62" s="30">
        <v>0.58333333333333337</v>
      </c>
      <c r="BJ62" s="30">
        <v>0.25</v>
      </c>
      <c r="BK62" s="30">
        <v>1</v>
      </c>
      <c r="BL62" s="30">
        <v>0.5</v>
      </c>
      <c r="BM62" s="30">
        <v>0.58333333333333337</v>
      </c>
      <c r="BN62" s="30">
        <v>0.25</v>
      </c>
      <c r="BO62" s="30">
        <v>0</v>
      </c>
      <c r="BP62" s="30">
        <v>0.25</v>
      </c>
      <c r="BQ62" s="30">
        <v>0.16666666666666666</v>
      </c>
      <c r="BR62" s="30">
        <v>1.5</v>
      </c>
      <c r="BS62" s="30">
        <v>0</v>
      </c>
      <c r="BT62" s="30">
        <v>0.75</v>
      </c>
      <c r="BU62" s="30">
        <v>0.75</v>
      </c>
      <c r="BV62" s="30">
        <v>29.166666666666668</v>
      </c>
      <c r="BW62" s="30">
        <v>45.833333333333329</v>
      </c>
      <c r="BX62" s="30">
        <v>25</v>
      </c>
      <c r="BY62" s="30">
        <v>31.875</v>
      </c>
      <c r="BZ62" s="30">
        <v>0.83333333333333337</v>
      </c>
      <c r="CA62" s="30">
        <v>53.753753753753756</v>
      </c>
      <c r="CB62" s="30">
        <v>15.920835903714849</v>
      </c>
      <c r="CC62" s="30">
        <v>46.246246246246244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</row>
    <row r="63" spans="1:86" ht="15.75" x14ac:dyDescent="0.25">
      <c r="A63" s="2">
        <v>61</v>
      </c>
      <c r="B63" s="2" t="s">
        <v>9</v>
      </c>
      <c r="C63" s="2">
        <v>57</v>
      </c>
      <c r="D63" s="13">
        <v>2018</v>
      </c>
      <c r="E63" s="14">
        <v>43244</v>
      </c>
      <c r="F63" s="15" t="str">
        <f t="shared" si="0"/>
        <v>18144</v>
      </c>
      <c r="G63" s="37">
        <v>20</v>
      </c>
      <c r="H63" s="37">
        <v>8.6199999999999992</v>
      </c>
      <c r="I63" s="37">
        <v>9.92</v>
      </c>
      <c r="J63" s="39">
        <v>234</v>
      </c>
      <c r="K63" s="39">
        <v>234</v>
      </c>
      <c r="L63" s="30">
        <v>234</v>
      </c>
      <c r="M63" s="39">
        <v>702</v>
      </c>
      <c r="N63" s="39">
        <v>0</v>
      </c>
      <c r="O63" s="30">
        <v>1.5375000000000001</v>
      </c>
      <c r="P63" s="30">
        <v>1.5249999999999999</v>
      </c>
      <c r="Q63" s="30">
        <v>1.125</v>
      </c>
      <c r="R63" s="30">
        <v>1.3958333333333337</v>
      </c>
      <c r="S63" s="30">
        <v>0.32900266507003795</v>
      </c>
      <c r="T63" s="30">
        <v>0.25375000000000003</v>
      </c>
      <c r="U63" s="30">
        <v>0.26</v>
      </c>
      <c r="V63" s="30">
        <v>0.33624999999999999</v>
      </c>
      <c r="W63" s="30">
        <v>0.28333333333333338</v>
      </c>
      <c r="X63" s="30">
        <v>8.4424737085075099E-2</v>
      </c>
      <c r="Y63" s="30">
        <v>0.36</v>
      </c>
      <c r="Z63" s="30">
        <v>0.4</v>
      </c>
      <c r="AA63" s="30">
        <v>0.46</v>
      </c>
      <c r="AB63" s="30">
        <v>0.46</v>
      </c>
      <c r="AC63" s="30">
        <v>4.9264705882352944</v>
      </c>
      <c r="AD63" s="30">
        <v>0</v>
      </c>
      <c r="AE63" s="30">
        <v>29.166666666666668</v>
      </c>
      <c r="AF63" s="30">
        <v>8.3333333333333321</v>
      </c>
      <c r="AG63" s="30">
        <v>37.5</v>
      </c>
      <c r="AH63" s="30">
        <v>12.5</v>
      </c>
      <c r="AI63" s="30">
        <v>50</v>
      </c>
      <c r="AJ63" s="30">
        <v>0</v>
      </c>
      <c r="AK63" s="30">
        <v>62.5</v>
      </c>
      <c r="AL63" s="30">
        <v>50</v>
      </c>
      <c r="AM63" s="30">
        <v>0.42124999999999996</v>
      </c>
      <c r="AN63" s="30">
        <v>0.43374999999999997</v>
      </c>
      <c r="AO63" s="30">
        <v>0.23374999999999999</v>
      </c>
      <c r="AP63" s="30">
        <v>0.36291666666666661</v>
      </c>
      <c r="AQ63" s="30">
        <v>0.15894979154400951</v>
      </c>
      <c r="AR63" s="30">
        <v>0.67</v>
      </c>
      <c r="AS63" s="30">
        <v>0.72</v>
      </c>
      <c r="AT63" s="30">
        <v>0.44</v>
      </c>
      <c r="AU63" s="30">
        <v>0.72</v>
      </c>
      <c r="AV63" s="30">
        <v>16.666666666666664</v>
      </c>
      <c r="AW63" s="30">
        <v>0.75</v>
      </c>
      <c r="AX63" s="30">
        <v>0</v>
      </c>
      <c r="AY63" s="30">
        <v>0</v>
      </c>
      <c r="AZ63" s="30">
        <v>25</v>
      </c>
      <c r="BA63" s="30">
        <v>8.3333333333333321</v>
      </c>
      <c r="BB63" s="30">
        <v>75</v>
      </c>
      <c r="BC63" s="30">
        <v>1</v>
      </c>
      <c r="BD63" s="30">
        <v>33.333333333333329</v>
      </c>
      <c r="BE63" s="30">
        <v>0</v>
      </c>
      <c r="BF63" s="30">
        <v>0</v>
      </c>
      <c r="BG63" s="30">
        <v>0</v>
      </c>
      <c r="BH63" s="30">
        <v>0</v>
      </c>
      <c r="BI63" s="30">
        <v>8.3333333333333329E-2</v>
      </c>
      <c r="BJ63" s="30">
        <v>1</v>
      </c>
      <c r="BK63" s="30">
        <v>2</v>
      </c>
      <c r="BL63" s="30">
        <v>1</v>
      </c>
      <c r="BM63" s="30">
        <v>1.3333333333333333</v>
      </c>
      <c r="BN63" s="30">
        <v>0</v>
      </c>
      <c r="BO63" s="30">
        <v>0</v>
      </c>
      <c r="BP63" s="30">
        <v>0</v>
      </c>
      <c r="BQ63" s="30">
        <v>0</v>
      </c>
      <c r="BR63" s="30">
        <v>0.25</v>
      </c>
      <c r="BS63" s="30">
        <v>0.25</v>
      </c>
      <c r="BT63" s="30">
        <v>0.5</v>
      </c>
      <c r="BU63" s="30">
        <v>0.33333333333333331</v>
      </c>
      <c r="BV63" s="30">
        <v>16.666666666666664</v>
      </c>
      <c r="BW63" s="30">
        <v>83.333333333333343</v>
      </c>
      <c r="BX63" s="30">
        <v>0</v>
      </c>
      <c r="BY63" s="30">
        <v>25.416666666666668</v>
      </c>
      <c r="BZ63" s="30">
        <v>0.33333333333333331</v>
      </c>
      <c r="CA63" s="30">
        <v>74.324324324324323</v>
      </c>
      <c r="CB63" s="30">
        <v>12.957974027952476</v>
      </c>
      <c r="CC63" s="30">
        <v>25.675675675675677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</row>
    <row r="64" spans="1:86" ht="15.75" x14ac:dyDescent="0.25">
      <c r="A64" s="2">
        <v>62</v>
      </c>
      <c r="B64" s="2" t="s">
        <v>9</v>
      </c>
      <c r="C64" s="2">
        <v>65</v>
      </c>
      <c r="D64" s="13">
        <v>2018</v>
      </c>
      <c r="E64" s="14">
        <v>43287</v>
      </c>
      <c r="F64" s="15" t="str">
        <f t="shared" si="0"/>
        <v>18187</v>
      </c>
      <c r="G64" s="37">
        <v>13.9</v>
      </c>
      <c r="H64" s="37">
        <v>8.73</v>
      </c>
      <c r="I64" s="37">
        <v>12.13</v>
      </c>
      <c r="J64" s="30">
        <v>692</v>
      </c>
      <c r="K64" s="30">
        <v>484</v>
      </c>
      <c r="L64" s="30">
        <v>418</v>
      </c>
      <c r="M64" s="30">
        <v>1594</v>
      </c>
      <c r="N64" s="30">
        <v>0.60225846925972393</v>
      </c>
      <c r="O64" s="30">
        <v>2</v>
      </c>
      <c r="P64" s="30">
        <v>1.7000000000000002</v>
      </c>
      <c r="Q64" s="30">
        <v>1.6875</v>
      </c>
      <c r="R64" s="30">
        <v>1.7958333333333334</v>
      </c>
      <c r="S64" s="30">
        <v>0.38839599544197451</v>
      </c>
      <c r="T64" s="30">
        <v>0.16833333333333336</v>
      </c>
      <c r="U64" s="30">
        <v>0.20333333333333337</v>
      </c>
      <c r="V64" s="30">
        <v>0.21166666666666667</v>
      </c>
      <c r="W64" s="30">
        <v>0.19444444444444453</v>
      </c>
      <c r="X64" s="30">
        <v>7.1331998207353933E-2</v>
      </c>
      <c r="Y64" s="30">
        <v>0.3</v>
      </c>
      <c r="Z64" s="30">
        <v>0.3</v>
      </c>
      <c r="AA64" s="30">
        <v>0.32</v>
      </c>
      <c r="AB64" s="30">
        <v>0.32</v>
      </c>
      <c r="AC64" s="30">
        <v>9.2357142857142822</v>
      </c>
      <c r="AD64" s="30">
        <v>0</v>
      </c>
      <c r="AE64" s="30">
        <v>2.7777777777777777</v>
      </c>
      <c r="AF64" s="30">
        <v>0</v>
      </c>
      <c r="AG64" s="30">
        <v>2.7777777777777777</v>
      </c>
      <c r="AH64" s="30">
        <v>2.7777777777777777</v>
      </c>
      <c r="AI64" s="30">
        <v>94.444444444444443</v>
      </c>
      <c r="AJ64" s="30">
        <v>0</v>
      </c>
      <c r="AK64" s="30">
        <v>97.222222222222214</v>
      </c>
      <c r="AL64" s="30">
        <v>94.444444444444443</v>
      </c>
      <c r="AM64" s="30">
        <v>0.3741666666666667</v>
      </c>
      <c r="AN64" s="30">
        <v>0.34</v>
      </c>
      <c r="AO64" s="30">
        <v>0.29166666666666669</v>
      </c>
      <c r="AP64" s="30">
        <v>0.33527777777777773</v>
      </c>
      <c r="AQ64" s="30">
        <v>0.2227039817606849</v>
      </c>
      <c r="AR64" s="30">
        <v>0.75</v>
      </c>
      <c r="AS64" s="30">
        <v>0.8</v>
      </c>
      <c r="AT64" s="30">
        <v>0.88</v>
      </c>
      <c r="AU64" s="30">
        <v>0.88</v>
      </c>
      <c r="AV64" s="30">
        <v>37.5</v>
      </c>
      <c r="AW64" s="30">
        <v>0.58333333333333337</v>
      </c>
      <c r="AX64" s="30">
        <v>12.5</v>
      </c>
      <c r="AY64" s="30">
        <v>0</v>
      </c>
      <c r="AZ64" s="30">
        <v>0</v>
      </c>
      <c r="BA64" s="30">
        <v>4.1666666666666661</v>
      </c>
      <c r="BB64" s="30">
        <v>58.333333333333336</v>
      </c>
      <c r="BC64" s="30">
        <v>1.6</v>
      </c>
      <c r="BD64" s="30">
        <v>33.333333333333329</v>
      </c>
      <c r="BE64" s="30">
        <v>0</v>
      </c>
      <c r="BF64" s="30">
        <v>0</v>
      </c>
      <c r="BG64" s="30">
        <v>0</v>
      </c>
      <c r="BH64" s="30">
        <v>0</v>
      </c>
      <c r="BI64" s="30">
        <v>4.3478260869565216E-2</v>
      </c>
      <c r="BJ64" s="30">
        <v>0.25</v>
      </c>
      <c r="BK64" s="30">
        <v>0.25</v>
      </c>
      <c r="BL64" s="30">
        <v>0</v>
      </c>
      <c r="BM64" s="30">
        <v>0.18181818181818182</v>
      </c>
      <c r="BN64" s="30">
        <v>0</v>
      </c>
      <c r="BO64" s="30">
        <v>0</v>
      </c>
      <c r="BP64" s="30">
        <v>0.33333333333333331</v>
      </c>
      <c r="BQ64" s="30">
        <v>9.0909090909090912E-2</v>
      </c>
      <c r="BR64" s="30">
        <v>1.25</v>
      </c>
      <c r="BS64" s="30">
        <v>1.25</v>
      </c>
      <c r="BT64" s="30">
        <v>0</v>
      </c>
      <c r="BU64" s="30">
        <v>0.90909090909090906</v>
      </c>
      <c r="BV64" s="30">
        <v>0</v>
      </c>
      <c r="BW64" s="30">
        <v>83.333333333333343</v>
      </c>
      <c r="BX64" s="30">
        <v>16.666666666666664</v>
      </c>
      <c r="BY64" s="30">
        <v>41.458333333333336</v>
      </c>
      <c r="BZ64" s="30">
        <v>1</v>
      </c>
      <c r="CA64" s="30">
        <v>100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0">
        <v>0</v>
      </c>
      <c r="CH64" s="30">
        <v>0</v>
      </c>
    </row>
    <row r="65" spans="1:86" ht="15.75" x14ac:dyDescent="0.25">
      <c r="A65" s="2">
        <v>63</v>
      </c>
      <c r="B65" s="2" t="s">
        <v>9</v>
      </c>
      <c r="C65" s="2">
        <v>73</v>
      </c>
      <c r="D65" s="13">
        <v>2018</v>
      </c>
      <c r="E65" s="14">
        <v>43244</v>
      </c>
      <c r="F65" s="15" t="str">
        <f t="shared" si="0"/>
        <v>18144</v>
      </c>
      <c r="G65" s="37">
        <v>14.9</v>
      </c>
      <c r="H65" s="37">
        <v>8.61</v>
      </c>
      <c r="I65" s="37">
        <v>12.52</v>
      </c>
      <c r="J65" s="39">
        <v>717</v>
      </c>
      <c r="K65" s="39">
        <v>717</v>
      </c>
      <c r="L65" s="39">
        <v>717</v>
      </c>
      <c r="M65" s="39">
        <v>2151</v>
      </c>
      <c r="N65" s="39">
        <v>5.5788005578800558E-2</v>
      </c>
      <c r="O65" s="30">
        <v>3.2250000000000001</v>
      </c>
      <c r="P65" s="30">
        <v>2.5750000000000002</v>
      </c>
      <c r="Q65" s="30">
        <v>2.9499999999999997</v>
      </c>
      <c r="R65" s="30">
        <v>2.9166666666666674</v>
      </c>
      <c r="S65" s="30">
        <v>0.58582284506247884</v>
      </c>
      <c r="T65" s="30">
        <v>0.47555555555555556</v>
      </c>
      <c r="U65" s="30">
        <v>0.38500000000000001</v>
      </c>
      <c r="V65" s="30">
        <v>0.45600000000000007</v>
      </c>
      <c r="W65" s="30">
        <v>0.44148148148148147</v>
      </c>
      <c r="X65" s="30">
        <v>0.12960602145626124</v>
      </c>
      <c r="Y65" s="30">
        <v>0.68</v>
      </c>
      <c r="Z65" s="30">
        <v>0.64</v>
      </c>
      <c r="AA65" s="30">
        <v>0.66</v>
      </c>
      <c r="AB65" s="30">
        <v>0.68</v>
      </c>
      <c r="AC65" s="30">
        <v>6.606543624161076</v>
      </c>
      <c r="AD65" s="30">
        <v>0</v>
      </c>
      <c r="AE65" s="30">
        <v>29.629629629629626</v>
      </c>
      <c r="AF65" s="30">
        <v>0</v>
      </c>
      <c r="AG65" s="30">
        <v>29.629629629629626</v>
      </c>
      <c r="AH65" s="30">
        <v>11.111111111111111</v>
      </c>
      <c r="AI65" s="30">
        <v>59.259259259259252</v>
      </c>
      <c r="AJ65" s="30">
        <v>0</v>
      </c>
      <c r="AK65" s="30">
        <v>70.370370370370367</v>
      </c>
      <c r="AL65" s="30">
        <v>59.259259259259252</v>
      </c>
      <c r="AM65" s="30">
        <v>0.30777777777777771</v>
      </c>
      <c r="AN65" s="30">
        <v>0.65499999999999992</v>
      </c>
      <c r="AO65" s="30">
        <v>0.25700000000000001</v>
      </c>
      <c r="AP65" s="30">
        <v>0.39185185185185178</v>
      </c>
      <c r="AQ65" s="30">
        <v>0.29929451711851995</v>
      </c>
      <c r="AR65" s="30">
        <v>0.71</v>
      </c>
      <c r="AS65" s="30">
        <v>1.23</v>
      </c>
      <c r="AT65" s="30">
        <v>0.6</v>
      </c>
      <c r="AU65" s="30">
        <v>1.23</v>
      </c>
      <c r="AV65" s="30">
        <v>8.3333333333333321</v>
      </c>
      <c r="AW65" s="30">
        <v>0.90909090909090906</v>
      </c>
      <c r="AX65" s="30">
        <v>0</v>
      </c>
      <c r="AY65" s="30">
        <v>0</v>
      </c>
      <c r="AZ65" s="30">
        <v>0</v>
      </c>
      <c r="BA65" s="30">
        <v>0</v>
      </c>
      <c r="BB65" s="30">
        <v>83.333333333333343</v>
      </c>
      <c r="BC65" s="30">
        <v>1.3333333333333333</v>
      </c>
      <c r="BD65" s="30">
        <v>41.666666666666671</v>
      </c>
      <c r="BE65" s="30">
        <v>0</v>
      </c>
      <c r="BF65" s="30">
        <v>0.125</v>
      </c>
      <c r="BG65" s="30">
        <v>0</v>
      </c>
      <c r="BH65" s="30">
        <v>4.1666666666666664E-2</v>
      </c>
      <c r="BI65" s="30">
        <v>0.45833333333333331</v>
      </c>
      <c r="BJ65" s="30">
        <v>0.5</v>
      </c>
      <c r="BK65" s="30">
        <v>0.25</v>
      </c>
      <c r="BL65" s="30">
        <v>1</v>
      </c>
      <c r="BM65" s="30">
        <v>0.58333333333333337</v>
      </c>
      <c r="BN65" s="30">
        <v>0.25</v>
      </c>
      <c r="BO65" s="30">
        <v>0.75</v>
      </c>
      <c r="BP65" s="30">
        <v>0</v>
      </c>
      <c r="BQ65" s="30">
        <v>0.33333333333333331</v>
      </c>
      <c r="BR65" s="30">
        <v>1</v>
      </c>
      <c r="BS65" s="30">
        <v>0.75</v>
      </c>
      <c r="BT65" s="30">
        <v>1.75</v>
      </c>
      <c r="BU65" s="30">
        <v>1.1666666666666667</v>
      </c>
      <c r="BV65" s="30">
        <v>12.5</v>
      </c>
      <c r="BW65" s="30">
        <v>75</v>
      </c>
      <c r="BX65" s="30">
        <v>12.5</v>
      </c>
      <c r="BY65" s="30">
        <v>36.875</v>
      </c>
      <c r="BZ65" s="30">
        <v>0.41666666666666669</v>
      </c>
      <c r="CA65" s="30">
        <v>92.342342342342334</v>
      </c>
      <c r="CB65" s="30">
        <v>8.3212032929393214</v>
      </c>
      <c r="CC65" s="30">
        <v>7.6576576576576656</v>
      </c>
      <c r="CD65" s="30">
        <v>0</v>
      </c>
      <c r="CE65" s="30">
        <v>0</v>
      </c>
      <c r="CF65" s="30">
        <v>0</v>
      </c>
      <c r="CG65" s="30">
        <v>0</v>
      </c>
      <c r="CH65" s="30">
        <v>0</v>
      </c>
    </row>
    <row r="66" spans="1:86" ht="15.75" x14ac:dyDescent="0.25">
      <c r="A66" s="2">
        <v>64</v>
      </c>
      <c r="B66" s="2" t="s">
        <v>9</v>
      </c>
      <c r="C66" s="2">
        <v>77</v>
      </c>
      <c r="D66" s="13">
        <v>2018</v>
      </c>
      <c r="E66" s="14">
        <v>43284</v>
      </c>
      <c r="F66" s="15" t="str">
        <f t="shared" si="0"/>
        <v>18184</v>
      </c>
      <c r="G66" s="37">
        <v>21.2</v>
      </c>
      <c r="H66" s="37">
        <v>8.31</v>
      </c>
      <c r="I66" s="37">
        <v>11.61</v>
      </c>
      <c r="J66" s="30">
        <v>663</v>
      </c>
      <c r="K66" s="30">
        <v>412</v>
      </c>
      <c r="L66" s="30">
        <v>529</v>
      </c>
      <c r="M66" s="30">
        <v>1604</v>
      </c>
      <c r="N66" s="30">
        <v>0.14962593516209477</v>
      </c>
      <c r="O66" s="30">
        <v>2.5125000000000002</v>
      </c>
      <c r="P66" s="30">
        <v>3.3499999999999996</v>
      </c>
      <c r="Q66" s="30">
        <v>2.65</v>
      </c>
      <c r="R66" s="30">
        <v>2.8374999999999999</v>
      </c>
      <c r="S66" s="30">
        <v>0.93892283333430715</v>
      </c>
      <c r="T66" s="30">
        <v>0.31384615384615394</v>
      </c>
      <c r="U66" s="30">
        <v>0.39090909090909087</v>
      </c>
      <c r="V66" s="30">
        <v>0.21555555555555558</v>
      </c>
      <c r="W66" s="30">
        <v>0.31272727272727274</v>
      </c>
      <c r="X66" s="30">
        <v>0.13129815134058251</v>
      </c>
      <c r="Y66" s="30">
        <v>0.4</v>
      </c>
      <c r="Z66" s="30">
        <v>0.62</v>
      </c>
      <c r="AA66" s="30">
        <v>0.38</v>
      </c>
      <c r="AB66" s="30">
        <v>0.62</v>
      </c>
      <c r="AC66" s="30">
        <v>9.073401162790697</v>
      </c>
      <c r="AD66" s="30">
        <v>3.225806451612903</v>
      </c>
      <c r="AE66" s="30">
        <v>3.225806451612903</v>
      </c>
      <c r="AF66" s="30">
        <v>0</v>
      </c>
      <c r="AG66" s="30">
        <v>6.4516129032258061</v>
      </c>
      <c r="AH66" s="30">
        <v>0</v>
      </c>
      <c r="AI66" s="30">
        <v>87.096774193548384</v>
      </c>
      <c r="AJ66" s="30">
        <v>6.4516129032258061</v>
      </c>
      <c r="AK66" s="30">
        <v>93.548387096774192</v>
      </c>
      <c r="AL66" s="30">
        <v>87.096774193548384</v>
      </c>
      <c r="AM66" s="30">
        <v>0.37916666666666665</v>
      </c>
      <c r="AN66" s="30">
        <v>0.28272727272727277</v>
      </c>
      <c r="AO66" s="30">
        <v>0.46111111111111103</v>
      </c>
      <c r="AP66" s="30">
        <v>0.36151515151515157</v>
      </c>
      <c r="AQ66" s="30">
        <v>0.278670069393463</v>
      </c>
      <c r="AR66" s="30">
        <v>0.86</v>
      </c>
      <c r="AS66" s="30">
        <v>1.1200000000000001</v>
      </c>
      <c r="AT66" s="30">
        <v>0.94</v>
      </c>
      <c r="AU66" s="30">
        <v>1.1200000000000001</v>
      </c>
      <c r="AV66" s="30">
        <v>45.833333333333329</v>
      </c>
      <c r="AW66" s="30">
        <v>0.34782608695652173</v>
      </c>
      <c r="AX66" s="30">
        <v>12.5</v>
      </c>
      <c r="AY66" s="30">
        <v>37.5</v>
      </c>
      <c r="AZ66" s="30">
        <v>0</v>
      </c>
      <c r="BA66" s="30">
        <v>16.666666666666664</v>
      </c>
      <c r="BB66" s="30">
        <v>45.833333333333329</v>
      </c>
      <c r="BC66" s="30">
        <v>0.91666666666666663</v>
      </c>
      <c r="BD66" s="30">
        <v>25</v>
      </c>
      <c r="BE66" s="30">
        <v>0.125</v>
      </c>
      <c r="BF66" s="30">
        <v>0</v>
      </c>
      <c r="BG66" s="30">
        <v>0</v>
      </c>
      <c r="BH66" s="30">
        <v>4.1666666666666664E-2</v>
      </c>
      <c r="BI66" s="30">
        <v>0.20833333333333334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</v>
      </c>
      <c r="BP66" s="30">
        <v>0.75</v>
      </c>
      <c r="BQ66" s="30">
        <v>0.25</v>
      </c>
      <c r="BR66" s="30">
        <v>0.75</v>
      </c>
      <c r="BS66" s="30">
        <v>1.75</v>
      </c>
      <c r="BT66" s="30">
        <v>0</v>
      </c>
      <c r="BU66" s="30">
        <v>0.83333333333333337</v>
      </c>
      <c r="BV66" s="30">
        <v>8.3333333333333321</v>
      </c>
      <c r="BW66" s="30">
        <v>62.5</v>
      </c>
      <c r="BX66" s="30">
        <v>29.166666666666668</v>
      </c>
      <c r="BY66" s="30">
        <v>48.75</v>
      </c>
      <c r="BZ66" s="30">
        <v>0.5</v>
      </c>
      <c r="CA66" s="30">
        <v>94.069069069069073</v>
      </c>
      <c r="CB66" s="30">
        <v>7.9384037418270692</v>
      </c>
      <c r="CC66" s="30">
        <v>5.930930930930927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</row>
    <row r="67" spans="1:86" ht="15.75" x14ac:dyDescent="0.25">
      <c r="A67" s="2">
        <v>65</v>
      </c>
      <c r="B67" s="2" t="s">
        <v>9</v>
      </c>
      <c r="C67" s="2">
        <v>80</v>
      </c>
      <c r="D67" s="13">
        <v>2018</v>
      </c>
      <c r="E67" s="14">
        <v>43278</v>
      </c>
      <c r="F67" s="15" t="str">
        <f t="shared" si="0"/>
        <v>18178</v>
      </c>
      <c r="G67" s="37">
        <v>18.3</v>
      </c>
      <c r="H67" s="37">
        <v>9.0299999999999994</v>
      </c>
      <c r="I67" s="37">
        <v>11.55</v>
      </c>
      <c r="J67" s="30">
        <v>570</v>
      </c>
      <c r="K67" s="30">
        <v>720</v>
      </c>
      <c r="L67" s="30">
        <v>392</v>
      </c>
      <c r="M67" s="30">
        <v>1682</v>
      </c>
      <c r="N67" s="30">
        <v>0</v>
      </c>
      <c r="O67" s="30">
        <v>4.0375000000000005</v>
      </c>
      <c r="P67" s="30">
        <v>3.2124999999999995</v>
      </c>
      <c r="Q67" s="30">
        <v>2.8250000000000002</v>
      </c>
      <c r="R67" s="30">
        <v>3.3583333333333329</v>
      </c>
      <c r="S67" s="30">
        <v>1.2863553727207506</v>
      </c>
      <c r="T67" s="30">
        <v>0.22363636363636363</v>
      </c>
      <c r="U67" s="30">
        <v>0.22272727272727275</v>
      </c>
      <c r="V67" s="30">
        <v>0.18666666666666665</v>
      </c>
      <c r="W67" s="30">
        <v>0.21029411764705883</v>
      </c>
      <c r="X67" s="30">
        <v>0.14044270467946246</v>
      </c>
      <c r="Y67" s="30">
        <v>0.54</v>
      </c>
      <c r="Z67" s="30">
        <v>0.5</v>
      </c>
      <c r="AA67" s="30">
        <v>0.4</v>
      </c>
      <c r="AB67" s="30">
        <v>0.54</v>
      </c>
      <c r="AC67" s="30">
        <v>15.969696969696967</v>
      </c>
      <c r="AD67" s="30">
        <v>0</v>
      </c>
      <c r="AE67" s="30">
        <v>32.352941176470587</v>
      </c>
      <c r="AF67" s="30">
        <v>0</v>
      </c>
      <c r="AG67" s="30">
        <v>32.352941176470587</v>
      </c>
      <c r="AH67" s="30">
        <v>2.9411764705882351</v>
      </c>
      <c r="AI67" s="30">
        <v>64.705882352941174</v>
      </c>
      <c r="AJ67" s="30">
        <v>0</v>
      </c>
      <c r="AK67" s="30">
        <v>67.647058823529406</v>
      </c>
      <c r="AL67" s="30">
        <v>64.705882352941174</v>
      </c>
      <c r="AM67" s="30">
        <v>0.14899999999999999</v>
      </c>
      <c r="AN67" s="30">
        <v>8.6999999999999994E-2</v>
      </c>
      <c r="AO67" s="30">
        <v>0.13636363636363635</v>
      </c>
      <c r="AP67" s="30">
        <v>0.12</v>
      </c>
      <c r="AQ67" s="30">
        <v>0.1162807469928368</v>
      </c>
      <c r="AR67" s="30">
        <v>0.47</v>
      </c>
      <c r="AS67" s="30">
        <v>0.27</v>
      </c>
      <c r="AT67" s="30">
        <v>0.26</v>
      </c>
      <c r="AU67" s="30">
        <v>0.47</v>
      </c>
      <c r="AV67" s="30">
        <v>16.666666666666664</v>
      </c>
      <c r="AW67" s="30">
        <v>0.29166666666666669</v>
      </c>
      <c r="AX67" s="30">
        <v>62.5</v>
      </c>
      <c r="AY67" s="30">
        <v>62.5</v>
      </c>
      <c r="AZ67" s="30">
        <v>37.5</v>
      </c>
      <c r="BA67" s="30">
        <v>54.166666666666664</v>
      </c>
      <c r="BB67" s="30">
        <v>45.833333333333329</v>
      </c>
      <c r="BC67" s="30">
        <v>0.58333333333333337</v>
      </c>
      <c r="BD67" s="30">
        <v>16.666666666666664</v>
      </c>
      <c r="BE67" s="30">
        <v>0.625</v>
      </c>
      <c r="BF67" s="30">
        <v>0.75</v>
      </c>
      <c r="BG67" s="30">
        <v>0.125</v>
      </c>
      <c r="BH67" s="30">
        <v>0.5</v>
      </c>
      <c r="BI67" s="30">
        <v>0.95833333333333337</v>
      </c>
      <c r="BJ67" s="30">
        <v>0.5</v>
      </c>
      <c r="BK67" s="30">
        <v>0.25</v>
      </c>
      <c r="BL67" s="30">
        <v>0.25</v>
      </c>
      <c r="BM67" s="30">
        <v>0.33333333333333331</v>
      </c>
      <c r="BN67" s="30">
        <v>1.5</v>
      </c>
      <c r="BO67" s="30">
        <v>1</v>
      </c>
      <c r="BP67" s="30">
        <v>1</v>
      </c>
      <c r="BQ67" s="30">
        <v>1.1666666666666667</v>
      </c>
      <c r="BR67" s="30">
        <v>1.5</v>
      </c>
      <c r="BS67" s="30">
        <v>2</v>
      </c>
      <c r="BT67" s="30">
        <v>0.5</v>
      </c>
      <c r="BU67" s="30">
        <v>1.3333333333333333</v>
      </c>
      <c r="BV67" s="30">
        <v>37.5</v>
      </c>
      <c r="BW67" s="30">
        <v>41.666666666666671</v>
      </c>
      <c r="BX67" s="30">
        <v>20.833333333333336</v>
      </c>
      <c r="BY67" s="30">
        <v>32.291666666666664</v>
      </c>
      <c r="BZ67" s="30">
        <v>0.66666666666666663</v>
      </c>
      <c r="CA67" s="30">
        <v>9.7774244833068362</v>
      </c>
      <c r="CB67" s="30">
        <v>8.2020496547097554</v>
      </c>
      <c r="CC67" s="30">
        <v>90.222575516693169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</row>
    <row r="68" spans="1:86" ht="15.75" x14ac:dyDescent="0.25">
      <c r="A68" s="2">
        <v>66</v>
      </c>
      <c r="B68" s="2" t="s">
        <v>9</v>
      </c>
      <c r="C68" s="2">
        <v>82</v>
      </c>
      <c r="D68" s="13">
        <v>2018</v>
      </c>
      <c r="E68" s="14">
        <v>43299</v>
      </c>
      <c r="F68" s="15" t="str">
        <f t="shared" ref="F68:F90" si="1">TEXT(E68,"yy")&amp;TEXT((E68-DATEVALUE("1/1/"&amp;TEXT(E68,"yy"))+1),"000")</f>
        <v>18199</v>
      </c>
      <c r="G68" s="37">
        <v>17.899999999999999</v>
      </c>
      <c r="H68" s="37">
        <v>8.2100000000000009</v>
      </c>
      <c r="I68" s="37">
        <v>12.86</v>
      </c>
      <c r="J68" s="30">
        <v>630</v>
      </c>
      <c r="K68" s="30">
        <v>515</v>
      </c>
      <c r="L68" s="30">
        <v>818</v>
      </c>
      <c r="M68" s="30">
        <v>1963</v>
      </c>
      <c r="N68" s="30">
        <v>1.7116658176260824</v>
      </c>
      <c r="O68" s="30">
        <v>3.6124999999999998</v>
      </c>
      <c r="P68" s="30">
        <v>3.9624999999999999</v>
      </c>
      <c r="Q68" s="30">
        <v>3.9250000000000003</v>
      </c>
      <c r="R68" s="30">
        <v>3.8333333333333335</v>
      </c>
      <c r="S68" s="30">
        <v>1.051155334016757</v>
      </c>
      <c r="T68" s="30">
        <v>0.44687500000000008</v>
      </c>
      <c r="U68" s="30">
        <v>0.2207142857142857</v>
      </c>
      <c r="V68" s="30">
        <v>0.22785714285714284</v>
      </c>
      <c r="W68" s="30">
        <v>0.30522727272727268</v>
      </c>
      <c r="X68" s="30">
        <v>0.22443198209644241</v>
      </c>
      <c r="Y68" s="30">
        <v>1.08</v>
      </c>
      <c r="Z68" s="30">
        <v>0.62</v>
      </c>
      <c r="AA68" s="30">
        <v>0.44</v>
      </c>
      <c r="AB68" s="30">
        <v>1.08</v>
      </c>
      <c r="AC68" s="30">
        <v>12.558947629684788</v>
      </c>
      <c r="AD68" s="30">
        <v>0</v>
      </c>
      <c r="AE68" s="30">
        <v>4.5454545454545459</v>
      </c>
      <c r="AF68" s="30">
        <v>2.2727272727272729</v>
      </c>
      <c r="AG68" s="30">
        <v>6.8181818181818183</v>
      </c>
      <c r="AH68" s="30">
        <v>0</v>
      </c>
      <c r="AI68" s="30">
        <v>93.181818181818173</v>
      </c>
      <c r="AJ68" s="30">
        <v>0</v>
      </c>
      <c r="AK68" s="30">
        <v>93.181818181818173</v>
      </c>
      <c r="AL68" s="30">
        <v>93.181818181818173</v>
      </c>
      <c r="AM68" s="30">
        <v>0.17799999999999999</v>
      </c>
      <c r="AN68" s="30">
        <v>0.30615384615384617</v>
      </c>
      <c r="AO68" s="30">
        <v>0.23538461538461541</v>
      </c>
      <c r="AP68" s="30">
        <v>0.23227272727272724</v>
      </c>
      <c r="AQ68" s="30">
        <v>0.22567587001863557</v>
      </c>
      <c r="AR68" s="30">
        <v>0.89</v>
      </c>
      <c r="AS68" s="30">
        <v>0.78</v>
      </c>
      <c r="AT68" s="30">
        <v>0.63</v>
      </c>
      <c r="AU68" s="30">
        <v>0.89</v>
      </c>
      <c r="AV68" s="30">
        <v>41.666666666666671</v>
      </c>
      <c r="AW68" s="30">
        <v>0.29166666666666669</v>
      </c>
      <c r="AX68" s="30">
        <v>62.5</v>
      </c>
      <c r="AY68" s="30">
        <v>12.5</v>
      </c>
      <c r="AZ68" s="30">
        <v>12.5</v>
      </c>
      <c r="BA68" s="30">
        <v>29.166666666666668</v>
      </c>
      <c r="BB68" s="30">
        <v>41.666666666666671</v>
      </c>
      <c r="BC68" s="30">
        <v>1</v>
      </c>
      <c r="BD68" s="30">
        <v>25</v>
      </c>
      <c r="BE68" s="30">
        <v>0.25</v>
      </c>
      <c r="BF68" s="30">
        <v>0</v>
      </c>
      <c r="BG68" s="30">
        <v>0</v>
      </c>
      <c r="BH68" s="30">
        <v>8.3333333333333329E-2</v>
      </c>
      <c r="BI68" s="30">
        <v>0.54166666666666663</v>
      </c>
      <c r="BJ68" s="30">
        <v>0.75</v>
      </c>
      <c r="BK68" s="30">
        <v>0.25</v>
      </c>
      <c r="BL68" s="30">
        <v>0</v>
      </c>
      <c r="BM68" s="30">
        <v>0.33333333333333331</v>
      </c>
      <c r="BN68" s="30">
        <v>0</v>
      </c>
      <c r="BO68" s="30">
        <v>0.25</v>
      </c>
      <c r="BP68" s="30">
        <v>1</v>
      </c>
      <c r="BQ68" s="30">
        <v>0.41666666666666669</v>
      </c>
      <c r="BR68" s="30">
        <v>2</v>
      </c>
      <c r="BS68" s="30">
        <v>1</v>
      </c>
      <c r="BT68" s="30">
        <v>0.75</v>
      </c>
      <c r="BU68" s="30">
        <v>1.25</v>
      </c>
      <c r="BV68" s="30">
        <v>54.166666666666664</v>
      </c>
      <c r="BW68" s="30">
        <v>29.166666666666668</v>
      </c>
      <c r="BX68" s="30">
        <v>16.666666666666664</v>
      </c>
      <c r="BY68" s="30">
        <v>24.875</v>
      </c>
      <c r="BZ68" s="30">
        <v>0.20833333333333334</v>
      </c>
      <c r="CA68" s="30">
        <v>33.38632750397457</v>
      </c>
      <c r="CB68" s="30">
        <v>12.389835406105052</v>
      </c>
      <c r="CC68" s="30">
        <v>66.61367249602543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</row>
    <row r="69" spans="1:86" ht="15.75" x14ac:dyDescent="0.25">
      <c r="A69" s="2">
        <v>67</v>
      </c>
      <c r="B69" s="2" t="s">
        <v>9</v>
      </c>
      <c r="C69" s="2">
        <v>101</v>
      </c>
      <c r="D69" s="13">
        <v>2018</v>
      </c>
      <c r="E69" s="14">
        <v>43325</v>
      </c>
      <c r="F69" s="15" t="str">
        <f t="shared" si="1"/>
        <v>18225</v>
      </c>
      <c r="G69" s="37">
        <v>17.7</v>
      </c>
      <c r="H69" s="37">
        <v>7.86</v>
      </c>
      <c r="I69" s="37">
        <v>12.59</v>
      </c>
      <c r="J69" s="30">
        <v>232</v>
      </c>
      <c r="K69" s="30">
        <v>278</v>
      </c>
      <c r="L69" s="30">
        <v>393</v>
      </c>
      <c r="M69" s="30">
        <v>903</v>
      </c>
      <c r="N69" s="30">
        <v>0</v>
      </c>
      <c r="O69" s="30">
        <v>2</v>
      </c>
      <c r="P69" s="30">
        <v>2.1625000000000001</v>
      </c>
      <c r="Q69" s="30">
        <v>2.1250000000000004</v>
      </c>
      <c r="R69" s="30">
        <v>2.0958333333333337</v>
      </c>
      <c r="S69" s="30">
        <v>0.57368311709564779</v>
      </c>
      <c r="T69" s="30">
        <v>0.12444444444444445</v>
      </c>
      <c r="U69" s="30">
        <v>0.2218181818181818</v>
      </c>
      <c r="V69" s="30">
        <v>0.20666666666666669</v>
      </c>
      <c r="W69" s="30">
        <v>0.18689655172413794</v>
      </c>
      <c r="X69" s="30">
        <v>0.11035991276196074</v>
      </c>
      <c r="Y69" s="30">
        <v>0.24</v>
      </c>
      <c r="Z69" s="30">
        <v>0.38</v>
      </c>
      <c r="AA69" s="30">
        <v>0.42</v>
      </c>
      <c r="AB69" s="30">
        <v>0.42</v>
      </c>
      <c r="AC69" s="30">
        <v>11.213868388683888</v>
      </c>
      <c r="AD69" s="30">
        <v>6.8965517241379306</v>
      </c>
      <c r="AE69" s="30">
        <v>3.4482758620689653</v>
      </c>
      <c r="AF69" s="30">
        <v>10.344827586206897</v>
      </c>
      <c r="AG69" s="30">
        <v>20.689655172413794</v>
      </c>
      <c r="AH69" s="30">
        <v>13.793103448275861</v>
      </c>
      <c r="AI69" s="30">
        <v>65.517241379310349</v>
      </c>
      <c r="AJ69" s="30">
        <v>0</v>
      </c>
      <c r="AK69" s="30">
        <v>79.310344827586206</v>
      </c>
      <c r="AL69" s="30">
        <v>65.517241379310349</v>
      </c>
      <c r="AM69" s="30">
        <v>0.22750000000000004</v>
      </c>
      <c r="AN69" s="30">
        <v>0.10909090909090911</v>
      </c>
      <c r="AO69" s="30">
        <v>0.14777777777777776</v>
      </c>
      <c r="AP69" s="30">
        <v>0.15586206896551721</v>
      </c>
      <c r="AQ69" s="30">
        <v>0.14363936093512886</v>
      </c>
      <c r="AR69" s="30">
        <v>0.44</v>
      </c>
      <c r="AS69" s="30">
        <v>0.52</v>
      </c>
      <c r="AT69" s="30">
        <v>0.41</v>
      </c>
      <c r="AU69" s="30">
        <v>0.52</v>
      </c>
      <c r="AV69" s="30">
        <v>33.333333333333329</v>
      </c>
      <c r="AW69" s="30">
        <v>0.33333333333333331</v>
      </c>
      <c r="AX69" s="30">
        <v>0</v>
      </c>
      <c r="AY69" s="30">
        <v>50</v>
      </c>
      <c r="AZ69" s="30">
        <v>50</v>
      </c>
      <c r="BA69" s="30">
        <v>33.333333333333329</v>
      </c>
      <c r="BB69" s="30">
        <v>33.333333333333329</v>
      </c>
      <c r="BC69" s="30">
        <v>1.5833333333333333</v>
      </c>
      <c r="BD69" s="30">
        <v>58.333333333333336</v>
      </c>
      <c r="BE69" s="30">
        <v>0</v>
      </c>
      <c r="BF69" s="30">
        <v>0</v>
      </c>
      <c r="BG69" s="30">
        <v>0</v>
      </c>
      <c r="BH69" s="30">
        <v>0</v>
      </c>
      <c r="BI69" s="30">
        <v>0.16666666666666666</v>
      </c>
      <c r="BJ69" s="30">
        <v>0</v>
      </c>
      <c r="BK69" s="30">
        <v>0</v>
      </c>
      <c r="BL69" s="30">
        <v>0.25</v>
      </c>
      <c r="BM69" s="30">
        <v>8.3333333333333329E-2</v>
      </c>
      <c r="BN69" s="30">
        <v>0</v>
      </c>
      <c r="BO69" s="30">
        <v>0</v>
      </c>
      <c r="BP69" s="30">
        <v>0.25</v>
      </c>
      <c r="BQ69" s="30">
        <v>8.3333333333333329E-2</v>
      </c>
      <c r="BR69" s="30">
        <v>0</v>
      </c>
      <c r="BS69" s="30">
        <v>1</v>
      </c>
      <c r="BT69" s="30">
        <v>1.25</v>
      </c>
      <c r="BU69" s="30">
        <v>0.75</v>
      </c>
      <c r="BV69" s="30">
        <v>12.5</v>
      </c>
      <c r="BW69" s="30">
        <v>62.5</v>
      </c>
      <c r="BX69" s="30">
        <v>25</v>
      </c>
      <c r="BY69" s="30">
        <v>36.875</v>
      </c>
      <c r="BZ69" s="30">
        <v>1.3913043478260869</v>
      </c>
      <c r="CA69" s="30">
        <v>98.198198198198199</v>
      </c>
      <c r="CB69" s="30">
        <v>1.6143297699232979</v>
      </c>
      <c r="CC69" s="30">
        <v>1.8018018018018012</v>
      </c>
      <c r="CD69" s="30">
        <v>0</v>
      </c>
      <c r="CE69" s="30">
        <v>0</v>
      </c>
      <c r="CF69" s="30">
        <v>0</v>
      </c>
      <c r="CG69" s="30">
        <v>0</v>
      </c>
      <c r="CH69" s="30">
        <v>0</v>
      </c>
    </row>
    <row r="70" spans="1:86" ht="15.75" x14ac:dyDescent="0.25">
      <c r="A70" s="2">
        <v>68</v>
      </c>
      <c r="B70" s="2" t="s">
        <v>9</v>
      </c>
      <c r="C70" s="2">
        <v>103</v>
      </c>
      <c r="D70" s="13">
        <v>2018</v>
      </c>
      <c r="E70" s="14">
        <v>43297</v>
      </c>
      <c r="F70" s="15" t="str">
        <f t="shared" si="1"/>
        <v>18197</v>
      </c>
      <c r="G70" s="37">
        <v>15.6</v>
      </c>
      <c r="H70" s="37">
        <v>8.1199999999999992</v>
      </c>
      <c r="I70" s="37">
        <v>10.89</v>
      </c>
      <c r="J70" s="30">
        <v>838</v>
      </c>
      <c r="K70" s="30">
        <v>621</v>
      </c>
      <c r="L70" s="30">
        <v>377</v>
      </c>
      <c r="M70" s="30">
        <v>1836</v>
      </c>
      <c r="N70" s="30">
        <v>0.16339869281045752</v>
      </c>
      <c r="O70" s="30">
        <v>2.4750000000000001</v>
      </c>
      <c r="P70" s="30">
        <v>2.625</v>
      </c>
      <c r="Q70" s="30">
        <v>2.7250000000000001</v>
      </c>
      <c r="R70" s="30">
        <v>2.6083333333333329</v>
      </c>
      <c r="S70" s="30">
        <v>0.82615751033568574</v>
      </c>
      <c r="T70" s="30">
        <v>0.14000000000000001</v>
      </c>
      <c r="U70" s="30">
        <v>0.21000000000000005</v>
      </c>
      <c r="V70" s="30">
        <v>0.12333333333333335</v>
      </c>
      <c r="W70" s="30">
        <v>0.15777777777777777</v>
      </c>
      <c r="X70" s="30">
        <v>0.11551403405427442</v>
      </c>
      <c r="Y70" s="30">
        <v>0.28000000000000003</v>
      </c>
      <c r="Z70" s="30">
        <v>0.52</v>
      </c>
      <c r="AA70" s="30">
        <v>0.26</v>
      </c>
      <c r="AB70" s="30">
        <v>0.52</v>
      </c>
      <c r="AC70" s="30">
        <v>16.531690140845068</v>
      </c>
      <c r="AD70" s="30">
        <v>0</v>
      </c>
      <c r="AE70" s="30">
        <v>5.5555555555555554</v>
      </c>
      <c r="AF70" s="30">
        <v>8.3333333333333321</v>
      </c>
      <c r="AG70" s="30">
        <v>13.888888888888888</v>
      </c>
      <c r="AH70" s="30">
        <v>5.5555555555555554</v>
      </c>
      <c r="AI70" s="30">
        <v>80.555555555555557</v>
      </c>
      <c r="AJ70" s="30">
        <v>0</v>
      </c>
      <c r="AK70" s="30">
        <v>86.111111111111114</v>
      </c>
      <c r="AL70" s="30">
        <v>80.555555555555557</v>
      </c>
      <c r="AM70" s="30">
        <v>0.28750000000000003</v>
      </c>
      <c r="AN70" s="30">
        <v>0.23333333333333336</v>
      </c>
      <c r="AO70" s="30">
        <v>0.16583333333333333</v>
      </c>
      <c r="AP70" s="30">
        <v>0.22888888888888895</v>
      </c>
      <c r="AQ70" s="30">
        <v>0.23089611489372411</v>
      </c>
      <c r="AR70" s="30">
        <v>1.04</v>
      </c>
      <c r="AS70" s="30">
        <v>0.52</v>
      </c>
      <c r="AT70" s="30">
        <v>0.53</v>
      </c>
      <c r="AU70" s="30">
        <v>1.04</v>
      </c>
      <c r="AV70" s="30">
        <v>33.333333333333329</v>
      </c>
      <c r="AW70" s="30">
        <v>0.43478260869565216</v>
      </c>
      <c r="AX70" s="30">
        <v>25</v>
      </c>
      <c r="AY70" s="30">
        <v>37.5</v>
      </c>
      <c r="AZ70" s="30">
        <v>0</v>
      </c>
      <c r="BA70" s="30">
        <v>20.833333333333336</v>
      </c>
      <c r="BB70" s="30">
        <v>41.666666666666671</v>
      </c>
      <c r="BC70" s="30">
        <v>1</v>
      </c>
      <c r="BD70" s="30">
        <v>25</v>
      </c>
      <c r="BE70" s="30">
        <v>0.375</v>
      </c>
      <c r="BF70" s="30">
        <v>0.75</v>
      </c>
      <c r="BG70" s="30">
        <v>0</v>
      </c>
      <c r="BH70" s="30">
        <v>0.375</v>
      </c>
      <c r="BI70" s="30">
        <v>1</v>
      </c>
      <c r="BJ70" s="30">
        <v>0.25</v>
      </c>
      <c r="BK70" s="30">
        <v>0.75</v>
      </c>
      <c r="BL70" s="30">
        <v>0</v>
      </c>
      <c r="BM70" s="30">
        <v>0.33333333333333331</v>
      </c>
      <c r="BN70" s="30">
        <v>0.5</v>
      </c>
      <c r="BO70" s="30">
        <v>0.75</v>
      </c>
      <c r="BP70" s="30">
        <v>0.25</v>
      </c>
      <c r="BQ70" s="30">
        <v>0.5</v>
      </c>
      <c r="BR70" s="30">
        <v>0.5</v>
      </c>
      <c r="BS70" s="30">
        <v>1.25</v>
      </c>
      <c r="BT70" s="30">
        <v>0.25</v>
      </c>
      <c r="BU70" s="30">
        <v>0.66666666666666663</v>
      </c>
      <c r="BV70" s="30">
        <v>41.666666666666671</v>
      </c>
      <c r="BW70" s="30">
        <v>45.833333333333329</v>
      </c>
      <c r="BX70" s="30">
        <v>12.5</v>
      </c>
      <c r="BY70" s="30">
        <v>25.833333333333332</v>
      </c>
      <c r="BZ70" s="30">
        <v>0.5</v>
      </c>
      <c r="CA70" s="30">
        <v>24.662162162162161</v>
      </c>
      <c r="CB70" s="30">
        <v>13.727180477831846</v>
      </c>
      <c r="CC70" s="30">
        <v>75.337837837837839</v>
      </c>
      <c r="CD70" s="30">
        <v>0</v>
      </c>
      <c r="CE70" s="30">
        <v>0</v>
      </c>
      <c r="CF70" s="30">
        <v>0</v>
      </c>
      <c r="CG70" s="30">
        <v>0</v>
      </c>
      <c r="CH70" s="30">
        <v>0</v>
      </c>
    </row>
    <row r="71" spans="1:86" ht="15.75" x14ac:dyDescent="0.25">
      <c r="A71" s="2">
        <v>69</v>
      </c>
      <c r="B71" s="2" t="s">
        <v>9</v>
      </c>
      <c r="C71" s="2">
        <v>105</v>
      </c>
      <c r="D71" s="13">
        <v>2018</v>
      </c>
      <c r="E71" s="14">
        <v>43286</v>
      </c>
      <c r="F71" s="15" t="str">
        <f t="shared" si="1"/>
        <v>18186</v>
      </c>
      <c r="G71" s="37">
        <v>12.7</v>
      </c>
      <c r="H71" s="37">
        <v>8.24</v>
      </c>
      <c r="I71" s="37">
        <v>12.28</v>
      </c>
      <c r="J71" s="30">
        <v>641</v>
      </c>
      <c r="K71" s="30">
        <v>422</v>
      </c>
      <c r="L71" s="30">
        <v>212</v>
      </c>
      <c r="M71" s="30">
        <v>1275</v>
      </c>
      <c r="N71" s="30">
        <v>0</v>
      </c>
      <c r="O71" s="30">
        <v>2.6625000000000001</v>
      </c>
      <c r="P71" s="30">
        <v>2.3624999999999998</v>
      </c>
      <c r="Q71" s="30">
        <v>2.5999999999999996</v>
      </c>
      <c r="R71" s="30">
        <v>2.5416666666666665</v>
      </c>
      <c r="S71" s="30">
        <v>0.67817957520990313</v>
      </c>
      <c r="T71" s="30">
        <v>0.11833333333333335</v>
      </c>
      <c r="U71" s="30">
        <v>0.14000000000000001</v>
      </c>
      <c r="V71" s="30">
        <v>0.10249999999999999</v>
      </c>
      <c r="W71" s="30">
        <v>0.11971428571428573</v>
      </c>
      <c r="X71" s="30">
        <v>5.8535344490502877E-2</v>
      </c>
      <c r="Y71" s="30">
        <v>0.26</v>
      </c>
      <c r="Z71" s="30">
        <v>0.3</v>
      </c>
      <c r="AA71" s="30">
        <v>0.22</v>
      </c>
      <c r="AB71" s="30">
        <v>0.3</v>
      </c>
      <c r="AC71" s="30">
        <v>21.231105807478119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100</v>
      </c>
      <c r="AJ71" s="30">
        <v>0</v>
      </c>
      <c r="AK71" s="30">
        <v>100</v>
      </c>
      <c r="AL71" s="30">
        <v>100</v>
      </c>
      <c r="AM71" s="30">
        <v>0.36166666666666664</v>
      </c>
      <c r="AN71" s="30">
        <v>0.27181818181818185</v>
      </c>
      <c r="AO71" s="30">
        <v>0.27416666666666667</v>
      </c>
      <c r="AP71" s="30">
        <v>0.30342857142857138</v>
      </c>
      <c r="AQ71" s="30">
        <v>0.19380012227797488</v>
      </c>
      <c r="AR71" s="30">
        <v>0.7</v>
      </c>
      <c r="AS71" s="30">
        <v>0.75</v>
      </c>
      <c r="AT71" s="30">
        <v>0.52</v>
      </c>
      <c r="AU71" s="30">
        <v>0.75</v>
      </c>
      <c r="AV71" s="30">
        <v>66.666666666666657</v>
      </c>
      <c r="AW71" s="30">
        <v>0.33333333333333331</v>
      </c>
      <c r="AX71" s="30">
        <v>0</v>
      </c>
      <c r="AY71" s="30">
        <v>0</v>
      </c>
      <c r="AZ71" s="30">
        <v>0</v>
      </c>
      <c r="BA71" s="30">
        <v>0</v>
      </c>
      <c r="BB71" s="30">
        <v>66.666666666666657</v>
      </c>
      <c r="BC71" s="30">
        <v>1.1666666666666667</v>
      </c>
      <c r="BD71" s="30">
        <v>16.666666666666664</v>
      </c>
      <c r="BE71" s="30">
        <v>0.125</v>
      </c>
      <c r="BF71" s="30">
        <v>0</v>
      </c>
      <c r="BG71" s="30">
        <v>0</v>
      </c>
      <c r="BH71" s="30">
        <v>4.1666666666666664E-2</v>
      </c>
      <c r="BI71" s="30">
        <v>4.1666666666666664E-2</v>
      </c>
      <c r="BJ71" s="30">
        <v>0</v>
      </c>
      <c r="BK71" s="30">
        <v>0.25</v>
      </c>
      <c r="BL71" s="30">
        <v>0</v>
      </c>
      <c r="BM71" s="30">
        <v>8.3333333333333329E-2</v>
      </c>
      <c r="BN71" s="30">
        <v>0</v>
      </c>
      <c r="BO71" s="30">
        <v>0</v>
      </c>
      <c r="BP71" s="30">
        <v>1</v>
      </c>
      <c r="BQ71" s="30">
        <v>0.33333333333333331</v>
      </c>
      <c r="BR71" s="30">
        <v>0</v>
      </c>
      <c r="BS71" s="30">
        <v>1</v>
      </c>
      <c r="BT71" s="30">
        <v>0</v>
      </c>
      <c r="BU71" s="30">
        <v>0.33333333333333331</v>
      </c>
      <c r="BV71" s="30">
        <v>33.333333333333329</v>
      </c>
      <c r="BW71" s="30">
        <v>58.333333333333336</v>
      </c>
      <c r="BX71" s="30">
        <v>8.3333333333333321</v>
      </c>
      <c r="BY71" s="30">
        <v>24.791666666666668</v>
      </c>
      <c r="BZ71" s="30">
        <v>0</v>
      </c>
      <c r="CA71" s="30">
        <v>23.501762632197416</v>
      </c>
      <c r="CB71" s="30">
        <v>9.3099886857108061</v>
      </c>
      <c r="CC71" s="30">
        <v>76.498237367802588</v>
      </c>
      <c r="CD71" s="30">
        <v>0</v>
      </c>
      <c r="CE71" s="30">
        <v>0</v>
      </c>
      <c r="CF71" s="30">
        <v>0</v>
      </c>
      <c r="CG71" s="30">
        <v>0</v>
      </c>
      <c r="CH71" s="30">
        <v>0</v>
      </c>
    </row>
    <row r="72" spans="1:86" ht="15.75" x14ac:dyDescent="0.25">
      <c r="A72" s="2">
        <v>70</v>
      </c>
      <c r="B72" s="2" t="s">
        <v>9</v>
      </c>
      <c r="C72" s="2">
        <v>113</v>
      </c>
      <c r="D72" s="13">
        <v>2018</v>
      </c>
      <c r="E72" s="14">
        <v>43258</v>
      </c>
      <c r="F72" s="15" t="str">
        <f t="shared" si="1"/>
        <v>18158</v>
      </c>
      <c r="G72" s="37">
        <v>19.600000000000001</v>
      </c>
      <c r="H72" s="37">
        <v>8.76</v>
      </c>
      <c r="I72" s="37">
        <v>10.48</v>
      </c>
      <c r="J72" s="30">
        <v>164</v>
      </c>
      <c r="K72" s="30">
        <v>101</v>
      </c>
      <c r="L72" s="30">
        <v>148</v>
      </c>
      <c r="M72" s="30">
        <v>413</v>
      </c>
      <c r="N72" s="30">
        <v>0</v>
      </c>
      <c r="O72" s="30">
        <v>1.1875</v>
      </c>
      <c r="P72" s="30">
        <v>1.3875000000000002</v>
      </c>
      <c r="Q72" s="30">
        <v>1.4124999999999999</v>
      </c>
      <c r="R72" s="30">
        <v>1.3291666666666668</v>
      </c>
      <c r="S72" s="30">
        <v>0.21564698743178751</v>
      </c>
      <c r="T72" s="30">
        <v>0.13500000000000001</v>
      </c>
      <c r="U72" s="30">
        <v>0.11555555555555556</v>
      </c>
      <c r="V72" s="30">
        <v>0.23125000000000001</v>
      </c>
      <c r="W72" s="30">
        <v>0.15880000000000005</v>
      </c>
      <c r="X72" s="30">
        <v>0.13207699774500223</v>
      </c>
      <c r="Y72" s="30">
        <v>0.18</v>
      </c>
      <c r="Z72" s="30">
        <v>0.18</v>
      </c>
      <c r="AA72" s="30">
        <v>0.77</v>
      </c>
      <c r="AB72" s="30">
        <v>0.77</v>
      </c>
      <c r="AC72" s="30">
        <v>8.3700671704450027</v>
      </c>
      <c r="AD72" s="30">
        <v>0</v>
      </c>
      <c r="AE72" s="30">
        <v>24</v>
      </c>
      <c r="AF72" s="30">
        <v>0</v>
      </c>
      <c r="AG72" s="30">
        <v>24</v>
      </c>
      <c r="AH72" s="30">
        <v>20</v>
      </c>
      <c r="AI72" s="30">
        <v>56.000000000000007</v>
      </c>
      <c r="AJ72" s="30">
        <v>0</v>
      </c>
      <c r="AK72" s="30">
        <v>76</v>
      </c>
      <c r="AL72" s="30">
        <v>56.000000000000007</v>
      </c>
      <c r="AM72" s="30">
        <v>0.34875</v>
      </c>
      <c r="AN72" s="30">
        <v>0.29777777777777781</v>
      </c>
      <c r="AO72" s="30">
        <v>0.31</v>
      </c>
      <c r="AP72" s="30">
        <v>0.31799999999999995</v>
      </c>
      <c r="AQ72" s="30">
        <v>0.12760616495034002</v>
      </c>
      <c r="AR72" s="30">
        <v>0.42</v>
      </c>
      <c r="AS72" s="30">
        <v>0.75</v>
      </c>
      <c r="AT72" s="30">
        <v>0.42</v>
      </c>
      <c r="AU72" s="30">
        <v>0.75</v>
      </c>
      <c r="AV72" s="30">
        <v>25</v>
      </c>
      <c r="AW72" s="30">
        <v>0.75</v>
      </c>
      <c r="AX72" s="30">
        <v>0</v>
      </c>
      <c r="AY72" s="30">
        <v>0</v>
      </c>
      <c r="AZ72" s="30">
        <v>0</v>
      </c>
      <c r="BA72" s="30">
        <v>0</v>
      </c>
      <c r="BB72" s="30">
        <v>75</v>
      </c>
      <c r="BC72" s="30">
        <v>0.83333333333333337</v>
      </c>
      <c r="BD72" s="30">
        <v>16.666666666666664</v>
      </c>
      <c r="BE72" s="30">
        <v>0.125</v>
      </c>
      <c r="BF72" s="30">
        <v>1.125</v>
      </c>
      <c r="BG72" s="30">
        <v>0.75</v>
      </c>
      <c r="BH72" s="30">
        <v>0.66666666666666663</v>
      </c>
      <c r="BI72" s="30">
        <v>1.3333333333333333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0.25</v>
      </c>
      <c r="BU72" s="30">
        <v>8.3333333333333329E-2</v>
      </c>
      <c r="BV72" s="30">
        <v>4.1666666666666661</v>
      </c>
      <c r="BW72" s="30">
        <v>58.333333333333336</v>
      </c>
      <c r="BX72" s="30">
        <v>37.5</v>
      </c>
      <c r="BY72" s="30">
        <v>45.208333333333336</v>
      </c>
      <c r="BZ72" s="30">
        <v>1.6666666666666667</v>
      </c>
      <c r="CA72" s="30">
        <v>1.8018018018018018</v>
      </c>
      <c r="CB72" s="30">
        <v>2.3094010767585029</v>
      </c>
      <c r="CC72" s="30">
        <v>98.198198198198199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</row>
    <row r="73" spans="1:86" ht="15.75" x14ac:dyDescent="0.25">
      <c r="A73" s="2">
        <v>71</v>
      </c>
      <c r="B73" s="2" t="s">
        <v>9</v>
      </c>
      <c r="C73" s="2">
        <v>119</v>
      </c>
      <c r="D73" s="13">
        <v>2018</v>
      </c>
      <c r="E73" s="14">
        <v>43325</v>
      </c>
      <c r="F73" s="15" t="str">
        <f t="shared" si="1"/>
        <v>18225</v>
      </c>
      <c r="G73" s="37">
        <v>19</v>
      </c>
      <c r="H73" s="37">
        <v>8.23</v>
      </c>
      <c r="I73" s="37">
        <v>13.17</v>
      </c>
      <c r="J73" s="30">
        <v>799</v>
      </c>
      <c r="K73" s="30">
        <v>548</v>
      </c>
      <c r="L73" s="30">
        <v>490</v>
      </c>
      <c r="M73" s="30">
        <v>1837</v>
      </c>
      <c r="N73" s="30">
        <v>0</v>
      </c>
      <c r="O73" s="30">
        <v>2.6375000000000002</v>
      </c>
      <c r="P73" s="30">
        <v>3.3625000000000003</v>
      </c>
      <c r="Q73" s="30">
        <v>2.8875000000000002</v>
      </c>
      <c r="R73" s="30">
        <v>2.9624999999999999</v>
      </c>
      <c r="S73" s="30">
        <v>1.3887161728357784</v>
      </c>
      <c r="T73" s="30">
        <v>0.42399999999999999</v>
      </c>
      <c r="U73" s="30">
        <v>0.32437500000000002</v>
      </c>
      <c r="V73" s="30">
        <v>0.32187499999999997</v>
      </c>
      <c r="W73" s="30">
        <v>0.35531914893617028</v>
      </c>
      <c r="X73" s="30">
        <v>0.11507749872283193</v>
      </c>
      <c r="Y73" s="30">
        <v>0.56000000000000005</v>
      </c>
      <c r="Z73" s="30">
        <v>0.5</v>
      </c>
      <c r="AA73" s="30">
        <v>0.54</v>
      </c>
      <c r="AB73" s="30">
        <v>0.56000000000000005</v>
      </c>
      <c r="AC73" s="30">
        <v>8.3375748502993989</v>
      </c>
      <c r="AD73" s="30">
        <v>0</v>
      </c>
      <c r="AE73" s="30">
        <v>65.957446808510639</v>
      </c>
      <c r="AF73" s="30">
        <v>25.531914893617021</v>
      </c>
      <c r="AG73" s="30">
        <v>91.489361702127667</v>
      </c>
      <c r="AH73" s="30">
        <v>2.1276595744680851</v>
      </c>
      <c r="AI73" s="30">
        <v>6.3829787234042552</v>
      </c>
      <c r="AJ73" s="30">
        <v>0</v>
      </c>
      <c r="AK73" s="30">
        <v>8.5106382978723403</v>
      </c>
      <c r="AL73" s="30">
        <v>65.957446808510639</v>
      </c>
      <c r="AM73" s="30">
        <v>0.16857142857142859</v>
      </c>
      <c r="AN73" s="30">
        <v>0.21733333333333335</v>
      </c>
      <c r="AO73" s="30">
        <v>0.17466666666666666</v>
      </c>
      <c r="AP73" s="30">
        <v>0.18723404255319145</v>
      </c>
      <c r="AQ73" s="30">
        <v>0.11011263260584346</v>
      </c>
      <c r="AR73" s="30">
        <v>0.39</v>
      </c>
      <c r="AS73" s="30">
        <v>0.4</v>
      </c>
      <c r="AT73" s="30">
        <v>0.43</v>
      </c>
      <c r="AU73" s="30">
        <v>0.43</v>
      </c>
      <c r="AV73" s="30">
        <v>8.3333333333333321</v>
      </c>
      <c r="AW73" s="30">
        <v>0.70833333333333337</v>
      </c>
      <c r="AX73" s="30">
        <v>0</v>
      </c>
      <c r="AY73" s="30">
        <v>37.5</v>
      </c>
      <c r="AZ73" s="30">
        <v>25</v>
      </c>
      <c r="BA73" s="30">
        <v>20.833333333333336</v>
      </c>
      <c r="BB73" s="30">
        <v>70.833333333333343</v>
      </c>
      <c r="BC73" s="30">
        <v>0.33333333333333331</v>
      </c>
      <c r="BD73" s="30">
        <v>8.3333333333333321</v>
      </c>
      <c r="BE73" s="30">
        <v>0</v>
      </c>
      <c r="BF73" s="30">
        <v>0</v>
      </c>
      <c r="BG73" s="30">
        <v>0.25</v>
      </c>
      <c r="BH73" s="30">
        <v>8.3333333333333329E-2</v>
      </c>
      <c r="BI73" s="30">
        <v>8.3333333333333329E-2</v>
      </c>
      <c r="BJ73" s="30">
        <v>1.75</v>
      </c>
      <c r="BK73" s="30">
        <v>1.75</v>
      </c>
      <c r="BL73" s="30">
        <v>1.5</v>
      </c>
      <c r="BM73" s="30">
        <v>1.6666666666666667</v>
      </c>
      <c r="BN73" s="30">
        <v>0.25</v>
      </c>
      <c r="BO73" s="30">
        <v>0</v>
      </c>
      <c r="BP73" s="30">
        <v>0</v>
      </c>
      <c r="BQ73" s="30">
        <v>8.3333333333333329E-2</v>
      </c>
      <c r="BR73" s="30">
        <v>0.75</v>
      </c>
      <c r="BS73" s="30">
        <v>1.75</v>
      </c>
      <c r="BT73" s="30">
        <v>1.5</v>
      </c>
      <c r="BU73" s="30">
        <v>1.3333333333333333</v>
      </c>
      <c r="BV73" s="30">
        <v>0</v>
      </c>
      <c r="BW73" s="30">
        <v>100</v>
      </c>
      <c r="BX73" s="30">
        <v>0</v>
      </c>
      <c r="BY73" s="30">
        <v>35.208333333333336</v>
      </c>
      <c r="BZ73" s="30">
        <v>0.83333333333333337</v>
      </c>
      <c r="CA73" s="30">
        <v>99.699699699699693</v>
      </c>
      <c r="CB73" s="30">
        <v>0.46462136829144618</v>
      </c>
      <c r="CC73" s="30">
        <v>0.3003003003003073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</row>
    <row r="74" spans="1:86" ht="15.75" x14ac:dyDescent="0.25">
      <c r="A74" s="2">
        <v>72</v>
      </c>
      <c r="B74" s="2" t="s">
        <v>9</v>
      </c>
      <c r="C74" s="2">
        <v>120</v>
      </c>
      <c r="D74" s="13">
        <v>2018</v>
      </c>
      <c r="E74" s="14">
        <v>43312</v>
      </c>
      <c r="F74" s="15" t="str">
        <f t="shared" si="1"/>
        <v>18212</v>
      </c>
      <c r="G74" s="37">
        <v>14.2</v>
      </c>
      <c r="H74" s="37">
        <v>7.92</v>
      </c>
      <c r="I74" s="37">
        <v>11.5</v>
      </c>
      <c r="J74" s="30">
        <v>1290</v>
      </c>
      <c r="K74" s="30">
        <v>984</v>
      </c>
      <c r="L74" s="30">
        <v>855</v>
      </c>
      <c r="M74" s="30">
        <v>3129</v>
      </c>
      <c r="N74" s="30">
        <v>0.84372003835091081</v>
      </c>
      <c r="O74" s="30">
        <v>5.4</v>
      </c>
      <c r="P74" s="30">
        <v>4.1375000000000002</v>
      </c>
      <c r="Q74" s="30">
        <v>3.9999999999999996</v>
      </c>
      <c r="R74" s="30">
        <v>4.5125000000000002</v>
      </c>
      <c r="S74" s="30">
        <v>1.3482073443941254</v>
      </c>
      <c r="T74" s="30">
        <v>0.26357142857142857</v>
      </c>
      <c r="U74" s="30">
        <v>0.24933333333333335</v>
      </c>
      <c r="V74" s="30">
        <v>0.19133333333333333</v>
      </c>
      <c r="W74" s="30">
        <v>0.23409090909090907</v>
      </c>
      <c r="X74" s="30">
        <v>0.13411758433203805</v>
      </c>
      <c r="Y74" s="30">
        <v>0.57999999999999996</v>
      </c>
      <c r="Z74" s="30">
        <v>0.44</v>
      </c>
      <c r="AA74" s="30">
        <v>0.54</v>
      </c>
      <c r="AB74" s="30">
        <v>0.57999999999999996</v>
      </c>
      <c r="AC74" s="30">
        <v>19.276699029126217</v>
      </c>
      <c r="AD74" s="30">
        <v>2.2727272727272729</v>
      </c>
      <c r="AE74" s="30">
        <v>18.181818181818183</v>
      </c>
      <c r="AF74" s="30">
        <v>29.545454545454547</v>
      </c>
      <c r="AG74" s="30">
        <v>50</v>
      </c>
      <c r="AH74" s="30">
        <v>2.2727272727272729</v>
      </c>
      <c r="AI74" s="30">
        <v>47.727272727272727</v>
      </c>
      <c r="AJ74" s="30">
        <v>0</v>
      </c>
      <c r="AK74" s="30">
        <v>50</v>
      </c>
      <c r="AL74" s="30">
        <v>47.727272727272727</v>
      </c>
      <c r="AM74" s="30">
        <v>0.11769230769230769</v>
      </c>
      <c r="AN74" s="30">
        <v>0.23500000000000001</v>
      </c>
      <c r="AO74" s="30">
        <v>0.24071428571428574</v>
      </c>
      <c r="AP74" s="30">
        <v>0.20272727272727276</v>
      </c>
      <c r="AQ74" s="30">
        <v>0.19151007789820107</v>
      </c>
      <c r="AR74" s="30">
        <v>0.28000000000000003</v>
      </c>
      <c r="AS74" s="30">
        <v>0.69</v>
      </c>
      <c r="AT74" s="30">
        <v>0.66</v>
      </c>
      <c r="AU74" s="30">
        <v>0.69</v>
      </c>
      <c r="AV74" s="30">
        <v>25</v>
      </c>
      <c r="AW74" s="30">
        <v>0.5</v>
      </c>
      <c r="AX74" s="30">
        <v>25</v>
      </c>
      <c r="AY74" s="30">
        <v>25</v>
      </c>
      <c r="AZ74" s="30">
        <v>25</v>
      </c>
      <c r="BA74" s="30">
        <v>25</v>
      </c>
      <c r="BB74" s="30">
        <v>50</v>
      </c>
      <c r="BC74" s="30">
        <v>1.25</v>
      </c>
      <c r="BD74" s="30">
        <v>41.666666666666671</v>
      </c>
      <c r="BE74" s="30">
        <v>1.25</v>
      </c>
      <c r="BF74" s="30">
        <v>0.75</v>
      </c>
      <c r="BG74" s="30">
        <v>0.25</v>
      </c>
      <c r="BH74" s="30">
        <v>0.75</v>
      </c>
      <c r="BI74" s="30">
        <v>1.25</v>
      </c>
      <c r="BJ74" s="30">
        <v>0.5</v>
      </c>
      <c r="BK74" s="30">
        <v>1.25</v>
      </c>
      <c r="BL74" s="30">
        <v>0.25</v>
      </c>
      <c r="BM74" s="30">
        <v>0.66666666666666663</v>
      </c>
      <c r="BN74" s="30">
        <v>0</v>
      </c>
      <c r="BO74" s="30">
        <v>0.25</v>
      </c>
      <c r="BP74" s="30">
        <v>0.25</v>
      </c>
      <c r="BQ74" s="30">
        <v>0.16666666666666666</v>
      </c>
      <c r="BR74" s="30">
        <v>1.75</v>
      </c>
      <c r="BS74" s="30">
        <v>1.25</v>
      </c>
      <c r="BT74" s="30">
        <v>1</v>
      </c>
      <c r="BU74" s="30">
        <v>1.3333333333333333</v>
      </c>
      <c r="BV74" s="30">
        <v>25</v>
      </c>
      <c r="BW74" s="30">
        <v>75</v>
      </c>
      <c r="BX74" s="30">
        <v>0</v>
      </c>
      <c r="BY74" s="30">
        <v>30.833333333333332</v>
      </c>
      <c r="BZ74" s="30">
        <v>1.2083333333333333</v>
      </c>
      <c r="CA74" s="30">
        <v>36.561561561561561</v>
      </c>
      <c r="CB74" s="30">
        <v>15.738008788754716</v>
      </c>
      <c r="CC74" s="30">
        <v>63.438438438438439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</row>
    <row r="75" spans="1:86" ht="15.75" x14ac:dyDescent="0.25">
      <c r="A75" s="2">
        <v>73</v>
      </c>
      <c r="B75" s="2" t="s">
        <v>9</v>
      </c>
      <c r="C75" s="2">
        <v>129</v>
      </c>
      <c r="D75" s="13">
        <v>2018</v>
      </c>
      <c r="E75" s="14">
        <v>43275</v>
      </c>
      <c r="F75" s="15" t="str">
        <f t="shared" si="1"/>
        <v>18175</v>
      </c>
      <c r="G75" s="37">
        <v>16.899999999999999</v>
      </c>
      <c r="H75" s="37">
        <v>7.59</v>
      </c>
      <c r="I75" s="37">
        <v>10.25</v>
      </c>
      <c r="J75" s="30">
        <v>436</v>
      </c>
      <c r="K75" s="30">
        <v>407</v>
      </c>
      <c r="L75" s="30">
        <v>348</v>
      </c>
      <c r="M75" s="30">
        <v>1191</v>
      </c>
      <c r="N75" s="30">
        <v>0</v>
      </c>
      <c r="O75" s="30">
        <v>1.35</v>
      </c>
      <c r="P75" s="30">
        <v>1.35</v>
      </c>
      <c r="Q75" s="30">
        <v>0.97499999999999998</v>
      </c>
      <c r="R75" s="30">
        <v>1.2249999999999999</v>
      </c>
      <c r="S75" s="30">
        <v>0.41624616462523506</v>
      </c>
      <c r="T75" s="30">
        <v>0.37000000000000005</v>
      </c>
      <c r="U75" s="30">
        <v>0.38222222222222219</v>
      </c>
      <c r="V75" s="30">
        <v>0.40499999999999997</v>
      </c>
      <c r="W75" s="30">
        <v>0.3856</v>
      </c>
      <c r="X75" s="30">
        <v>0.11409352888456596</v>
      </c>
      <c r="Y75" s="30">
        <v>0.6</v>
      </c>
      <c r="Z75" s="30">
        <v>0.52</v>
      </c>
      <c r="AA75" s="30">
        <v>0.52</v>
      </c>
      <c r="AB75" s="30">
        <v>0.6</v>
      </c>
      <c r="AC75" s="30">
        <v>3.1768672199170123</v>
      </c>
      <c r="AD75" s="30">
        <v>0</v>
      </c>
      <c r="AE75" s="30">
        <v>4</v>
      </c>
      <c r="AF75" s="30">
        <v>4</v>
      </c>
      <c r="AG75" s="30">
        <v>8</v>
      </c>
      <c r="AH75" s="30">
        <v>4</v>
      </c>
      <c r="AI75" s="30">
        <v>88</v>
      </c>
      <c r="AJ75" s="30">
        <v>0</v>
      </c>
      <c r="AK75" s="30">
        <v>92</v>
      </c>
      <c r="AL75" s="30">
        <v>88</v>
      </c>
      <c r="AM75" s="30">
        <v>0.33124999999999999</v>
      </c>
      <c r="AN75" s="30">
        <v>0.40249999999999997</v>
      </c>
      <c r="AO75" s="30">
        <v>0.40625</v>
      </c>
      <c r="AP75" s="30">
        <v>0.38160000000000005</v>
      </c>
      <c r="AQ75" s="30">
        <v>0.21318380176114057</v>
      </c>
      <c r="AR75" s="30">
        <v>0.86</v>
      </c>
      <c r="AS75" s="30">
        <v>0.96</v>
      </c>
      <c r="AT75" s="30">
        <v>0.72</v>
      </c>
      <c r="AU75" s="30">
        <v>0.96</v>
      </c>
      <c r="AV75" s="30">
        <v>8.3333333333333321</v>
      </c>
      <c r="AW75" s="30">
        <v>0.83333333333333337</v>
      </c>
      <c r="AX75" s="30">
        <v>12.5</v>
      </c>
      <c r="AY75" s="30">
        <v>12.5</v>
      </c>
      <c r="AZ75" s="30">
        <v>0</v>
      </c>
      <c r="BA75" s="30">
        <v>8.3333333333333321</v>
      </c>
      <c r="BB75" s="30">
        <v>83.333333333333343</v>
      </c>
      <c r="BC75" s="30">
        <v>0.75</v>
      </c>
      <c r="BD75" s="30">
        <v>16.666666666666664</v>
      </c>
      <c r="BE75" s="30">
        <v>0</v>
      </c>
      <c r="BF75" s="30">
        <v>0</v>
      </c>
      <c r="BG75" s="30">
        <v>0.125</v>
      </c>
      <c r="BH75" s="30">
        <v>4.1666666666666664E-2</v>
      </c>
      <c r="BI75" s="30">
        <v>0.20833333333333334</v>
      </c>
      <c r="BJ75" s="30">
        <v>1.75</v>
      </c>
      <c r="BK75" s="30">
        <v>1.75</v>
      </c>
      <c r="BL75" s="30">
        <v>1.75</v>
      </c>
      <c r="BM75" s="30">
        <v>1.75</v>
      </c>
      <c r="BN75" s="30">
        <v>0</v>
      </c>
      <c r="BO75" s="30">
        <v>0</v>
      </c>
      <c r="BP75" s="30">
        <v>0</v>
      </c>
      <c r="BQ75" s="30">
        <v>0</v>
      </c>
      <c r="BR75" s="30">
        <v>1</v>
      </c>
      <c r="BS75" s="30">
        <v>0</v>
      </c>
      <c r="BT75" s="30">
        <v>0.25</v>
      </c>
      <c r="BU75" s="30">
        <v>0.41666666666666669</v>
      </c>
      <c r="BV75" s="30">
        <v>0</v>
      </c>
      <c r="BW75" s="30">
        <v>37.5</v>
      </c>
      <c r="BX75" s="30">
        <v>62.5</v>
      </c>
      <c r="BY75" s="30">
        <v>55.625</v>
      </c>
      <c r="BZ75" s="30">
        <v>4.1666666666666664E-2</v>
      </c>
      <c r="CA75" s="30">
        <v>84.009009009009006</v>
      </c>
      <c r="CB75" s="30">
        <v>11.54011448921727</v>
      </c>
      <c r="CC75" s="30">
        <v>15.990990990990994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</row>
    <row r="76" spans="1:86" ht="15.75" x14ac:dyDescent="0.25">
      <c r="A76" s="2">
        <v>74</v>
      </c>
      <c r="B76" s="2" t="s">
        <v>9</v>
      </c>
      <c r="C76" s="2">
        <v>150</v>
      </c>
      <c r="D76" s="13">
        <v>2018</v>
      </c>
      <c r="E76" s="14">
        <v>43326</v>
      </c>
      <c r="F76" s="15" t="str">
        <f t="shared" si="1"/>
        <v>18226</v>
      </c>
      <c r="G76" s="37">
        <v>17.100000000000001</v>
      </c>
      <c r="H76" s="37">
        <v>7.47</v>
      </c>
      <c r="I76" s="37">
        <v>10.4</v>
      </c>
      <c r="J76" s="30">
        <v>290</v>
      </c>
      <c r="K76" s="30">
        <v>218</v>
      </c>
      <c r="L76" s="30">
        <v>160</v>
      </c>
      <c r="M76" s="30">
        <v>668</v>
      </c>
      <c r="N76" s="30">
        <v>0</v>
      </c>
      <c r="O76" s="30">
        <v>1.7249999999999999</v>
      </c>
      <c r="P76" s="30">
        <v>2.3250000000000002</v>
      </c>
      <c r="Q76" s="30">
        <v>1.4125000000000001</v>
      </c>
      <c r="R76" s="30">
        <v>1.8208333333333335</v>
      </c>
      <c r="S76" s="30">
        <v>1.0790411067910841</v>
      </c>
      <c r="T76" s="30">
        <v>0.17222222222222219</v>
      </c>
      <c r="U76" s="30">
        <v>0.1125</v>
      </c>
      <c r="V76" s="30">
        <v>0.17750000000000005</v>
      </c>
      <c r="W76" s="30">
        <v>0.15480000000000005</v>
      </c>
      <c r="X76" s="30">
        <v>8.8370432460938633E-2</v>
      </c>
      <c r="Y76" s="30">
        <v>0.44</v>
      </c>
      <c r="Z76" s="30">
        <v>0.18</v>
      </c>
      <c r="AA76" s="30">
        <v>0.28000000000000003</v>
      </c>
      <c r="AB76" s="30">
        <v>0.44</v>
      </c>
      <c r="AC76" s="30">
        <v>11.762489233419464</v>
      </c>
      <c r="AD76" s="30">
        <v>0</v>
      </c>
      <c r="AE76" s="30">
        <v>12</v>
      </c>
      <c r="AF76" s="30">
        <v>8</v>
      </c>
      <c r="AG76" s="30">
        <v>20</v>
      </c>
      <c r="AH76" s="30">
        <v>16</v>
      </c>
      <c r="AI76" s="30">
        <v>64</v>
      </c>
      <c r="AJ76" s="30">
        <v>0</v>
      </c>
      <c r="AK76" s="30">
        <v>80</v>
      </c>
      <c r="AL76" s="30">
        <v>64</v>
      </c>
      <c r="AM76" s="30">
        <v>0.18555555555555558</v>
      </c>
      <c r="AN76" s="30">
        <v>0.20875000000000005</v>
      </c>
      <c r="AO76" s="30">
        <v>0.15750000000000003</v>
      </c>
      <c r="AP76" s="30">
        <v>0.184</v>
      </c>
      <c r="AQ76" s="30">
        <v>0.13503086067019396</v>
      </c>
      <c r="AR76" s="30">
        <v>0.34</v>
      </c>
      <c r="AS76" s="30">
        <v>0.45</v>
      </c>
      <c r="AT76" s="30">
        <v>0.44</v>
      </c>
      <c r="AU76" s="30">
        <v>0.45</v>
      </c>
      <c r="AV76" s="30">
        <v>41.666666666666671</v>
      </c>
      <c r="AW76" s="30">
        <v>0.41666666666666669</v>
      </c>
      <c r="AX76" s="30">
        <v>0</v>
      </c>
      <c r="AY76" s="30">
        <v>25</v>
      </c>
      <c r="AZ76" s="30">
        <v>25</v>
      </c>
      <c r="BA76" s="30">
        <v>16.666666666666664</v>
      </c>
      <c r="BB76" s="30">
        <v>41.666666666666671</v>
      </c>
      <c r="BC76" s="30">
        <v>1.5833333333333333</v>
      </c>
      <c r="BD76" s="30">
        <v>58.333333333333336</v>
      </c>
      <c r="BE76" s="30">
        <v>0</v>
      </c>
      <c r="BF76" s="30">
        <v>0</v>
      </c>
      <c r="BG76" s="30">
        <v>0</v>
      </c>
      <c r="BH76" s="30">
        <v>0</v>
      </c>
      <c r="BI76" s="30">
        <v>4.1666666666666664E-2</v>
      </c>
      <c r="BJ76" s="30">
        <v>0</v>
      </c>
      <c r="BK76" s="30">
        <v>0</v>
      </c>
      <c r="BL76" s="30">
        <v>0.25</v>
      </c>
      <c r="BM76" s="30">
        <v>8.3333333333333329E-2</v>
      </c>
      <c r="BN76" s="30">
        <v>1</v>
      </c>
      <c r="BO76" s="30">
        <v>1.5</v>
      </c>
      <c r="BP76" s="30">
        <v>0.75</v>
      </c>
      <c r="BQ76" s="30">
        <v>1.0833333333333333</v>
      </c>
      <c r="BR76" s="30">
        <v>0.25</v>
      </c>
      <c r="BS76" s="30">
        <v>0</v>
      </c>
      <c r="BT76" s="30">
        <v>1.25</v>
      </c>
      <c r="BU76" s="30">
        <v>0.5</v>
      </c>
      <c r="BV76" s="30">
        <v>58.333333333333336</v>
      </c>
      <c r="BW76" s="30">
        <v>33.333333333333329</v>
      </c>
      <c r="BX76" s="30">
        <v>8.3333333333333321</v>
      </c>
      <c r="BY76" s="30">
        <v>21.666666666666668</v>
      </c>
      <c r="BZ76" s="30">
        <v>0.58333333333333337</v>
      </c>
      <c r="CA76" s="30">
        <v>62.93436293436293</v>
      </c>
      <c r="CB76" s="30">
        <v>16.967972416057492</v>
      </c>
      <c r="CC76" s="30">
        <v>37.06563706563707</v>
      </c>
      <c r="CD76" s="30">
        <v>0</v>
      </c>
      <c r="CE76" s="30">
        <v>0</v>
      </c>
      <c r="CF76" s="30">
        <v>0</v>
      </c>
      <c r="CG76" s="30">
        <v>0</v>
      </c>
      <c r="CH76" s="30">
        <v>0</v>
      </c>
    </row>
    <row r="77" spans="1:86" ht="15.75" x14ac:dyDescent="0.25">
      <c r="A77" s="2">
        <v>75</v>
      </c>
      <c r="B77" s="2" t="s">
        <v>9</v>
      </c>
      <c r="C77" s="2">
        <v>161</v>
      </c>
      <c r="D77" s="13">
        <v>2018</v>
      </c>
      <c r="E77" s="14">
        <v>43307</v>
      </c>
      <c r="F77" s="15" t="str">
        <f t="shared" si="1"/>
        <v>18207</v>
      </c>
      <c r="G77" s="37">
        <v>16</v>
      </c>
      <c r="H77" s="37">
        <v>8.2200000000000006</v>
      </c>
      <c r="I77" s="37">
        <v>11.12</v>
      </c>
      <c r="J77" s="30">
        <v>837</v>
      </c>
      <c r="K77" s="30">
        <v>1358</v>
      </c>
      <c r="L77" s="30">
        <v>657</v>
      </c>
      <c r="M77" s="30">
        <v>2852</v>
      </c>
      <c r="N77" s="30">
        <v>0.16830294530154277</v>
      </c>
      <c r="O77" s="30">
        <v>2.6499999999999995</v>
      </c>
      <c r="P77" s="30">
        <v>3.9</v>
      </c>
      <c r="Q77" s="30">
        <v>3.2</v>
      </c>
      <c r="R77" s="30">
        <v>3.25</v>
      </c>
      <c r="S77" s="30">
        <v>1.1617078881505918</v>
      </c>
      <c r="T77" s="30">
        <v>0.23250000000000001</v>
      </c>
      <c r="U77" s="30">
        <v>0.28307692307692311</v>
      </c>
      <c r="V77" s="30">
        <v>0.23833333333333337</v>
      </c>
      <c r="W77" s="30">
        <v>0.25216216216216214</v>
      </c>
      <c r="X77" s="30">
        <v>0.14255866502241449</v>
      </c>
      <c r="Y77" s="30">
        <v>0.55000000000000004</v>
      </c>
      <c r="Z77" s="30">
        <v>0.69</v>
      </c>
      <c r="AA77" s="30">
        <v>0.52</v>
      </c>
      <c r="AB77" s="30">
        <v>0.69</v>
      </c>
      <c r="AC77" s="30">
        <v>12.888531618435156</v>
      </c>
      <c r="AD77" s="30">
        <v>0</v>
      </c>
      <c r="AE77" s="30">
        <v>10.810810810810811</v>
      </c>
      <c r="AF77" s="30">
        <v>0</v>
      </c>
      <c r="AG77" s="30">
        <v>10.810810810810811</v>
      </c>
      <c r="AH77" s="30">
        <v>16.216216216216218</v>
      </c>
      <c r="AI77" s="30">
        <v>72.972972972972968</v>
      </c>
      <c r="AJ77" s="30">
        <v>0</v>
      </c>
      <c r="AK77" s="30">
        <v>89.189189189189193</v>
      </c>
      <c r="AL77" s="30">
        <v>72.972972972972968</v>
      </c>
      <c r="AM77" s="30">
        <v>0.27181818181818185</v>
      </c>
      <c r="AN77" s="30">
        <v>0.20499999999999999</v>
      </c>
      <c r="AO77" s="30">
        <v>0.21090909090909093</v>
      </c>
      <c r="AP77" s="30">
        <v>0.22945945945945947</v>
      </c>
      <c r="AQ77" s="30">
        <v>0.16978656447869336</v>
      </c>
      <c r="AR77" s="30">
        <v>0.54</v>
      </c>
      <c r="AS77" s="30">
        <v>0.45</v>
      </c>
      <c r="AT77" s="30">
        <v>0.6</v>
      </c>
      <c r="AU77" s="30">
        <v>0.6</v>
      </c>
      <c r="AV77" s="30">
        <v>25</v>
      </c>
      <c r="AW77" s="30">
        <v>0.45833333333333331</v>
      </c>
      <c r="AX77" s="30">
        <v>12.5</v>
      </c>
      <c r="AY77" s="30">
        <v>25</v>
      </c>
      <c r="AZ77" s="30">
        <v>50</v>
      </c>
      <c r="BA77" s="30">
        <v>29.166666666666668</v>
      </c>
      <c r="BB77" s="30">
        <v>45.833333333333329</v>
      </c>
      <c r="BC77" s="30">
        <v>0.75</v>
      </c>
      <c r="BD77" s="30">
        <v>16.666666666666664</v>
      </c>
      <c r="BE77" s="30">
        <v>0</v>
      </c>
      <c r="BF77" s="30">
        <v>0</v>
      </c>
      <c r="BG77" s="30">
        <v>0</v>
      </c>
      <c r="BH77" s="30">
        <v>0</v>
      </c>
      <c r="BI77" s="30">
        <v>0.45833333333333331</v>
      </c>
      <c r="BJ77" s="30">
        <v>0.5</v>
      </c>
      <c r="BK77" s="30">
        <v>0.25</v>
      </c>
      <c r="BL77" s="30">
        <v>0.25</v>
      </c>
      <c r="BM77" s="30">
        <v>0.33333333333333331</v>
      </c>
      <c r="BN77" s="30">
        <v>0.25</v>
      </c>
      <c r="BO77" s="30">
        <v>0.75</v>
      </c>
      <c r="BP77" s="30">
        <v>0</v>
      </c>
      <c r="BQ77" s="30">
        <v>0.33333333333333331</v>
      </c>
      <c r="BR77" s="30">
        <v>0</v>
      </c>
      <c r="BS77" s="30">
        <v>1.25</v>
      </c>
      <c r="BT77" s="30">
        <v>0.5</v>
      </c>
      <c r="BU77" s="30">
        <v>0.58333333333333337</v>
      </c>
      <c r="BV77" s="30">
        <v>16.666666666666664</v>
      </c>
      <c r="BW77" s="30">
        <v>79.166666666666657</v>
      </c>
      <c r="BX77" s="30">
        <v>4.1666666666666661</v>
      </c>
      <c r="BY77" s="30">
        <v>27.916666666666668</v>
      </c>
      <c r="BZ77" s="30">
        <v>0.91666666666666663</v>
      </c>
      <c r="CA77" s="30">
        <v>93.018018018018012</v>
      </c>
      <c r="CB77" s="30">
        <v>8.9837154260997636</v>
      </c>
      <c r="CC77" s="30">
        <v>6.9819819819819884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</row>
    <row r="78" spans="1:86" ht="15.75" x14ac:dyDescent="0.25">
      <c r="A78" s="2">
        <v>76</v>
      </c>
      <c r="B78" s="2" t="s">
        <v>9</v>
      </c>
      <c r="C78" s="2">
        <v>178</v>
      </c>
      <c r="D78" s="13">
        <v>2018</v>
      </c>
      <c r="E78" s="14">
        <v>43297</v>
      </c>
      <c r="F78" s="15" t="str">
        <f t="shared" si="1"/>
        <v>18197</v>
      </c>
      <c r="G78" s="37">
        <v>19.600000000000001</v>
      </c>
      <c r="H78" s="37">
        <v>8.4700000000000006</v>
      </c>
      <c r="I78" s="37">
        <v>13.28</v>
      </c>
      <c r="J78" s="30">
        <v>1893</v>
      </c>
      <c r="K78" s="30">
        <v>1834</v>
      </c>
      <c r="L78" s="30">
        <v>1528</v>
      </c>
      <c r="M78" s="30">
        <v>5255</v>
      </c>
      <c r="N78" s="30">
        <v>1.8953377735490011</v>
      </c>
      <c r="O78" s="30">
        <v>4.2374999999999998</v>
      </c>
      <c r="P78" s="30">
        <v>4.6499999999999995</v>
      </c>
      <c r="Q78" s="30">
        <v>5</v>
      </c>
      <c r="R78" s="30">
        <v>4.6291666666666673</v>
      </c>
      <c r="S78" s="30">
        <v>1.5886770998337663</v>
      </c>
      <c r="T78" s="30">
        <v>0.3116666666666667</v>
      </c>
      <c r="U78" s="30">
        <v>0.31333333333333335</v>
      </c>
      <c r="V78" s="30">
        <v>0.28666666666666663</v>
      </c>
      <c r="W78" s="30">
        <v>0.30388888888888899</v>
      </c>
      <c r="X78" s="30">
        <v>0.14027071332203639</v>
      </c>
      <c r="Y78" s="30">
        <v>0.5</v>
      </c>
      <c r="Z78" s="30">
        <v>0.74</v>
      </c>
      <c r="AA78" s="30">
        <v>0.52</v>
      </c>
      <c r="AB78" s="30">
        <v>0.74</v>
      </c>
      <c r="AC78" s="30">
        <v>15.233089579524677</v>
      </c>
      <c r="AD78" s="30">
        <v>0</v>
      </c>
      <c r="AE78" s="30">
        <v>2.7777777777777777</v>
      </c>
      <c r="AF78" s="30">
        <v>22.222222222222221</v>
      </c>
      <c r="AG78" s="30">
        <v>25</v>
      </c>
      <c r="AH78" s="30">
        <v>8.3333333333333321</v>
      </c>
      <c r="AI78" s="30">
        <v>66.666666666666657</v>
      </c>
      <c r="AJ78" s="30">
        <v>0</v>
      </c>
      <c r="AK78" s="30">
        <v>74.999999999999986</v>
      </c>
      <c r="AL78" s="30">
        <v>66.666666666666657</v>
      </c>
      <c r="AM78" s="30">
        <v>0.21333333333333329</v>
      </c>
      <c r="AN78" s="30">
        <v>0.25499999999999995</v>
      </c>
      <c r="AO78" s="30">
        <v>0.26666666666666666</v>
      </c>
      <c r="AP78" s="30">
        <v>0.245</v>
      </c>
      <c r="AQ78" s="30">
        <v>0.16739175606940748</v>
      </c>
      <c r="AR78" s="30">
        <v>0.48</v>
      </c>
      <c r="AS78" s="30">
        <v>0.53</v>
      </c>
      <c r="AT78" s="30">
        <v>0.56000000000000005</v>
      </c>
      <c r="AU78" s="30">
        <v>0.56000000000000005</v>
      </c>
      <c r="AV78" s="30">
        <v>20.833333333333336</v>
      </c>
      <c r="AW78" s="30">
        <v>0.5</v>
      </c>
      <c r="AX78" s="30">
        <v>25</v>
      </c>
      <c r="AY78" s="30">
        <v>37.5</v>
      </c>
      <c r="AZ78" s="30">
        <v>25</v>
      </c>
      <c r="BA78" s="30">
        <v>29.166666666666668</v>
      </c>
      <c r="BB78" s="30">
        <v>50</v>
      </c>
      <c r="BC78" s="30">
        <v>1</v>
      </c>
      <c r="BD78" s="30">
        <v>41.666666666666671</v>
      </c>
      <c r="BE78" s="30">
        <v>0.125</v>
      </c>
      <c r="BF78" s="30">
        <v>0.75</v>
      </c>
      <c r="BG78" s="30">
        <v>0.5</v>
      </c>
      <c r="BH78" s="30">
        <v>0.45833333333333331</v>
      </c>
      <c r="BI78" s="30">
        <v>0.95833333333333337</v>
      </c>
      <c r="BJ78" s="30">
        <v>1</v>
      </c>
      <c r="BK78" s="30">
        <v>0.66666666666666663</v>
      </c>
      <c r="BL78" s="30">
        <v>0</v>
      </c>
      <c r="BM78" s="30">
        <v>0.54545454545454541</v>
      </c>
      <c r="BN78" s="30">
        <v>0</v>
      </c>
      <c r="BO78" s="30">
        <v>0</v>
      </c>
      <c r="BP78" s="30">
        <v>0.25</v>
      </c>
      <c r="BQ78" s="30">
        <v>8.3333333333333329E-2</v>
      </c>
      <c r="BR78" s="30">
        <v>2</v>
      </c>
      <c r="BS78" s="30">
        <v>1.75</v>
      </c>
      <c r="BT78" s="30">
        <v>0.5</v>
      </c>
      <c r="BU78" s="30">
        <v>1.4166666666666667</v>
      </c>
      <c r="BV78" s="30">
        <v>29.166666666666668</v>
      </c>
      <c r="BW78" s="30">
        <v>54.166666666666664</v>
      </c>
      <c r="BX78" s="30">
        <v>16.666666666666664</v>
      </c>
      <c r="BY78" s="30">
        <v>31.875</v>
      </c>
      <c r="BZ78" s="30">
        <v>0.5</v>
      </c>
      <c r="CA78" s="30">
        <v>55.200655200655206</v>
      </c>
      <c r="CB78" s="30">
        <v>12.673866574151472</v>
      </c>
      <c r="CC78" s="30">
        <v>44.799344799344794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</row>
    <row r="79" spans="1:86" ht="15.75" x14ac:dyDescent="0.25">
      <c r="A79" s="2">
        <v>77</v>
      </c>
      <c r="B79" s="2" t="s">
        <v>9</v>
      </c>
      <c r="C79" s="2">
        <v>193</v>
      </c>
      <c r="D79" s="13">
        <v>2018</v>
      </c>
      <c r="E79" s="14">
        <v>43292</v>
      </c>
      <c r="F79" s="15" t="str">
        <f t="shared" si="1"/>
        <v>18192</v>
      </c>
      <c r="G79" s="37">
        <v>16.7</v>
      </c>
      <c r="H79" s="37">
        <v>8.31</v>
      </c>
      <c r="I79" s="37">
        <v>12.28</v>
      </c>
      <c r="J79" s="30">
        <v>1110</v>
      </c>
      <c r="K79" s="30">
        <v>1140</v>
      </c>
      <c r="L79" s="30">
        <v>1886</v>
      </c>
      <c r="M79" s="30">
        <v>4136</v>
      </c>
      <c r="N79" s="30">
        <v>2.7127659574468082</v>
      </c>
      <c r="O79" s="30">
        <v>7.416666666666667</v>
      </c>
      <c r="P79" s="30">
        <v>7.2624999999999993</v>
      </c>
      <c r="Q79" s="30">
        <v>7.7999999999999989</v>
      </c>
      <c r="R79" s="30">
        <v>7.5000000000000009</v>
      </c>
      <c r="S79" s="30">
        <v>2.957637409761213</v>
      </c>
      <c r="T79" s="30">
        <v>0.46928571428571431</v>
      </c>
      <c r="U79" s="30">
        <v>0.45333333333333325</v>
      </c>
      <c r="V79" s="30">
        <v>0.21937500000000004</v>
      </c>
      <c r="W79" s="30">
        <v>0.37511111111111117</v>
      </c>
      <c r="X79" s="30">
        <v>0.28208333892842746</v>
      </c>
      <c r="Y79" s="30">
        <v>1.1000000000000001</v>
      </c>
      <c r="Z79" s="30">
        <v>0.86</v>
      </c>
      <c r="AA79" s="30">
        <v>0.6</v>
      </c>
      <c r="AB79" s="30">
        <v>1.1000000000000001</v>
      </c>
      <c r="AC79" s="30">
        <v>19.994075829383885</v>
      </c>
      <c r="AD79" s="30">
        <v>2.2222222222222223</v>
      </c>
      <c r="AE79" s="30">
        <v>6.666666666666667</v>
      </c>
      <c r="AF79" s="30">
        <v>8.8888888888888893</v>
      </c>
      <c r="AG79" s="30">
        <v>17.777777777777779</v>
      </c>
      <c r="AH79" s="30">
        <v>0</v>
      </c>
      <c r="AI79" s="30">
        <v>82.222222222222214</v>
      </c>
      <c r="AJ79" s="30">
        <v>0</v>
      </c>
      <c r="AK79" s="30">
        <v>82.222222222222214</v>
      </c>
      <c r="AL79" s="30">
        <v>82.222222222222214</v>
      </c>
      <c r="AM79" s="30">
        <v>0.23642857142857143</v>
      </c>
      <c r="AN79" s="30">
        <v>0.23357142857142854</v>
      </c>
      <c r="AO79" s="30">
        <v>0.40066666666666667</v>
      </c>
      <c r="AP79" s="30">
        <v>0.31555555555555559</v>
      </c>
      <c r="AQ79" s="30">
        <v>0.26554879328696185</v>
      </c>
      <c r="AR79" s="30">
        <v>0.54</v>
      </c>
      <c r="AS79" s="30">
        <v>0.81</v>
      </c>
      <c r="AT79" s="30">
        <v>1.1599999999999999</v>
      </c>
      <c r="AU79" s="30">
        <v>1.1599999999999999</v>
      </c>
      <c r="AV79" s="30">
        <v>41.666666666666671</v>
      </c>
      <c r="AW79" s="30">
        <v>0.29166666666666669</v>
      </c>
      <c r="AX79" s="30">
        <v>50</v>
      </c>
      <c r="AY79" s="30">
        <v>25</v>
      </c>
      <c r="AZ79" s="30">
        <v>12.5</v>
      </c>
      <c r="BA79" s="30">
        <v>29.166666666666668</v>
      </c>
      <c r="BB79" s="30">
        <v>41.666666666666671</v>
      </c>
      <c r="BC79" s="30">
        <v>0.5</v>
      </c>
      <c r="BD79" s="30">
        <v>16.666666666666664</v>
      </c>
      <c r="BE79" s="30">
        <v>0</v>
      </c>
      <c r="BF79" s="30">
        <v>0.25</v>
      </c>
      <c r="BG79" s="30">
        <v>0</v>
      </c>
      <c r="BH79" s="30">
        <v>8.3333333333333329E-2</v>
      </c>
      <c r="BI79" s="30">
        <v>0.33333333333333331</v>
      </c>
      <c r="BJ79" s="30">
        <v>0.5</v>
      </c>
      <c r="BK79" s="30">
        <v>0</v>
      </c>
      <c r="BL79" s="30">
        <v>0</v>
      </c>
      <c r="BM79" s="30">
        <v>0.16666666666666666</v>
      </c>
      <c r="BN79" s="30">
        <v>0.25</v>
      </c>
      <c r="BO79" s="30">
        <v>0.25</v>
      </c>
      <c r="BP79" s="30">
        <v>0.25</v>
      </c>
      <c r="BQ79" s="30">
        <v>0.25</v>
      </c>
      <c r="BR79" s="30">
        <v>1.75</v>
      </c>
      <c r="BS79" s="30">
        <v>1.5</v>
      </c>
      <c r="BT79" s="30">
        <v>0.75</v>
      </c>
      <c r="BU79" s="30">
        <v>1.3333333333333333</v>
      </c>
      <c r="BV79" s="30">
        <v>45.833333333333329</v>
      </c>
      <c r="BW79" s="30">
        <v>16.666666666666664</v>
      </c>
      <c r="BX79" s="30">
        <v>33.333333333333329</v>
      </c>
      <c r="BY79" s="30">
        <v>33.043478260869563</v>
      </c>
      <c r="BZ79" s="30">
        <v>0.79166666666666663</v>
      </c>
      <c r="CA79" s="30">
        <v>59.534534534534536</v>
      </c>
      <c r="CB79" s="30">
        <v>16.185506940489535</v>
      </c>
      <c r="CC79" s="30">
        <v>40.465465465465464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</row>
    <row r="80" spans="1:86" ht="15.75" x14ac:dyDescent="0.25">
      <c r="A80" s="2">
        <v>78</v>
      </c>
      <c r="B80" s="2" t="s">
        <v>9</v>
      </c>
      <c r="C80" s="2">
        <v>201</v>
      </c>
      <c r="D80" s="13">
        <v>2018</v>
      </c>
      <c r="E80" s="14">
        <v>43279</v>
      </c>
      <c r="F80" s="15" t="str">
        <f t="shared" si="1"/>
        <v>18179</v>
      </c>
      <c r="G80" s="37">
        <v>16</v>
      </c>
      <c r="H80" s="37">
        <v>8.6</v>
      </c>
      <c r="I80" s="37">
        <v>12.35</v>
      </c>
      <c r="J80" s="30">
        <v>1123</v>
      </c>
      <c r="K80" s="30">
        <v>995</v>
      </c>
      <c r="L80" s="30">
        <v>766</v>
      </c>
      <c r="M80" s="30">
        <v>2884</v>
      </c>
      <c r="N80" s="30">
        <v>2.1012482662968099</v>
      </c>
      <c r="O80" s="30">
        <v>3.25</v>
      </c>
      <c r="P80" s="30">
        <v>3.0625</v>
      </c>
      <c r="Q80" s="30">
        <v>2.4249999999999998</v>
      </c>
      <c r="R80" s="30">
        <v>2.9125000000000001</v>
      </c>
      <c r="S80" s="30">
        <v>1.2563966764902113</v>
      </c>
      <c r="T80" s="30">
        <v>0.3428571428571428</v>
      </c>
      <c r="U80" s="30">
        <v>0.31</v>
      </c>
      <c r="V80" s="30">
        <v>0.33499999999999996</v>
      </c>
      <c r="W80" s="30">
        <v>0.32948717948717948</v>
      </c>
      <c r="X80" s="30">
        <v>0.23513656410409131</v>
      </c>
      <c r="Y80" s="30">
        <v>0.6</v>
      </c>
      <c r="Z80" s="30">
        <v>0.52</v>
      </c>
      <c r="AA80" s="30">
        <v>1.4</v>
      </c>
      <c r="AB80" s="30">
        <v>1.4</v>
      </c>
      <c r="AC80" s="30">
        <v>8.8394941634241242</v>
      </c>
      <c r="AD80" s="30">
        <v>0</v>
      </c>
      <c r="AE80" s="30">
        <v>31.578947368421051</v>
      </c>
      <c r="AF80" s="30">
        <v>2.6315789473684208</v>
      </c>
      <c r="AG80" s="30">
        <v>34.210526315789473</v>
      </c>
      <c r="AH80" s="30">
        <v>5.2631578947368416</v>
      </c>
      <c r="AI80" s="30">
        <v>60.526315789473685</v>
      </c>
      <c r="AJ80" s="30">
        <v>0</v>
      </c>
      <c r="AK80" s="30">
        <v>65.78947368421052</v>
      </c>
      <c r="AL80" s="30">
        <v>60.526315789473685</v>
      </c>
      <c r="AM80" s="30">
        <v>0.1435714285714286</v>
      </c>
      <c r="AN80" s="30">
        <v>0.23846153846153845</v>
      </c>
      <c r="AO80" s="30">
        <v>0.29833333333333328</v>
      </c>
      <c r="AP80" s="30">
        <v>0.22282051282051279</v>
      </c>
      <c r="AQ80" s="30">
        <v>0.25483687990089821</v>
      </c>
      <c r="AR80" s="30">
        <v>1.03</v>
      </c>
      <c r="AS80" s="30">
        <v>0.97</v>
      </c>
      <c r="AT80" s="30">
        <v>0.72</v>
      </c>
      <c r="AU80" s="30">
        <v>1.03</v>
      </c>
      <c r="AV80" s="30">
        <v>20.833333333333336</v>
      </c>
      <c r="AW80" s="30">
        <v>0.41666666666666669</v>
      </c>
      <c r="AX80" s="30">
        <v>62.5</v>
      </c>
      <c r="AY80" s="30">
        <v>25</v>
      </c>
      <c r="AZ80" s="30">
        <v>25</v>
      </c>
      <c r="BA80" s="30">
        <v>37.5</v>
      </c>
      <c r="BB80" s="30">
        <v>41.666666666666671</v>
      </c>
      <c r="BC80" s="30">
        <v>0.91666666666666663</v>
      </c>
      <c r="BD80" s="30">
        <v>33.333333333333329</v>
      </c>
      <c r="BE80" s="30">
        <v>0.125</v>
      </c>
      <c r="BF80" s="30">
        <v>0</v>
      </c>
      <c r="BG80" s="30">
        <v>0.25</v>
      </c>
      <c r="BH80" s="30">
        <v>0.125</v>
      </c>
      <c r="BI80" s="30">
        <v>0.33333333333333331</v>
      </c>
      <c r="BJ80" s="30">
        <v>0</v>
      </c>
      <c r="BK80" s="30">
        <v>0.75</v>
      </c>
      <c r="BL80" s="30">
        <v>1</v>
      </c>
      <c r="BM80" s="30">
        <v>0.58333333333333337</v>
      </c>
      <c r="BN80" s="30">
        <v>0</v>
      </c>
      <c r="BO80" s="30">
        <v>1</v>
      </c>
      <c r="BP80" s="30">
        <v>0.25</v>
      </c>
      <c r="BQ80" s="30">
        <v>0.41666666666666669</v>
      </c>
      <c r="BR80" s="30">
        <v>2.5</v>
      </c>
      <c r="BS80" s="30">
        <v>0.5</v>
      </c>
      <c r="BT80" s="30">
        <v>0.75</v>
      </c>
      <c r="BU80" s="30">
        <v>1.25</v>
      </c>
      <c r="BV80" s="30">
        <v>0</v>
      </c>
      <c r="BW80" s="30">
        <v>70.833333333333343</v>
      </c>
      <c r="BX80" s="30">
        <v>29.166666666666668</v>
      </c>
      <c r="BY80" s="30">
        <v>44.583333333333336</v>
      </c>
      <c r="BZ80" s="30">
        <v>0.625</v>
      </c>
      <c r="CA80" s="30">
        <v>89.268680445151034</v>
      </c>
      <c r="CB80" s="30">
        <v>9.586876427882741</v>
      </c>
      <c r="CC80" s="30">
        <v>10.731319554848966</v>
      </c>
      <c r="CD80" s="30">
        <v>0</v>
      </c>
      <c r="CE80" s="30">
        <v>0</v>
      </c>
      <c r="CF80" s="30">
        <v>0</v>
      </c>
      <c r="CG80" s="30">
        <v>0</v>
      </c>
      <c r="CH80" s="30">
        <v>0</v>
      </c>
    </row>
    <row r="81" spans="1:86" ht="15.75" x14ac:dyDescent="0.25">
      <c r="A81" s="2">
        <v>79</v>
      </c>
      <c r="B81" s="2" t="s">
        <v>9</v>
      </c>
      <c r="C81" s="2">
        <v>202</v>
      </c>
      <c r="D81" s="13">
        <v>2018</v>
      </c>
      <c r="E81" s="14">
        <v>43321</v>
      </c>
      <c r="F81" s="15" t="str">
        <f t="shared" si="1"/>
        <v>18221</v>
      </c>
      <c r="G81" s="37">
        <v>15.3</v>
      </c>
      <c r="H81" s="37">
        <v>8.0500000000000007</v>
      </c>
      <c r="I81" s="37">
        <v>11.21</v>
      </c>
      <c r="J81" s="30">
        <v>638</v>
      </c>
      <c r="K81" s="30">
        <v>368</v>
      </c>
      <c r="L81" s="30">
        <v>370</v>
      </c>
      <c r="M81" s="30">
        <v>1376</v>
      </c>
      <c r="N81" s="30">
        <v>0</v>
      </c>
      <c r="O81" s="30">
        <v>1.3250000000000002</v>
      </c>
      <c r="P81" s="30">
        <v>1.2749999999999999</v>
      </c>
      <c r="Q81" s="30">
        <v>1.6499999999999997</v>
      </c>
      <c r="R81" s="30">
        <v>1.4166666666666667</v>
      </c>
      <c r="S81" s="30">
        <v>0.61337744012799444</v>
      </c>
      <c r="T81" s="30">
        <v>0.29375000000000001</v>
      </c>
      <c r="U81" s="30">
        <v>0.3175</v>
      </c>
      <c r="V81" s="30">
        <v>0.23</v>
      </c>
      <c r="W81" s="30">
        <v>0.28041666666666659</v>
      </c>
      <c r="X81" s="30">
        <v>0.13989061461717517</v>
      </c>
      <c r="Y81" s="30">
        <v>0.5</v>
      </c>
      <c r="Z81" s="30">
        <v>0.5</v>
      </c>
      <c r="AA81" s="30">
        <v>0.42</v>
      </c>
      <c r="AB81" s="30">
        <v>0.5</v>
      </c>
      <c r="AC81" s="30">
        <v>5.0520059435364058</v>
      </c>
      <c r="AD81" s="30">
        <v>0</v>
      </c>
      <c r="AE81" s="30">
        <v>45.833333333333329</v>
      </c>
      <c r="AF81" s="30">
        <v>0</v>
      </c>
      <c r="AG81" s="30">
        <v>45.833333333333329</v>
      </c>
      <c r="AH81" s="30">
        <v>20.833333333333336</v>
      </c>
      <c r="AI81" s="30">
        <v>33.333333333333329</v>
      </c>
      <c r="AJ81" s="30">
        <v>0</v>
      </c>
      <c r="AK81" s="30">
        <v>54.166666666666664</v>
      </c>
      <c r="AL81" s="30">
        <v>45.833333333333329</v>
      </c>
      <c r="AM81" s="30">
        <v>4.2500000000000003E-2</v>
      </c>
      <c r="AN81" s="30">
        <v>5.2500000000000005E-2</v>
      </c>
      <c r="AO81" s="30">
        <v>7.4999999999999997E-2</v>
      </c>
      <c r="AP81" s="30">
        <v>5.6666666666666671E-2</v>
      </c>
      <c r="AQ81" s="30">
        <v>5.4904396487195702E-2</v>
      </c>
      <c r="AR81" s="30">
        <v>0.13</v>
      </c>
      <c r="AS81" s="30">
        <v>0.12</v>
      </c>
      <c r="AT81" s="30">
        <v>0.2</v>
      </c>
      <c r="AU81" s="30">
        <v>0.2</v>
      </c>
      <c r="AV81" s="30">
        <v>12.5</v>
      </c>
      <c r="AW81" s="30">
        <v>0.16666666666666666</v>
      </c>
      <c r="AX81" s="30">
        <v>62.5</v>
      </c>
      <c r="AY81" s="30">
        <v>87.5</v>
      </c>
      <c r="AZ81" s="30">
        <v>62.5</v>
      </c>
      <c r="BA81" s="30">
        <v>70.833333333333343</v>
      </c>
      <c r="BB81" s="30">
        <v>66.666666666666657</v>
      </c>
      <c r="BC81" s="30">
        <v>0.41666666666666669</v>
      </c>
      <c r="BD81" s="30">
        <v>16.666666666666664</v>
      </c>
      <c r="BE81" s="30">
        <v>0</v>
      </c>
      <c r="BF81" s="30">
        <v>0</v>
      </c>
      <c r="BG81" s="30">
        <v>0</v>
      </c>
      <c r="BH81" s="30">
        <v>0</v>
      </c>
      <c r="BI81" s="30">
        <v>4.1666666666666664E-2</v>
      </c>
      <c r="BJ81" s="30">
        <v>1.25</v>
      </c>
      <c r="BK81" s="30">
        <v>1.5</v>
      </c>
      <c r="BL81" s="30">
        <v>0.75</v>
      </c>
      <c r="BM81" s="30">
        <v>1.1666666666666667</v>
      </c>
      <c r="BN81" s="30">
        <v>0</v>
      </c>
      <c r="BO81" s="30">
        <v>0</v>
      </c>
      <c r="BP81" s="30">
        <v>0</v>
      </c>
      <c r="BQ81" s="30">
        <v>0</v>
      </c>
      <c r="BR81" s="30">
        <v>2.25</v>
      </c>
      <c r="BS81" s="30">
        <v>3.25</v>
      </c>
      <c r="BT81" s="30">
        <v>2.5</v>
      </c>
      <c r="BU81" s="30">
        <v>2.6666666666666665</v>
      </c>
      <c r="BV81" s="30">
        <v>0</v>
      </c>
      <c r="BW81" s="30">
        <v>54.166666666666664</v>
      </c>
      <c r="BX81" s="30">
        <v>45.833333333333329</v>
      </c>
      <c r="BY81" s="30">
        <v>47.291666666666664</v>
      </c>
      <c r="BZ81" s="30">
        <v>0.58333333333333337</v>
      </c>
      <c r="CA81" s="30">
        <v>88.513513513513516</v>
      </c>
      <c r="CB81" s="30">
        <v>10.872191382354591</v>
      </c>
      <c r="CC81" s="30">
        <v>11.486486486486484</v>
      </c>
      <c r="CD81" s="30">
        <v>0</v>
      </c>
      <c r="CE81" s="30">
        <v>0</v>
      </c>
      <c r="CF81" s="30">
        <v>0</v>
      </c>
      <c r="CG81" s="30">
        <v>0</v>
      </c>
      <c r="CH81" s="30">
        <v>0</v>
      </c>
    </row>
    <row r="82" spans="1:86" ht="15.75" x14ac:dyDescent="0.25">
      <c r="A82" s="2">
        <v>80</v>
      </c>
      <c r="B82" s="2" t="s">
        <v>9</v>
      </c>
      <c r="C82" s="2">
        <v>203</v>
      </c>
      <c r="D82" s="13">
        <v>2018</v>
      </c>
      <c r="E82" s="14">
        <v>43321</v>
      </c>
      <c r="F82" s="15" t="str">
        <f t="shared" si="1"/>
        <v>18221</v>
      </c>
      <c r="G82" s="37">
        <v>11.5</v>
      </c>
      <c r="H82" s="37">
        <v>7.53</v>
      </c>
      <c r="I82" s="37">
        <v>10.94</v>
      </c>
      <c r="J82" s="30">
        <v>1509</v>
      </c>
      <c r="K82" s="30">
        <v>789</v>
      </c>
      <c r="L82" s="30">
        <v>1427</v>
      </c>
      <c r="M82" s="30">
        <v>3725</v>
      </c>
      <c r="N82" s="30">
        <v>0.59597315436241605</v>
      </c>
      <c r="O82" s="30">
        <v>6.8250000000000011</v>
      </c>
      <c r="P82" s="30">
        <v>6.2</v>
      </c>
      <c r="Q82" s="30">
        <v>6.2750000000000012</v>
      </c>
      <c r="R82" s="30">
        <v>6.4333333333333327</v>
      </c>
      <c r="S82" s="30">
        <v>1.6833369206447679</v>
      </c>
      <c r="T82" s="30">
        <v>0.41999999999999993</v>
      </c>
      <c r="U82" s="30">
        <v>0.38375000000000004</v>
      </c>
      <c r="V82" s="30">
        <v>0.43687500000000001</v>
      </c>
      <c r="W82" s="30">
        <v>0.41354166666666653</v>
      </c>
      <c r="X82" s="30">
        <v>0.20334950086869211</v>
      </c>
      <c r="Y82" s="30">
        <v>0.74</v>
      </c>
      <c r="Z82" s="30">
        <v>0.68</v>
      </c>
      <c r="AA82" s="30">
        <v>1</v>
      </c>
      <c r="AB82" s="30">
        <v>1</v>
      </c>
      <c r="AC82" s="30">
        <v>15.556675062972296</v>
      </c>
      <c r="AD82" s="30">
        <v>8.5106382978723403</v>
      </c>
      <c r="AE82" s="30">
        <v>0</v>
      </c>
      <c r="AF82" s="30">
        <v>4.2553191489361701</v>
      </c>
      <c r="AG82" s="30">
        <v>12.76595744680851</v>
      </c>
      <c r="AH82" s="30">
        <v>10.638297872340425</v>
      </c>
      <c r="AI82" s="30">
        <v>76.59574468085107</v>
      </c>
      <c r="AJ82" s="30">
        <v>0</v>
      </c>
      <c r="AK82" s="30">
        <v>87.2340425531915</v>
      </c>
      <c r="AL82" s="30">
        <v>76.59574468085107</v>
      </c>
      <c r="AM82" s="30">
        <v>0.28333333333333333</v>
      </c>
      <c r="AN82" s="30">
        <v>0.34333333333333338</v>
      </c>
      <c r="AO82" s="30">
        <v>0.39799999999999996</v>
      </c>
      <c r="AP82" s="30">
        <v>0.34937499999999999</v>
      </c>
      <c r="AQ82" s="30">
        <v>0.21239672083456607</v>
      </c>
      <c r="AR82" s="30">
        <v>0.62</v>
      </c>
      <c r="AS82" s="30">
        <v>0.71</v>
      </c>
      <c r="AT82" s="30">
        <v>0.87</v>
      </c>
      <c r="AU82" s="30">
        <v>0.87</v>
      </c>
      <c r="AV82" s="30">
        <v>45.833333333333329</v>
      </c>
      <c r="AW82" s="30">
        <v>0.5</v>
      </c>
      <c r="AX82" s="30">
        <v>0</v>
      </c>
      <c r="AY82" s="30">
        <v>12.5</v>
      </c>
      <c r="AZ82" s="30">
        <v>0</v>
      </c>
      <c r="BA82" s="30">
        <v>4.1666666666666661</v>
      </c>
      <c r="BB82" s="30">
        <v>50</v>
      </c>
      <c r="BC82" s="30">
        <v>1.5</v>
      </c>
      <c r="BD82" s="30">
        <v>50</v>
      </c>
      <c r="BE82" s="30">
        <v>1.25</v>
      </c>
      <c r="BF82" s="30">
        <v>0.375</v>
      </c>
      <c r="BG82" s="30">
        <v>0.25</v>
      </c>
      <c r="BH82" s="30">
        <v>0.625</v>
      </c>
      <c r="BI82" s="30">
        <v>1</v>
      </c>
      <c r="BJ82" s="30">
        <v>0.5</v>
      </c>
      <c r="BK82" s="30">
        <v>1.5</v>
      </c>
      <c r="BL82" s="30">
        <v>0.75</v>
      </c>
      <c r="BM82" s="30">
        <v>0.91666666666666663</v>
      </c>
      <c r="BN82" s="30">
        <v>0</v>
      </c>
      <c r="BO82" s="30">
        <v>0.5</v>
      </c>
      <c r="BP82" s="30">
        <v>0.25</v>
      </c>
      <c r="BQ82" s="30">
        <v>0.25</v>
      </c>
      <c r="BR82" s="30">
        <v>0.75</v>
      </c>
      <c r="BS82" s="30">
        <v>0</v>
      </c>
      <c r="BT82" s="30">
        <v>1.25</v>
      </c>
      <c r="BU82" s="30">
        <v>0.66666666666666663</v>
      </c>
      <c r="BV82" s="30">
        <v>8.3333333333333321</v>
      </c>
      <c r="BW82" s="30">
        <v>75</v>
      </c>
      <c r="BX82" s="30">
        <v>16.666666666666664</v>
      </c>
      <c r="BY82" s="30">
        <v>40.625</v>
      </c>
      <c r="BZ82" s="30">
        <v>1.4583333333333333</v>
      </c>
      <c r="CA82" s="30">
        <v>60.810810810810814</v>
      </c>
      <c r="CB82" s="30">
        <v>14.531738663058476</v>
      </c>
      <c r="CC82" s="30">
        <v>39.189189189189186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</row>
    <row r="83" spans="1:86" ht="15.75" x14ac:dyDescent="0.25">
      <c r="A83" s="2">
        <v>81</v>
      </c>
      <c r="B83" s="2" t="s">
        <v>9</v>
      </c>
      <c r="C83" s="2">
        <v>204</v>
      </c>
      <c r="D83" s="13">
        <v>2018</v>
      </c>
      <c r="E83" s="14">
        <v>43284</v>
      </c>
      <c r="F83" s="15" t="str">
        <f t="shared" si="1"/>
        <v>18184</v>
      </c>
      <c r="G83" s="37">
        <v>12.5</v>
      </c>
      <c r="H83" s="37">
        <v>8.09</v>
      </c>
      <c r="I83" s="37">
        <v>9.7899999999999991</v>
      </c>
      <c r="J83" s="30">
        <v>1775</v>
      </c>
      <c r="K83" s="30">
        <v>1830</v>
      </c>
      <c r="L83" s="30">
        <v>1720</v>
      </c>
      <c r="M83" s="30">
        <v>5325</v>
      </c>
      <c r="N83" s="30">
        <v>1.7577464788732395</v>
      </c>
      <c r="O83" s="30">
        <v>4.9999999999999991</v>
      </c>
      <c r="P83" s="30">
        <v>4.3624999999999998</v>
      </c>
      <c r="Q83" s="30">
        <v>4.2750000000000004</v>
      </c>
      <c r="R83" s="30">
        <v>4.5458333333333334</v>
      </c>
      <c r="S83" s="30">
        <v>1.5511508116813513</v>
      </c>
      <c r="T83" s="30">
        <v>0.30250000000000005</v>
      </c>
      <c r="U83" s="30">
        <v>0.37249999999999994</v>
      </c>
      <c r="V83" s="30">
        <v>0.58250000000000002</v>
      </c>
      <c r="W83" s="30">
        <v>0.41916666666666652</v>
      </c>
      <c r="X83" s="30">
        <v>0.26945866290489329</v>
      </c>
      <c r="Y83" s="30">
        <v>0.86</v>
      </c>
      <c r="Z83" s="30">
        <v>0.6</v>
      </c>
      <c r="AA83" s="30">
        <v>0.92</v>
      </c>
      <c r="AB83" s="30">
        <v>0.92</v>
      </c>
      <c r="AC83" s="30">
        <v>10.844930417495034</v>
      </c>
      <c r="AD83" s="30">
        <v>0</v>
      </c>
      <c r="AE83" s="30">
        <v>25</v>
      </c>
      <c r="AF83" s="30">
        <v>0</v>
      </c>
      <c r="AG83" s="30">
        <v>25</v>
      </c>
      <c r="AH83" s="30">
        <v>0</v>
      </c>
      <c r="AI83" s="30">
        <v>75</v>
      </c>
      <c r="AJ83" s="30">
        <v>0</v>
      </c>
      <c r="AK83" s="30">
        <v>75</v>
      </c>
      <c r="AL83" s="30">
        <v>75</v>
      </c>
      <c r="AM83" s="30">
        <v>0.21000000000000002</v>
      </c>
      <c r="AN83" s="30">
        <v>0.20250000000000001</v>
      </c>
      <c r="AO83" s="30">
        <v>0.20375000000000001</v>
      </c>
      <c r="AP83" s="30">
        <v>0.20541666666666666</v>
      </c>
      <c r="AQ83" s="30">
        <v>0.22463456636456711</v>
      </c>
      <c r="AR83" s="30">
        <v>0.41</v>
      </c>
      <c r="AS83" s="30">
        <v>0.61</v>
      </c>
      <c r="AT83" s="30">
        <v>0.89</v>
      </c>
      <c r="AU83" s="30">
        <v>0.89</v>
      </c>
      <c r="AV83" s="30">
        <v>20.833333333333336</v>
      </c>
      <c r="AW83" s="30">
        <v>0.25</v>
      </c>
      <c r="AX83" s="30">
        <v>37.5</v>
      </c>
      <c r="AY83" s="30">
        <v>62.5</v>
      </c>
      <c r="AZ83" s="30">
        <v>62.5</v>
      </c>
      <c r="BA83" s="30">
        <v>54.166666666666664</v>
      </c>
      <c r="BB83" s="30">
        <v>50</v>
      </c>
      <c r="BC83" s="30">
        <v>0.58333333333333337</v>
      </c>
      <c r="BD83" s="30">
        <v>25</v>
      </c>
      <c r="BE83" s="30">
        <v>0.125</v>
      </c>
      <c r="BF83" s="30">
        <v>0.125</v>
      </c>
      <c r="BG83" s="30">
        <v>0.125</v>
      </c>
      <c r="BH83" s="30">
        <v>0.125</v>
      </c>
      <c r="BI83" s="30">
        <v>1</v>
      </c>
      <c r="BJ83" s="30">
        <v>0.75</v>
      </c>
      <c r="BK83" s="30">
        <v>1</v>
      </c>
      <c r="BL83" s="30">
        <v>1.25</v>
      </c>
      <c r="BM83" s="30">
        <v>1</v>
      </c>
      <c r="BN83" s="30">
        <v>0.25</v>
      </c>
      <c r="BO83" s="30">
        <v>0</v>
      </c>
      <c r="BP83" s="30">
        <v>0</v>
      </c>
      <c r="BQ83" s="30">
        <v>8.3333333333333329E-2</v>
      </c>
      <c r="BR83" s="30">
        <v>3</v>
      </c>
      <c r="BS83" s="30">
        <v>2.25</v>
      </c>
      <c r="BT83" s="30">
        <v>3.25</v>
      </c>
      <c r="BU83" s="30">
        <v>2.8333333333333335</v>
      </c>
      <c r="BV83" s="30">
        <v>4.1666666666666661</v>
      </c>
      <c r="BW83" s="30">
        <v>54.166666666666664</v>
      </c>
      <c r="BX83" s="30">
        <v>41.666666666666671</v>
      </c>
      <c r="BY83" s="30">
        <v>48.75</v>
      </c>
      <c r="BZ83" s="30">
        <v>0.91666666666666663</v>
      </c>
      <c r="CA83" s="30">
        <v>34.384384384384383</v>
      </c>
      <c r="CB83" s="30">
        <v>14.290078698395934</v>
      </c>
      <c r="CC83" s="30">
        <v>65.61561561561561</v>
      </c>
      <c r="CD83" s="30">
        <v>0</v>
      </c>
      <c r="CE83" s="30">
        <v>0</v>
      </c>
      <c r="CF83" s="30">
        <v>0</v>
      </c>
      <c r="CG83" s="30">
        <v>0</v>
      </c>
      <c r="CH83" s="30">
        <v>0</v>
      </c>
    </row>
    <row r="84" spans="1:86" ht="15.75" x14ac:dyDescent="0.25">
      <c r="A84" s="2">
        <v>82</v>
      </c>
      <c r="B84" s="2" t="s">
        <v>10</v>
      </c>
      <c r="C84" s="2">
        <v>5</v>
      </c>
      <c r="D84" s="13">
        <v>2018</v>
      </c>
      <c r="E84" s="14">
        <v>43314</v>
      </c>
      <c r="F84" s="15" t="str">
        <f t="shared" si="1"/>
        <v>18214</v>
      </c>
      <c r="G84" s="37">
        <v>16.899999999999999</v>
      </c>
      <c r="H84" s="37">
        <v>8.4600000000000009</v>
      </c>
      <c r="I84" s="37">
        <v>12.22</v>
      </c>
      <c r="J84" s="30">
        <v>593</v>
      </c>
      <c r="K84" s="30">
        <v>713</v>
      </c>
      <c r="L84" s="30">
        <v>653</v>
      </c>
      <c r="M84" s="30">
        <v>1959</v>
      </c>
      <c r="N84" s="30">
        <v>6.1255742725880552E-2</v>
      </c>
      <c r="O84" s="30">
        <v>2.4499999999999997</v>
      </c>
      <c r="P84" s="30">
        <v>2.6999999999999997</v>
      </c>
      <c r="Q84" s="30">
        <v>3.4999999999999996</v>
      </c>
      <c r="R84" s="30">
        <v>2.8833333333333342</v>
      </c>
      <c r="S84" s="30">
        <v>0.96082693852592138</v>
      </c>
      <c r="T84" s="30">
        <v>0.11833333333333335</v>
      </c>
      <c r="U84" s="30">
        <v>0.13499999999999998</v>
      </c>
      <c r="V84" s="30">
        <v>0.18500000000000003</v>
      </c>
      <c r="W84" s="30">
        <v>0.14611111111111114</v>
      </c>
      <c r="X84" s="30">
        <v>7.9112136608298952E-2</v>
      </c>
      <c r="Y84" s="30">
        <v>0.3</v>
      </c>
      <c r="Z84" s="30">
        <v>0.34</v>
      </c>
      <c r="AA84" s="30">
        <v>0.36</v>
      </c>
      <c r="AB84" s="30">
        <v>0.36</v>
      </c>
      <c r="AC84" s="30">
        <v>19.733840304182511</v>
      </c>
      <c r="AD84" s="30">
        <v>5.5555555555555554</v>
      </c>
      <c r="AE84" s="30">
        <v>13.888888888888889</v>
      </c>
      <c r="AF84" s="30">
        <v>0</v>
      </c>
      <c r="AG84" s="30">
        <v>19.444444444444443</v>
      </c>
      <c r="AH84" s="30">
        <v>2.7777777777777777</v>
      </c>
      <c r="AI84" s="30">
        <v>77.777777777777786</v>
      </c>
      <c r="AJ84" s="30">
        <v>0</v>
      </c>
      <c r="AK84" s="30">
        <v>80.555555555555557</v>
      </c>
      <c r="AL84" s="30">
        <v>77.777777777777786</v>
      </c>
      <c r="AM84" s="30">
        <v>0.22090909090909089</v>
      </c>
      <c r="AN84" s="30">
        <v>0.12636363636363637</v>
      </c>
      <c r="AO84" s="30">
        <v>0.10909090909090911</v>
      </c>
      <c r="AP84" s="30">
        <v>0.14999999999999997</v>
      </c>
      <c r="AQ84" s="30">
        <v>0.17647338933351153</v>
      </c>
      <c r="AR84" s="30">
        <v>0.69</v>
      </c>
      <c r="AS84" s="30">
        <v>0.51</v>
      </c>
      <c r="AT84" s="30">
        <v>0.41</v>
      </c>
      <c r="AU84" s="30">
        <v>0.69</v>
      </c>
      <c r="AV84" s="30">
        <v>20.833333333333336</v>
      </c>
      <c r="AW84" s="30">
        <v>0.20833333333333334</v>
      </c>
      <c r="AX84" s="30">
        <v>37.5</v>
      </c>
      <c r="AY84" s="30">
        <v>75</v>
      </c>
      <c r="AZ84" s="30">
        <v>62.5</v>
      </c>
      <c r="BA84" s="30">
        <v>58.333333333333336</v>
      </c>
      <c r="BB84" s="30">
        <v>33.333333333333329</v>
      </c>
      <c r="BC84" s="30">
        <v>1</v>
      </c>
      <c r="BD84" s="30">
        <v>16.666666666666664</v>
      </c>
      <c r="BE84" s="30">
        <v>0.5</v>
      </c>
      <c r="BF84" s="30">
        <v>0.625</v>
      </c>
      <c r="BG84" s="30">
        <v>0.75</v>
      </c>
      <c r="BH84" s="30">
        <v>0.625</v>
      </c>
      <c r="BI84" s="30">
        <v>1.0833333333333333</v>
      </c>
      <c r="BJ84" s="30">
        <v>0.25</v>
      </c>
      <c r="BK84" s="30">
        <v>0</v>
      </c>
      <c r="BL84" s="30">
        <v>0</v>
      </c>
      <c r="BM84" s="30">
        <v>8.3333333333333329E-2</v>
      </c>
      <c r="BN84" s="30">
        <v>1.25</v>
      </c>
      <c r="BO84" s="30">
        <v>0.75</v>
      </c>
      <c r="BP84" s="30">
        <v>1.5</v>
      </c>
      <c r="BQ84" s="30">
        <v>1.1666666666666667</v>
      </c>
      <c r="BR84" s="30">
        <v>0.25</v>
      </c>
      <c r="BS84" s="30">
        <v>0.5</v>
      </c>
      <c r="BT84" s="30">
        <v>1</v>
      </c>
      <c r="BU84" s="30">
        <v>0.58333333333333337</v>
      </c>
      <c r="BV84" s="30">
        <v>4.1666666666666661</v>
      </c>
      <c r="BW84" s="30">
        <v>91.666666666666657</v>
      </c>
      <c r="BX84" s="30">
        <v>4.1666666666666661</v>
      </c>
      <c r="BY84" s="30">
        <v>32.5</v>
      </c>
      <c r="BZ84" s="30">
        <v>1.25</v>
      </c>
      <c r="CA84" s="30">
        <v>9.9849849849849868</v>
      </c>
      <c r="CB84" s="30">
        <v>6.9644790367958072</v>
      </c>
      <c r="CC84" s="30">
        <v>90.01501501501501</v>
      </c>
      <c r="CD84" s="30">
        <v>0</v>
      </c>
      <c r="CE84" s="30">
        <v>0</v>
      </c>
      <c r="CF84" s="30">
        <v>0</v>
      </c>
      <c r="CG84" s="30">
        <v>0</v>
      </c>
      <c r="CH84" s="30">
        <v>0</v>
      </c>
    </row>
    <row r="85" spans="1:86" ht="15.75" x14ac:dyDescent="0.25">
      <c r="A85" s="2">
        <v>83</v>
      </c>
      <c r="B85" s="2" t="s">
        <v>10</v>
      </c>
      <c r="C85" s="2">
        <v>8</v>
      </c>
      <c r="D85" s="13">
        <v>2018</v>
      </c>
      <c r="E85" s="14">
        <v>43356</v>
      </c>
      <c r="F85" s="15" t="str">
        <f t="shared" si="1"/>
        <v>18256</v>
      </c>
      <c r="G85" s="37">
        <v>16.3</v>
      </c>
      <c r="H85" s="37">
        <v>8.32</v>
      </c>
      <c r="I85" s="37">
        <v>13.7</v>
      </c>
      <c r="J85" s="30">
        <v>364</v>
      </c>
      <c r="K85" s="30">
        <v>455</v>
      </c>
      <c r="L85" s="30">
        <v>437</v>
      </c>
      <c r="M85" s="30">
        <v>1256</v>
      </c>
      <c r="N85" s="30">
        <v>0</v>
      </c>
      <c r="O85" s="30">
        <v>2.7500000000000004</v>
      </c>
      <c r="P85" s="30">
        <v>2.5</v>
      </c>
      <c r="Q85" s="30">
        <v>3.4250000000000003</v>
      </c>
      <c r="R85" s="30">
        <v>2.8916666666666662</v>
      </c>
      <c r="S85" s="30">
        <v>0.77230128535586506</v>
      </c>
      <c r="T85" s="30">
        <v>0.15916666666666668</v>
      </c>
      <c r="U85" s="30">
        <v>0.17000000000000004</v>
      </c>
      <c r="V85" s="30">
        <v>0.12249999999999998</v>
      </c>
      <c r="W85" s="30">
        <v>0.15055555555555561</v>
      </c>
      <c r="X85" s="30">
        <v>9.4625410191809686E-2</v>
      </c>
      <c r="Y85" s="30">
        <v>0.38</v>
      </c>
      <c r="Z85" s="30">
        <v>0.4</v>
      </c>
      <c r="AA85" s="30">
        <v>0.3</v>
      </c>
      <c r="AB85" s="30">
        <v>0.4</v>
      </c>
      <c r="AC85" s="30">
        <v>19.206642066420653</v>
      </c>
      <c r="AD85" s="30">
        <v>0</v>
      </c>
      <c r="AE85" s="30">
        <v>9.375</v>
      </c>
      <c r="AF85" s="30">
        <v>3.125</v>
      </c>
      <c r="AG85" s="30">
        <v>12.5</v>
      </c>
      <c r="AH85" s="30">
        <v>28.125</v>
      </c>
      <c r="AI85" s="30">
        <v>59.375</v>
      </c>
      <c r="AJ85" s="30">
        <v>0</v>
      </c>
      <c r="AK85" s="30">
        <v>87.5</v>
      </c>
      <c r="AL85" s="30">
        <v>59.375</v>
      </c>
      <c r="AM85" s="30">
        <v>0.15666666666666665</v>
      </c>
      <c r="AN85" s="30">
        <v>0.18500000000000003</v>
      </c>
      <c r="AO85" s="30">
        <v>0.17666666666666667</v>
      </c>
      <c r="AP85" s="30">
        <v>0.17277777777777775</v>
      </c>
      <c r="AQ85" s="30">
        <v>0.13863850446623743</v>
      </c>
      <c r="AR85" s="30">
        <v>0.3</v>
      </c>
      <c r="AS85" s="30">
        <v>0.62</v>
      </c>
      <c r="AT85" s="30">
        <v>0.3</v>
      </c>
      <c r="AU85" s="30">
        <v>0.62</v>
      </c>
      <c r="AV85" s="30">
        <v>66.666666666666657</v>
      </c>
      <c r="AW85" s="30">
        <v>0.16666666666666666</v>
      </c>
      <c r="AX85" s="30">
        <v>25</v>
      </c>
      <c r="AY85" s="30">
        <v>12.5</v>
      </c>
      <c r="AZ85" s="30">
        <v>12.5</v>
      </c>
      <c r="BA85" s="30">
        <v>16.666666666666664</v>
      </c>
      <c r="BB85" s="30">
        <v>66.666666666666657</v>
      </c>
      <c r="BC85" s="30">
        <v>0.83333333333333337</v>
      </c>
      <c r="BD85" s="30">
        <v>16.666666666666664</v>
      </c>
      <c r="BE85" s="30">
        <v>0.25</v>
      </c>
      <c r="BF85" s="30">
        <v>0.25</v>
      </c>
      <c r="BG85" s="30">
        <v>0.25</v>
      </c>
      <c r="BH85" s="30">
        <v>0.25</v>
      </c>
      <c r="BI85" s="30">
        <v>0.625</v>
      </c>
      <c r="BJ85" s="30">
        <v>0.25</v>
      </c>
      <c r="BK85" s="30">
        <v>0.5</v>
      </c>
      <c r="BL85" s="30">
        <v>0</v>
      </c>
      <c r="BM85" s="30">
        <v>0.25</v>
      </c>
      <c r="BN85" s="30">
        <v>0.75</v>
      </c>
      <c r="BO85" s="30">
        <v>0.75</v>
      </c>
      <c r="BP85" s="30">
        <v>2.5</v>
      </c>
      <c r="BQ85" s="30">
        <v>1.3333333333333333</v>
      </c>
      <c r="BR85" s="30">
        <v>0.5</v>
      </c>
      <c r="BS85" s="30">
        <v>0.75</v>
      </c>
      <c r="BT85" s="30">
        <v>0.5</v>
      </c>
      <c r="BU85" s="30">
        <v>0.58333333333333337</v>
      </c>
      <c r="BV85" s="30">
        <v>16.666666666666664</v>
      </c>
      <c r="BW85" s="30">
        <v>66.666666666666657</v>
      </c>
      <c r="BX85" s="30">
        <v>16.666666666666664</v>
      </c>
      <c r="BY85" s="30">
        <v>33.958333333333336</v>
      </c>
      <c r="BZ85" s="30">
        <v>1.125</v>
      </c>
      <c r="CA85" s="30">
        <v>16.816816816816818</v>
      </c>
      <c r="CB85" s="30">
        <v>6.3835105035713964</v>
      </c>
      <c r="CC85" s="30">
        <v>83.183183183183189</v>
      </c>
      <c r="CD85" s="30">
        <v>0</v>
      </c>
      <c r="CE85" s="30">
        <v>0</v>
      </c>
      <c r="CF85" s="30">
        <v>0</v>
      </c>
      <c r="CG85" s="30">
        <v>0</v>
      </c>
      <c r="CH85" s="30">
        <v>0</v>
      </c>
    </row>
    <row r="86" spans="1:86" ht="15.75" x14ac:dyDescent="0.25">
      <c r="A86" s="2">
        <v>84</v>
      </c>
      <c r="B86" s="2" t="s">
        <v>10</v>
      </c>
      <c r="C86" s="2">
        <v>10</v>
      </c>
      <c r="D86" s="13">
        <v>2018</v>
      </c>
      <c r="E86" s="14">
        <v>43328</v>
      </c>
      <c r="F86" s="15" t="str">
        <f t="shared" si="1"/>
        <v>18228</v>
      </c>
      <c r="G86" s="37">
        <v>12.2</v>
      </c>
      <c r="H86" s="37">
        <v>7.73</v>
      </c>
      <c r="I86" s="37">
        <v>12.74</v>
      </c>
      <c r="J86" s="30">
        <v>272</v>
      </c>
      <c r="K86" s="30">
        <v>306</v>
      </c>
      <c r="L86" s="30">
        <v>333</v>
      </c>
      <c r="M86" s="30">
        <v>911</v>
      </c>
      <c r="N86" s="30">
        <v>0</v>
      </c>
      <c r="O86" s="30">
        <v>3.1124999999999994</v>
      </c>
      <c r="P86" s="30">
        <v>2.7125000000000004</v>
      </c>
      <c r="Q86" s="30">
        <v>2.875</v>
      </c>
      <c r="R86" s="30">
        <v>2.9</v>
      </c>
      <c r="S86" s="30">
        <v>1.0986157297886885</v>
      </c>
      <c r="T86" s="30">
        <v>0.16</v>
      </c>
      <c r="U86" s="30">
        <v>0.11600000000000002</v>
      </c>
      <c r="V86" s="30">
        <v>0.12545454545454546</v>
      </c>
      <c r="W86" s="30">
        <v>0.13172413793103452</v>
      </c>
      <c r="X86" s="30">
        <v>5.4580802846869676E-2</v>
      </c>
      <c r="Y86" s="30">
        <v>0.24</v>
      </c>
      <c r="Z86" s="30">
        <v>0.19</v>
      </c>
      <c r="AA86" s="30">
        <v>0.22</v>
      </c>
      <c r="AB86" s="30">
        <v>0.24</v>
      </c>
      <c r="AC86" s="30">
        <v>22.015706806282715</v>
      </c>
      <c r="AD86" s="30">
        <v>0</v>
      </c>
      <c r="AE86" s="30">
        <v>11.111111111111111</v>
      </c>
      <c r="AF86" s="30">
        <v>11.111111111111111</v>
      </c>
      <c r="AG86" s="30">
        <v>22.222222222222221</v>
      </c>
      <c r="AH86" s="30">
        <v>7.4074074074074066</v>
      </c>
      <c r="AI86" s="30">
        <v>70.370370370370367</v>
      </c>
      <c r="AJ86" s="30">
        <v>0</v>
      </c>
      <c r="AK86" s="30">
        <v>77.777777777777771</v>
      </c>
      <c r="AL86" s="30">
        <v>70.370370370370367</v>
      </c>
      <c r="AM86" s="30">
        <v>0.17625000000000002</v>
      </c>
      <c r="AN86" s="30">
        <v>0.17</v>
      </c>
      <c r="AO86" s="30">
        <v>0.11099999999999999</v>
      </c>
      <c r="AP86" s="30">
        <v>0.19</v>
      </c>
      <c r="AQ86" s="30">
        <v>0.21505813167606569</v>
      </c>
      <c r="AR86" s="30">
        <v>0.39</v>
      </c>
      <c r="AS86" s="30">
        <v>0.39</v>
      </c>
      <c r="AT86" s="30">
        <v>0.38</v>
      </c>
      <c r="AU86" s="30">
        <v>0.39</v>
      </c>
      <c r="AV86" s="30">
        <v>50</v>
      </c>
      <c r="AW86" s="30">
        <v>0.29166666666666669</v>
      </c>
      <c r="AX86" s="30">
        <v>37.5</v>
      </c>
      <c r="AY86" s="30">
        <v>0</v>
      </c>
      <c r="AZ86" s="30">
        <v>25</v>
      </c>
      <c r="BA86" s="30">
        <v>20.833333333333336</v>
      </c>
      <c r="BB86" s="30">
        <v>50</v>
      </c>
      <c r="BC86" s="30">
        <v>1</v>
      </c>
      <c r="BD86" s="30">
        <v>8.3333333333333321</v>
      </c>
      <c r="BE86" s="30">
        <v>0.125</v>
      </c>
      <c r="BF86" s="30">
        <v>0</v>
      </c>
      <c r="BG86" s="30">
        <v>0.25</v>
      </c>
      <c r="BH86" s="30">
        <v>0.125</v>
      </c>
      <c r="BI86" s="30">
        <v>0.91666666666666663</v>
      </c>
      <c r="BJ86" s="30">
        <v>0.25</v>
      </c>
      <c r="BK86" s="30">
        <v>0.25</v>
      </c>
      <c r="BL86" s="30">
        <v>0.75</v>
      </c>
      <c r="BM86" s="30">
        <v>0.41666666666666669</v>
      </c>
      <c r="BN86" s="30">
        <v>1</v>
      </c>
      <c r="BO86" s="30">
        <v>2.5</v>
      </c>
      <c r="BP86" s="30">
        <v>2.25</v>
      </c>
      <c r="BQ86" s="30">
        <v>1.9166666666666667</v>
      </c>
      <c r="BR86" s="30">
        <v>0</v>
      </c>
      <c r="BS86" s="30">
        <v>0.5</v>
      </c>
      <c r="BT86" s="30">
        <v>0.75</v>
      </c>
      <c r="BU86" s="30">
        <v>0.41666666666666669</v>
      </c>
      <c r="BV86" s="30">
        <v>54.166666666666664</v>
      </c>
      <c r="BW86" s="30">
        <v>41.666666666666671</v>
      </c>
      <c r="BX86" s="30">
        <v>4.1666666666666661</v>
      </c>
      <c r="BY86" s="30">
        <v>20.583333333333332</v>
      </c>
      <c r="BZ86" s="30">
        <v>1.3333333333333333</v>
      </c>
      <c r="CA86" s="30">
        <v>3.1531531531531534</v>
      </c>
      <c r="CB86" s="30">
        <v>2.1509153357603816</v>
      </c>
      <c r="CC86" s="30">
        <v>96.846846846846844</v>
      </c>
      <c r="CD86" s="30">
        <v>0</v>
      </c>
      <c r="CE86" s="30">
        <v>0</v>
      </c>
      <c r="CF86" s="30">
        <v>0</v>
      </c>
      <c r="CG86" s="30">
        <v>0</v>
      </c>
      <c r="CH86" s="30">
        <v>0</v>
      </c>
    </row>
    <row r="87" spans="1:86" ht="15.75" x14ac:dyDescent="0.25">
      <c r="A87" s="2">
        <v>85</v>
      </c>
      <c r="B87" s="2" t="s">
        <v>10</v>
      </c>
      <c r="C87" s="2">
        <v>17</v>
      </c>
      <c r="D87" s="13">
        <v>2018</v>
      </c>
      <c r="E87" s="14">
        <v>43356</v>
      </c>
      <c r="F87" s="15" t="str">
        <f t="shared" si="1"/>
        <v>18256</v>
      </c>
      <c r="G87" s="37">
        <v>13.9</v>
      </c>
      <c r="H87" s="37">
        <v>8.32</v>
      </c>
      <c r="I87" s="37">
        <v>11.65</v>
      </c>
      <c r="J87" s="30">
        <v>888</v>
      </c>
      <c r="K87" s="30">
        <v>786</v>
      </c>
      <c r="L87" s="30">
        <v>813</v>
      </c>
      <c r="M87" s="30">
        <v>2487</v>
      </c>
      <c r="N87" s="30">
        <v>7.2376357056694818E-2</v>
      </c>
      <c r="O87" s="30">
        <v>5.2874999999999996</v>
      </c>
      <c r="P87" s="30">
        <v>4.9124999999999996</v>
      </c>
      <c r="Q87" s="30">
        <v>4.1999999999999993</v>
      </c>
      <c r="R87" s="30">
        <v>4.8000000000000016</v>
      </c>
      <c r="S87" s="30">
        <v>1.8308942932467371</v>
      </c>
      <c r="T87" s="30">
        <v>0.21312500000000004</v>
      </c>
      <c r="U87" s="30">
        <v>0.23999999999999996</v>
      </c>
      <c r="V87" s="30">
        <v>0.25875000000000004</v>
      </c>
      <c r="W87" s="30">
        <v>0.23723404255319153</v>
      </c>
      <c r="X87" s="30">
        <v>0.15364699982440799</v>
      </c>
      <c r="Y87" s="30">
        <v>0.59</v>
      </c>
      <c r="Z87" s="30">
        <v>0.72</v>
      </c>
      <c r="AA87" s="30">
        <v>0.57999999999999996</v>
      </c>
      <c r="AB87" s="30">
        <v>0.72</v>
      </c>
      <c r="AC87" s="30">
        <v>20.233183856502247</v>
      </c>
      <c r="AD87" s="30">
        <v>0</v>
      </c>
      <c r="AE87" s="30">
        <v>9.5238095238095237</v>
      </c>
      <c r="AF87" s="30">
        <v>7.1428571428571423</v>
      </c>
      <c r="AG87" s="30">
        <v>16.666666666666664</v>
      </c>
      <c r="AH87" s="30">
        <v>0</v>
      </c>
      <c r="AI87" s="30">
        <v>80.952380952380949</v>
      </c>
      <c r="AJ87" s="30">
        <v>2.3809523809523809</v>
      </c>
      <c r="AK87" s="30">
        <v>83.333333333333329</v>
      </c>
      <c r="AL87" s="30">
        <v>80.952380952380949</v>
      </c>
      <c r="AM87" s="30">
        <v>0.18999999999999995</v>
      </c>
      <c r="AN87" s="30">
        <v>0.13799999999999998</v>
      </c>
      <c r="AO87" s="30">
        <v>0.19874999999999995</v>
      </c>
      <c r="AP87" s="30">
        <v>0.17638297872340425</v>
      </c>
      <c r="AQ87" s="30">
        <v>0.15216446382714946</v>
      </c>
      <c r="AR87" s="30">
        <v>0.56999999999999995</v>
      </c>
      <c r="AS87" s="30">
        <v>0.4</v>
      </c>
      <c r="AT87" s="30">
        <v>0.53</v>
      </c>
      <c r="AU87" s="30">
        <v>0.56999999999999995</v>
      </c>
      <c r="AV87" s="30">
        <v>41.666666666666671</v>
      </c>
      <c r="AW87" s="30">
        <v>0.20833333333333334</v>
      </c>
      <c r="AX87" s="30">
        <v>37.5</v>
      </c>
      <c r="AY87" s="30">
        <v>37.5</v>
      </c>
      <c r="AZ87" s="30">
        <v>37.5</v>
      </c>
      <c r="BA87" s="30">
        <v>37.5</v>
      </c>
      <c r="BB87" s="30">
        <v>41.666666666666671</v>
      </c>
      <c r="BC87" s="30">
        <v>1</v>
      </c>
      <c r="BD87" s="30">
        <v>25</v>
      </c>
      <c r="BE87" s="30">
        <v>0.625</v>
      </c>
      <c r="BF87" s="30">
        <v>0.625</v>
      </c>
      <c r="BG87" s="30">
        <v>0.75</v>
      </c>
      <c r="BH87" s="30">
        <v>0.66666666666666663</v>
      </c>
      <c r="BI87" s="30">
        <v>1.0416666666666667</v>
      </c>
      <c r="BJ87" s="30">
        <v>0.5</v>
      </c>
      <c r="BK87" s="30">
        <v>0.25</v>
      </c>
      <c r="BL87" s="30">
        <v>0.75</v>
      </c>
      <c r="BM87" s="30">
        <v>0.5</v>
      </c>
      <c r="BN87" s="30">
        <v>0.75</v>
      </c>
      <c r="BO87" s="30">
        <v>2</v>
      </c>
      <c r="BP87" s="30">
        <v>1</v>
      </c>
      <c r="BQ87" s="30">
        <v>1.25</v>
      </c>
      <c r="BR87" s="30">
        <v>1</v>
      </c>
      <c r="BS87" s="30">
        <v>1.25</v>
      </c>
      <c r="BT87" s="30">
        <v>2</v>
      </c>
      <c r="BU87" s="30">
        <v>1.4166666666666667</v>
      </c>
      <c r="BV87" s="30">
        <v>25</v>
      </c>
      <c r="BW87" s="30">
        <v>58.333333333333336</v>
      </c>
      <c r="BX87" s="30">
        <v>16.666666666666664</v>
      </c>
      <c r="BY87" s="30">
        <v>32.083333333333336</v>
      </c>
      <c r="BZ87" s="30">
        <v>0.41666666666666669</v>
      </c>
      <c r="CA87" s="30">
        <v>18.918918918918919</v>
      </c>
      <c r="CB87" s="30">
        <v>6.2335497797918364</v>
      </c>
      <c r="CC87" s="30">
        <v>81.081081081081081</v>
      </c>
      <c r="CD87" s="30">
        <v>0</v>
      </c>
      <c r="CE87" s="30">
        <v>0</v>
      </c>
      <c r="CF87" s="30">
        <v>0</v>
      </c>
      <c r="CG87" s="30">
        <v>0</v>
      </c>
      <c r="CH87" s="30">
        <v>0</v>
      </c>
    </row>
    <row r="88" spans="1:86" ht="15.75" x14ac:dyDescent="0.25">
      <c r="A88" s="2">
        <v>86</v>
      </c>
      <c r="B88" s="2" t="s">
        <v>10</v>
      </c>
      <c r="C88" s="2" t="s">
        <v>11</v>
      </c>
      <c r="D88" s="13">
        <v>2018</v>
      </c>
      <c r="E88" s="14">
        <v>43328</v>
      </c>
      <c r="F88" s="15" t="str">
        <f t="shared" si="1"/>
        <v>18228</v>
      </c>
      <c r="G88" s="37">
        <v>16</v>
      </c>
      <c r="H88" s="37">
        <v>8.07</v>
      </c>
      <c r="I88" s="37">
        <v>11.17</v>
      </c>
      <c r="J88" s="30">
        <v>283</v>
      </c>
      <c r="K88" s="30">
        <v>353</v>
      </c>
      <c r="L88" s="30">
        <v>384</v>
      </c>
      <c r="M88" s="30">
        <v>1020</v>
      </c>
      <c r="N88" s="30">
        <v>0</v>
      </c>
      <c r="O88" s="30">
        <v>1.675</v>
      </c>
      <c r="P88" s="30">
        <v>1.6749999999999998</v>
      </c>
      <c r="Q88" s="30">
        <v>2.375</v>
      </c>
      <c r="R88" s="30">
        <v>1.9083333333333332</v>
      </c>
      <c r="S88" s="30">
        <v>0.52743568877835878</v>
      </c>
      <c r="T88" s="30">
        <v>0.22999999999999998</v>
      </c>
      <c r="U88" s="30">
        <v>0.21600000000000003</v>
      </c>
      <c r="V88" s="30">
        <v>0.26285714285714284</v>
      </c>
      <c r="W88" s="30">
        <v>0.23941176470588238</v>
      </c>
      <c r="X88" s="30">
        <v>7.8583720130308898E-2</v>
      </c>
      <c r="Y88" s="30">
        <v>0.3</v>
      </c>
      <c r="Z88" s="30">
        <v>0.3</v>
      </c>
      <c r="AA88" s="30">
        <v>0.38</v>
      </c>
      <c r="AB88" s="30">
        <v>0.38</v>
      </c>
      <c r="AC88" s="30">
        <v>7.9709254709254695</v>
      </c>
      <c r="AD88" s="30">
        <v>2.9411764705882351</v>
      </c>
      <c r="AE88" s="30">
        <v>50</v>
      </c>
      <c r="AF88" s="30">
        <v>8.8235294117647065</v>
      </c>
      <c r="AG88" s="30">
        <v>61.764705882352942</v>
      </c>
      <c r="AH88" s="30">
        <v>14.705882352941178</v>
      </c>
      <c r="AI88" s="30">
        <v>23.52941176470588</v>
      </c>
      <c r="AJ88" s="30">
        <v>0</v>
      </c>
      <c r="AK88" s="30">
        <v>38.235294117647058</v>
      </c>
      <c r="AL88" s="30">
        <v>50</v>
      </c>
      <c r="AM88" s="30">
        <v>6.7777777777777784E-2</v>
      </c>
      <c r="AN88" s="30">
        <v>0.15333333333333332</v>
      </c>
      <c r="AO88" s="30">
        <v>4.4615384615384626E-2</v>
      </c>
      <c r="AP88" s="30">
        <v>8.5882352941176465E-2</v>
      </c>
      <c r="AQ88" s="30">
        <v>0.11297942014417534</v>
      </c>
      <c r="AR88" s="30">
        <v>0.18</v>
      </c>
      <c r="AS88" s="30">
        <v>0.57999999999999996</v>
      </c>
      <c r="AT88" s="30">
        <v>0.17</v>
      </c>
      <c r="AU88" s="30">
        <v>0.57999999999999996</v>
      </c>
      <c r="AV88" s="30">
        <v>8.3333333333333321</v>
      </c>
      <c r="AW88" s="30">
        <v>0.41666666666666669</v>
      </c>
      <c r="AX88" s="30">
        <v>37.5</v>
      </c>
      <c r="AY88" s="30">
        <v>37.5</v>
      </c>
      <c r="AZ88" s="30">
        <v>75</v>
      </c>
      <c r="BA88" s="30">
        <v>50</v>
      </c>
      <c r="BB88" s="30">
        <v>41.666666666666671</v>
      </c>
      <c r="BC88" s="30">
        <v>0.16666666666666666</v>
      </c>
      <c r="BD88" s="30">
        <v>8.3333333333333321</v>
      </c>
      <c r="BE88" s="30">
        <v>0.125</v>
      </c>
      <c r="BF88" s="30">
        <v>0.125</v>
      </c>
      <c r="BG88" s="30">
        <v>0</v>
      </c>
      <c r="BH88" s="30">
        <v>8.3333333333333329E-2</v>
      </c>
      <c r="BI88" s="30">
        <v>8.3333333333333329E-2</v>
      </c>
      <c r="BJ88" s="30">
        <v>1.25</v>
      </c>
      <c r="BK88" s="30">
        <v>2.5</v>
      </c>
      <c r="BL88" s="30">
        <v>1.75</v>
      </c>
      <c r="BM88" s="30">
        <v>1.8333333333333333</v>
      </c>
      <c r="BN88" s="30">
        <v>0</v>
      </c>
      <c r="BO88" s="30">
        <v>0</v>
      </c>
      <c r="BP88" s="30">
        <v>0</v>
      </c>
      <c r="BQ88" s="30">
        <v>0</v>
      </c>
      <c r="BR88" s="30">
        <v>1.75</v>
      </c>
      <c r="BS88" s="30">
        <v>2.25</v>
      </c>
      <c r="BT88" s="30">
        <v>2.5</v>
      </c>
      <c r="BU88" s="30">
        <v>2.1666666666666665</v>
      </c>
      <c r="BV88" s="30">
        <v>0</v>
      </c>
      <c r="BW88" s="30">
        <v>66.666666666666657</v>
      </c>
      <c r="BX88" s="30">
        <v>33.333333333333329</v>
      </c>
      <c r="BY88" s="30">
        <v>47.083333333333336</v>
      </c>
      <c r="BZ88" s="30">
        <v>0.41666666666666669</v>
      </c>
      <c r="CA88" s="30">
        <v>43.693693693693696</v>
      </c>
      <c r="CB88" s="30">
        <v>10.294222384073194</v>
      </c>
      <c r="CC88" s="30">
        <v>56.306306306306304</v>
      </c>
      <c r="CD88" s="30">
        <v>0</v>
      </c>
      <c r="CE88" s="30">
        <v>0</v>
      </c>
      <c r="CF88" s="30">
        <v>0</v>
      </c>
      <c r="CG88" s="30">
        <v>0</v>
      </c>
      <c r="CH88" s="30">
        <v>0</v>
      </c>
    </row>
    <row r="89" spans="1:86" ht="15.75" x14ac:dyDescent="0.25">
      <c r="A89" s="2">
        <v>87</v>
      </c>
      <c r="B89" s="2" t="s">
        <v>10</v>
      </c>
      <c r="C89" s="2">
        <v>24</v>
      </c>
      <c r="D89" s="13">
        <v>2018</v>
      </c>
      <c r="E89" s="14">
        <v>43326</v>
      </c>
      <c r="F89" s="15" t="str">
        <f t="shared" si="1"/>
        <v>18226</v>
      </c>
      <c r="G89" s="37">
        <v>14.9</v>
      </c>
      <c r="H89" s="37">
        <v>7.69</v>
      </c>
      <c r="I89" s="37">
        <v>10.23</v>
      </c>
      <c r="J89" s="30">
        <v>868</v>
      </c>
      <c r="K89" s="30">
        <v>520</v>
      </c>
      <c r="L89" s="30">
        <v>488</v>
      </c>
      <c r="M89" s="30">
        <v>1876</v>
      </c>
      <c r="N89" s="30">
        <v>0.89552238805970152</v>
      </c>
      <c r="O89" s="30">
        <v>3.2875000000000001</v>
      </c>
      <c r="P89" s="30">
        <v>3.7</v>
      </c>
      <c r="Q89" s="30">
        <v>3.45</v>
      </c>
      <c r="R89" s="30">
        <v>3.4791666666666674</v>
      </c>
      <c r="S89" s="30">
        <v>0.89295755128997722</v>
      </c>
      <c r="T89" s="30">
        <v>0.28000000000000008</v>
      </c>
      <c r="U89" s="30">
        <v>0.15076923076923079</v>
      </c>
      <c r="V89" s="30">
        <v>0.29428571428571432</v>
      </c>
      <c r="W89" s="30">
        <v>0.24476190476190482</v>
      </c>
      <c r="X89" s="30">
        <v>0.14913143810219801</v>
      </c>
      <c r="Y89" s="30">
        <v>0.6</v>
      </c>
      <c r="Z89" s="30">
        <v>0.4</v>
      </c>
      <c r="AA89" s="30">
        <v>0.54</v>
      </c>
      <c r="AB89" s="30">
        <v>0.6</v>
      </c>
      <c r="AC89" s="30">
        <v>14.214494163424124</v>
      </c>
      <c r="AD89" s="30">
        <v>2.5</v>
      </c>
      <c r="AE89" s="30">
        <v>5</v>
      </c>
      <c r="AF89" s="30">
        <v>0</v>
      </c>
      <c r="AG89" s="30">
        <v>7.5</v>
      </c>
      <c r="AH89" s="30">
        <v>5</v>
      </c>
      <c r="AI89" s="30">
        <v>85</v>
      </c>
      <c r="AJ89" s="30">
        <v>2.5</v>
      </c>
      <c r="AK89" s="30">
        <v>92.5</v>
      </c>
      <c r="AL89" s="30">
        <v>85</v>
      </c>
      <c r="AM89" s="30">
        <v>0.11600000000000002</v>
      </c>
      <c r="AN89" s="30">
        <v>0.19916666666666669</v>
      </c>
      <c r="AO89" s="30">
        <v>0.12153846153846154</v>
      </c>
      <c r="AP89" s="30">
        <v>0.14619047619047612</v>
      </c>
      <c r="AQ89" s="30">
        <v>0.14573534952854356</v>
      </c>
      <c r="AR89" s="30">
        <v>0.31</v>
      </c>
      <c r="AS89" s="30">
        <v>0.44</v>
      </c>
      <c r="AT89" s="30">
        <v>0.69</v>
      </c>
      <c r="AU89" s="30">
        <v>0.69</v>
      </c>
      <c r="AV89" s="30">
        <v>29.166666666666668</v>
      </c>
      <c r="AW89" s="30">
        <v>0.33333333333333331</v>
      </c>
      <c r="AX89" s="30">
        <v>50</v>
      </c>
      <c r="AY89" s="30">
        <v>0</v>
      </c>
      <c r="AZ89" s="30">
        <v>62.5</v>
      </c>
      <c r="BA89" s="30">
        <v>37.5</v>
      </c>
      <c r="BB89" s="30">
        <v>33.333333333333329</v>
      </c>
      <c r="BC89" s="30">
        <v>1.25</v>
      </c>
      <c r="BD89" s="30">
        <v>41.666666666666671</v>
      </c>
      <c r="BE89" s="30">
        <v>0.125</v>
      </c>
      <c r="BF89" s="30">
        <v>0</v>
      </c>
      <c r="BG89" s="30">
        <v>0.375</v>
      </c>
      <c r="BH89" s="30">
        <v>0.16666666666666666</v>
      </c>
      <c r="BI89" s="30">
        <v>0.95833333333333337</v>
      </c>
      <c r="BJ89" s="30">
        <v>1.25</v>
      </c>
      <c r="BK89" s="30">
        <v>0.5</v>
      </c>
      <c r="BL89" s="30">
        <v>1.5</v>
      </c>
      <c r="BM89" s="30">
        <v>1.0833333333333333</v>
      </c>
      <c r="BN89" s="30">
        <v>0.5</v>
      </c>
      <c r="BO89" s="30">
        <v>1</v>
      </c>
      <c r="BP89" s="30">
        <v>0</v>
      </c>
      <c r="BQ89" s="30">
        <v>0.5</v>
      </c>
      <c r="BR89" s="30">
        <v>1.75</v>
      </c>
      <c r="BS89" s="30">
        <v>0.25</v>
      </c>
      <c r="BT89" s="30">
        <v>2.75</v>
      </c>
      <c r="BU89" s="30">
        <v>1.5833333333333333</v>
      </c>
      <c r="BV89" s="30">
        <v>8.3333333333333321</v>
      </c>
      <c r="BW89" s="30">
        <v>62.5</v>
      </c>
      <c r="BX89" s="30">
        <v>29.166666666666668</v>
      </c>
      <c r="BY89" s="30">
        <v>37.708333333333336</v>
      </c>
      <c r="BZ89" s="30">
        <v>0.83333333333333337</v>
      </c>
      <c r="CA89" s="30">
        <v>7.8828828828828827</v>
      </c>
      <c r="CB89" s="30">
        <v>8.0191734522419988</v>
      </c>
      <c r="CC89" s="30">
        <v>92.117117117117118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</row>
    <row r="90" spans="1:86" ht="15.75" x14ac:dyDescent="0.25">
      <c r="A90" s="2">
        <v>88</v>
      </c>
      <c r="B90" s="2" t="s">
        <v>10</v>
      </c>
      <c r="C90" s="2">
        <v>61</v>
      </c>
      <c r="D90" s="13">
        <v>2018</v>
      </c>
      <c r="E90" s="14">
        <v>43314</v>
      </c>
      <c r="F90" s="15" t="str">
        <f t="shared" si="1"/>
        <v>18214</v>
      </c>
      <c r="G90" s="37">
        <v>22.2</v>
      </c>
      <c r="H90" s="37">
        <v>8.6</v>
      </c>
      <c r="I90" s="37">
        <v>12.61</v>
      </c>
      <c r="J90" s="30">
        <v>1875</v>
      </c>
      <c r="K90" s="30">
        <v>1456</v>
      </c>
      <c r="L90" s="30">
        <v>1552</v>
      </c>
      <c r="M90" s="30">
        <v>4883</v>
      </c>
      <c r="N90" s="30">
        <v>1.2287528158918698E-2</v>
      </c>
      <c r="O90" s="30">
        <v>3.2124999999999999</v>
      </c>
      <c r="P90" s="30">
        <v>4.9750000000000005</v>
      </c>
      <c r="Q90" s="30">
        <v>8.7249999999999996</v>
      </c>
      <c r="R90" s="30">
        <v>5.6375000000000002</v>
      </c>
      <c r="S90" s="30">
        <v>3.0394239299720849</v>
      </c>
      <c r="T90" s="30">
        <v>0.33799999999999997</v>
      </c>
      <c r="U90" s="30">
        <v>0.23374999999999996</v>
      </c>
      <c r="V90" s="30">
        <v>0.32133333333333336</v>
      </c>
      <c r="W90" s="30">
        <v>0.296304347826087</v>
      </c>
      <c r="X90" s="30">
        <v>0.18657567658134697</v>
      </c>
      <c r="Y90" s="30">
        <v>0.64</v>
      </c>
      <c r="Z90" s="30">
        <v>0.52</v>
      </c>
      <c r="AA90" s="30">
        <v>1.08</v>
      </c>
      <c r="AB90" s="30">
        <v>1.08</v>
      </c>
      <c r="AC90" s="30">
        <v>19.026045487894347</v>
      </c>
      <c r="AD90" s="30">
        <v>2.1739130434782608</v>
      </c>
      <c r="AE90" s="30">
        <v>8.695652173913043</v>
      </c>
      <c r="AF90" s="30">
        <v>8.695652173913043</v>
      </c>
      <c r="AG90" s="30">
        <v>19.565217391304348</v>
      </c>
      <c r="AH90" s="30">
        <v>0</v>
      </c>
      <c r="AI90" s="30">
        <v>73.91304347826086</v>
      </c>
      <c r="AJ90" s="30">
        <v>6.5217391304347823</v>
      </c>
      <c r="AK90" s="30">
        <v>80.434782608695642</v>
      </c>
      <c r="AL90" s="30">
        <v>73.91304347826086</v>
      </c>
      <c r="AM90" s="30">
        <v>0.15642857142857142</v>
      </c>
      <c r="AN90" s="30">
        <v>0.28600000000000009</v>
      </c>
      <c r="AO90" s="30">
        <v>0.1242857142857143</v>
      </c>
      <c r="AP90" s="30">
        <v>0.18108695652173909</v>
      </c>
      <c r="AQ90" s="30">
        <v>0.18876473612373879</v>
      </c>
      <c r="AR90" s="30">
        <v>0.69</v>
      </c>
      <c r="AS90" s="30">
        <v>0.78</v>
      </c>
      <c r="AT90" s="30">
        <v>0.41</v>
      </c>
      <c r="AU90" s="30">
        <v>0.78</v>
      </c>
      <c r="AV90" s="30">
        <v>25</v>
      </c>
      <c r="AW90" s="30">
        <v>0.41666666666666669</v>
      </c>
      <c r="AX90" s="30">
        <v>25</v>
      </c>
      <c r="AY90" s="30">
        <v>12.5</v>
      </c>
      <c r="AZ90" s="30">
        <v>62.5</v>
      </c>
      <c r="BA90" s="30">
        <v>33.333333333333329</v>
      </c>
      <c r="BB90" s="30">
        <v>41.666666666666671</v>
      </c>
      <c r="BC90" s="30">
        <v>2.3333333333333335</v>
      </c>
      <c r="BD90" s="30">
        <v>66.666666666666657</v>
      </c>
      <c r="BE90" s="30">
        <v>0.125</v>
      </c>
      <c r="BF90" s="30">
        <v>0.25</v>
      </c>
      <c r="BG90" s="30">
        <v>0</v>
      </c>
      <c r="BH90" s="30">
        <v>0.125</v>
      </c>
      <c r="BI90" s="30">
        <v>0.625</v>
      </c>
      <c r="BJ90" s="30">
        <v>0.75</v>
      </c>
      <c r="BK90" s="30">
        <v>0.25</v>
      </c>
      <c r="BL90" s="30">
        <v>0</v>
      </c>
      <c r="BM90" s="30">
        <v>0.33333333333333331</v>
      </c>
      <c r="BN90" s="30">
        <v>1</v>
      </c>
      <c r="BO90" s="30">
        <v>3</v>
      </c>
      <c r="BP90" s="30">
        <v>1.5</v>
      </c>
      <c r="BQ90" s="30">
        <v>1.8333333333333333</v>
      </c>
      <c r="BR90" s="30">
        <v>1.25</v>
      </c>
      <c r="BS90" s="30">
        <v>0.5</v>
      </c>
      <c r="BT90" s="30">
        <v>0.75</v>
      </c>
      <c r="BU90" s="30">
        <v>0.83333333333333337</v>
      </c>
      <c r="BV90" s="30">
        <v>33.333333333333329</v>
      </c>
      <c r="BW90" s="30">
        <v>58.333333333333336</v>
      </c>
      <c r="BX90" s="30">
        <v>8.3333333333333321</v>
      </c>
      <c r="BY90" s="30">
        <v>29.166666666666668</v>
      </c>
      <c r="BZ90" s="30">
        <v>0.625</v>
      </c>
      <c r="CA90" s="30">
        <v>33.108108108108105</v>
      </c>
      <c r="CB90" s="30">
        <v>15.224744895821971</v>
      </c>
      <c r="CC90" s="30">
        <v>66.891891891891902</v>
      </c>
      <c r="CD90" s="30">
        <v>0</v>
      </c>
      <c r="CE90" s="30">
        <v>0</v>
      </c>
      <c r="CF90" s="30">
        <v>0</v>
      </c>
      <c r="CG90" s="30">
        <v>0</v>
      </c>
      <c r="CH90" s="30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212" zoomScaleNormal="100" workbookViewId="0">
      <pane xSplit="1" topLeftCell="BL1" activePane="topRight" state="frozen"/>
      <selection pane="topRight" activeCell="B250" sqref="B250:CK250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5" t="s">
        <v>190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25" t="s">
        <v>191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25" t="s">
        <v>192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25" t="s">
        <v>193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25" t="s">
        <v>194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25" t="s">
        <v>195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25" t="s">
        <v>196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25" t="s">
        <v>197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25" t="s">
        <v>198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25" t="s">
        <v>199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25" t="s">
        <v>200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25" t="s">
        <v>201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25" t="s">
        <v>202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25" t="s">
        <v>203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25" t="s">
        <v>204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25" t="s">
        <v>205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25" t="s">
        <v>206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25" t="s">
        <v>207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25" t="s">
        <v>208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25" t="s">
        <v>209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25" t="s">
        <v>210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25" t="s">
        <v>211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25" t="s">
        <v>212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25" t="s">
        <v>213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25" t="s">
        <v>214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25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25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25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25"/>
      <c r="C30">
        <v>0.18</v>
      </c>
      <c r="D30">
        <v>0.6</v>
      </c>
      <c r="E30">
        <v>0.1</v>
      </c>
    </row>
    <row r="31" spans="1:89" x14ac:dyDescent="0.25">
      <c r="A31" s="25" t="s">
        <v>215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25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25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25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25"/>
      <c r="C35">
        <v>0.6</v>
      </c>
      <c r="D35">
        <v>0.56000000000000005</v>
      </c>
      <c r="E35">
        <v>0.1</v>
      </c>
    </row>
    <row r="36" spans="1:89" x14ac:dyDescent="0.25">
      <c r="A36" s="25" t="s">
        <v>216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25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25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25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25"/>
      <c r="C40">
        <v>0.38</v>
      </c>
      <c r="D40">
        <v>0.4</v>
      </c>
      <c r="E40">
        <v>0.13</v>
      </c>
    </row>
    <row r="41" spans="1:89" x14ac:dyDescent="0.25">
      <c r="A41" s="25" t="s">
        <v>217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25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25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25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25"/>
      <c r="C45">
        <v>0.28000000000000003</v>
      </c>
      <c r="D45">
        <v>0.52</v>
      </c>
      <c r="E45">
        <v>0.06</v>
      </c>
    </row>
    <row r="46" spans="1:89" x14ac:dyDescent="0.25">
      <c r="A46" s="25" t="s">
        <v>218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25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25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25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25"/>
      <c r="C50">
        <v>0.3</v>
      </c>
      <c r="D50">
        <v>0.38</v>
      </c>
      <c r="E50">
        <v>0.14000000000000001</v>
      </c>
    </row>
    <row r="51" spans="1:89" x14ac:dyDescent="0.25">
      <c r="A51" s="25" t="s">
        <v>219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25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25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25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25"/>
      <c r="D55">
        <v>0.34</v>
      </c>
    </row>
    <row r="56" spans="1:89" x14ac:dyDescent="0.25">
      <c r="A56" s="25" t="s">
        <v>220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25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25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25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25"/>
      <c r="D60">
        <v>0.3</v>
      </c>
    </row>
    <row r="61" spans="1:89" x14ac:dyDescent="0.25">
      <c r="A61" s="25" t="s">
        <v>221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25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25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25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25"/>
      <c r="D65">
        <v>0.32</v>
      </c>
    </row>
    <row r="66" spans="1:89" x14ac:dyDescent="0.25">
      <c r="A66" s="25" t="s">
        <v>222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25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25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25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25"/>
      <c r="D70">
        <v>0.2</v>
      </c>
      <c r="E70">
        <v>0.09</v>
      </c>
    </row>
    <row r="71" spans="1:89" x14ac:dyDescent="0.25">
      <c r="A71" s="25" t="s">
        <v>223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25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25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25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25"/>
      <c r="D75">
        <v>0.31</v>
      </c>
      <c r="E75">
        <v>0.06</v>
      </c>
    </row>
    <row r="76" spans="1:89" x14ac:dyDescent="0.25">
      <c r="A76" s="25" t="s">
        <v>224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25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25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25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25"/>
      <c r="D80">
        <v>0.18</v>
      </c>
      <c r="E80">
        <v>0.1</v>
      </c>
    </row>
    <row r="81" spans="1:89" x14ac:dyDescent="0.25">
      <c r="A81" s="25" t="s">
        <v>225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25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25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25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25"/>
      <c r="D85">
        <v>0.3</v>
      </c>
      <c r="E85">
        <v>0.11</v>
      </c>
    </row>
    <row r="86" spans="1:89" x14ac:dyDescent="0.25">
      <c r="A86" s="25" t="s">
        <v>226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25" t="s">
        <v>227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25" t="s">
        <v>228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25" t="s">
        <v>229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25" t="s">
        <v>230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25" t="s">
        <v>231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25" t="s">
        <v>232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25" t="s">
        <v>233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25" t="s">
        <v>234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25" t="s">
        <v>235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25" t="s">
        <v>236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25" t="s">
        <v>237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25" t="s">
        <v>238</v>
      </c>
      <c r="B98" t="s">
        <v>299</v>
      </c>
      <c r="C98" t="s">
        <v>320</v>
      </c>
      <c r="D98" t="s">
        <v>333</v>
      </c>
      <c r="E98" t="s">
        <v>331</v>
      </c>
      <c r="F98" t="s">
        <v>331</v>
      </c>
      <c r="G98" t="s">
        <v>333</v>
      </c>
      <c r="H98" t="s">
        <v>299</v>
      </c>
      <c r="I98" t="s">
        <v>331</v>
      </c>
      <c r="J98" t="s">
        <v>333</v>
      </c>
      <c r="K98" t="s">
        <v>333</v>
      </c>
      <c r="L98" t="s">
        <v>333</v>
      </c>
      <c r="M98" t="s">
        <v>333</v>
      </c>
      <c r="N98" t="s">
        <v>333</v>
      </c>
      <c r="O98" t="s">
        <v>333</v>
      </c>
      <c r="P98" t="s">
        <v>331</v>
      </c>
      <c r="Q98" t="s">
        <v>331</v>
      </c>
      <c r="R98" t="s">
        <v>299</v>
      </c>
      <c r="S98" t="s">
        <v>331</v>
      </c>
      <c r="T98" t="s">
        <v>333</v>
      </c>
      <c r="U98" t="s">
        <v>331</v>
      </c>
      <c r="V98" t="s">
        <v>333</v>
      </c>
      <c r="W98" t="s">
        <v>331</v>
      </c>
      <c r="X98" t="s">
        <v>331</v>
      </c>
      <c r="Y98" t="s">
        <v>299</v>
      </c>
      <c r="Z98" t="s">
        <v>331</v>
      </c>
      <c r="AA98" t="s">
        <v>331</v>
      </c>
      <c r="AB98" t="s">
        <v>331</v>
      </c>
      <c r="AC98" t="s">
        <v>333</v>
      </c>
      <c r="AD98" t="s">
        <v>331</v>
      </c>
      <c r="AE98" t="s">
        <v>331</v>
      </c>
      <c r="AF98" t="s">
        <v>333</v>
      </c>
      <c r="AG98" t="s">
        <v>331</v>
      </c>
      <c r="AH98" t="s">
        <v>331</v>
      </c>
      <c r="AI98" t="s">
        <v>333</v>
      </c>
      <c r="AJ98" t="s">
        <v>331</v>
      </c>
      <c r="AK98" t="s">
        <v>331</v>
      </c>
      <c r="AL98" t="s">
        <v>331</v>
      </c>
      <c r="AM98" t="s">
        <v>331</v>
      </c>
      <c r="AN98" t="s">
        <v>331</v>
      </c>
      <c r="AO98" t="s">
        <v>331</v>
      </c>
      <c r="AP98" t="s">
        <v>331</v>
      </c>
      <c r="AQ98" t="s">
        <v>333</v>
      </c>
      <c r="AR98" t="s">
        <v>333</v>
      </c>
      <c r="AS98" t="s">
        <v>332</v>
      </c>
      <c r="AT98" t="s">
        <v>331</v>
      </c>
      <c r="AU98" t="s">
        <v>331</v>
      </c>
      <c r="AV98" t="s">
        <v>331</v>
      </c>
      <c r="AW98" t="s">
        <v>332</v>
      </c>
      <c r="AX98" t="s">
        <v>331</v>
      </c>
      <c r="AY98" t="s">
        <v>333</v>
      </c>
      <c r="AZ98" t="s">
        <v>331</v>
      </c>
      <c r="BA98" t="s">
        <v>333</v>
      </c>
      <c r="BB98" t="s">
        <v>331</v>
      </c>
      <c r="BC98" t="s">
        <v>331</v>
      </c>
      <c r="BD98" t="s">
        <v>335</v>
      </c>
      <c r="BE98" t="s">
        <v>333</v>
      </c>
      <c r="BF98" t="s">
        <v>331</v>
      </c>
      <c r="BG98" t="s">
        <v>332</v>
      </c>
      <c r="BH98" t="s">
        <v>332</v>
      </c>
      <c r="BI98" t="s">
        <v>331</v>
      </c>
      <c r="BJ98" t="s">
        <v>332</v>
      </c>
      <c r="BK98" t="s">
        <v>331</v>
      </c>
      <c r="BL98" t="s">
        <v>331</v>
      </c>
      <c r="BM98" t="s">
        <v>331</v>
      </c>
      <c r="BN98" t="s">
        <v>331</v>
      </c>
      <c r="BO98" t="s">
        <v>331</v>
      </c>
      <c r="BP98" t="s">
        <v>331</v>
      </c>
      <c r="BQ98" t="s">
        <v>331</v>
      </c>
      <c r="BR98" t="s">
        <v>331</v>
      </c>
      <c r="BS98" t="s">
        <v>333</v>
      </c>
      <c r="BT98" t="s">
        <v>333</v>
      </c>
      <c r="BU98" t="s">
        <v>331</v>
      </c>
      <c r="BV98" t="s">
        <v>331</v>
      </c>
      <c r="BW98" t="s">
        <v>299</v>
      </c>
      <c r="BX98" t="s">
        <v>331</v>
      </c>
      <c r="BY98" t="s">
        <v>331</v>
      </c>
      <c r="BZ98" t="s">
        <v>299</v>
      </c>
      <c r="CA98" t="s">
        <v>331</v>
      </c>
      <c r="CB98" t="s">
        <v>333</v>
      </c>
      <c r="CD98" t="s">
        <v>331</v>
      </c>
      <c r="CE98" t="s">
        <v>331</v>
      </c>
      <c r="CF98" t="s">
        <v>332</v>
      </c>
      <c r="CG98" t="s">
        <v>331</v>
      </c>
      <c r="CH98" t="s">
        <v>299</v>
      </c>
      <c r="CI98" t="s">
        <v>332</v>
      </c>
      <c r="CJ98" t="s">
        <v>331</v>
      </c>
      <c r="CK98" t="s">
        <v>299</v>
      </c>
    </row>
    <row r="99" spans="1:89" x14ac:dyDescent="0.25">
      <c r="A99" s="25"/>
      <c r="B99" t="s">
        <v>299</v>
      </c>
      <c r="D99" t="s">
        <v>333</v>
      </c>
      <c r="F99" t="s">
        <v>332</v>
      </c>
      <c r="G99" t="s">
        <v>333</v>
      </c>
      <c r="H99" t="s">
        <v>299</v>
      </c>
      <c r="I99" t="s">
        <v>331</v>
      </c>
      <c r="J99" t="s">
        <v>333</v>
      </c>
      <c r="L99" t="s">
        <v>331</v>
      </c>
      <c r="M99" t="s">
        <v>333</v>
      </c>
      <c r="P99" t="s">
        <v>331</v>
      </c>
      <c r="Q99" t="s">
        <v>331</v>
      </c>
      <c r="S99" t="s">
        <v>332</v>
      </c>
      <c r="T99" t="s">
        <v>333</v>
      </c>
      <c r="U99" t="s">
        <v>331</v>
      </c>
      <c r="Y99" t="s">
        <v>331</v>
      </c>
      <c r="AA99" t="s">
        <v>331</v>
      </c>
      <c r="AC99" t="s">
        <v>331</v>
      </c>
      <c r="AD99" t="s">
        <v>331</v>
      </c>
      <c r="AF99" t="s">
        <v>333</v>
      </c>
      <c r="AG99" t="s">
        <v>331</v>
      </c>
      <c r="AH99" t="s">
        <v>331</v>
      </c>
      <c r="AI99" t="s">
        <v>333</v>
      </c>
      <c r="AJ99" t="s">
        <v>333</v>
      </c>
      <c r="AK99" t="s">
        <v>331</v>
      </c>
      <c r="AL99" t="s">
        <v>331</v>
      </c>
      <c r="AM99" t="s">
        <v>333</v>
      </c>
      <c r="AN99" t="s">
        <v>331</v>
      </c>
      <c r="AO99" t="s">
        <v>333</v>
      </c>
      <c r="AP99" t="s">
        <v>331</v>
      </c>
      <c r="AR99" t="s">
        <v>333</v>
      </c>
      <c r="AT99" t="s">
        <v>331</v>
      </c>
      <c r="AU99" t="s">
        <v>331</v>
      </c>
      <c r="AV99" t="s">
        <v>331</v>
      </c>
      <c r="AW99" t="s">
        <v>331</v>
      </c>
      <c r="AX99" t="s">
        <v>331</v>
      </c>
      <c r="AZ99" t="s">
        <v>331</v>
      </c>
      <c r="BF99" t="s">
        <v>331</v>
      </c>
      <c r="BG99" t="s">
        <v>331</v>
      </c>
      <c r="BI99" t="s">
        <v>331</v>
      </c>
      <c r="BK99" t="s">
        <v>331</v>
      </c>
      <c r="BM99" t="s">
        <v>331</v>
      </c>
      <c r="BN99" t="s">
        <v>331</v>
      </c>
      <c r="BO99" t="s">
        <v>331</v>
      </c>
      <c r="BQ99" t="s">
        <v>331</v>
      </c>
      <c r="BR99" t="s">
        <v>331</v>
      </c>
      <c r="BT99" t="s">
        <v>333</v>
      </c>
      <c r="BU99" t="s">
        <v>333</v>
      </c>
      <c r="BW99" t="s">
        <v>299</v>
      </c>
      <c r="BX99" t="s">
        <v>331</v>
      </c>
      <c r="BY99" t="s">
        <v>299</v>
      </c>
      <c r="BZ99" t="s">
        <v>331</v>
      </c>
      <c r="CA99" t="s">
        <v>331</v>
      </c>
      <c r="CC99" t="s">
        <v>299</v>
      </c>
      <c r="CE99" t="s">
        <v>331</v>
      </c>
      <c r="CF99" t="s">
        <v>333</v>
      </c>
      <c r="CH99" t="s">
        <v>331</v>
      </c>
      <c r="CJ99" t="s">
        <v>331</v>
      </c>
      <c r="CK99" t="s">
        <v>331</v>
      </c>
    </row>
    <row r="100" spans="1:89" x14ac:dyDescent="0.25">
      <c r="A100" s="25"/>
      <c r="B100" t="s">
        <v>299</v>
      </c>
      <c r="D100" t="s">
        <v>333</v>
      </c>
      <c r="F100" t="s">
        <v>332</v>
      </c>
      <c r="G100" t="s">
        <v>333</v>
      </c>
      <c r="H100" t="s">
        <v>299</v>
      </c>
      <c r="J100" t="s">
        <v>334</v>
      </c>
      <c r="L100" t="s">
        <v>331</v>
      </c>
      <c r="M100" t="s">
        <v>331</v>
      </c>
      <c r="Q100" t="s">
        <v>331</v>
      </c>
      <c r="AC100" t="s">
        <v>333</v>
      </c>
      <c r="AG100" t="s">
        <v>331</v>
      </c>
      <c r="AH100" t="s">
        <v>331</v>
      </c>
      <c r="AI100" t="s">
        <v>333</v>
      </c>
      <c r="AJ100" t="s">
        <v>331</v>
      </c>
      <c r="AN100" t="s">
        <v>331</v>
      </c>
      <c r="AO100" t="s">
        <v>333</v>
      </c>
      <c r="AP100" t="s">
        <v>331</v>
      </c>
      <c r="AW100" t="s">
        <v>334</v>
      </c>
      <c r="AZ100" t="s">
        <v>331</v>
      </c>
      <c r="BF100" t="s">
        <v>331</v>
      </c>
      <c r="BO100" t="s">
        <v>331</v>
      </c>
      <c r="BT100" t="s">
        <v>333</v>
      </c>
      <c r="BU100" t="s">
        <v>333</v>
      </c>
      <c r="BZ100" t="s">
        <v>331</v>
      </c>
      <c r="CC100" t="s">
        <v>331</v>
      </c>
      <c r="CH100" t="s">
        <v>333</v>
      </c>
      <c r="CJ100" t="s">
        <v>331</v>
      </c>
      <c r="CK100" t="s">
        <v>331</v>
      </c>
    </row>
    <row r="101" spans="1:89" x14ac:dyDescent="0.25">
      <c r="A101" s="25"/>
      <c r="D101" t="s">
        <v>333</v>
      </c>
    </row>
    <row r="102" spans="1:89" x14ac:dyDescent="0.25">
      <c r="A102" s="25"/>
      <c r="D102" t="s">
        <v>333</v>
      </c>
    </row>
    <row r="103" spans="1:89" x14ac:dyDescent="0.25">
      <c r="A103" s="25" t="s">
        <v>239</v>
      </c>
      <c r="B103" t="s">
        <v>331</v>
      </c>
      <c r="C103" t="s">
        <v>352</v>
      </c>
      <c r="D103" t="s">
        <v>334</v>
      </c>
      <c r="E103" t="s">
        <v>331</v>
      </c>
      <c r="F103" t="s">
        <v>331</v>
      </c>
      <c r="G103" t="s">
        <v>331</v>
      </c>
      <c r="H103" t="s">
        <v>332</v>
      </c>
      <c r="I103" t="s">
        <v>333</v>
      </c>
      <c r="J103" t="s">
        <v>331</v>
      </c>
      <c r="K103" t="s">
        <v>333</v>
      </c>
      <c r="L103" t="s">
        <v>333</v>
      </c>
      <c r="M103" t="s">
        <v>331</v>
      </c>
      <c r="N103" t="s">
        <v>332</v>
      </c>
      <c r="O103" t="s">
        <v>332</v>
      </c>
      <c r="P103" t="s">
        <v>331</v>
      </c>
      <c r="Q103" t="s">
        <v>333</v>
      </c>
      <c r="R103" t="s">
        <v>299</v>
      </c>
      <c r="S103" t="s">
        <v>331</v>
      </c>
      <c r="T103" t="s">
        <v>333</v>
      </c>
      <c r="U103" t="s">
        <v>332</v>
      </c>
      <c r="V103" t="s">
        <v>331</v>
      </c>
      <c r="W103" t="s">
        <v>336</v>
      </c>
      <c r="X103" t="s">
        <v>331</v>
      </c>
      <c r="Y103" t="s">
        <v>299</v>
      </c>
      <c r="Z103" t="s">
        <v>331</v>
      </c>
      <c r="AA103" t="s">
        <v>331</v>
      </c>
      <c r="AB103" t="s">
        <v>331</v>
      </c>
      <c r="AC103" t="s">
        <v>333</v>
      </c>
      <c r="AD103" t="s">
        <v>331</v>
      </c>
      <c r="AE103" t="s">
        <v>331</v>
      </c>
      <c r="AF103" t="s">
        <v>331</v>
      </c>
      <c r="AG103" t="s">
        <v>333</v>
      </c>
      <c r="AH103" t="s">
        <v>331</v>
      </c>
      <c r="AI103" t="s">
        <v>333</v>
      </c>
      <c r="AJ103" t="s">
        <v>331</v>
      </c>
      <c r="AK103" t="s">
        <v>331</v>
      </c>
      <c r="AL103" t="s">
        <v>333</v>
      </c>
      <c r="AM103" t="s">
        <v>331</v>
      </c>
      <c r="AN103" t="s">
        <v>333</v>
      </c>
      <c r="AO103" t="s">
        <v>331</v>
      </c>
      <c r="AP103" t="s">
        <v>331</v>
      </c>
      <c r="AQ103" t="s">
        <v>331</v>
      </c>
      <c r="AR103" t="s">
        <v>299</v>
      </c>
      <c r="AS103" t="s">
        <v>331</v>
      </c>
      <c r="AT103" t="s">
        <v>333</v>
      </c>
      <c r="AU103" t="s">
        <v>331</v>
      </c>
      <c r="AV103" t="s">
        <v>331</v>
      </c>
      <c r="AW103" t="s">
        <v>331</v>
      </c>
      <c r="AX103" t="s">
        <v>331</v>
      </c>
      <c r="AY103" t="s">
        <v>331</v>
      </c>
      <c r="AZ103" t="s">
        <v>331</v>
      </c>
      <c r="BA103" t="s">
        <v>331</v>
      </c>
      <c r="BB103" t="s">
        <v>331</v>
      </c>
      <c r="BC103" t="s">
        <v>331</v>
      </c>
      <c r="BD103" t="s">
        <v>331</v>
      </c>
      <c r="BE103" t="s">
        <v>333</v>
      </c>
      <c r="BF103" t="s">
        <v>333</v>
      </c>
      <c r="BG103" t="s">
        <v>331</v>
      </c>
      <c r="BH103" t="s">
        <v>332</v>
      </c>
      <c r="BI103" t="s">
        <v>331</v>
      </c>
      <c r="BJ103" t="s">
        <v>333</v>
      </c>
      <c r="BK103" t="s">
        <v>331</v>
      </c>
      <c r="BL103" t="s">
        <v>333</v>
      </c>
      <c r="BM103" t="s">
        <v>331</v>
      </c>
      <c r="BN103" t="s">
        <v>331</v>
      </c>
      <c r="BO103" t="s">
        <v>331</v>
      </c>
      <c r="BP103" t="s">
        <v>331</v>
      </c>
      <c r="BQ103" t="s">
        <v>331</v>
      </c>
      <c r="BR103" t="s">
        <v>331</v>
      </c>
      <c r="BS103" t="s">
        <v>332</v>
      </c>
      <c r="BT103" t="s">
        <v>333</v>
      </c>
      <c r="BU103" t="s">
        <v>331</v>
      </c>
      <c r="BV103" t="s">
        <v>331</v>
      </c>
      <c r="BW103" t="s">
        <v>331</v>
      </c>
      <c r="BX103" t="s">
        <v>331</v>
      </c>
      <c r="BY103" t="s">
        <v>332</v>
      </c>
      <c r="BZ103" t="s">
        <v>331</v>
      </c>
      <c r="CA103" t="s">
        <v>331</v>
      </c>
      <c r="CB103" t="s">
        <v>331</v>
      </c>
      <c r="CC103" t="s">
        <v>335</v>
      </c>
      <c r="CD103" t="s">
        <v>331</v>
      </c>
      <c r="CE103" t="s">
        <v>331</v>
      </c>
      <c r="CF103" t="s">
        <v>331</v>
      </c>
      <c r="CG103" t="s">
        <v>331</v>
      </c>
      <c r="CH103" t="s">
        <v>331</v>
      </c>
      <c r="CI103" t="s">
        <v>331</v>
      </c>
      <c r="CJ103" t="s">
        <v>340</v>
      </c>
      <c r="CK103" t="s">
        <v>331</v>
      </c>
    </row>
    <row r="104" spans="1:89" x14ac:dyDescent="0.25">
      <c r="A104" s="25"/>
      <c r="B104" t="s">
        <v>331</v>
      </c>
      <c r="D104" t="s">
        <v>333</v>
      </c>
      <c r="F104" t="s">
        <v>331</v>
      </c>
      <c r="G104" t="s">
        <v>333</v>
      </c>
      <c r="H104" t="s">
        <v>332</v>
      </c>
      <c r="I104" t="s">
        <v>333</v>
      </c>
      <c r="J104" t="s">
        <v>331</v>
      </c>
      <c r="L104" t="s">
        <v>331</v>
      </c>
      <c r="M104" t="s">
        <v>331</v>
      </c>
      <c r="P104" t="s">
        <v>334</v>
      </c>
      <c r="Q104" t="s">
        <v>332</v>
      </c>
      <c r="R104" t="s">
        <v>332</v>
      </c>
      <c r="S104" t="s">
        <v>333</v>
      </c>
      <c r="T104" t="s">
        <v>333</v>
      </c>
      <c r="U104" t="s">
        <v>332</v>
      </c>
      <c r="W104" t="s">
        <v>336</v>
      </c>
      <c r="Y104" t="s">
        <v>331</v>
      </c>
      <c r="AA104" t="s">
        <v>335</v>
      </c>
      <c r="AB104" t="s">
        <v>331</v>
      </c>
      <c r="AC104" t="s">
        <v>331</v>
      </c>
      <c r="AD104" t="s">
        <v>331</v>
      </c>
      <c r="AE104" t="s">
        <v>331</v>
      </c>
      <c r="AF104" t="s">
        <v>331</v>
      </c>
      <c r="AG104" t="s">
        <v>331</v>
      </c>
      <c r="AH104" t="s">
        <v>331</v>
      </c>
      <c r="AJ104" t="s">
        <v>331</v>
      </c>
      <c r="AL104" t="s">
        <v>331</v>
      </c>
      <c r="AM104" t="s">
        <v>331</v>
      </c>
      <c r="AN104" t="s">
        <v>331</v>
      </c>
      <c r="AO104" t="s">
        <v>331</v>
      </c>
      <c r="AP104" t="s">
        <v>331</v>
      </c>
      <c r="AR104" t="s">
        <v>299</v>
      </c>
      <c r="AS104" t="s">
        <v>331</v>
      </c>
      <c r="AT104" t="s">
        <v>333</v>
      </c>
      <c r="AU104" t="s">
        <v>331</v>
      </c>
      <c r="AV104" t="s">
        <v>331</v>
      </c>
      <c r="AW104" t="s">
        <v>331</v>
      </c>
      <c r="AX104" t="s">
        <v>331</v>
      </c>
      <c r="AZ104" t="s">
        <v>331</v>
      </c>
      <c r="BF104" t="s">
        <v>331</v>
      </c>
      <c r="BG104" t="s">
        <v>331</v>
      </c>
      <c r="BI104" t="s">
        <v>331</v>
      </c>
      <c r="BK104" t="s">
        <v>333</v>
      </c>
      <c r="BM104" t="s">
        <v>335</v>
      </c>
      <c r="BN104" t="s">
        <v>331</v>
      </c>
      <c r="BO104" t="s">
        <v>331</v>
      </c>
      <c r="BQ104" t="s">
        <v>332</v>
      </c>
      <c r="BR104" t="s">
        <v>331</v>
      </c>
      <c r="BT104" t="s">
        <v>333</v>
      </c>
      <c r="BU104" t="s">
        <v>331</v>
      </c>
      <c r="BX104" t="s">
        <v>331</v>
      </c>
      <c r="BY104" t="s">
        <v>332</v>
      </c>
      <c r="BZ104" t="s">
        <v>331</v>
      </c>
      <c r="CA104" t="s">
        <v>331</v>
      </c>
      <c r="CC104" t="s">
        <v>331</v>
      </c>
      <c r="CE104" t="s">
        <v>335</v>
      </c>
      <c r="CF104" t="s">
        <v>331</v>
      </c>
      <c r="CH104" t="s">
        <v>331</v>
      </c>
      <c r="CJ104" t="s">
        <v>340</v>
      </c>
      <c r="CK104" t="s">
        <v>331</v>
      </c>
    </row>
    <row r="105" spans="1:89" x14ac:dyDescent="0.25">
      <c r="A105" s="25"/>
      <c r="B105" t="s">
        <v>331</v>
      </c>
      <c r="D105" t="s">
        <v>333</v>
      </c>
      <c r="F105" t="s">
        <v>331</v>
      </c>
      <c r="G105" t="s">
        <v>333</v>
      </c>
      <c r="H105" t="s">
        <v>332</v>
      </c>
      <c r="J105" t="s">
        <v>331</v>
      </c>
      <c r="L105" t="s">
        <v>333</v>
      </c>
      <c r="M105" t="s">
        <v>331</v>
      </c>
      <c r="Q105" t="s">
        <v>333</v>
      </c>
      <c r="U105" t="s">
        <v>331</v>
      </c>
      <c r="AC105" t="s">
        <v>331</v>
      </c>
      <c r="AD105" t="s">
        <v>331</v>
      </c>
      <c r="AF105" t="s">
        <v>331</v>
      </c>
      <c r="AG105" t="s">
        <v>333</v>
      </c>
      <c r="AH105" t="s">
        <v>331</v>
      </c>
      <c r="AJ105" t="s">
        <v>333</v>
      </c>
      <c r="AL105" t="s">
        <v>331</v>
      </c>
      <c r="AN105" t="s">
        <v>335</v>
      </c>
      <c r="AO105" t="s">
        <v>331</v>
      </c>
      <c r="AP105" t="s">
        <v>331</v>
      </c>
      <c r="AS105" t="s">
        <v>331</v>
      </c>
      <c r="AW105" t="s">
        <v>331</v>
      </c>
      <c r="AZ105" t="s">
        <v>331</v>
      </c>
      <c r="BF105" t="s">
        <v>331</v>
      </c>
      <c r="BO105" t="s">
        <v>331</v>
      </c>
      <c r="BT105" t="s">
        <v>333</v>
      </c>
      <c r="BU105" t="s">
        <v>333</v>
      </c>
      <c r="BZ105" t="s">
        <v>331</v>
      </c>
      <c r="CC105" t="s">
        <v>332</v>
      </c>
      <c r="CH105" t="s">
        <v>331</v>
      </c>
      <c r="CJ105" t="s">
        <v>331</v>
      </c>
    </row>
    <row r="106" spans="1:89" x14ac:dyDescent="0.25">
      <c r="A106" s="25"/>
      <c r="D106" t="s">
        <v>333</v>
      </c>
    </row>
    <row r="107" spans="1:89" x14ac:dyDescent="0.25">
      <c r="A107" s="25"/>
      <c r="D107" t="s">
        <v>333</v>
      </c>
    </row>
    <row r="108" spans="1:89" x14ac:dyDescent="0.25">
      <c r="A108" s="25" t="s">
        <v>240</v>
      </c>
      <c r="B108" t="s">
        <v>332</v>
      </c>
      <c r="C108" t="s">
        <v>321</v>
      </c>
      <c r="D108" t="s">
        <v>334</v>
      </c>
      <c r="E108" t="s">
        <v>331</v>
      </c>
      <c r="F108" t="s">
        <v>331</v>
      </c>
      <c r="G108" t="s">
        <v>333</v>
      </c>
      <c r="H108" t="s">
        <v>331</v>
      </c>
      <c r="I108" t="s">
        <v>333</v>
      </c>
      <c r="J108" t="s">
        <v>331</v>
      </c>
      <c r="K108" t="s">
        <v>299</v>
      </c>
      <c r="L108" t="s">
        <v>331</v>
      </c>
      <c r="M108" t="s">
        <v>331</v>
      </c>
      <c r="N108" t="s">
        <v>331</v>
      </c>
      <c r="O108" t="s">
        <v>333</v>
      </c>
      <c r="P108" t="s">
        <v>334</v>
      </c>
      <c r="Q108" t="s">
        <v>331</v>
      </c>
      <c r="R108" t="s">
        <v>299</v>
      </c>
      <c r="S108" t="s">
        <v>332</v>
      </c>
      <c r="T108" t="s">
        <v>333</v>
      </c>
      <c r="U108" t="s">
        <v>331</v>
      </c>
      <c r="V108" t="s">
        <v>331</v>
      </c>
      <c r="W108" t="s">
        <v>331</v>
      </c>
      <c r="X108" t="s">
        <v>331</v>
      </c>
      <c r="Y108" t="s">
        <v>333</v>
      </c>
      <c r="Z108" t="s">
        <v>331</v>
      </c>
      <c r="AA108" t="s">
        <v>331</v>
      </c>
      <c r="AB108" t="s">
        <v>331</v>
      </c>
      <c r="AC108" t="s">
        <v>331</v>
      </c>
      <c r="AD108" t="s">
        <v>331</v>
      </c>
      <c r="AE108" t="s">
        <v>334</v>
      </c>
      <c r="AF108" t="s">
        <v>331</v>
      </c>
      <c r="AG108" t="s">
        <v>331</v>
      </c>
      <c r="AH108" t="s">
        <v>331</v>
      </c>
      <c r="AI108" t="s">
        <v>333</v>
      </c>
      <c r="AJ108" t="s">
        <v>331</v>
      </c>
      <c r="AK108" t="s">
        <v>331</v>
      </c>
      <c r="AL108" t="s">
        <v>335</v>
      </c>
      <c r="AM108" t="s">
        <v>331</v>
      </c>
      <c r="AN108" t="s">
        <v>299</v>
      </c>
      <c r="AO108" t="s">
        <v>331</v>
      </c>
      <c r="AP108" t="s">
        <v>331</v>
      </c>
      <c r="AQ108" t="s">
        <v>333</v>
      </c>
      <c r="AR108" t="s">
        <v>331</v>
      </c>
      <c r="AS108" t="s">
        <v>331</v>
      </c>
      <c r="AT108" t="s">
        <v>333</v>
      </c>
      <c r="AU108" t="s">
        <v>335</v>
      </c>
      <c r="AV108" t="s">
        <v>331</v>
      </c>
      <c r="AW108" t="s">
        <v>333</v>
      </c>
      <c r="AX108" t="s">
        <v>331</v>
      </c>
      <c r="AY108" t="s">
        <v>331</v>
      </c>
      <c r="AZ108" t="s">
        <v>331</v>
      </c>
      <c r="BA108" t="s">
        <v>331</v>
      </c>
      <c r="BB108" t="s">
        <v>331</v>
      </c>
      <c r="BC108" t="s">
        <v>331</v>
      </c>
      <c r="BD108" t="s">
        <v>331</v>
      </c>
      <c r="BE108" t="s">
        <v>333</v>
      </c>
      <c r="BF108" t="s">
        <v>331</v>
      </c>
      <c r="BG108" t="s">
        <v>331</v>
      </c>
      <c r="BH108" t="s">
        <v>331</v>
      </c>
      <c r="BI108" t="s">
        <v>331</v>
      </c>
      <c r="BJ108" t="s">
        <v>299</v>
      </c>
      <c r="BK108" t="s">
        <v>331</v>
      </c>
      <c r="BL108" t="s">
        <v>333</v>
      </c>
      <c r="BM108" t="s">
        <v>331</v>
      </c>
      <c r="BN108" t="s">
        <v>331</v>
      </c>
      <c r="BO108" t="s">
        <v>331</v>
      </c>
      <c r="BP108" t="s">
        <v>331</v>
      </c>
      <c r="BQ108" t="s">
        <v>331</v>
      </c>
      <c r="BR108" t="s">
        <v>331</v>
      </c>
      <c r="BS108" t="s">
        <v>332</v>
      </c>
      <c r="BT108" t="s">
        <v>333</v>
      </c>
      <c r="BU108" t="s">
        <v>299</v>
      </c>
      <c r="BV108" t="s">
        <v>331</v>
      </c>
      <c r="BW108" t="s">
        <v>331</v>
      </c>
      <c r="BX108" t="s">
        <v>331</v>
      </c>
      <c r="BY108" t="s">
        <v>299</v>
      </c>
      <c r="BZ108" t="s">
        <v>331</v>
      </c>
      <c r="CA108" t="s">
        <v>333</v>
      </c>
      <c r="CB108" t="s">
        <v>333</v>
      </c>
      <c r="CC108" t="s">
        <v>331</v>
      </c>
      <c r="CD108" t="s">
        <v>331</v>
      </c>
      <c r="CE108" t="s">
        <v>331</v>
      </c>
      <c r="CF108" t="s">
        <v>331</v>
      </c>
      <c r="CG108" t="s">
        <v>331</v>
      </c>
      <c r="CH108" t="s">
        <v>331</v>
      </c>
      <c r="CI108" t="s">
        <v>333</v>
      </c>
      <c r="CJ108" t="s">
        <v>331</v>
      </c>
      <c r="CK108" t="s">
        <v>331</v>
      </c>
    </row>
    <row r="109" spans="1:89" x14ac:dyDescent="0.25">
      <c r="A109" s="25"/>
      <c r="B109" t="s">
        <v>331</v>
      </c>
      <c r="D109" t="s">
        <v>333</v>
      </c>
      <c r="F109" t="s">
        <v>331</v>
      </c>
      <c r="G109" t="s">
        <v>333</v>
      </c>
      <c r="H109" t="s">
        <v>331</v>
      </c>
      <c r="I109" t="s">
        <v>333</v>
      </c>
      <c r="J109" t="s">
        <v>331</v>
      </c>
      <c r="K109" t="s">
        <v>299</v>
      </c>
      <c r="L109" t="s">
        <v>331</v>
      </c>
      <c r="M109" t="s">
        <v>331</v>
      </c>
      <c r="P109" t="s">
        <v>331</v>
      </c>
      <c r="Q109" t="s">
        <v>331</v>
      </c>
      <c r="R109" t="s">
        <v>332</v>
      </c>
      <c r="S109" t="s">
        <v>333</v>
      </c>
      <c r="T109" t="s">
        <v>333</v>
      </c>
      <c r="U109" t="s">
        <v>331</v>
      </c>
      <c r="W109" t="s">
        <v>331</v>
      </c>
      <c r="Y109" t="s">
        <v>333</v>
      </c>
      <c r="Z109" t="s">
        <v>331</v>
      </c>
      <c r="AA109" t="s">
        <v>331</v>
      </c>
      <c r="AC109" t="s">
        <v>331</v>
      </c>
      <c r="AD109" t="s">
        <v>331</v>
      </c>
      <c r="AE109" t="s">
        <v>331</v>
      </c>
      <c r="AF109" t="s">
        <v>333</v>
      </c>
      <c r="AG109" t="s">
        <v>299</v>
      </c>
      <c r="AH109" t="s">
        <v>331</v>
      </c>
      <c r="AI109" t="s">
        <v>333</v>
      </c>
      <c r="AK109" t="s">
        <v>331</v>
      </c>
      <c r="AL109" t="s">
        <v>331</v>
      </c>
      <c r="AM109" t="s">
        <v>331</v>
      </c>
      <c r="AN109" t="s">
        <v>299</v>
      </c>
      <c r="AO109" t="s">
        <v>331</v>
      </c>
      <c r="AP109" t="s">
        <v>331</v>
      </c>
      <c r="AS109" t="s">
        <v>331</v>
      </c>
      <c r="AU109" t="s">
        <v>331</v>
      </c>
      <c r="AV109" t="s">
        <v>333</v>
      </c>
      <c r="AW109" t="s">
        <v>331</v>
      </c>
      <c r="AX109" t="s">
        <v>331</v>
      </c>
      <c r="AZ109" t="s">
        <v>331</v>
      </c>
      <c r="BF109" t="s">
        <v>331</v>
      </c>
      <c r="BG109" t="s">
        <v>331</v>
      </c>
      <c r="BI109" t="s">
        <v>331</v>
      </c>
      <c r="BK109" t="s">
        <v>331</v>
      </c>
      <c r="BM109" t="s">
        <v>331</v>
      </c>
      <c r="BO109" t="s">
        <v>331</v>
      </c>
      <c r="BQ109" t="s">
        <v>331</v>
      </c>
      <c r="BR109" t="s">
        <v>331</v>
      </c>
      <c r="BT109" t="s">
        <v>333</v>
      </c>
      <c r="BU109" t="s">
        <v>299</v>
      </c>
      <c r="BX109" t="s">
        <v>331</v>
      </c>
      <c r="BY109" t="s">
        <v>299</v>
      </c>
      <c r="BZ109" t="s">
        <v>331</v>
      </c>
      <c r="CA109" t="s">
        <v>331</v>
      </c>
      <c r="CC109" t="s">
        <v>331</v>
      </c>
      <c r="CE109" t="s">
        <v>331</v>
      </c>
      <c r="CF109" t="s">
        <v>332</v>
      </c>
      <c r="CH109" t="s">
        <v>331</v>
      </c>
      <c r="CI109" t="s">
        <v>333</v>
      </c>
      <c r="CJ109" t="s">
        <v>331</v>
      </c>
      <c r="CK109" t="s">
        <v>331</v>
      </c>
    </row>
    <row r="110" spans="1:89" x14ac:dyDescent="0.25">
      <c r="A110" s="25"/>
      <c r="B110" t="s">
        <v>331</v>
      </c>
      <c r="D110" t="s">
        <v>333</v>
      </c>
      <c r="F110" t="s">
        <v>331</v>
      </c>
      <c r="G110" t="s">
        <v>331</v>
      </c>
      <c r="H110" t="s">
        <v>332</v>
      </c>
      <c r="J110" t="s">
        <v>331</v>
      </c>
      <c r="L110" t="s">
        <v>331</v>
      </c>
      <c r="M110" t="s">
        <v>331</v>
      </c>
      <c r="Q110" t="s">
        <v>331</v>
      </c>
      <c r="U110" t="s">
        <v>331</v>
      </c>
      <c r="AC110" t="s">
        <v>331</v>
      </c>
      <c r="AF110" t="s">
        <v>331</v>
      </c>
      <c r="AG110" t="s">
        <v>299</v>
      </c>
      <c r="AH110" t="s">
        <v>333</v>
      </c>
      <c r="AI110" t="s">
        <v>333</v>
      </c>
      <c r="AL110" t="s">
        <v>331</v>
      </c>
      <c r="AM110" t="s">
        <v>331</v>
      </c>
      <c r="AN110" t="s">
        <v>333</v>
      </c>
      <c r="AO110" t="s">
        <v>333</v>
      </c>
      <c r="AS110" t="s">
        <v>331</v>
      </c>
      <c r="AW110" t="s">
        <v>333</v>
      </c>
      <c r="AZ110" t="s">
        <v>331</v>
      </c>
      <c r="BF110" t="s">
        <v>331</v>
      </c>
      <c r="BO110" t="s">
        <v>331</v>
      </c>
      <c r="BT110" t="s">
        <v>333</v>
      </c>
      <c r="BZ110" t="s">
        <v>331</v>
      </c>
      <c r="CA110" t="s">
        <v>333</v>
      </c>
      <c r="CC110" t="s">
        <v>299</v>
      </c>
      <c r="CH110" t="s">
        <v>331</v>
      </c>
      <c r="CJ110" t="s">
        <v>331</v>
      </c>
      <c r="CK110" t="s">
        <v>331</v>
      </c>
    </row>
    <row r="111" spans="1:89" x14ac:dyDescent="0.25">
      <c r="A111" s="25"/>
      <c r="D111" t="s">
        <v>331</v>
      </c>
    </row>
    <row r="112" spans="1:89" x14ac:dyDescent="0.25">
      <c r="A112" s="25"/>
      <c r="D112" t="s">
        <v>333</v>
      </c>
    </row>
    <row r="113" spans="1:89" x14ac:dyDescent="0.25">
      <c r="A113" s="25" t="s">
        <v>241</v>
      </c>
      <c r="B113" t="s">
        <v>299</v>
      </c>
      <c r="C113" t="s">
        <v>322</v>
      </c>
      <c r="D113" t="s">
        <v>333</v>
      </c>
      <c r="E113" t="s">
        <v>331</v>
      </c>
      <c r="F113" t="s">
        <v>331</v>
      </c>
      <c r="G113" t="s">
        <v>331</v>
      </c>
      <c r="H113" t="s">
        <v>332</v>
      </c>
      <c r="I113" t="s">
        <v>331</v>
      </c>
      <c r="J113" t="s">
        <v>332</v>
      </c>
      <c r="K113" t="s">
        <v>331</v>
      </c>
      <c r="L113" t="s">
        <v>331</v>
      </c>
      <c r="M113" t="s">
        <v>331</v>
      </c>
      <c r="N113" t="s">
        <v>331</v>
      </c>
      <c r="O113" t="s">
        <v>331</v>
      </c>
      <c r="P113" t="s">
        <v>331</v>
      </c>
      <c r="Q113" t="s">
        <v>331</v>
      </c>
      <c r="R113" t="s">
        <v>299</v>
      </c>
      <c r="S113" t="s">
        <v>333</v>
      </c>
      <c r="T113" t="s">
        <v>333</v>
      </c>
      <c r="U113" t="s">
        <v>331</v>
      </c>
      <c r="V113" t="s">
        <v>333</v>
      </c>
      <c r="W113" t="s">
        <v>336</v>
      </c>
      <c r="X113" t="s">
        <v>331</v>
      </c>
      <c r="Y113" t="s">
        <v>331</v>
      </c>
      <c r="Z113" t="s">
        <v>331</v>
      </c>
      <c r="AA113" t="s">
        <v>331</v>
      </c>
      <c r="AB113" t="s">
        <v>299</v>
      </c>
      <c r="AC113" t="s">
        <v>331</v>
      </c>
      <c r="AD113" t="s">
        <v>331</v>
      </c>
      <c r="AE113" t="s">
        <v>331</v>
      </c>
      <c r="AF113" t="s">
        <v>334</v>
      </c>
      <c r="AG113" t="s">
        <v>331</v>
      </c>
      <c r="AH113" t="s">
        <v>331</v>
      </c>
      <c r="AI113" t="s">
        <v>333</v>
      </c>
      <c r="AJ113" t="s">
        <v>333</v>
      </c>
      <c r="AK113" t="s">
        <v>333</v>
      </c>
      <c r="AL113" t="s">
        <v>331</v>
      </c>
      <c r="AM113" t="s">
        <v>331</v>
      </c>
      <c r="AN113" t="s">
        <v>331</v>
      </c>
      <c r="AO113" t="s">
        <v>331</v>
      </c>
      <c r="AP113" t="s">
        <v>331</v>
      </c>
      <c r="AQ113" t="s">
        <v>331</v>
      </c>
      <c r="AR113" t="s">
        <v>332</v>
      </c>
      <c r="AS113" t="s">
        <v>331</v>
      </c>
      <c r="AT113" t="s">
        <v>339</v>
      </c>
      <c r="AU113" t="s">
        <v>331</v>
      </c>
      <c r="AV113" t="s">
        <v>331</v>
      </c>
      <c r="AW113" t="s">
        <v>299</v>
      </c>
      <c r="AX113" t="s">
        <v>331</v>
      </c>
      <c r="AY113" t="s">
        <v>331</v>
      </c>
      <c r="AZ113" t="s">
        <v>331</v>
      </c>
      <c r="BA113" t="s">
        <v>331</v>
      </c>
      <c r="BB113" t="s">
        <v>331</v>
      </c>
      <c r="BC113" t="s">
        <v>331</v>
      </c>
      <c r="BD113" t="s">
        <v>331</v>
      </c>
      <c r="BE113" t="s">
        <v>333</v>
      </c>
      <c r="BF113" t="s">
        <v>331</v>
      </c>
      <c r="BG113" t="s">
        <v>332</v>
      </c>
      <c r="BH113" t="s">
        <v>331</v>
      </c>
      <c r="BI113" t="s">
        <v>331</v>
      </c>
      <c r="BJ113" t="s">
        <v>331</v>
      </c>
      <c r="BK113" t="s">
        <v>331</v>
      </c>
      <c r="BL113" t="s">
        <v>331</v>
      </c>
      <c r="BM113" t="s">
        <v>340</v>
      </c>
      <c r="BN113" t="s">
        <v>333</v>
      </c>
      <c r="BO113" t="s">
        <v>331</v>
      </c>
      <c r="BP113" t="s">
        <v>331</v>
      </c>
      <c r="BQ113" t="s">
        <v>331</v>
      </c>
      <c r="BR113" t="s">
        <v>331</v>
      </c>
      <c r="BS113" t="s">
        <v>332</v>
      </c>
      <c r="BT113" t="s">
        <v>333</v>
      </c>
      <c r="BU113" t="s">
        <v>331</v>
      </c>
      <c r="BV113" t="s">
        <v>331</v>
      </c>
      <c r="BW113" t="s">
        <v>332</v>
      </c>
      <c r="BX113" t="s">
        <v>331</v>
      </c>
      <c r="BY113" t="s">
        <v>299</v>
      </c>
      <c r="BZ113" t="s">
        <v>331</v>
      </c>
      <c r="CA113" t="s">
        <v>332</v>
      </c>
      <c r="CB113" t="s">
        <v>333</v>
      </c>
      <c r="CC113" t="s">
        <v>331</v>
      </c>
      <c r="CD113" t="s">
        <v>331</v>
      </c>
      <c r="CE113" t="s">
        <v>331</v>
      </c>
      <c r="CF113" t="s">
        <v>331</v>
      </c>
      <c r="CG113" t="s">
        <v>331</v>
      </c>
      <c r="CH113" t="s">
        <v>331</v>
      </c>
      <c r="CI113" t="s">
        <v>333</v>
      </c>
      <c r="CJ113" t="s">
        <v>331</v>
      </c>
      <c r="CK113" t="s">
        <v>333</v>
      </c>
    </row>
    <row r="114" spans="1:89" x14ac:dyDescent="0.25">
      <c r="A114" s="25"/>
      <c r="B114" t="s">
        <v>299</v>
      </c>
      <c r="D114" t="s">
        <v>333</v>
      </c>
      <c r="F114" t="s">
        <v>331</v>
      </c>
      <c r="G114" t="s">
        <v>331</v>
      </c>
      <c r="H114" t="s">
        <v>332</v>
      </c>
      <c r="I114" t="s">
        <v>331</v>
      </c>
      <c r="J114" t="s">
        <v>331</v>
      </c>
      <c r="K114" t="s">
        <v>332</v>
      </c>
      <c r="L114" t="s">
        <v>331</v>
      </c>
      <c r="M114" t="s">
        <v>331</v>
      </c>
      <c r="P114" t="s">
        <v>331</v>
      </c>
      <c r="Q114" t="s">
        <v>331</v>
      </c>
      <c r="R114" t="s">
        <v>299</v>
      </c>
      <c r="S114" t="s">
        <v>332</v>
      </c>
      <c r="T114" t="s">
        <v>333</v>
      </c>
      <c r="U114" t="s">
        <v>331</v>
      </c>
      <c r="W114" t="s">
        <v>333</v>
      </c>
      <c r="Z114" t="s">
        <v>331</v>
      </c>
      <c r="AA114" t="s">
        <v>331</v>
      </c>
      <c r="AC114" t="s">
        <v>331</v>
      </c>
      <c r="AD114" t="s">
        <v>331</v>
      </c>
      <c r="AE114" t="s">
        <v>331</v>
      </c>
      <c r="AF114" t="s">
        <v>331</v>
      </c>
      <c r="AG114" t="s">
        <v>331</v>
      </c>
      <c r="AH114" t="s">
        <v>331</v>
      </c>
      <c r="AI114" t="s">
        <v>333</v>
      </c>
      <c r="AL114" t="s">
        <v>331</v>
      </c>
      <c r="AM114" t="s">
        <v>331</v>
      </c>
      <c r="AN114" t="s">
        <v>299</v>
      </c>
      <c r="AO114" t="s">
        <v>331</v>
      </c>
      <c r="AP114" t="s">
        <v>331</v>
      </c>
      <c r="AS114" t="s">
        <v>331</v>
      </c>
      <c r="AT114" t="s">
        <v>339</v>
      </c>
      <c r="AU114" t="s">
        <v>331</v>
      </c>
      <c r="AV114" t="s">
        <v>333</v>
      </c>
      <c r="AW114" t="s">
        <v>331</v>
      </c>
      <c r="AX114" t="s">
        <v>331</v>
      </c>
      <c r="AY114" t="s">
        <v>333</v>
      </c>
      <c r="AZ114" t="s">
        <v>334</v>
      </c>
      <c r="BF114" t="s">
        <v>331</v>
      </c>
      <c r="BG114" t="s">
        <v>331</v>
      </c>
      <c r="BI114" t="s">
        <v>331</v>
      </c>
      <c r="BK114" t="s">
        <v>331</v>
      </c>
      <c r="BL114" t="s">
        <v>332</v>
      </c>
      <c r="BM114" t="s">
        <v>331</v>
      </c>
      <c r="BN114" t="s">
        <v>333</v>
      </c>
      <c r="BO114" t="s">
        <v>333</v>
      </c>
      <c r="BP114" t="s">
        <v>332</v>
      </c>
      <c r="BQ114" t="s">
        <v>333</v>
      </c>
      <c r="BR114" t="s">
        <v>331</v>
      </c>
      <c r="BT114" t="s">
        <v>333</v>
      </c>
      <c r="BU114" t="s">
        <v>331</v>
      </c>
      <c r="BX114" t="s">
        <v>331</v>
      </c>
      <c r="BY114" t="s">
        <v>331</v>
      </c>
      <c r="CA114" t="s">
        <v>333</v>
      </c>
      <c r="CC114" t="s">
        <v>331</v>
      </c>
      <c r="CE114" t="s">
        <v>331</v>
      </c>
      <c r="CF114" t="s">
        <v>332</v>
      </c>
      <c r="CH114" t="s">
        <v>331</v>
      </c>
      <c r="CI114" t="s">
        <v>332</v>
      </c>
      <c r="CJ114" t="s">
        <v>331</v>
      </c>
      <c r="CK114" t="s">
        <v>331</v>
      </c>
    </row>
    <row r="115" spans="1:89" x14ac:dyDescent="0.25">
      <c r="A115" s="25"/>
      <c r="B115" t="s">
        <v>299</v>
      </c>
      <c r="D115" t="s">
        <v>333</v>
      </c>
      <c r="F115" t="s">
        <v>336</v>
      </c>
      <c r="H115" t="s">
        <v>299</v>
      </c>
      <c r="J115" t="s">
        <v>331</v>
      </c>
      <c r="L115" t="s">
        <v>331</v>
      </c>
      <c r="M115" t="s">
        <v>331</v>
      </c>
      <c r="Q115" t="s">
        <v>331</v>
      </c>
      <c r="U115" t="s">
        <v>331</v>
      </c>
      <c r="AC115" t="s">
        <v>333</v>
      </c>
      <c r="AH115" t="s">
        <v>331</v>
      </c>
      <c r="AL115" t="s">
        <v>331</v>
      </c>
      <c r="AN115" t="s">
        <v>331</v>
      </c>
      <c r="AO115" t="s">
        <v>333</v>
      </c>
      <c r="AS115" t="s">
        <v>333</v>
      </c>
      <c r="AW115" t="s">
        <v>333</v>
      </c>
      <c r="AZ115" t="s">
        <v>333</v>
      </c>
      <c r="BF115" t="s">
        <v>331</v>
      </c>
      <c r="BM115" t="s">
        <v>340</v>
      </c>
      <c r="BO115" t="s">
        <v>333</v>
      </c>
      <c r="CA115" t="s">
        <v>333</v>
      </c>
      <c r="CC115" t="s">
        <v>332</v>
      </c>
      <c r="CH115" t="s">
        <v>331</v>
      </c>
      <c r="CK115" t="s">
        <v>331</v>
      </c>
    </row>
    <row r="116" spans="1:89" x14ac:dyDescent="0.25">
      <c r="A116" s="25"/>
      <c r="D116" t="s">
        <v>333</v>
      </c>
    </row>
    <row r="117" spans="1:89" x14ac:dyDescent="0.25">
      <c r="A117" s="25"/>
      <c r="D117" t="s">
        <v>333</v>
      </c>
    </row>
    <row r="118" spans="1:89" x14ac:dyDescent="0.25">
      <c r="A118" s="25" t="s">
        <v>242</v>
      </c>
      <c r="B118" t="s">
        <v>333</v>
      </c>
      <c r="C118" t="s">
        <v>323</v>
      </c>
      <c r="D118" t="s">
        <v>333</v>
      </c>
      <c r="E118" t="s">
        <v>331</v>
      </c>
      <c r="F118" t="s">
        <v>333</v>
      </c>
      <c r="G118" t="s">
        <v>333</v>
      </c>
      <c r="H118" t="s">
        <v>332</v>
      </c>
      <c r="I118" t="s">
        <v>333</v>
      </c>
      <c r="J118" t="s">
        <v>331</v>
      </c>
      <c r="K118" t="s">
        <v>331</v>
      </c>
      <c r="L118" t="s">
        <v>331</v>
      </c>
      <c r="M118" t="s">
        <v>331</v>
      </c>
      <c r="N118" t="s">
        <v>331</v>
      </c>
      <c r="O118" t="s">
        <v>331</v>
      </c>
      <c r="P118" t="s">
        <v>331</v>
      </c>
      <c r="Q118" t="s">
        <v>331</v>
      </c>
      <c r="R118" t="s">
        <v>333</v>
      </c>
      <c r="S118" t="s">
        <v>331</v>
      </c>
      <c r="T118" t="s">
        <v>331</v>
      </c>
      <c r="U118" t="s">
        <v>331</v>
      </c>
      <c r="V118" t="s">
        <v>333</v>
      </c>
      <c r="W118" t="s">
        <v>340</v>
      </c>
      <c r="X118" t="s">
        <v>331</v>
      </c>
      <c r="Y118" t="s">
        <v>333</v>
      </c>
      <c r="Z118" t="s">
        <v>331</v>
      </c>
      <c r="AA118" t="s">
        <v>331</v>
      </c>
      <c r="AB118" t="s">
        <v>331</v>
      </c>
      <c r="AC118" t="s">
        <v>331</v>
      </c>
      <c r="AD118" t="s">
        <v>331</v>
      </c>
      <c r="AE118" t="s">
        <v>331</v>
      </c>
      <c r="AF118" t="s">
        <v>331</v>
      </c>
      <c r="AG118" t="s">
        <v>331</v>
      </c>
      <c r="AH118" t="s">
        <v>331</v>
      </c>
      <c r="AI118" t="s">
        <v>333</v>
      </c>
      <c r="AJ118" t="s">
        <v>333</v>
      </c>
      <c r="AK118" t="s">
        <v>333</v>
      </c>
      <c r="AL118" t="s">
        <v>331</v>
      </c>
      <c r="AM118" t="s">
        <v>331</v>
      </c>
      <c r="AN118" t="s">
        <v>331</v>
      </c>
      <c r="AO118" t="s">
        <v>331</v>
      </c>
      <c r="AP118" t="s">
        <v>331</v>
      </c>
      <c r="AQ118" t="s">
        <v>331</v>
      </c>
      <c r="AR118" t="s">
        <v>331</v>
      </c>
      <c r="AS118" t="s">
        <v>331</v>
      </c>
      <c r="AT118" t="s">
        <v>333</v>
      </c>
      <c r="AU118" t="s">
        <v>331</v>
      </c>
      <c r="AV118" t="s">
        <v>331</v>
      </c>
      <c r="AW118" t="s">
        <v>331</v>
      </c>
      <c r="AX118" t="s">
        <v>331</v>
      </c>
      <c r="AY118" t="s">
        <v>331</v>
      </c>
      <c r="AZ118" t="s">
        <v>333</v>
      </c>
      <c r="BA118" t="s">
        <v>331</v>
      </c>
      <c r="BB118" t="s">
        <v>331</v>
      </c>
      <c r="BC118" t="s">
        <v>331</v>
      </c>
      <c r="BD118" t="s">
        <v>331</v>
      </c>
      <c r="BE118" t="s">
        <v>333</v>
      </c>
      <c r="BF118" t="s">
        <v>331</v>
      </c>
      <c r="BG118" t="s">
        <v>331</v>
      </c>
      <c r="BH118" t="s">
        <v>331</v>
      </c>
      <c r="BI118" t="s">
        <v>340</v>
      </c>
      <c r="BJ118" t="s">
        <v>331</v>
      </c>
      <c r="BK118" t="s">
        <v>331</v>
      </c>
      <c r="BL118" t="s">
        <v>331</v>
      </c>
      <c r="BM118" t="s">
        <v>331</v>
      </c>
      <c r="BN118" t="s">
        <v>333</v>
      </c>
      <c r="BO118" t="s">
        <v>331</v>
      </c>
      <c r="BP118" t="s">
        <v>331</v>
      </c>
      <c r="BQ118" t="s">
        <v>299</v>
      </c>
      <c r="BR118" t="s">
        <v>331</v>
      </c>
      <c r="BS118" t="s">
        <v>332</v>
      </c>
      <c r="BT118" t="s">
        <v>333</v>
      </c>
      <c r="BU118" t="s">
        <v>299</v>
      </c>
      <c r="BV118" t="s">
        <v>331</v>
      </c>
      <c r="BW118" t="s">
        <v>331</v>
      </c>
      <c r="BX118" t="s">
        <v>331</v>
      </c>
      <c r="BY118" t="s">
        <v>331</v>
      </c>
      <c r="BZ118" t="s">
        <v>333</v>
      </c>
      <c r="CA118" t="s">
        <v>331</v>
      </c>
      <c r="CB118" t="s">
        <v>333</v>
      </c>
      <c r="CC118" t="s">
        <v>331</v>
      </c>
      <c r="CD118" t="s">
        <v>331</v>
      </c>
      <c r="CE118" t="s">
        <v>335</v>
      </c>
      <c r="CF118" t="s">
        <v>299</v>
      </c>
      <c r="CG118" t="s">
        <v>331</v>
      </c>
      <c r="CH118" t="s">
        <v>331</v>
      </c>
      <c r="CI118" t="s">
        <v>333</v>
      </c>
      <c r="CJ118" t="s">
        <v>331</v>
      </c>
      <c r="CK118" t="s">
        <v>331</v>
      </c>
    </row>
    <row r="119" spans="1:89" x14ac:dyDescent="0.25">
      <c r="A119" s="25"/>
      <c r="B119" t="s">
        <v>333</v>
      </c>
      <c r="D119" t="s">
        <v>333</v>
      </c>
      <c r="F119" t="s">
        <v>333</v>
      </c>
      <c r="G119" t="s">
        <v>333</v>
      </c>
      <c r="H119" t="s">
        <v>332</v>
      </c>
      <c r="I119" t="s">
        <v>333</v>
      </c>
      <c r="J119" t="s">
        <v>331</v>
      </c>
      <c r="L119" t="s">
        <v>331</v>
      </c>
      <c r="M119" t="s">
        <v>331</v>
      </c>
      <c r="P119" t="s">
        <v>331</v>
      </c>
      <c r="Q119" t="s">
        <v>331</v>
      </c>
      <c r="R119" t="s">
        <v>333</v>
      </c>
      <c r="S119" t="s">
        <v>331</v>
      </c>
      <c r="U119" t="s">
        <v>331</v>
      </c>
      <c r="Y119" t="s">
        <v>333</v>
      </c>
      <c r="Z119" t="s">
        <v>331</v>
      </c>
      <c r="AA119" t="s">
        <v>331</v>
      </c>
      <c r="AB119" t="s">
        <v>331</v>
      </c>
      <c r="AC119" t="s">
        <v>331</v>
      </c>
      <c r="AD119" t="s">
        <v>331</v>
      </c>
      <c r="AE119" t="s">
        <v>331</v>
      </c>
      <c r="AF119" t="s">
        <v>331</v>
      </c>
      <c r="AG119" t="s">
        <v>331</v>
      </c>
      <c r="AH119" t="s">
        <v>331</v>
      </c>
      <c r="AI119" t="s">
        <v>333</v>
      </c>
      <c r="AJ119" t="s">
        <v>331</v>
      </c>
      <c r="AK119" t="s">
        <v>333</v>
      </c>
      <c r="AL119" t="s">
        <v>331</v>
      </c>
      <c r="AM119" t="s">
        <v>331</v>
      </c>
      <c r="AN119" t="s">
        <v>331</v>
      </c>
      <c r="AO119" t="s">
        <v>331</v>
      </c>
      <c r="AP119" t="s">
        <v>331</v>
      </c>
      <c r="AR119" t="s">
        <v>332</v>
      </c>
      <c r="AS119" t="s">
        <v>333</v>
      </c>
      <c r="AT119" t="s">
        <v>331</v>
      </c>
      <c r="AU119" t="s">
        <v>331</v>
      </c>
      <c r="AV119" t="s">
        <v>331</v>
      </c>
      <c r="AW119" t="s">
        <v>332</v>
      </c>
      <c r="AX119" t="s">
        <v>331</v>
      </c>
      <c r="AZ119" t="s">
        <v>331</v>
      </c>
      <c r="BB119" t="s">
        <v>331</v>
      </c>
      <c r="BF119" t="s">
        <v>331</v>
      </c>
      <c r="BG119" t="s">
        <v>331</v>
      </c>
      <c r="BI119" t="s">
        <v>331</v>
      </c>
      <c r="BK119" t="s">
        <v>332</v>
      </c>
      <c r="BM119" t="s">
        <v>331</v>
      </c>
      <c r="BN119" t="s">
        <v>331</v>
      </c>
      <c r="BO119" t="s">
        <v>331</v>
      </c>
      <c r="BP119" t="s">
        <v>332</v>
      </c>
      <c r="BQ119" t="s">
        <v>331</v>
      </c>
      <c r="BS119" t="s">
        <v>331</v>
      </c>
      <c r="BT119" t="s">
        <v>333</v>
      </c>
      <c r="BU119" t="s">
        <v>299</v>
      </c>
      <c r="BX119" t="s">
        <v>331</v>
      </c>
      <c r="BY119" t="s">
        <v>331</v>
      </c>
      <c r="BZ119" t="s">
        <v>331</v>
      </c>
      <c r="CA119" t="s">
        <v>331</v>
      </c>
      <c r="CC119" t="s">
        <v>332</v>
      </c>
      <c r="CE119" t="s">
        <v>331</v>
      </c>
      <c r="CF119" t="s">
        <v>332</v>
      </c>
      <c r="CH119" t="s">
        <v>331</v>
      </c>
      <c r="CJ119" t="s">
        <v>331</v>
      </c>
      <c r="CK119" t="s">
        <v>331</v>
      </c>
    </row>
    <row r="120" spans="1:89" x14ac:dyDescent="0.25">
      <c r="A120" s="25"/>
      <c r="B120" t="s">
        <v>333</v>
      </c>
      <c r="D120" t="s">
        <v>331</v>
      </c>
      <c r="F120" t="s">
        <v>333</v>
      </c>
      <c r="H120" t="s">
        <v>299</v>
      </c>
      <c r="J120" t="s">
        <v>333</v>
      </c>
      <c r="L120" t="s">
        <v>331</v>
      </c>
      <c r="M120" t="s">
        <v>331</v>
      </c>
      <c r="Q120" t="s">
        <v>332</v>
      </c>
      <c r="U120" t="s">
        <v>331</v>
      </c>
      <c r="AC120" t="s">
        <v>331</v>
      </c>
      <c r="AG120" t="s">
        <v>331</v>
      </c>
      <c r="AH120" t="s">
        <v>332</v>
      </c>
      <c r="AI120" t="s">
        <v>333</v>
      </c>
      <c r="AJ120" t="s">
        <v>331</v>
      </c>
      <c r="AL120" t="s">
        <v>331</v>
      </c>
      <c r="AO120" t="s">
        <v>331</v>
      </c>
      <c r="AP120" t="s">
        <v>331</v>
      </c>
      <c r="AS120" t="s">
        <v>333</v>
      </c>
      <c r="AW120" t="s">
        <v>332</v>
      </c>
      <c r="AZ120" t="s">
        <v>331</v>
      </c>
      <c r="BF120" t="s">
        <v>331</v>
      </c>
      <c r="BO120" t="s">
        <v>331</v>
      </c>
      <c r="BT120" t="s">
        <v>333</v>
      </c>
      <c r="BU120" t="s">
        <v>299</v>
      </c>
      <c r="BZ120" t="s">
        <v>333</v>
      </c>
      <c r="CC120" t="s">
        <v>331</v>
      </c>
      <c r="CH120" t="s">
        <v>331</v>
      </c>
      <c r="CK120" t="s">
        <v>331</v>
      </c>
    </row>
    <row r="121" spans="1:89" x14ac:dyDescent="0.25">
      <c r="A121" s="25"/>
      <c r="D121" t="s">
        <v>331</v>
      </c>
    </row>
    <row r="122" spans="1:89" x14ac:dyDescent="0.25">
      <c r="A122" s="25"/>
      <c r="D122" t="s">
        <v>333</v>
      </c>
    </row>
    <row r="123" spans="1:89" x14ac:dyDescent="0.25">
      <c r="A123" s="25" t="s">
        <v>243</v>
      </c>
      <c r="B123" t="s">
        <v>333</v>
      </c>
      <c r="C123" t="s">
        <v>324</v>
      </c>
      <c r="D123" t="s">
        <v>333</v>
      </c>
      <c r="E123" t="s">
        <v>331</v>
      </c>
      <c r="F123" t="s">
        <v>333</v>
      </c>
      <c r="G123" t="s">
        <v>332</v>
      </c>
      <c r="H123" t="s">
        <v>331</v>
      </c>
      <c r="I123" t="s">
        <v>331</v>
      </c>
      <c r="J123" t="s">
        <v>331</v>
      </c>
      <c r="K123" t="s">
        <v>331</v>
      </c>
      <c r="L123" t="s">
        <v>331</v>
      </c>
      <c r="M123" t="s">
        <v>333</v>
      </c>
      <c r="N123" t="s">
        <v>333</v>
      </c>
      <c r="O123" t="s">
        <v>331</v>
      </c>
      <c r="P123" t="s">
        <v>331</v>
      </c>
      <c r="Q123" t="s">
        <v>331</v>
      </c>
      <c r="R123" t="s">
        <v>299</v>
      </c>
      <c r="S123" t="s">
        <v>332</v>
      </c>
      <c r="T123" t="s">
        <v>333</v>
      </c>
      <c r="U123" t="s">
        <v>331</v>
      </c>
      <c r="V123" t="s">
        <v>332</v>
      </c>
      <c r="W123" t="s">
        <v>340</v>
      </c>
      <c r="X123" t="s">
        <v>331</v>
      </c>
      <c r="Y123" t="s">
        <v>333</v>
      </c>
      <c r="Z123" t="s">
        <v>331</v>
      </c>
      <c r="AA123" t="s">
        <v>331</v>
      </c>
      <c r="AB123" t="s">
        <v>333</v>
      </c>
      <c r="AC123" t="s">
        <v>331</v>
      </c>
      <c r="AD123" t="s">
        <v>332</v>
      </c>
      <c r="AE123" t="s">
        <v>331</v>
      </c>
      <c r="AF123" t="s">
        <v>334</v>
      </c>
      <c r="AG123" t="s">
        <v>331</v>
      </c>
      <c r="AH123" t="s">
        <v>331</v>
      </c>
      <c r="AI123" t="s">
        <v>333</v>
      </c>
      <c r="AJ123" t="s">
        <v>331</v>
      </c>
      <c r="AK123" t="s">
        <v>333</v>
      </c>
      <c r="AL123" t="s">
        <v>331</v>
      </c>
      <c r="AM123" t="s">
        <v>331</v>
      </c>
      <c r="AN123" t="s">
        <v>331</v>
      </c>
      <c r="AO123" t="s">
        <v>331</v>
      </c>
      <c r="AP123" t="s">
        <v>331</v>
      </c>
      <c r="AQ123" t="s">
        <v>331</v>
      </c>
      <c r="AR123" t="s">
        <v>299</v>
      </c>
      <c r="AS123" t="s">
        <v>331</v>
      </c>
      <c r="AT123" t="s">
        <v>333</v>
      </c>
      <c r="AU123" t="s">
        <v>331</v>
      </c>
      <c r="AV123" t="s">
        <v>331</v>
      </c>
      <c r="AW123" t="s">
        <v>331</v>
      </c>
      <c r="AX123" t="s">
        <v>331</v>
      </c>
      <c r="AY123" t="s">
        <v>331</v>
      </c>
      <c r="AZ123" t="s">
        <v>331</v>
      </c>
      <c r="BA123" t="s">
        <v>331</v>
      </c>
      <c r="BB123" t="s">
        <v>333</v>
      </c>
      <c r="BC123" t="s">
        <v>331</v>
      </c>
      <c r="BD123" t="s">
        <v>331</v>
      </c>
      <c r="BE123" t="s">
        <v>333</v>
      </c>
      <c r="BF123" t="s">
        <v>333</v>
      </c>
      <c r="BG123" t="s">
        <v>333</v>
      </c>
      <c r="BH123" t="s">
        <v>331</v>
      </c>
      <c r="BI123" t="s">
        <v>340</v>
      </c>
      <c r="BJ123" t="s">
        <v>331</v>
      </c>
      <c r="BK123" t="s">
        <v>331</v>
      </c>
      <c r="BL123" t="s">
        <v>331</v>
      </c>
      <c r="BM123" t="s">
        <v>331</v>
      </c>
      <c r="BN123" t="s">
        <v>331</v>
      </c>
      <c r="BO123" t="s">
        <v>331</v>
      </c>
      <c r="BP123" t="s">
        <v>299</v>
      </c>
      <c r="BQ123" t="s">
        <v>331</v>
      </c>
      <c r="BR123" t="s">
        <v>331</v>
      </c>
      <c r="BS123" t="s">
        <v>332</v>
      </c>
      <c r="BT123" t="s">
        <v>333</v>
      </c>
      <c r="BU123" t="s">
        <v>331</v>
      </c>
      <c r="BV123" t="s">
        <v>331</v>
      </c>
      <c r="BW123" t="s">
        <v>331</v>
      </c>
      <c r="BX123" t="s">
        <v>331</v>
      </c>
      <c r="BY123" t="s">
        <v>331</v>
      </c>
      <c r="BZ123" t="s">
        <v>299</v>
      </c>
      <c r="CA123" t="s">
        <v>333</v>
      </c>
      <c r="CB123" t="s">
        <v>332</v>
      </c>
      <c r="CC123" t="s">
        <v>331</v>
      </c>
      <c r="CD123" t="s">
        <v>331</v>
      </c>
      <c r="CE123" t="s">
        <v>331</v>
      </c>
      <c r="CF123" t="s">
        <v>333</v>
      </c>
      <c r="CG123" t="s">
        <v>333</v>
      </c>
      <c r="CH123" t="s">
        <v>331</v>
      </c>
      <c r="CI123" t="s">
        <v>332</v>
      </c>
      <c r="CJ123" t="s">
        <v>331</v>
      </c>
      <c r="CK123" t="s">
        <v>331</v>
      </c>
    </row>
    <row r="124" spans="1:89" x14ac:dyDescent="0.25">
      <c r="A124" s="25"/>
      <c r="B124" t="s">
        <v>333</v>
      </c>
      <c r="D124" t="s">
        <v>333</v>
      </c>
      <c r="E124" t="s">
        <v>331</v>
      </c>
      <c r="F124" t="s">
        <v>331</v>
      </c>
      <c r="H124" t="s">
        <v>331</v>
      </c>
      <c r="I124" t="s">
        <v>331</v>
      </c>
      <c r="J124" t="s">
        <v>331</v>
      </c>
      <c r="K124" t="s">
        <v>331</v>
      </c>
      <c r="L124" t="s">
        <v>331</v>
      </c>
      <c r="M124" t="s">
        <v>331</v>
      </c>
      <c r="P124" t="s">
        <v>331</v>
      </c>
      <c r="R124" t="s">
        <v>299</v>
      </c>
      <c r="S124" t="s">
        <v>333</v>
      </c>
      <c r="T124" t="s">
        <v>333</v>
      </c>
      <c r="U124" t="s">
        <v>331</v>
      </c>
      <c r="W124" t="s">
        <v>340</v>
      </c>
      <c r="Y124" t="s">
        <v>333</v>
      </c>
      <c r="Z124" t="s">
        <v>331</v>
      </c>
      <c r="AA124" t="s">
        <v>331</v>
      </c>
      <c r="AB124" t="s">
        <v>332</v>
      </c>
      <c r="AC124" t="s">
        <v>331</v>
      </c>
      <c r="AD124" t="s">
        <v>332</v>
      </c>
      <c r="AE124" t="s">
        <v>331</v>
      </c>
      <c r="AF124" t="s">
        <v>331</v>
      </c>
      <c r="AG124" t="s">
        <v>331</v>
      </c>
      <c r="AI124" t="s">
        <v>333</v>
      </c>
      <c r="AJ124" t="s">
        <v>331</v>
      </c>
      <c r="AL124" t="s">
        <v>331</v>
      </c>
      <c r="AM124" t="s">
        <v>331</v>
      </c>
      <c r="AN124" t="s">
        <v>331</v>
      </c>
      <c r="AO124" t="s">
        <v>331</v>
      </c>
      <c r="AP124" t="s">
        <v>331</v>
      </c>
      <c r="AR124" t="s">
        <v>299</v>
      </c>
      <c r="AS124" t="s">
        <v>331</v>
      </c>
      <c r="AT124" t="s">
        <v>333</v>
      </c>
      <c r="AU124" t="s">
        <v>331</v>
      </c>
      <c r="AV124" t="s">
        <v>331</v>
      </c>
      <c r="AW124" t="s">
        <v>331</v>
      </c>
      <c r="AX124" t="s">
        <v>331</v>
      </c>
      <c r="AZ124" t="s">
        <v>331</v>
      </c>
      <c r="BB124" t="s">
        <v>333</v>
      </c>
      <c r="BD124" t="s">
        <v>331</v>
      </c>
      <c r="BF124" t="s">
        <v>340</v>
      </c>
      <c r="BG124" t="s">
        <v>332</v>
      </c>
      <c r="BH124" t="s">
        <v>331</v>
      </c>
      <c r="BI124" t="s">
        <v>331</v>
      </c>
      <c r="BK124" t="s">
        <v>331</v>
      </c>
      <c r="BM124" t="s">
        <v>331</v>
      </c>
      <c r="BO124" t="s">
        <v>331</v>
      </c>
      <c r="BP124" t="s">
        <v>335</v>
      </c>
      <c r="BQ124" t="s">
        <v>331</v>
      </c>
      <c r="BR124" t="s">
        <v>331</v>
      </c>
      <c r="BT124" t="s">
        <v>333</v>
      </c>
      <c r="BU124" t="s">
        <v>299</v>
      </c>
      <c r="BX124" t="s">
        <v>331</v>
      </c>
      <c r="BY124" t="s">
        <v>331</v>
      </c>
      <c r="BZ124" t="s">
        <v>331</v>
      </c>
      <c r="CA124" t="s">
        <v>333</v>
      </c>
      <c r="CC124" t="s">
        <v>332</v>
      </c>
      <c r="CE124" t="s">
        <v>331</v>
      </c>
      <c r="CF124" t="s">
        <v>332</v>
      </c>
      <c r="CG124" t="s">
        <v>331</v>
      </c>
      <c r="CH124" t="s">
        <v>334</v>
      </c>
      <c r="CI124" t="s">
        <v>333</v>
      </c>
      <c r="CJ124" t="s">
        <v>331</v>
      </c>
      <c r="CK124" t="s">
        <v>334</v>
      </c>
    </row>
    <row r="125" spans="1:89" x14ac:dyDescent="0.25">
      <c r="A125" s="25"/>
      <c r="B125" t="s">
        <v>299</v>
      </c>
      <c r="D125" t="s">
        <v>333</v>
      </c>
      <c r="E125" t="s">
        <v>333</v>
      </c>
      <c r="F125" t="s">
        <v>333</v>
      </c>
      <c r="H125" t="s">
        <v>333</v>
      </c>
      <c r="J125" t="s">
        <v>331</v>
      </c>
      <c r="L125" t="s">
        <v>331</v>
      </c>
      <c r="M125" t="s">
        <v>333</v>
      </c>
      <c r="U125" t="s">
        <v>331</v>
      </c>
      <c r="Z125" t="s">
        <v>331</v>
      </c>
      <c r="AC125" t="s">
        <v>331</v>
      </c>
      <c r="AF125" t="s">
        <v>331</v>
      </c>
      <c r="AG125" t="s">
        <v>331</v>
      </c>
      <c r="AI125" t="s">
        <v>333</v>
      </c>
      <c r="AL125" t="s">
        <v>331</v>
      </c>
      <c r="AO125" t="s">
        <v>334</v>
      </c>
      <c r="AP125" t="s">
        <v>331</v>
      </c>
      <c r="AS125" t="s">
        <v>331</v>
      </c>
      <c r="AW125" t="s">
        <v>333</v>
      </c>
      <c r="AZ125" t="s">
        <v>331</v>
      </c>
      <c r="BF125" t="s">
        <v>331</v>
      </c>
      <c r="BT125" t="s">
        <v>333</v>
      </c>
      <c r="BZ125" t="s">
        <v>331</v>
      </c>
      <c r="CA125" t="s">
        <v>333</v>
      </c>
      <c r="CC125" t="s">
        <v>335</v>
      </c>
      <c r="CK125" t="s">
        <v>331</v>
      </c>
    </row>
    <row r="126" spans="1:89" x14ac:dyDescent="0.25">
      <c r="A126" s="25"/>
      <c r="D126" t="s">
        <v>333</v>
      </c>
    </row>
    <row r="127" spans="1:89" x14ac:dyDescent="0.25">
      <c r="A127" s="25"/>
      <c r="D127" t="s">
        <v>333</v>
      </c>
    </row>
    <row r="128" spans="1:89" x14ac:dyDescent="0.25">
      <c r="A128" s="25" t="s">
        <v>244</v>
      </c>
      <c r="B128" t="s">
        <v>301</v>
      </c>
      <c r="C128" t="s">
        <v>325</v>
      </c>
      <c r="D128" t="s">
        <v>333</v>
      </c>
      <c r="E128" t="s">
        <v>335</v>
      </c>
      <c r="F128" t="s">
        <v>333</v>
      </c>
      <c r="G128" t="s">
        <v>331</v>
      </c>
      <c r="H128" t="s">
        <v>335</v>
      </c>
      <c r="I128" t="s">
        <v>331</v>
      </c>
      <c r="J128" t="s">
        <v>331</v>
      </c>
      <c r="K128" t="s">
        <v>332</v>
      </c>
      <c r="L128" t="s">
        <v>331</v>
      </c>
      <c r="M128" t="s">
        <v>331</v>
      </c>
      <c r="N128" t="s">
        <v>331</v>
      </c>
      <c r="O128" t="s">
        <v>331</v>
      </c>
      <c r="P128" t="s">
        <v>331</v>
      </c>
      <c r="Q128" t="s">
        <v>331</v>
      </c>
      <c r="R128" t="s">
        <v>332</v>
      </c>
      <c r="S128" t="s">
        <v>331</v>
      </c>
      <c r="T128" t="s">
        <v>331</v>
      </c>
      <c r="U128" t="s">
        <v>333</v>
      </c>
      <c r="V128" t="s">
        <v>332</v>
      </c>
      <c r="W128" t="s">
        <v>340</v>
      </c>
      <c r="X128" t="s">
        <v>331</v>
      </c>
      <c r="Y128" t="s">
        <v>333</v>
      </c>
      <c r="Z128" t="s">
        <v>331</v>
      </c>
      <c r="AA128" t="s">
        <v>331</v>
      </c>
      <c r="AB128" t="s">
        <v>331</v>
      </c>
      <c r="AC128" t="s">
        <v>331</v>
      </c>
      <c r="AD128" t="s">
        <v>331</v>
      </c>
      <c r="AE128" t="s">
        <v>331</v>
      </c>
      <c r="AF128" t="s">
        <v>331</v>
      </c>
      <c r="AG128" t="s">
        <v>333</v>
      </c>
      <c r="AH128" t="s">
        <v>331</v>
      </c>
      <c r="AI128" t="s">
        <v>332</v>
      </c>
      <c r="AJ128" t="s">
        <v>333</v>
      </c>
      <c r="AK128" t="s">
        <v>333</v>
      </c>
      <c r="AL128" t="s">
        <v>331</v>
      </c>
      <c r="AM128" t="s">
        <v>331</v>
      </c>
      <c r="AN128" t="s">
        <v>331</v>
      </c>
      <c r="AO128" t="s">
        <v>333</v>
      </c>
      <c r="AP128" t="s">
        <v>331</v>
      </c>
      <c r="AQ128" t="s">
        <v>333</v>
      </c>
      <c r="AR128" t="s">
        <v>331</v>
      </c>
      <c r="AS128" t="s">
        <v>331</v>
      </c>
      <c r="AT128" t="s">
        <v>331</v>
      </c>
      <c r="AU128" t="s">
        <v>331</v>
      </c>
      <c r="AV128" t="s">
        <v>331</v>
      </c>
      <c r="AW128" t="s">
        <v>299</v>
      </c>
      <c r="AX128" t="s">
        <v>331</v>
      </c>
      <c r="AY128" t="s">
        <v>331</v>
      </c>
      <c r="AZ128" t="s">
        <v>334</v>
      </c>
      <c r="BA128" t="s">
        <v>331</v>
      </c>
      <c r="BB128" t="s">
        <v>333</v>
      </c>
      <c r="BC128" t="s">
        <v>331</v>
      </c>
      <c r="BD128" t="s">
        <v>331</v>
      </c>
      <c r="BE128" t="s">
        <v>333</v>
      </c>
      <c r="BF128" t="s">
        <v>332</v>
      </c>
      <c r="BG128" t="s">
        <v>331</v>
      </c>
      <c r="BH128" t="s">
        <v>331</v>
      </c>
      <c r="BI128" t="s">
        <v>331</v>
      </c>
      <c r="BJ128" t="s">
        <v>331</v>
      </c>
      <c r="BK128" t="s">
        <v>331</v>
      </c>
      <c r="BL128" t="s">
        <v>331</v>
      </c>
      <c r="BM128" t="s">
        <v>333</v>
      </c>
      <c r="BN128" t="s">
        <v>331</v>
      </c>
      <c r="BO128" t="s">
        <v>331</v>
      </c>
      <c r="BP128" t="s">
        <v>335</v>
      </c>
      <c r="BQ128" t="s">
        <v>331</v>
      </c>
      <c r="BR128" t="s">
        <v>331</v>
      </c>
      <c r="BS128" t="s">
        <v>331</v>
      </c>
      <c r="BT128" t="s">
        <v>299</v>
      </c>
      <c r="BU128" t="s">
        <v>333</v>
      </c>
      <c r="BV128" t="s">
        <v>331</v>
      </c>
      <c r="BW128" t="s">
        <v>331</v>
      </c>
      <c r="BX128" t="s">
        <v>333</v>
      </c>
      <c r="BY128" t="s">
        <v>331</v>
      </c>
      <c r="BZ128" t="s">
        <v>299</v>
      </c>
      <c r="CA128" t="s">
        <v>331</v>
      </c>
      <c r="CB128" t="s">
        <v>333</v>
      </c>
      <c r="CC128" t="s">
        <v>331</v>
      </c>
      <c r="CD128" t="s">
        <v>331</v>
      </c>
      <c r="CE128" t="s">
        <v>333</v>
      </c>
      <c r="CF128" t="s">
        <v>331</v>
      </c>
      <c r="CG128" t="s">
        <v>331</v>
      </c>
      <c r="CH128" t="s">
        <v>331</v>
      </c>
      <c r="CI128" t="s">
        <v>331</v>
      </c>
      <c r="CJ128" t="s">
        <v>331</v>
      </c>
      <c r="CK128" t="s">
        <v>331</v>
      </c>
    </row>
    <row r="129" spans="1:89" x14ac:dyDescent="0.25">
      <c r="A129" s="25"/>
      <c r="D129" t="s">
        <v>332</v>
      </c>
      <c r="F129" t="s">
        <v>333</v>
      </c>
      <c r="H129" t="s">
        <v>336</v>
      </c>
      <c r="I129" t="s">
        <v>331</v>
      </c>
      <c r="J129" t="s">
        <v>331</v>
      </c>
      <c r="K129" t="s">
        <v>331</v>
      </c>
      <c r="L129" t="s">
        <v>331</v>
      </c>
      <c r="M129" t="s">
        <v>331</v>
      </c>
      <c r="P129" t="s">
        <v>331</v>
      </c>
      <c r="Q129" t="s">
        <v>331</v>
      </c>
      <c r="R129" t="s">
        <v>332</v>
      </c>
      <c r="S129" t="s">
        <v>333</v>
      </c>
      <c r="T129" t="s">
        <v>331</v>
      </c>
      <c r="U129" t="s">
        <v>333</v>
      </c>
      <c r="W129" t="s">
        <v>340</v>
      </c>
      <c r="Y129" t="s">
        <v>299</v>
      </c>
      <c r="Z129" t="s">
        <v>331</v>
      </c>
      <c r="AA129" t="s">
        <v>331</v>
      </c>
      <c r="AC129" t="s">
        <v>331</v>
      </c>
      <c r="AD129" t="s">
        <v>332</v>
      </c>
      <c r="AF129" t="s">
        <v>331</v>
      </c>
      <c r="AG129" t="s">
        <v>335</v>
      </c>
      <c r="AH129" t="s">
        <v>331</v>
      </c>
      <c r="AI129" t="s">
        <v>299</v>
      </c>
      <c r="AJ129" t="s">
        <v>333</v>
      </c>
      <c r="AL129" t="s">
        <v>331</v>
      </c>
      <c r="AM129" t="s">
        <v>331</v>
      </c>
      <c r="AN129" t="s">
        <v>331</v>
      </c>
      <c r="AO129" t="s">
        <v>331</v>
      </c>
      <c r="AP129" t="s">
        <v>331</v>
      </c>
      <c r="AS129" t="s">
        <v>331</v>
      </c>
      <c r="AU129" t="s">
        <v>331</v>
      </c>
      <c r="AW129" t="s">
        <v>332</v>
      </c>
      <c r="AX129" t="s">
        <v>331</v>
      </c>
      <c r="AZ129" t="s">
        <v>331</v>
      </c>
      <c r="BB129" t="s">
        <v>340</v>
      </c>
      <c r="BD129" t="s">
        <v>331</v>
      </c>
      <c r="BF129" t="s">
        <v>340</v>
      </c>
      <c r="BG129" t="s">
        <v>331</v>
      </c>
      <c r="BK129" t="s">
        <v>331</v>
      </c>
      <c r="BM129" t="s">
        <v>331</v>
      </c>
      <c r="BN129" t="s">
        <v>332</v>
      </c>
      <c r="BO129" t="s">
        <v>331</v>
      </c>
      <c r="BP129" t="s">
        <v>299</v>
      </c>
      <c r="BQ129" t="s">
        <v>331</v>
      </c>
      <c r="BR129" t="s">
        <v>331</v>
      </c>
      <c r="BT129" t="s">
        <v>299</v>
      </c>
      <c r="BU129" t="s">
        <v>299</v>
      </c>
      <c r="BX129" t="s">
        <v>333</v>
      </c>
      <c r="BY129" t="s">
        <v>331</v>
      </c>
      <c r="BZ129" t="s">
        <v>331</v>
      </c>
      <c r="CA129" t="s">
        <v>299</v>
      </c>
      <c r="CC129" t="s">
        <v>331</v>
      </c>
      <c r="CE129" t="s">
        <v>333</v>
      </c>
      <c r="CF129" t="s">
        <v>331</v>
      </c>
      <c r="CH129" t="s">
        <v>331</v>
      </c>
      <c r="CJ129" t="s">
        <v>331</v>
      </c>
      <c r="CK129" t="s">
        <v>331</v>
      </c>
    </row>
    <row r="130" spans="1:89" x14ac:dyDescent="0.25">
      <c r="A130" s="25"/>
      <c r="D130" t="s">
        <v>332</v>
      </c>
      <c r="F130" t="s">
        <v>331</v>
      </c>
      <c r="H130" t="s">
        <v>335</v>
      </c>
      <c r="J130" t="s">
        <v>331</v>
      </c>
      <c r="L130" t="s">
        <v>331</v>
      </c>
      <c r="M130" t="s">
        <v>331</v>
      </c>
      <c r="U130" t="s">
        <v>333</v>
      </c>
      <c r="AC130" t="s">
        <v>331</v>
      </c>
      <c r="AG130" t="s">
        <v>333</v>
      </c>
      <c r="AH130" t="s">
        <v>331</v>
      </c>
      <c r="AI130" t="s">
        <v>299</v>
      </c>
      <c r="AJ130" t="s">
        <v>333</v>
      </c>
      <c r="AL130" t="s">
        <v>331</v>
      </c>
      <c r="AO130" t="s">
        <v>331</v>
      </c>
      <c r="AP130" t="s">
        <v>331</v>
      </c>
      <c r="AS130" t="s">
        <v>333</v>
      </c>
      <c r="AW130" t="s">
        <v>331</v>
      </c>
      <c r="AZ130" t="s">
        <v>332</v>
      </c>
      <c r="BF130" t="s">
        <v>340</v>
      </c>
      <c r="BO130" t="s">
        <v>331</v>
      </c>
      <c r="BT130" t="s">
        <v>299</v>
      </c>
      <c r="BU130" t="s">
        <v>299</v>
      </c>
      <c r="BX130" t="s">
        <v>331</v>
      </c>
      <c r="BZ130" t="s">
        <v>331</v>
      </c>
      <c r="CC130" t="s">
        <v>331</v>
      </c>
      <c r="CH130" t="s">
        <v>336</v>
      </c>
      <c r="CJ130" t="s">
        <v>332</v>
      </c>
      <c r="CK130" t="s">
        <v>331</v>
      </c>
    </row>
    <row r="131" spans="1:89" x14ac:dyDescent="0.25">
      <c r="A131" s="25"/>
      <c r="D131" t="s">
        <v>333</v>
      </c>
    </row>
    <row r="132" spans="1:89" x14ac:dyDescent="0.25">
      <c r="A132" s="25"/>
      <c r="D132" t="s">
        <v>333</v>
      </c>
    </row>
    <row r="133" spans="1:89" x14ac:dyDescent="0.25">
      <c r="A133" s="25" t="s">
        <v>245</v>
      </c>
      <c r="B133" t="s">
        <v>303</v>
      </c>
      <c r="C133" t="s">
        <v>300</v>
      </c>
      <c r="D133" t="s">
        <v>333</v>
      </c>
      <c r="E133" t="s">
        <v>333</v>
      </c>
      <c r="F133" t="s">
        <v>331</v>
      </c>
      <c r="G133" t="s">
        <v>299</v>
      </c>
      <c r="H133" t="s">
        <v>335</v>
      </c>
      <c r="I133" t="s">
        <v>333</v>
      </c>
      <c r="J133" t="s">
        <v>333</v>
      </c>
      <c r="K133" t="s">
        <v>331</v>
      </c>
      <c r="L133" t="s">
        <v>331</v>
      </c>
      <c r="M133" t="s">
        <v>331</v>
      </c>
      <c r="N133" t="s">
        <v>331</v>
      </c>
      <c r="O133" t="s">
        <v>331</v>
      </c>
      <c r="P133" t="s">
        <v>331</v>
      </c>
      <c r="Q133" t="s">
        <v>333</v>
      </c>
      <c r="R133" t="s">
        <v>299</v>
      </c>
      <c r="S133" t="s">
        <v>333</v>
      </c>
      <c r="T133" t="s">
        <v>331</v>
      </c>
      <c r="U133" t="s">
        <v>331</v>
      </c>
      <c r="V133" t="s">
        <v>333</v>
      </c>
      <c r="W133" t="s">
        <v>340</v>
      </c>
      <c r="X133" t="s">
        <v>331</v>
      </c>
      <c r="Y133" t="s">
        <v>333</v>
      </c>
      <c r="Z133" t="s">
        <v>331</v>
      </c>
      <c r="AA133" t="s">
        <v>331</v>
      </c>
      <c r="AB133" t="s">
        <v>331</v>
      </c>
      <c r="AC133" t="s">
        <v>331</v>
      </c>
      <c r="AD133" t="s">
        <v>333</v>
      </c>
      <c r="AE133" t="s">
        <v>331</v>
      </c>
      <c r="AF133" t="s">
        <v>331</v>
      </c>
      <c r="AG133" t="s">
        <v>331</v>
      </c>
      <c r="AH133" t="s">
        <v>331</v>
      </c>
      <c r="AI133" t="s">
        <v>333</v>
      </c>
      <c r="AJ133" t="s">
        <v>331</v>
      </c>
      <c r="AK133" t="s">
        <v>333</v>
      </c>
      <c r="AL133" t="s">
        <v>331</v>
      </c>
      <c r="AM133" t="s">
        <v>331</v>
      </c>
      <c r="AN133" t="s">
        <v>331</v>
      </c>
      <c r="AO133" t="s">
        <v>333</v>
      </c>
      <c r="AP133" t="s">
        <v>331</v>
      </c>
      <c r="AQ133" t="s">
        <v>331</v>
      </c>
      <c r="AR133" t="s">
        <v>333</v>
      </c>
      <c r="AS133" t="s">
        <v>333</v>
      </c>
      <c r="AT133" t="s">
        <v>333</v>
      </c>
      <c r="AU133" t="s">
        <v>331</v>
      </c>
      <c r="AV133" t="s">
        <v>331</v>
      </c>
      <c r="AW133" t="s">
        <v>331</v>
      </c>
      <c r="AX133" t="s">
        <v>331</v>
      </c>
      <c r="AY133" t="s">
        <v>331</v>
      </c>
      <c r="AZ133" t="s">
        <v>331</v>
      </c>
      <c r="BA133" t="s">
        <v>333</v>
      </c>
      <c r="BB133" t="s">
        <v>331</v>
      </c>
      <c r="BC133" t="s">
        <v>331</v>
      </c>
      <c r="BD133" t="s">
        <v>331</v>
      </c>
      <c r="BE133" t="s">
        <v>333</v>
      </c>
      <c r="BF133" t="s">
        <v>331</v>
      </c>
      <c r="BG133" t="s">
        <v>331</v>
      </c>
      <c r="BH133" t="s">
        <v>331</v>
      </c>
      <c r="BI133" t="s">
        <v>332</v>
      </c>
      <c r="BJ133" t="s">
        <v>331</v>
      </c>
      <c r="BK133" t="s">
        <v>331</v>
      </c>
      <c r="BL133" t="s">
        <v>331</v>
      </c>
      <c r="BM133" t="s">
        <v>331</v>
      </c>
      <c r="BN133" t="s">
        <v>331</v>
      </c>
      <c r="BO133" t="s">
        <v>331</v>
      </c>
      <c r="BP133" t="s">
        <v>331</v>
      </c>
      <c r="BQ133" t="s">
        <v>331</v>
      </c>
      <c r="BR133" t="s">
        <v>331</v>
      </c>
      <c r="BS133" t="s">
        <v>331</v>
      </c>
      <c r="BT133" t="s">
        <v>299</v>
      </c>
      <c r="BU133" t="s">
        <v>333</v>
      </c>
      <c r="BV133" t="s">
        <v>331</v>
      </c>
      <c r="BW133" t="s">
        <v>331</v>
      </c>
      <c r="BX133" t="s">
        <v>332</v>
      </c>
      <c r="BY133" t="s">
        <v>331</v>
      </c>
      <c r="BZ133" t="s">
        <v>331</v>
      </c>
      <c r="CA133" t="s">
        <v>331</v>
      </c>
      <c r="CB133" t="s">
        <v>333</v>
      </c>
      <c r="CC133" t="s">
        <v>331</v>
      </c>
      <c r="CD133" t="s">
        <v>331</v>
      </c>
      <c r="CE133" t="s">
        <v>331</v>
      </c>
      <c r="CF133" t="s">
        <v>331</v>
      </c>
      <c r="CG133" t="s">
        <v>331</v>
      </c>
      <c r="CH133" t="s">
        <v>331</v>
      </c>
      <c r="CI133" t="s">
        <v>335</v>
      </c>
      <c r="CJ133" t="s">
        <v>331</v>
      </c>
      <c r="CK133" t="s">
        <v>331</v>
      </c>
    </row>
    <row r="134" spans="1:89" x14ac:dyDescent="0.25">
      <c r="A134" s="25"/>
      <c r="D134" t="s">
        <v>299</v>
      </c>
      <c r="E134" t="s">
        <v>331</v>
      </c>
      <c r="F134" t="s">
        <v>331</v>
      </c>
      <c r="H134" t="s">
        <v>331</v>
      </c>
      <c r="I134" t="s">
        <v>333</v>
      </c>
      <c r="J134" t="s">
        <v>333</v>
      </c>
      <c r="K134" t="s">
        <v>331</v>
      </c>
      <c r="L134" t="s">
        <v>331</v>
      </c>
      <c r="M134" t="s">
        <v>331</v>
      </c>
      <c r="N134" t="s">
        <v>331</v>
      </c>
      <c r="P134" t="s">
        <v>331</v>
      </c>
      <c r="Q134" t="s">
        <v>331</v>
      </c>
      <c r="R134" t="s">
        <v>299</v>
      </c>
      <c r="S134" t="s">
        <v>333</v>
      </c>
      <c r="T134" t="s">
        <v>331</v>
      </c>
      <c r="U134" t="s">
        <v>331</v>
      </c>
      <c r="Y134" t="s">
        <v>299</v>
      </c>
      <c r="Z134" t="s">
        <v>331</v>
      </c>
      <c r="AA134" t="s">
        <v>331</v>
      </c>
      <c r="AC134" t="s">
        <v>331</v>
      </c>
      <c r="AD134" t="s">
        <v>331</v>
      </c>
      <c r="AF134" t="s">
        <v>336</v>
      </c>
      <c r="AG134" t="s">
        <v>331</v>
      </c>
      <c r="AH134" t="s">
        <v>331</v>
      </c>
      <c r="AI134" t="s">
        <v>299</v>
      </c>
      <c r="AK134" t="s">
        <v>333</v>
      </c>
      <c r="AL134" t="s">
        <v>331</v>
      </c>
      <c r="AM134" t="s">
        <v>331</v>
      </c>
      <c r="AN134" t="s">
        <v>331</v>
      </c>
      <c r="AO134" t="s">
        <v>333</v>
      </c>
      <c r="AP134" t="s">
        <v>331</v>
      </c>
      <c r="AR134" t="s">
        <v>331</v>
      </c>
      <c r="AS134" t="s">
        <v>299</v>
      </c>
      <c r="AT134" t="s">
        <v>333</v>
      </c>
      <c r="AU134" t="s">
        <v>331</v>
      </c>
      <c r="AV134" t="s">
        <v>331</v>
      </c>
      <c r="AW134" t="s">
        <v>333</v>
      </c>
      <c r="AX134" t="s">
        <v>331</v>
      </c>
      <c r="AZ134" t="s">
        <v>331</v>
      </c>
      <c r="BB134" t="s">
        <v>333</v>
      </c>
      <c r="BD134" t="s">
        <v>331</v>
      </c>
      <c r="BF134" t="s">
        <v>331</v>
      </c>
      <c r="BG134" t="s">
        <v>331</v>
      </c>
      <c r="BH134" t="s">
        <v>331</v>
      </c>
      <c r="BI134" t="s">
        <v>331</v>
      </c>
      <c r="BK134" t="s">
        <v>331</v>
      </c>
      <c r="BN134" t="s">
        <v>331</v>
      </c>
      <c r="BO134" t="s">
        <v>331</v>
      </c>
      <c r="BQ134" t="s">
        <v>331</v>
      </c>
      <c r="BR134" t="s">
        <v>331</v>
      </c>
      <c r="BT134" t="s">
        <v>299</v>
      </c>
      <c r="BU134" t="s">
        <v>331</v>
      </c>
      <c r="BV134" t="s">
        <v>331</v>
      </c>
      <c r="BX134" t="s">
        <v>332</v>
      </c>
      <c r="BY134" t="s">
        <v>331</v>
      </c>
      <c r="BZ134" t="s">
        <v>331</v>
      </c>
      <c r="CA134" t="s">
        <v>331</v>
      </c>
      <c r="CC134" t="s">
        <v>331</v>
      </c>
      <c r="CE134" t="s">
        <v>331</v>
      </c>
      <c r="CF134" t="s">
        <v>331</v>
      </c>
      <c r="CG134" t="s">
        <v>331</v>
      </c>
      <c r="CH134" t="s">
        <v>331</v>
      </c>
      <c r="CI134" t="s">
        <v>332</v>
      </c>
      <c r="CJ134" t="s">
        <v>331</v>
      </c>
      <c r="CK134" t="s">
        <v>334</v>
      </c>
    </row>
    <row r="135" spans="1:89" x14ac:dyDescent="0.25">
      <c r="A135" s="25"/>
      <c r="D135" t="s">
        <v>299</v>
      </c>
      <c r="E135" t="s">
        <v>333</v>
      </c>
      <c r="F135" t="s">
        <v>331</v>
      </c>
      <c r="H135" t="s">
        <v>335</v>
      </c>
      <c r="J135" t="s">
        <v>333</v>
      </c>
      <c r="L135" t="s">
        <v>331</v>
      </c>
      <c r="M135" t="s">
        <v>331</v>
      </c>
      <c r="U135" t="s">
        <v>331</v>
      </c>
      <c r="Z135" t="s">
        <v>331</v>
      </c>
      <c r="AC135" t="s">
        <v>333</v>
      </c>
      <c r="AG135" t="s">
        <v>331</v>
      </c>
      <c r="AH135" t="s">
        <v>331</v>
      </c>
      <c r="AI135" t="s">
        <v>332</v>
      </c>
      <c r="AL135" t="s">
        <v>331</v>
      </c>
      <c r="AO135" t="s">
        <v>333</v>
      </c>
      <c r="AP135" t="s">
        <v>331</v>
      </c>
      <c r="AS135" t="s">
        <v>332</v>
      </c>
      <c r="AW135" t="s">
        <v>333</v>
      </c>
      <c r="BF135" t="s">
        <v>331</v>
      </c>
      <c r="BT135" t="s">
        <v>299</v>
      </c>
      <c r="BU135" t="s">
        <v>299</v>
      </c>
      <c r="CC135" t="s">
        <v>331</v>
      </c>
      <c r="CH135" t="s">
        <v>331</v>
      </c>
      <c r="CK135" t="s">
        <v>331</v>
      </c>
    </row>
    <row r="136" spans="1:89" x14ac:dyDescent="0.25">
      <c r="A136" s="25"/>
      <c r="D136" t="s">
        <v>299</v>
      </c>
    </row>
    <row r="137" spans="1:89" x14ac:dyDescent="0.25">
      <c r="A137" s="25"/>
      <c r="D137" t="s">
        <v>299</v>
      </c>
    </row>
    <row r="138" spans="1:89" x14ac:dyDescent="0.25">
      <c r="A138" s="25" t="s">
        <v>246</v>
      </c>
      <c r="B138" t="s">
        <v>304</v>
      </c>
      <c r="C138" t="s">
        <v>324</v>
      </c>
      <c r="D138" t="s">
        <v>333</v>
      </c>
      <c r="E138" t="s">
        <v>331</v>
      </c>
      <c r="F138" t="s">
        <v>331</v>
      </c>
      <c r="G138" t="s">
        <v>331</v>
      </c>
      <c r="H138" t="s">
        <v>299</v>
      </c>
      <c r="I138" t="s">
        <v>333</v>
      </c>
      <c r="J138" t="s">
        <v>333</v>
      </c>
      <c r="K138" t="s">
        <v>333</v>
      </c>
      <c r="L138" t="s">
        <v>331</v>
      </c>
      <c r="M138" t="s">
        <v>333</v>
      </c>
      <c r="N138" t="s">
        <v>331</v>
      </c>
      <c r="O138" t="s">
        <v>331</v>
      </c>
      <c r="P138" t="s">
        <v>333</v>
      </c>
      <c r="Q138" t="s">
        <v>331</v>
      </c>
      <c r="R138" t="s">
        <v>299</v>
      </c>
      <c r="S138" t="s">
        <v>331</v>
      </c>
      <c r="T138" t="s">
        <v>331</v>
      </c>
      <c r="U138" t="s">
        <v>331</v>
      </c>
      <c r="V138" t="s">
        <v>299</v>
      </c>
      <c r="W138" t="s">
        <v>331</v>
      </c>
      <c r="X138" t="s">
        <v>331</v>
      </c>
      <c r="Y138" t="s">
        <v>299</v>
      </c>
      <c r="Z138" t="s">
        <v>331</v>
      </c>
      <c r="AA138" t="s">
        <v>340</v>
      </c>
      <c r="AB138" t="s">
        <v>331</v>
      </c>
      <c r="AC138" t="s">
        <v>331</v>
      </c>
      <c r="AD138" t="s">
        <v>331</v>
      </c>
      <c r="AE138" t="s">
        <v>331</v>
      </c>
      <c r="AF138" t="s">
        <v>331</v>
      </c>
      <c r="AG138" t="s">
        <v>331</v>
      </c>
      <c r="AH138" t="s">
        <v>331</v>
      </c>
      <c r="AI138" t="s">
        <v>331</v>
      </c>
      <c r="AJ138" t="s">
        <v>331</v>
      </c>
      <c r="AK138" t="s">
        <v>333</v>
      </c>
      <c r="AL138" t="s">
        <v>333</v>
      </c>
      <c r="AM138" t="s">
        <v>331</v>
      </c>
      <c r="AN138" t="s">
        <v>331</v>
      </c>
      <c r="AO138" t="s">
        <v>333</v>
      </c>
      <c r="AP138" t="s">
        <v>331</v>
      </c>
      <c r="AQ138" t="s">
        <v>331</v>
      </c>
      <c r="AR138" t="s">
        <v>333</v>
      </c>
      <c r="AS138" t="s">
        <v>331</v>
      </c>
      <c r="AT138" t="s">
        <v>333</v>
      </c>
      <c r="AU138" t="s">
        <v>340</v>
      </c>
      <c r="AV138" t="s">
        <v>331</v>
      </c>
      <c r="AW138" t="s">
        <v>331</v>
      </c>
      <c r="AX138" t="s">
        <v>331</v>
      </c>
      <c r="AY138" t="s">
        <v>331</v>
      </c>
      <c r="AZ138" t="s">
        <v>331</v>
      </c>
      <c r="BA138" t="s">
        <v>331</v>
      </c>
      <c r="BB138" t="s">
        <v>331</v>
      </c>
      <c r="BC138" t="s">
        <v>331</v>
      </c>
      <c r="BD138" t="s">
        <v>332</v>
      </c>
      <c r="BE138" t="s">
        <v>333</v>
      </c>
      <c r="BF138" t="s">
        <v>331</v>
      </c>
      <c r="BG138" t="s">
        <v>331</v>
      </c>
      <c r="BH138" t="s">
        <v>333</v>
      </c>
      <c r="BI138" t="s">
        <v>331</v>
      </c>
      <c r="BJ138" t="s">
        <v>333</v>
      </c>
      <c r="BK138" t="s">
        <v>331</v>
      </c>
      <c r="BL138" t="s">
        <v>331</v>
      </c>
      <c r="BM138" t="s">
        <v>334</v>
      </c>
      <c r="BN138" t="s">
        <v>331</v>
      </c>
      <c r="BO138" t="s">
        <v>331</v>
      </c>
      <c r="BP138" t="s">
        <v>331</v>
      </c>
      <c r="BQ138" t="s">
        <v>331</v>
      </c>
      <c r="BR138" t="s">
        <v>331</v>
      </c>
      <c r="BS138" t="s">
        <v>331</v>
      </c>
      <c r="BT138" t="s">
        <v>333</v>
      </c>
      <c r="BU138" t="s">
        <v>331</v>
      </c>
      <c r="BV138" t="s">
        <v>299</v>
      </c>
      <c r="BW138" t="s">
        <v>333</v>
      </c>
      <c r="BX138" t="s">
        <v>333</v>
      </c>
      <c r="BY138" t="s">
        <v>331</v>
      </c>
      <c r="BZ138" t="s">
        <v>331</v>
      </c>
      <c r="CA138" t="s">
        <v>331</v>
      </c>
      <c r="CB138" t="s">
        <v>331</v>
      </c>
      <c r="CC138" t="s">
        <v>335</v>
      </c>
      <c r="CD138" t="s">
        <v>331</v>
      </c>
      <c r="CE138" t="s">
        <v>333</v>
      </c>
      <c r="CF138" t="s">
        <v>333</v>
      </c>
      <c r="CG138" t="s">
        <v>331</v>
      </c>
      <c r="CH138" t="s">
        <v>331</v>
      </c>
      <c r="CI138" t="s">
        <v>331</v>
      </c>
      <c r="CJ138" t="s">
        <v>331</v>
      </c>
      <c r="CK138" t="s">
        <v>331</v>
      </c>
    </row>
    <row r="139" spans="1:89" x14ac:dyDescent="0.25">
      <c r="A139" s="25"/>
      <c r="D139" t="s">
        <v>332</v>
      </c>
      <c r="E139" t="s">
        <v>331</v>
      </c>
      <c r="F139" t="s">
        <v>331</v>
      </c>
      <c r="H139" t="s">
        <v>299</v>
      </c>
      <c r="I139" t="s">
        <v>331</v>
      </c>
      <c r="J139" t="s">
        <v>333</v>
      </c>
      <c r="L139" t="s">
        <v>331</v>
      </c>
      <c r="M139" t="s">
        <v>332</v>
      </c>
      <c r="P139" t="s">
        <v>333</v>
      </c>
      <c r="Q139" t="s">
        <v>331</v>
      </c>
      <c r="R139" t="s">
        <v>299</v>
      </c>
      <c r="T139" t="s">
        <v>331</v>
      </c>
      <c r="U139" t="s">
        <v>331</v>
      </c>
      <c r="Y139" t="s">
        <v>333</v>
      </c>
      <c r="Z139" t="s">
        <v>331</v>
      </c>
      <c r="AA139" t="s">
        <v>340</v>
      </c>
      <c r="AC139" t="s">
        <v>331</v>
      </c>
      <c r="AD139" t="s">
        <v>331</v>
      </c>
      <c r="AF139" t="s">
        <v>331</v>
      </c>
      <c r="AG139" t="s">
        <v>331</v>
      </c>
      <c r="AH139" t="s">
        <v>331</v>
      </c>
      <c r="AJ139" t="s">
        <v>331</v>
      </c>
      <c r="AL139" t="s">
        <v>331</v>
      </c>
      <c r="AM139" t="s">
        <v>331</v>
      </c>
      <c r="AN139" t="s">
        <v>331</v>
      </c>
      <c r="AO139" t="s">
        <v>331</v>
      </c>
      <c r="AP139" t="s">
        <v>331</v>
      </c>
      <c r="AR139" t="s">
        <v>333</v>
      </c>
      <c r="AT139" t="s">
        <v>333</v>
      </c>
      <c r="AU139" t="s">
        <v>331</v>
      </c>
      <c r="AW139" t="s">
        <v>333</v>
      </c>
      <c r="AX139" t="s">
        <v>331</v>
      </c>
      <c r="AZ139" t="s">
        <v>331</v>
      </c>
      <c r="BB139" t="s">
        <v>331</v>
      </c>
      <c r="BD139" t="s">
        <v>331</v>
      </c>
      <c r="BF139" t="s">
        <v>331</v>
      </c>
      <c r="BG139" t="s">
        <v>335</v>
      </c>
      <c r="BI139" t="s">
        <v>331</v>
      </c>
      <c r="BK139" t="s">
        <v>331</v>
      </c>
      <c r="BL139" t="s">
        <v>331</v>
      </c>
      <c r="BM139" t="s">
        <v>334</v>
      </c>
      <c r="BN139" t="s">
        <v>331</v>
      </c>
      <c r="BO139" t="s">
        <v>331</v>
      </c>
      <c r="BP139" t="s">
        <v>331</v>
      </c>
      <c r="BQ139" t="s">
        <v>333</v>
      </c>
      <c r="BR139" t="s">
        <v>331</v>
      </c>
      <c r="BT139" t="s">
        <v>333</v>
      </c>
      <c r="BU139" t="s">
        <v>331</v>
      </c>
      <c r="BX139" t="s">
        <v>331</v>
      </c>
      <c r="BY139" t="s">
        <v>331</v>
      </c>
      <c r="BZ139" t="s">
        <v>331</v>
      </c>
      <c r="CC139" t="s">
        <v>331</v>
      </c>
      <c r="CE139" t="s">
        <v>333</v>
      </c>
      <c r="CF139" t="s">
        <v>331</v>
      </c>
      <c r="CH139" t="s">
        <v>331</v>
      </c>
      <c r="CI139" t="s">
        <v>331</v>
      </c>
      <c r="CJ139" t="s">
        <v>331</v>
      </c>
      <c r="CK139" t="s">
        <v>331</v>
      </c>
    </row>
    <row r="140" spans="1:89" x14ac:dyDescent="0.25">
      <c r="A140" s="25"/>
      <c r="D140" t="s">
        <v>299</v>
      </c>
      <c r="F140" t="s">
        <v>331</v>
      </c>
      <c r="H140" t="s">
        <v>299</v>
      </c>
      <c r="J140" t="s">
        <v>333</v>
      </c>
      <c r="L140" t="s">
        <v>333</v>
      </c>
      <c r="M140" t="s">
        <v>333</v>
      </c>
      <c r="Q140" t="s">
        <v>331</v>
      </c>
      <c r="U140" t="s">
        <v>333</v>
      </c>
      <c r="AC140" t="s">
        <v>333</v>
      </c>
      <c r="AG140" t="s">
        <v>331</v>
      </c>
      <c r="AH140" t="s">
        <v>331</v>
      </c>
      <c r="AL140" t="s">
        <v>331</v>
      </c>
      <c r="AO140" t="s">
        <v>333</v>
      </c>
      <c r="AP140" t="s">
        <v>331</v>
      </c>
      <c r="AW140" t="s">
        <v>333</v>
      </c>
      <c r="BF140" t="s">
        <v>331</v>
      </c>
      <c r="BL140" t="s">
        <v>333</v>
      </c>
      <c r="BO140" t="s">
        <v>331</v>
      </c>
      <c r="BT140" t="s">
        <v>333</v>
      </c>
      <c r="BU140" t="s">
        <v>299</v>
      </c>
      <c r="BZ140" t="s">
        <v>331</v>
      </c>
      <c r="CC140" t="s">
        <v>331</v>
      </c>
      <c r="CH140" t="s">
        <v>331</v>
      </c>
      <c r="CJ140" t="s">
        <v>333</v>
      </c>
      <c r="CK140" t="s">
        <v>334</v>
      </c>
    </row>
    <row r="141" spans="1:89" x14ac:dyDescent="0.25">
      <c r="A141" s="25"/>
      <c r="D141" t="s">
        <v>332</v>
      </c>
    </row>
    <row r="142" spans="1:89" x14ac:dyDescent="0.25">
      <c r="A142" s="25"/>
      <c r="D142" t="s">
        <v>333</v>
      </c>
    </row>
    <row r="143" spans="1:89" x14ac:dyDescent="0.25">
      <c r="A143" s="25" t="s">
        <v>247</v>
      </c>
      <c r="B143" t="s">
        <v>305</v>
      </c>
      <c r="C143" t="s">
        <v>326</v>
      </c>
      <c r="D143" t="s">
        <v>333</v>
      </c>
      <c r="E143" t="s">
        <v>331</v>
      </c>
      <c r="F143" t="s">
        <v>331</v>
      </c>
      <c r="G143" t="s">
        <v>331</v>
      </c>
      <c r="H143" t="s">
        <v>331</v>
      </c>
      <c r="I143" t="s">
        <v>333</v>
      </c>
      <c r="J143" t="s">
        <v>333</v>
      </c>
      <c r="K143" t="s">
        <v>332</v>
      </c>
      <c r="L143" t="s">
        <v>331</v>
      </c>
      <c r="M143" t="s">
        <v>333</v>
      </c>
      <c r="N143" t="s">
        <v>333</v>
      </c>
      <c r="O143" t="s">
        <v>331</v>
      </c>
      <c r="P143" t="s">
        <v>299</v>
      </c>
      <c r="Q143" t="s">
        <v>331</v>
      </c>
      <c r="R143" t="s">
        <v>331</v>
      </c>
      <c r="S143" t="s">
        <v>331</v>
      </c>
      <c r="T143" t="s">
        <v>333</v>
      </c>
      <c r="U143" t="s">
        <v>331</v>
      </c>
      <c r="V143" t="s">
        <v>299</v>
      </c>
      <c r="W143" t="s">
        <v>339</v>
      </c>
      <c r="X143" t="s">
        <v>333</v>
      </c>
      <c r="Y143" t="s">
        <v>333</v>
      </c>
      <c r="Z143" t="s">
        <v>331</v>
      </c>
      <c r="AA143" t="s">
        <v>331</v>
      </c>
      <c r="AB143" t="s">
        <v>333</v>
      </c>
      <c r="AC143" t="s">
        <v>331</v>
      </c>
      <c r="AD143" t="s">
        <v>331</v>
      </c>
      <c r="AE143" t="s">
        <v>331</v>
      </c>
      <c r="AF143" t="s">
        <v>331</v>
      </c>
      <c r="AG143" t="s">
        <v>331</v>
      </c>
      <c r="AH143" t="s">
        <v>331</v>
      </c>
      <c r="AI143" t="s">
        <v>335</v>
      </c>
      <c r="AJ143" t="s">
        <v>331</v>
      </c>
      <c r="AK143" t="s">
        <v>333</v>
      </c>
      <c r="AL143" t="s">
        <v>333</v>
      </c>
      <c r="AM143" t="s">
        <v>331</v>
      </c>
      <c r="AN143" t="s">
        <v>331</v>
      </c>
      <c r="AO143" t="s">
        <v>333</v>
      </c>
      <c r="AP143" t="s">
        <v>331</v>
      </c>
      <c r="AQ143" t="s">
        <v>333</v>
      </c>
      <c r="AR143" t="s">
        <v>333</v>
      </c>
      <c r="AS143" t="s">
        <v>331</v>
      </c>
      <c r="AT143" t="s">
        <v>333</v>
      </c>
      <c r="AU143" t="s">
        <v>340</v>
      </c>
      <c r="AV143" t="s">
        <v>331</v>
      </c>
      <c r="AW143" t="s">
        <v>331</v>
      </c>
      <c r="AX143" t="s">
        <v>333</v>
      </c>
      <c r="AY143" t="s">
        <v>333</v>
      </c>
      <c r="AZ143" t="s">
        <v>331</v>
      </c>
      <c r="BA143" t="s">
        <v>331</v>
      </c>
      <c r="BB143" t="s">
        <v>333</v>
      </c>
      <c r="BC143" t="s">
        <v>331</v>
      </c>
      <c r="BD143" t="s">
        <v>331</v>
      </c>
      <c r="BE143" t="s">
        <v>333</v>
      </c>
      <c r="BF143" t="s">
        <v>331</v>
      </c>
      <c r="BG143" t="s">
        <v>333</v>
      </c>
      <c r="BH143" t="s">
        <v>331</v>
      </c>
      <c r="BI143" t="s">
        <v>340</v>
      </c>
      <c r="BJ143" t="s">
        <v>333</v>
      </c>
      <c r="BK143" t="s">
        <v>331</v>
      </c>
      <c r="BL143" t="s">
        <v>331</v>
      </c>
      <c r="BM143" t="s">
        <v>331</v>
      </c>
      <c r="BN143" t="s">
        <v>333</v>
      </c>
      <c r="BO143" t="s">
        <v>331</v>
      </c>
      <c r="BP143" t="s">
        <v>331</v>
      </c>
      <c r="BQ143" t="s">
        <v>331</v>
      </c>
      <c r="BR143" t="s">
        <v>331</v>
      </c>
      <c r="BS143" t="s">
        <v>333</v>
      </c>
      <c r="BT143" t="s">
        <v>299</v>
      </c>
      <c r="BU143" t="s">
        <v>331</v>
      </c>
      <c r="BV143" t="s">
        <v>331</v>
      </c>
      <c r="BW143" t="s">
        <v>331</v>
      </c>
      <c r="BX143" t="s">
        <v>331</v>
      </c>
      <c r="BY143" t="s">
        <v>299</v>
      </c>
      <c r="BZ143" t="s">
        <v>331</v>
      </c>
      <c r="CA143" t="s">
        <v>331</v>
      </c>
      <c r="CB143" t="s">
        <v>333</v>
      </c>
      <c r="CC143" t="s">
        <v>331</v>
      </c>
      <c r="CD143" t="s">
        <v>333</v>
      </c>
      <c r="CE143" t="s">
        <v>331</v>
      </c>
      <c r="CF143" t="s">
        <v>331</v>
      </c>
      <c r="CG143" t="s">
        <v>331</v>
      </c>
      <c r="CH143" t="s">
        <v>331</v>
      </c>
      <c r="CI143" t="s">
        <v>333</v>
      </c>
      <c r="CJ143" t="s">
        <v>331</v>
      </c>
      <c r="CK143" t="s">
        <v>331</v>
      </c>
    </row>
    <row r="144" spans="1:89" x14ac:dyDescent="0.25">
      <c r="A144" s="25"/>
      <c r="D144" t="s">
        <v>331</v>
      </c>
      <c r="E144" t="s">
        <v>331</v>
      </c>
      <c r="F144" t="s">
        <v>331</v>
      </c>
      <c r="H144" t="s">
        <v>299</v>
      </c>
      <c r="I144" t="s">
        <v>333</v>
      </c>
      <c r="J144" t="s">
        <v>333</v>
      </c>
      <c r="L144" t="s">
        <v>331</v>
      </c>
      <c r="M144" t="s">
        <v>333</v>
      </c>
      <c r="P144" t="s">
        <v>299</v>
      </c>
      <c r="Q144" t="s">
        <v>331</v>
      </c>
      <c r="R144" t="s">
        <v>333</v>
      </c>
      <c r="S144" t="s">
        <v>332</v>
      </c>
      <c r="T144" t="s">
        <v>333</v>
      </c>
      <c r="U144" t="s">
        <v>331</v>
      </c>
      <c r="Y144" t="s">
        <v>333</v>
      </c>
      <c r="Z144" t="s">
        <v>331</v>
      </c>
      <c r="AA144" t="s">
        <v>331</v>
      </c>
      <c r="AC144" t="s">
        <v>333</v>
      </c>
      <c r="AD144" t="s">
        <v>331</v>
      </c>
      <c r="AF144" t="s">
        <v>299</v>
      </c>
      <c r="AG144" t="s">
        <v>331</v>
      </c>
      <c r="AH144" t="s">
        <v>331</v>
      </c>
      <c r="AK144" t="s">
        <v>333</v>
      </c>
      <c r="AL144" t="s">
        <v>333</v>
      </c>
      <c r="AM144" t="s">
        <v>331</v>
      </c>
      <c r="AN144" t="s">
        <v>331</v>
      </c>
      <c r="AO144" t="s">
        <v>333</v>
      </c>
      <c r="AP144" t="s">
        <v>333</v>
      </c>
      <c r="AR144" t="s">
        <v>333</v>
      </c>
      <c r="AT144" t="s">
        <v>333</v>
      </c>
      <c r="AU144" t="s">
        <v>340</v>
      </c>
      <c r="AV144" t="s">
        <v>331</v>
      </c>
      <c r="AW144" t="s">
        <v>331</v>
      </c>
      <c r="AX144" t="s">
        <v>333</v>
      </c>
      <c r="AZ144" t="s">
        <v>331</v>
      </c>
      <c r="BB144" t="s">
        <v>331</v>
      </c>
      <c r="BF144" t="s">
        <v>331</v>
      </c>
      <c r="BG144" t="s">
        <v>331</v>
      </c>
      <c r="BI144" t="s">
        <v>331</v>
      </c>
      <c r="BK144" t="s">
        <v>331</v>
      </c>
      <c r="BN144" t="s">
        <v>331</v>
      </c>
      <c r="BO144" t="s">
        <v>331</v>
      </c>
      <c r="BQ144" t="s">
        <v>299</v>
      </c>
      <c r="BR144" t="s">
        <v>331</v>
      </c>
      <c r="BT144" t="s">
        <v>333</v>
      </c>
      <c r="BU144" t="s">
        <v>299</v>
      </c>
      <c r="BX144" t="s">
        <v>331</v>
      </c>
      <c r="BY144" t="s">
        <v>331</v>
      </c>
      <c r="BZ144" t="s">
        <v>331</v>
      </c>
      <c r="CA144" t="s">
        <v>332</v>
      </c>
      <c r="CC144" t="s">
        <v>331</v>
      </c>
      <c r="CE144" t="s">
        <v>331</v>
      </c>
      <c r="CF144" t="s">
        <v>332</v>
      </c>
      <c r="CH144" t="s">
        <v>331</v>
      </c>
      <c r="CI144" t="s">
        <v>333</v>
      </c>
      <c r="CJ144" t="s">
        <v>333</v>
      </c>
      <c r="CK144" t="s">
        <v>331</v>
      </c>
    </row>
    <row r="145" spans="1:89" x14ac:dyDescent="0.25">
      <c r="A145" s="25"/>
      <c r="D145" t="s">
        <v>332</v>
      </c>
      <c r="E145" t="s">
        <v>331</v>
      </c>
      <c r="F145" t="s">
        <v>331</v>
      </c>
      <c r="H145" t="s">
        <v>299</v>
      </c>
      <c r="J145" t="s">
        <v>333</v>
      </c>
      <c r="L145" t="s">
        <v>333</v>
      </c>
      <c r="M145" t="s">
        <v>333</v>
      </c>
      <c r="Q145" t="s">
        <v>331</v>
      </c>
      <c r="S145" t="s">
        <v>333</v>
      </c>
      <c r="U145" t="s">
        <v>331</v>
      </c>
      <c r="AC145" t="s">
        <v>333</v>
      </c>
      <c r="AF145" t="s">
        <v>331</v>
      </c>
      <c r="AL145" t="s">
        <v>333</v>
      </c>
      <c r="AO145" t="s">
        <v>333</v>
      </c>
      <c r="AP145" t="s">
        <v>331</v>
      </c>
      <c r="AW145" t="s">
        <v>331</v>
      </c>
      <c r="AZ145" t="s">
        <v>333</v>
      </c>
      <c r="BF145" t="s">
        <v>331</v>
      </c>
      <c r="BT145" t="s">
        <v>333</v>
      </c>
      <c r="BU145" t="s">
        <v>299</v>
      </c>
      <c r="BZ145" t="s">
        <v>331</v>
      </c>
      <c r="CC145" t="s">
        <v>331</v>
      </c>
      <c r="CH145" t="s">
        <v>331</v>
      </c>
      <c r="CI145" t="s">
        <v>333</v>
      </c>
    </row>
    <row r="146" spans="1:89" x14ac:dyDescent="0.25">
      <c r="A146" s="25"/>
      <c r="D146" t="s">
        <v>332</v>
      </c>
    </row>
    <row r="147" spans="1:89" x14ac:dyDescent="0.25">
      <c r="A147" s="25"/>
      <c r="D147" t="s">
        <v>333</v>
      </c>
    </row>
    <row r="148" spans="1:89" x14ac:dyDescent="0.25">
      <c r="A148" s="25" t="s">
        <v>248</v>
      </c>
      <c r="B148" t="s">
        <v>306</v>
      </c>
      <c r="C148" t="s">
        <v>327</v>
      </c>
      <c r="D148" t="s">
        <v>331</v>
      </c>
      <c r="E148" t="s">
        <v>331</v>
      </c>
      <c r="F148" t="s">
        <v>331</v>
      </c>
      <c r="G148" t="s">
        <v>333</v>
      </c>
      <c r="H148" t="s">
        <v>331</v>
      </c>
      <c r="I148" t="s">
        <v>333</v>
      </c>
      <c r="J148" t="s">
        <v>333</v>
      </c>
      <c r="K148" t="s">
        <v>331</v>
      </c>
      <c r="L148" t="s">
        <v>331</v>
      </c>
      <c r="M148" t="s">
        <v>333</v>
      </c>
      <c r="N148" t="s">
        <v>331</v>
      </c>
      <c r="O148" t="s">
        <v>331</v>
      </c>
      <c r="P148" t="s">
        <v>331</v>
      </c>
      <c r="Q148" t="s">
        <v>331</v>
      </c>
      <c r="R148" t="s">
        <v>331</v>
      </c>
      <c r="S148" t="s">
        <v>333</v>
      </c>
      <c r="T148" t="s">
        <v>333</v>
      </c>
      <c r="U148" t="s">
        <v>331</v>
      </c>
      <c r="V148" t="s">
        <v>333</v>
      </c>
      <c r="W148" t="s">
        <v>340</v>
      </c>
      <c r="X148" t="s">
        <v>333</v>
      </c>
      <c r="Y148" t="s">
        <v>333</v>
      </c>
      <c r="Z148" t="s">
        <v>331</v>
      </c>
      <c r="AA148" t="s">
        <v>331</v>
      </c>
      <c r="AB148" t="s">
        <v>336</v>
      </c>
      <c r="AC148" t="s">
        <v>331</v>
      </c>
      <c r="AD148" t="s">
        <v>333</v>
      </c>
      <c r="AE148" t="s">
        <v>331</v>
      </c>
      <c r="AF148" t="s">
        <v>331</v>
      </c>
      <c r="AG148" t="s">
        <v>333</v>
      </c>
      <c r="AH148" t="s">
        <v>331</v>
      </c>
      <c r="AI148" t="s">
        <v>332</v>
      </c>
      <c r="AJ148" t="s">
        <v>333</v>
      </c>
      <c r="AK148" t="s">
        <v>333</v>
      </c>
      <c r="AL148" t="s">
        <v>333</v>
      </c>
      <c r="AM148" t="s">
        <v>331</v>
      </c>
      <c r="AN148" t="s">
        <v>331</v>
      </c>
      <c r="AO148" t="s">
        <v>333</v>
      </c>
      <c r="AP148" t="s">
        <v>333</v>
      </c>
      <c r="AQ148" t="s">
        <v>331</v>
      </c>
      <c r="AR148" t="s">
        <v>333</v>
      </c>
      <c r="AS148" t="s">
        <v>332</v>
      </c>
      <c r="AT148" t="s">
        <v>333</v>
      </c>
      <c r="AU148" t="s">
        <v>340</v>
      </c>
      <c r="AV148" t="s">
        <v>331</v>
      </c>
      <c r="AW148" t="s">
        <v>331</v>
      </c>
      <c r="AX148" t="s">
        <v>331</v>
      </c>
      <c r="AY148" t="s">
        <v>331</v>
      </c>
      <c r="AZ148" t="s">
        <v>331</v>
      </c>
      <c r="BA148" t="s">
        <v>333</v>
      </c>
      <c r="BB148" t="s">
        <v>331</v>
      </c>
      <c r="BC148" t="s">
        <v>340</v>
      </c>
      <c r="BD148" t="s">
        <v>331</v>
      </c>
      <c r="BE148" t="s">
        <v>333</v>
      </c>
      <c r="BF148" t="s">
        <v>331</v>
      </c>
      <c r="BG148" t="s">
        <v>336</v>
      </c>
      <c r="BH148" t="s">
        <v>331</v>
      </c>
      <c r="BI148" t="s">
        <v>331</v>
      </c>
      <c r="BJ148" t="s">
        <v>333</v>
      </c>
      <c r="BK148" t="s">
        <v>331</v>
      </c>
      <c r="BL148" t="s">
        <v>333</v>
      </c>
      <c r="BM148" t="s">
        <v>331</v>
      </c>
      <c r="BN148" t="s">
        <v>331</v>
      </c>
      <c r="BO148" t="s">
        <v>331</v>
      </c>
      <c r="BP148" t="s">
        <v>331</v>
      </c>
      <c r="BQ148" t="s">
        <v>331</v>
      </c>
      <c r="BR148" t="s">
        <v>331</v>
      </c>
      <c r="BS148" t="s">
        <v>331</v>
      </c>
      <c r="BT148" t="s">
        <v>333</v>
      </c>
      <c r="BU148" t="s">
        <v>331</v>
      </c>
      <c r="BV148" t="s">
        <v>333</v>
      </c>
      <c r="BW148" t="s">
        <v>331</v>
      </c>
      <c r="BX148" t="s">
        <v>331</v>
      </c>
      <c r="BY148" t="s">
        <v>331</v>
      </c>
      <c r="BZ148" t="s">
        <v>331</v>
      </c>
      <c r="CA148" t="s">
        <v>333</v>
      </c>
      <c r="CB148" t="s">
        <v>331</v>
      </c>
      <c r="CC148" t="s">
        <v>331</v>
      </c>
      <c r="CD148" t="s">
        <v>331</v>
      </c>
      <c r="CE148" t="s">
        <v>331</v>
      </c>
      <c r="CF148" t="s">
        <v>340</v>
      </c>
      <c r="CG148" t="s">
        <v>299</v>
      </c>
      <c r="CH148" t="s">
        <v>299</v>
      </c>
      <c r="CI148" t="s">
        <v>333</v>
      </c>
      <c r="CJ148" t="s">
        <v>331</v>
      </c>
      <c r="CK148" t="s">
        <v>299</v>
      </c>
    </row>
    <row r="149" spans="1:89" x14ac:dyDescent="0.25">
      <c r="A149" s="25"/>
      <c r="D149" t="s">
        <v>331</v>
      </c>
      <c r="E149" t="s">
        <v>331</v>
      </c>
      <c r="F149" t="s">
        <v>331</v>
      </c>
      <c r="H149" t="s">
        <v>332</v>
      </c>
      <c r="I149" t="s">
        <v>333</v>
      </c>
      <c r="J149" t="s">
        <v>333</v>
      </c>
      <c r="K149" t="s">
        <v>332</v>
      </c>
      <c r="L149" t="s">
        <v>331</v>
      </c>
      <c r="M149" t="s">
        <v>299</v>
      </c>
      <c r="N149" t="s">
        <v>331</v>
      </c>
      <c r="P149" t="s">
        <v>331</v>
      </c>
      <c r="Q149" t="s">
        <v>331</v>
      </c>
      <c r="S149" t="s">
        <v>333</v>
      </c>
      <c r="T149" t="s">
        <v>333</v>
      </c>
      <c r="U149" t="s">
        <v>331</v>
      </c>
      <c r="Y149" t="s">
        <v>333</v>
      </c>
      <c r="Z149" t="s">
        <v>331</v>
      </c>
      <c r="AA149" t="s">
        <v>331</v>
      </c>
      <c r="AB149" t="s">
        <v>336</v>
      </c>
      <c r="AC149" t="s">
        <v>336</v>
      </c>
      <c r="AD149" t="s">
        <v>333</v>
      </c>
      <c r="AF149" t="s">
        <v>299</v>
      </c>
      <c r="AG149" t="s">
        <v>331</v>
      </c>
      <c r="AH149" t="s">
        <v>331</v>
      </c>
      <c r="AJ149" t="s">
        <v>333</v>
      </c>
      <c r="AL149" t="s">
        <v>333</v>
      </c>
      <c r="AM149" t="s">
        <v>331</v>
      </c>
      <c r="AN149" t="s">
        <v>331</v>
      </c>
      <c r="AO149" t="s">
        <v>333</v>
      </c>
      <c r="AP149" t="s">
        <v>332</v>
      </c>
      <c r="AR149" t="s">
        <v>333</v>
      </c>
      <c r="AT149" t="s">
        <v>331</v>
      </c>
      <c r="AU149" t="s">
        <v>331</v>
      </c>
      <c r="AW149" t="s">
        <v>331</v>
      </c>
      <c r="AZ149" t="s">
        <v>333</v>
      </c>
      <c r="BD149" t="s">
        <v>331</v>
      </c>
      <c r="BF149" t="s">
        <v>331</v>
      </c>
      <c r="BG149" t="s">
        <v>331</v>
      </c>
      <c r="BI149" t="s">
        <v>331</v>
      </c>
      <c r="BK149" t="s">
        <v>331</v>
      </c>
      <c r="BN149" t="s">
        <v>331</v>
      </c>
      <c r="BO149" t="s">
        <v>331</v>
      </c>
      <c r="BQ149" t="s">
        <v>331</v>
      </c>
      <c r="BR149" t="s">
        <v>331</v>
      </c>
      <c r="BT149" t="s">
        <v>299</v>
      </c>
      <c r="BU149" t="s">
        <v>335</v>
      </c>
      <c r="BX149" t="s">
        <v>332</v>
      </c>
      <c r="BY149" t="s">
        <v>331</v>
      </c>
      <c r="BZ149" t="s">
        <v>299</v>
      </c>
      <c r="CA149" t="s">
        <v>333</v>
      </c>
      <c r="CC149" t="s">
        <v>331</v>
      </c>
      <c r="CE149" t="s">
        <v>331</v>
      </c>
      <c r="CF149" t="s">
        <v>340</v>
      </c>
      <c r="CG149" t="s">
        <v>340</v>
      </c>
      <c r="CH149" t="s">
        <v>340</v>
      </c>
      <c r="CI149" t="s">
        <v>333</v>
      </c>
      <c r="CJ149" t="s">
        <v>331</v>
      </c>
      <c r="CK149" t="s">
        <v>331</v>
      </c>
    </row>
    <row r="150" spans="1:89" x14ac:dyDescent="0.25">
      <c r="A150" s="25"/>
      <c r="D150" t="s">
        <v>331</v>
      </c>
      <c r="F150" t="s">
        <v>331</v>
      </c>
      <c r="H150" t="s">
        <v>332</v>
      </c>
      <c r="J150" t="s">
        <v>333</v>
      </c>
      <c r="L150" t="s">
        <v>333</v>
      </c>
      <c r="M150" t="s">
        <v>333</v>
      </c>
      <c r="Q150" t="s">
        <v>332</v>
      </c>
      <c r="S150" t="s">
        <v>333</v>
      </c>
      <c r="U150" t="s">
        <v>331</v>
      </c>
      <c r="AC150" t="s">
        <v>331</v>
      </c>
      <c r="AF150" t="s">
        <v>299</v>
      </c>
      <c r="AG150" t="s">
        <v>331</v>
      </c>
      <c r="AJ150" t="s">
        <v>333</v>
      </c>
      <c r="AL150" t="s">
        <v>333</v>
      </c>
      <c r="AO150" t="s">
        <v>333</v>
      </c>
      <c r="AP150" t="s">
        <v>331</v>
      </c>
      <c r="AW150" t="s">
        <v>333</v>
      </c>
      <c r="AZ150" t="s">
        <v>333</v>
      </c>
      <c r="BF150" t="s">
        <v>331</v>
      </c>
      <c r="BT150" t="s">
        <v>333</v>
      </c>
      <c r="BZ150" t="s">
        <v>331</v>
      </c>
      <c r="CC150" t="s">
        <v>331</v>
      </c>
      <c r="CG150" t="s">
        <v>340</v>
      </c>
      <c r="CH150" t="s">
        <v>340</v>
      </c>
      <c r="CI150" t="s">
        <v>299</v>
      </c>
      <c r="CK150" t="s">
        <v>299</v>
      </c>
    </row>
    <row r="151" spans="1:89" x14ac:dyDescent="0.25">
      <c r="A151" s="25"/>
      <c r="D151" t="s">
        <v>299</v>
      </c>
    </row>
    <row r="152" spans="1:89" x14ac:dyDescent="0.25">
      <c r="A152" s="25"/>
      <c r="D152" t="s">
        <v>299</v>
      </c>
    </row>
    <row r="153" spans="1:89" x14ac:dyDescent="0.25">
      <c r="A153" s="25" t="s">
        <v>249</v>
      </c>
      <c r="B153" t="s">
        <v>302</v>
      </c>
      <c r="C153" t="s">
        <v>300</v>
      </c>
      <c r="D153" t="s">
        <v>331</v>
      </c>
      <c r="E153" t="s">
        <v>331</v>
      </c>
      <c r="F153" t="s">
        <v>333</v>
      </c>
      <c r="G153" t="s">
        <v>331</v>
      </c>
      <c r="H153" t="s">
        <v>331</v>
      </c>
      <c r="I153" t="s">
        <v>333</v>
      </c>
      <c r="J153" t="s">
        <v>333</v>
      </c>
      <c r="K153" t="s">
        <v>333</v>
      </c>
      <c r="L153" t="s">
        <v>333</v>
      </c>
      <c r="M153" t="s">
        <v>333</v>
      </c>
      <c r="N153" t="s">
        <v>331</v>
      </c>
      <c r="O153" t="s">
        <v>332</v>
      </c>
      <c r="P153" t="s">
        <v>331</v>
      </c>
      <c r="Q153" t="s">
        <v>333</v>
      </c>
      <c r="R153" t="s">
        <v>332</v>
      </c>
      <c r="S153" t="s">
        <v>333</v>
      </c>
      <c r="T153" t="s">
        <v>331</v>
      </c>
      <c r="U153" t="s">
        <v>331</v>
      </c>
      <c r="V153" t="s">
        <v>332</v>
      </c>
      <c r="W153" t="s">
        <v>331</v>
      </c>
      <c r="X153" t="s">
        <v>331</v>
      </c>
      <c r="Y153" t="s">
        <v>333</v>
      </c>
      <c r="Z153" t="s">
        <v>331</v>
      </c>
      <c r="AA153" t="s">
        <v>340</v>
      </c>
      <c r="AB153" t="s">
        <v>331</v>
      </c>
      <c r="AC153" t="s">
        <v>334</v>
      </c>
      <c r="AD153" t="s">
        <v>331</v>
      </c>
      <c r="AE153" t="s">
        <v>331</v>
      </c>
      <c r="AF153" t="s">
        <v>331</v>
      </c>
      <c r="AG153" t="s">
        <v>331</v>
      </c>
      <c r="AH153" t="s">
        <v>331</v>
      </c>
      <c r="AI153" t="s">
        <v>333</v>
      </c>
      <c r="AJ153" t="s">
        <v>331</v>
      </c>
      <c r="AK153" t="s">
        <v>333</v>
      </c>
      <c r="AL153" t="s">
        <v>333</v>
      </c>
      <c r="AM153" t="s">
        <v>331</v>
      </c>
      <c r="AN153" t="s">
        <v>331</v>
      </c>
      <c r="AO153" t="s">
        <v>331</v>
      </c>
      <c r="AP153" t="s">
        <v>331</v>
      </c>
      <c r="AQ153" t="s">
        <v>331</v>
      </c>
      <c r="AR153" t="s">
        <v>333</v>
      </c>
      <c r="AS153" t="s">
        <v>331</v>
      </c>
      <c r="AT153" t="s">
        <v>333</v>
      </c>
      <c r="AU153" t="s">
        <v>334</v>
      </c>
      <c r="AV153" t="s">
        <v>331</v>
      </c>
      <c r="AW153" t="s">
        <v>331</v>
      </c>
      <c r="AX153" t="s">
        <v>333</v>
      </c>
      <c r="AY153" t="s">
        <v>333</v>
      </c>
      <c r="AZ153" t="s">
        <v>331</v>
      </c>
      <c r="BA153" t="s">
        <v>331</v>
      </c>
      <c r="BB153" t="s">
        <v>331</v>
      </c>
      <c r="BC153" t="s">
        <v>331</v>
      </c>
      <c r="BD153" t="s">
        <v>333</v>
      </c>
      <c r="BE153" t="s">
        <v>336</v>
      </c>
      <c r="BF153" t="s">
        <v>331</v>
      </c>
      <c r="BG153" t="s">
        <v>331</v>
      </c>
      <c r="BH153" t="s">
        <v>331</v>
      </c>
      <c r="BI153" t="s">
        <v>331</v>
      </c>
      <c r="BJ153" t="s">
        <v>332</v>
      </c>
      <c r="BK153" t="s">
        <v>331</v>
      </c>
      <c r="BL153" t="s">
        <v>333</v>
      </c>
      <c r="BM153" t="s">
        <v>331</v>
      </c>
      <c r="BN153" t="s">
        <v>333</v>
      </c>
      <c r="BO153" t="s">
        <v>299</v>
      </c>
      <c r="BP153" t="s">
        <v>333</v>
      </c>
      <c r="BQ153" t="s">
        <v>331</v>
      </c>
      <c r="BR153" t="s">
        <v>340</v>
      </c>
      <c r="BS153" t="s">
        <v>331</v>
      </c>
      <c r="BT153" t="s">
        <v>331</v>
      </c>
      <c r="BU153" t="s">
        <v>331</v>
      </c>
      <c r="BV153" t="s">
        <v>331</v>
      </c>
      <c r="BW153" t="s">
        <v>333</v>
      </c>
      <c r="BX153" t="s">
        <v>331</v>
      </c>
      <c r="BY153" t="s">
        <v>299</v>
      </c>
      <c r="BZ153" t="s">
        <v>331</v>
      </c>
      <c r="CA153" t="s">
        <v>331</v>
      </c>
      <c r="CB153" t="s">
        <v>331</v>
      </c>
      <c r="CC153" t="s">
        <v>331</v>
      </c>
      <c r="CD153" t="s">
        <v>333</v>
      </c>
      <c r="CE153" t="s">
        <v>331</v>
      </c>
      <c r="CF153" t="s">
        <v>340</v>
      </c>
      <c r="CG153" t="s">
        <v>332</v>
      </c>
      <c r="CH153" t="s">
        <v>299</v>
      </c>
      <c r="CI153" t="s">
        <v>333</v>
      </c>
      <c r="CJ153" t="s">
        <v>332</v>
      </c>
      <c r="CK153" t="s">
        <v>333</v>
      </c>
    </row>
    <row r="154" spans="1:89" x14ac:dyDescent="0.25">
      <c r="A154" s="25"/>
      <c r="D154" t="s">
        <v>331</v>
      </c>
      <c r="E154" t="s">
        <v>331</v>
      </c>
      <c r="F154" t="s">
        <v>333</v>
      </c>
      <c r="H154" t="s">
        <v>333</v>
      </c>
      <c r="I154" t="s">
        <v>333</v>
      </c>
      <c r="J154" t="s">
        <v>333</v>
      </c>
      <c r="K154" t="s">
        <v>333</v>
      </c>
      <c r="L154" t="s">
        <v>333</v>
      </c>
      <c r="M154" t="s">
        <v>299</v>
      </c>
      <c r="P154" t="s">
        <v>331</v>
      </c>
      <c r="Q154" t="s">
        <v>331</v>
      </c>
      <c r="R154" t="s">
        <v>332</v>
      </c>
      <c r="S154" t="s">
        <v>333</v>
      </c>
      <c r="T154" t="s">
        <v>333</v>
      </c>
      <c r="Y154" t="s">
        <v>333</v>
      </c>
      <c r="Z154" t="s">
        <v>331</v>
      </c>
      <c r="AA154" t="s">
        <v>340</v>
      </c>
      <c r="AB154" t="s">
        <v>331</v>
      </c>
      <c r="AC154" t="s">
        <v>331</v>
      </c>
      <c r="AD154" t="s">
        <v>331</v>
      </c>
      <c r="AF154" t="s">
        <v>331</v>
      </c>
      <c r="AG154" t="s">
        <v>331</v>
      </c>
      <c r="AH154" t="s">
        <v>331</v>
      </c>
      <c r="AJ154" t="s">
        <v>333</v>
      </c>
      <c r="AK154" t="s">
        <v>332</v>
      </c>
      <c r="AL154" t="s">
        <v>333</v>
      </c>
      <c r="AM154" t="s">
        <v>334</v>
      </c>
      <c r="AN154" t="s">
        <v>331</v>
      </c>
      <c r="AO154" t="s">
        <v>333</v>
      </c>
      <c r="AP154" t="s">
        <v>331</v>
      </c>
      <c r="AT154" t="s">
        <v>333</v>
      </c>
      <c r="AU154" t="s">
        <v>340</v>
      </c>
      <c r="AV154" t="s">
        <v>331</v>
      </c>
      <c r="AW154" t="s">
        <v>331</v>
      </c>
      <c r="AX154" t="s">
        <v>331</v>
      </c>
      <c r="AZ154" t="s">
        <v>332</v>
      </c>
      <c r="BB154" t="s">
        <v>331</v>
      </c>
      <c r="BD154" t="s">
        <v>334</v>
      </c>
      <c r="BF154" t="s">
        <v>331</v>
      </c>
      <c r="BI154" t="s">
        <v>343</v>
      </c>
      <c r="BK154" t="s">
        <v>331</v>
      </c>
      <c r="BN154" t="s">
        <v>333</v>
      </c>
      <c r="BO154" t="s">
        <v>331</v>
      </c>
      <c r="BQ154" t="s">
        <v>332</v>
      </c>
      <c r="BR154" t="s">
        <v>331</v>
      </c>
      <c r="BT154" t="s">
        <v>333</v>
      </c>
      <c r="BU154" t="s">
        <v>331</v>
      </c>
      <c r="BX154" t="s">
        <v>331</v>
      </c>
      <c r="BY154" t="s">
        <v>299</v>
      </c>
      <c r="BZ154" t="s">
        <v>331</v>
      </c>
      <c r="CA154" t="s">
        <v>331</v>
      </c>
      <c r="CC154" t="s">
        <v>331</v>
      </c>
      <c r="CE154" t="s">
        <v>331</v>
      </c>
      <c r="CF154" t="s">
        <v>331</v>
      </c>
      <c r="CG154" t="s">
        <v>332</v>
      </c>
      <c r="CH154" t="s">
        <v>331</v>
      </c>
      <c r="CI154" t="s">
        <v>333</v>
      </c>
      <c r="CJ154" t="s">
        <v>331</v>
      </c>
      <c r="CK154" t="s">
        <v>331</v>
      </c>
    </row>
    <row r="155" spans="1:89" x14ac:dyDescent="0.25">
      <c r="A155" s="25"/>
      <c r="D155" t="s">
        <v>331</v>
      </c>
      <c r="F155" t="s">
        <v>333</v>
      </c>
      <c r="J155" t="s">
        <v>333</v>
      </c>
      <c r="L155" t="s">
        <v>331</v>
      </c>
      <c r="M155" t="s">
        <v>331</v>
      </c>
      <c r="Q155" t="s">
        <v>331</v>
      </c>
      <c r="AC155" t="s">
        <v>333</v>
      </c>
      <c r="AF155" t="s">
        <v>331</v>
      </c>
      <c r="AG155" t="s">
        <v>331</v>
      </c>
      <c r="AH155" t="s">
        <v>331</v>
      </c>
      <c r="AJ155" t="s">
        <v>333</v>
      </c>
      <c r="AL155" t="s">
        <v>333</v>
      </c>
      <c r="AO155" t="s">
        <v>333</v>
      </c>
      <c r="AW155" t="s">
        <v>331</v>
      </c>
      <c r="AZ155" t="s">
        <v>331</v>
      </c>
      <c r="BD155" t="s">
        <v>336</v>
      </c>
      <c r="BF155" t="s">
        <v>331</v>
      </c>
      <c r="BO155" t="s">
        <v>331</v>
      </c>
      <c r="BT155" t="s">
        <v>333</v>
      </c>
      <c r="BU155" t="s">
        <v>332</v>
      </c>
      <c r="BZ155" t="s">
        <v>331</v>
      </c>
      <c r="CC155" t="s">
        <v>331</v>
      </c>
      <c r="CH155" t="s">
        <v>331</v>
      </c>
      <c r="CJ155" t="s">
        <v>335</v>
      </c>
      <c r="CK155" t="s">
        <v>333</v>
      </c>
    </row>
    <row r="156" spans="1:89" x14ac:dyDescent="0.25">
      <c r="A156" s="25"/>
      <c r="D156" t="s">
        <v>331</v>
      </c>
    </row>
    <row r="157" spans="1:89" x14ac:dyDescent="0.25">
      <c r="A157" s="25"/>
      <c r="D157" t="s">
        <v>333</v>
      </c>
    </row>
    <row r="158" spans="1:89" x14ac:dyDescent="0.25">
      <c r="A158" s="25" t="s">
        <v>250</v>
      </c>
      <c r="B158" t="s">
        <v>307</v>
      </c>
      <c r="C158" t="s">
        <v>307</v>
      </c>
      <c r="D158" t="s">
        <v>333</v>
      </c>
      <c r="E158" t="s">
        <v>331</v>
      </c>
      <c r="F158" t="s">
        <v>332</v>
      </c>
      <c r="G158" t="s">
        <v>333</v>
      </c>
      <c r="H158" t="s">
        <v>331</v>
      </c>
      <c r="I158" t="s">
        <v>308</v>
      </c>
      <c r="J158" t="s">
        <v>308</v>
      </c>
      <c r="K158" t="s">
        <v>309</v>
      </c>
      <c r="L158" t="s">
        <v>308</v>
      </c>
      <c r="M158" t="s">
        <v>307</v>
      </c>
      <c r="N158" t="s">
        <v>307</v>
      </c>
      <c r="O158" t="s">
        <v>328</v>
      </c>
      <c r="P158" t="s">
        <v>338</v>
      </c>
      <c r="Q158" t="s">
        <v>308</v>
      </c>
      <c r="R158" t="s">
        <v>328</v>
      </c>
      <c r="S158" t="s">
        <v>307</v>
      </c>
      <c r="T158" t="s">
        <v>308</v>
      </c>
      <c r="U158" t="s">
        <v>307</v>
      </c>
      <c r="V158" t="s">
        <v>333</v>
      </c>
      <c r="W158" t="s">
        <v>307</v>
      </c>
      <c r="X158" t="s">
        <v>307</v>
      </c>
      <c r="Y158" t="s">
        <v>307</v>
      </c>
      <c r="Z158" t="s">
        <v>328</v>
      </c>
      <c r="AA158" t="s">
        <v>331</v>
      </c>
      <c r="AB158" t="s">
        <v>331</v>
      </c>
      <c r="AC158" t="s">
        <v>307</v>
      </c>
      <c r="AD158" t="s">
        <v>307</v>
      </c>
      <c r="AE158" t="s">
        <v>328</v>
      </c>
      <c r="AF158" t="s">
        <v>333</v>
      </c>
      <c r="AG158" t="s">
        <v>332</v>
      </c>
      <c r="AH158" t="s">
        <v>307</v>
      </c>
      <c r="AI158" t="s">
        <v>308</v>
      </c>
      <c r="AJ158" t="s">
        <v>308</v>
      </c>
      <c r="AK158" t="s">
        <v>308</v>
      </c>
      <c r="AL158" t="s">
        <v>331</v>
      </c>
      <c r="AM158" t="s">
        <v>307</v>
      </c>
      <c r="AN158" t="s">
        <v>307</v>
      </c>
      <c r="AO158" t="s">
        <v>307</v>
      </c>
      <c r="AP158" t="s">
        <v>308</v>
      </c>
      <c r="AQ158" t="s">
        <v>308</v>
      </c>
      <c r="AR158" t="s">
        <v>299</v>
      </c>
      <c r="AS158" t="s">
        <v>328</v>
      </c>
      <c r="AT158" t="s">
        <v>308</v>
      </c>
      <c r="AU158" t="s">
        <v>331</v>
      </c>
      <c r="AV158" t="s">
        <v>331</v>
      </c>
      <c r="AW158" t="s">
        <v>307</v>
      </c>
      <c r="AX158" t="s">
        <v>307</v>
      </c>
      <c r="AY158" t="s">
        <v>307</v>
      </c>
      <c r="AZ158" t="s">
        <v>307</v>
      </c>
      <c r="BA158" t="s">
        <v>328</v>
      </c>
      <c r="BB158" t="s">
        <v>308</v>
      </c>
      <c r="BC158" t="s">
        <v>307</v>
      </c>
      <c r="BD158" t="s">
        <v>341</v>
      </c>
      <c r="BE158" t="s">
        <v>308</v>
      </c>
      <c r="BF158" t="s">
        <v>307</v>
      </c>
      <c r="BG158" t="s">
        <v>307</v>
      </c>
      <c r="BH158" t="s">
        <v>328</v>
      </c>
      <c r="BI158" t="s">
        <v>307</v>
      </c>
      <c r="BJ158" t="s">
        <v>307</v>
      </c>
      <c r="BK158" t="s">
        <v>307</v>
      </c>
      <c r="BL158" t="s">
        <v>328</v>
      </c>
      <c r="BM158" t="s">
        <v>307</v>
      </c>
      <c r="BN158" t="s">
        <v>307</v>
      </c>
      <c r="BO158" t="s">
        <v>307</v>
      </c>
      <c r="BP158" t="s">
        <v>307</v>
      </c>
      <c r="BQ158" t="s">
        <v>331</v>
      </c>
      <c r="BR158" t="s">
        <v>307</v>
      </c>
      <c r="BS158" t="s">
        <v>308</v>
      </c>
      <c r="BT158" t="s">
        <v>308</v>
      </c>
      <c r="BU158" t="s">
        <v>308</v>
      </c>
      <c r="BV158" t="s">
        <v>307</v>
      </c>
      <c r="BW158" t="s">
        <v>307</v>
      </c>
      <c r="BX158" t="s">
        <v>307</v>
      </c>
      <c r="BY158" t="s">
        <v>331</v>
      </c>
      <c r="BZ158" t="s">
        <v>307</v>
      </c>
      <c r="CA158" t="s">
        <v>307</v>
      </c>
      <c r="CB158" t="s">
        <v>307</v>
      </c>
      <c r="CC158" t="s">
        <v>328</v>
      </c>
      <c r="CD158" t="s">
        <v>307</v>
      </c>
      <c r="CE158" t="s">
        <v>308</v>
      </c>
      <c r="CF158" t="s">
        <v>331</v>
      </c>
      <c r="CG158" t="s">
        <v>308</v>
      </c>
      <c r="CH158" t="s">
        <v>333</v>
      </c>
      <c r="CI158" t="s">
        <v>308</v>
      </c>
      <c r="CJ158" t="s">
        <v>337</v>
      </c>
      <c r="CK158" t="s">
        <v>310</v>
      </c>
    </row>
    <row r="159" spans="1:89" x14ac:dyDescent="0.25">
      <c r="A159" s="25" t="s">
        <v>251</v>
      </c>
      <c r="B159" t="s">
        <v>307</v>
      </c>
      <c r="C159" t="s">
        <v>307</v>
      </c>
      <c r="D159" t="s">
        <v>333</v>
      </c>
      <c r="E159" t="s">
        <v>331</v>
      </c>
      <c r="F159" t="s">
        <v>331</v>
      </c>
      <c r="G159" t="s">
        <v>331</v>
      </c>
      <c r="H159" t="s">
        <v>331</v>
      </c>
      <c r="I159" t="s">
        <v>307</v>
      </c>
      <c r="J159" t="s">
        <v>309</v>
      </c>
      <c r="K159" t="s">
        <v>308</v>
      </c>
      <c r="L159" t="s">
        <v>307</v>
      </c>
      <c r="M159" t="s">
        <v>307</v>
      </c>
      <c r="N159" t="s">
        <v>328</v>
      </c>
      <c r="O159" t="s">
        <v>328</v>
      </c>
      <c r="P159" t="s">
        <v>307</v>
      </c>
      <c r="Q159" t="s">
        <v>337</v>
      </c>
      <c r="R159" t="s">
        <v>309</v>
      </c>
      <c r="S159" t="s">
        <v>328</v>
      </c>
      <c r="T159" t="s">
        <v>307</v>
      </c>
      <c r="U159" t="s">
        <v>307</v>
      </c>
      <c r="V159" t="s">
        <v>331</v>
      </c>
      <c r="W159" t="s">
        <v>307</v>
      </c>
      <c r="X159" t="s">
        <v>307</v>
      </c>
      <c r="Y159" t="s">
        <v>308</v>
      </c>
      <c r="Z159" t="s">
        <v>307</v>
      </c>
      <c r="AA159" t="s">
        <v>331</v>
      </c>
      <c r="AB159" t="s">
        <v>331</v>
      </c>
      <c r="AC159" t="s">
        <v>307</v>
      </c>
      <c r="AD159" t="s">
        <v>307</v>
      </c>
      <c r="AE159" t="s">
        <v>307</v>
      </c>
      <c r="AF159" t="s">
        <v>331</v>
      </c>
      <c r="AG159" t="s">
        <v>299</v>
      </c>
      <c r="AH159" t="s">
        <v>307</v>
      </c>
      <c r="AI159" t="s">
        <v>308</v>
      </c>
      <c r="AJ159" t="s">
        <v>307</v>
      </c>
      <c r="AK159" t="s">
        <v>308</v>
      </c>
      <c r="AL159" t="s">
        <v>331</v>
      </c>
      <c r="AM159" t="s">
        <v>307</v>
      </c>
      <c r="AN159" t="s">
        <v>307</v>
      </c>
      <c r="AO159" t="s">
        <v>307</v>
      </c>
      <c r="AP159" t="s">
        <v>307</v>
      </c>
      <c r="AQ159" t="s">
        <v>307</v>
      </c>
      <c r="AR159" t="s">
        <v>332</v>
      </c>
      <c r="AS159" t="s">
        <v>307</v>
      </c>
      <c r="AT159" t="s">
        <v>309</v>
      </c>
      <c r="AU159" t="s">
        <v>331</v>
      </c>
      <c r="AV159" t="s">
        <v>331</v>
      </c>
      <c r="AW159" t="s">
        <v>307</v>
      </c>
      <c r="AX159" t="s">
        <v>307</v>
      </c>
      <c r="AY159" t="s">
        <v>307</v>
      </c>
      <c r="AZ159" t="s">
        <v>307</v>
      </c>
      <c r="BA159" t="s">
        <v>307</v>
      </c>
      <c r="BB159" t="s">
        <v>307</v>
      </c>
      <c r="BC159" t="s">
        <v>307</v>
      </c>
      <c r="BD159" t="s">
        <v>307</v>
      </c>
      <c r="BE159" t="s">
        <v>308</v>
      </c>
      <c r="BF159" t="s">
        <v>307</v>
      </c>
      <c r="BG159" t="s">
        <v>307</v>
      </c>
      <c r="BH159" t="s">
        <v>328</v>
      </c>
      <c r="BI159" t="s">
        <v>307</v>
      </c>
      <c r="BJ159" t="s">
        <v>307</v>
      </c>
      <c r="BK159" t="s">
        <v>307</v>
      </c>
      <c r="BL159" t="s">
        <v>307</v>
      </c>
      <c r="BM159" t="s">
        <v>307</v>
      </c>
      <c r="BN159" t="s">
        <v>307</v>
      </c>
      <c r="BO159" t="s">
        <v>307</v>
      </c>
      <c r="BP159" t="s">
        <v>328</v>
      </c>
      <c r="BQ159" t="s">
        <v>331</v>
      </c>
      <c r="BR159" t="s">
        <v>307</v>
      </c>
      <c r="BS159" t="s">
        <v>308</v>
      </c>
      <c r="BT159" t="s">
        <v>308</v>
      </c>
      <c r="BU159" t="s">
        <v>308</v>
      </c>
      <c r="BV159" t="s">
        <v>307</v>
      </c>
      <c r="BW159" t="s">
        <v>307</v>
      </c>
      <c r="BX159" t="s">
        <v>307</v>
      </c>
      <c r="BY159" t="s">
        <v>331</v>
      </c>
      <c r="BZ159" t="s">
        <v>307</v>
      </c>
      <c r="CA159" t="s">
        <v>307</v>
      </c>
      <c r="CB159" t="s">
        <v>328</v>
      </c>
      <c r="CC159" t="s">
        <v>307</v>
      </c>
      <c r="CD159" t="s">
        <v>307</v>
      </c>
      <c r="CE159" t="s">
        <v>307</v>
      </c>
      <c r="CF159" t="s">
        <v>331</v>
      </c>
      <c r="CG159" t="s">
        <v>308</v>
      </c>
      <c r="CH159" t="s">
        <v>331</v>
      </c>
      <c r="CI159" t="s">
        <v>307</v>
      </c>
      <c r="CJ159" t="s">
        <v>307</v>
      </c>
      <c r="CK159" t="s">
        <v>307</v>
      </c>
    </row>
    <row r="160" spans="1:89" x14ac:dyDescent="0.25">
      <c r="A160" s="25" t="s">
        <v>252</v>
      </c>
      <c r="B160" t="s">
        <v>307</v>
      </c>
      <c r="C160" t="s">
        <v>307</v>
      </c>
      <c r="D160" t="s">
        <v>333</v>
      </c>
      <c r="E160" t="s">
        <v>331</v>
      </c>
      <c r="F160" t="s">
        <v>331</v>
      </c>
      <c r="G160" t="s">
        <v>331</v>
      </c>
      <c r="H160" t="s">
        <v>299</v>
      </c>
      <c r="I160" t="s">
        <v>308</v>
      </c>
      <c r="J160" t="s">
        <v>307</v>
      </c>
      <c r="K160" t="s">
        <v>328</v>
      </c>
      <c r="L160" t="s">
        <v>307</v>
      </c>
      <c r="M160" t="s">
        <v>307</v>
      </c>
      <c r="N160" t="s">
        <v>307</v>
      </c>
      <c r="O160" t="s">
        <v>307</v>
      </c>
      <c r="P160" t="s">
        <v>307</v>
      </c>
      <c r="Q160" t="s">
        <v>307</v>
      </c>
      <c r="R160" t="s">
        <v>309</v>
      </c>
      <c r="S160" t="s">
        <v>307</v>
      </c>
      <c r="T160" t="s">
        <v>308</v>
      </c>
      <c r="U160" t="s">
        <v>307</v>
      </c>
      <c r="V160" t="s">
        <v>333</v>
      </c>
      <c r="W160" t="s">
        <v>341</v>
      </c>
      <c r="X160" t="s">
        <v>307</v>
      </c>
      <c r="Y160" t="s">
        <v>307</v>
      </c>
      <c r="Z160" t="s">
        <v>307</v>
      </c>
      <c r="AA160" t="s">
        <v>331</v>
      </c>
      <c r="AB160" t="s">
        <v>332</v>
      </c>
      <c r="AC160" t="s">
        <v>307</v>
      </c>
      <c r="AD160" t="s">
        <v>307</v>
      </c>
      <c r="AE160" t="s">
        <v>307</v>
      </c>
      <c r="AF160" t="s">
        <v>331</v>
      </c>
      <c r="AG160" t="s">
        <v>331</v>
      </c>
      <c r="AH160" t="s">
        <v>307</v>
      </c>
      <c r="AI160" t="s">
        <v>308</v>
      </c>
      <c r="AJ160" t="s">
        <v>307</v>
      </c>
      <c r="AK160" t="s">
        <v>307</v>
      </c>
      <c r="AL160" t="s">
        <v>331</v>
      </c>
      <c r="AM160" t="s">
        <v>307</v>
      </c>
      <c r="AN160" t="s">
        <v>307</v>
      </c>
      <c r="AO160" t="s">
        <v>307</v>
      </c>
      <c r="AP160" t="s">
        <v>307</v>
      </c>
      <c r="AQ160" t="s">
        <v>307</v>
      </c>
      <c r="AR160" t="s">
        <v>299</v>
      </c>
      <c r="AS160" t="s">
        <v>307</v>
      </c>
      <c r="AT160" t="s">
        <v>308</v>
      </c>
      <c r="AU160" t="s">
        <v>331</v>
      </c>
      <c r="AV160" t="s">
        <v>333</v>
      </c>
      <c r="AW160" t="s">
        <v>307</v>
      </c>
      <c r="AX160" t="s">
        <v>307</v>
      </c>
      <c r="AY160" t="s">
        <v>307</v>
      </c>
      <c r="AZ160" t="s">
        <v>307</v>
      </c>
      <c r="BA160" t="s">
        <v>307</v>
      </c>
      <c r="BB160" t="s">
        <v>307</v>
      </c>
      <c r="BC160" t="s">
        <v>307</v>
      </c>
      <c r="BD160" t="s">
        <v>307</v>
      </c>
      <c r="BE160" t="s">
        <v>308</v>
      </c>
      <c r="BF160" t="s">
        <v>307</v>
      </c>
      <c r="BG160" t="s">
        <v>307</v>
      </c>
      <c r="BH160" t="s">
        <v>307</v>
      </c>
      <c r="BI160" t="s">
        <v>307</v>
      </c>
      <c r="BJ160" t="s">
        <v>308</v>
      </c>
      <c r="BK160" t="s">
        <v>307</v>
      </c>
      <c r="BL160" t="s">
        <v>308</v>
      </c>
      <c r="BM160" t="s">
        <v>307</v>
      </c>
      <c r="BN160" t="s">
        <v>307</v>
      </c>
      <c r="BO160" t="s">
        <v>307</v>
      </c>
      <c r="BP160" t="s">
        <v>307</v>
      </c>
      <c r="BQ160" t="s">
        <v>299</v>
      </c>
      <c r="BR160" t="s">
        <v>307</v>
      </c>
      <c r="BS160" t="s">
        <v>308</v>
      </c>
      <c r="BT160" t="s">
        <v>308</v>
      </c>
      <c r="BU160" t="s">
        <v>307</v>
      </c>
      <c r="BV160" t="s">
        <v>307</v>
      </c>
      <c r="BW160" t="s">
        <v>307</v>
      </c>
      <c r="BX160" t="s">
        <v>307</v>
      </c>
      <c r="BY160" t="s">
        <v>299</v>
      </c>
      <c r="BZ160" t="s">
        <v>308</v>
      </c>
      <c r="CA160" t="s">
        <v>307</v>
      </c>
      <c r="CB160" t="s">
        <v>308</v>
      </c>
      <c r="CC160" t="s">
        <v>307</v>
      </c>
      <c r="CD160" t="s">
        <v>307</v>
      </c>
      <c r="CE160" t="s">
        <v>307</v>
      </c>
      <c r="CF160" t="s">
        <v>331</v>
      </c>
      <c r="CG160" t="s">
        <v>307</v>
      </c>
      <c r="CH160" t="s">
        <v>331</v>
      </c>
      <c r="CI160" t="s">
        <v>308</v>
      </c>
      <c r="CJ160" t="s">
        <v>307</v>
      </c>
      <c r="CK160" t="s">
        <v>307</v>
      </c>
    </row>
    <row r="161" spans="1:89" x14ac:dyDescent="0.25">
      <c r="A161" s="25" t="s">
        <v>253</v>
      </c>
      <c r="B161" t="s">
        <v>307</v>
      </c>
      <c r="C161" t="s">
        <v>328</v>
      </c>
      <c r="D161" t="s">
        <v>333</v>
      </c>
      <c r="E161" t="s">
        <v>331</v>
      </c>
      <c r="F161" t="s">
        <v>331</v>
      </c>
      <c r="G161" t="s">
        <v>331</v>
      </c>
      <c r="H161" t="s">
        <v>299</v>
      </c>
      <c r="I161" t="s">
        <v>328</v>
      </c>
      <c r="J161" t="s">
        <v>328</v>
      </c>
      <c r="K161" t="s">
        <v>328</v>
      </c>
      <c r="L161" t="s">
        <v>337</v>
      </c>
      <c r="M161" t="s">
        <v>307</v>
      </c>
      <c r="N161" t="s">
        <v>307</v>
      </c>
      <c r="O161" t="s">
        <v>307</v>
      </c>
      <c r="P161" t="s">
        <v>307</v>
      </c>
      <c r="Q161" t="s">
        <v>307</v>
      </c>
      <c r="R161" t="s">
        <v>307</v>
      </c>
      <c r="S161" t="s">
        <v>308</v>
      </c>
      <c r="T161" t="s">
        <v>308</v>
      </c>
      <c r="U161" t="s">
        <v>307</v>
      </c>
      <c r="V161" t="s">
        <v>333</v>
      </c>
      <c r="W161" t="s">
        <v>341</v>
      </c>
      <c r="X161" t="s">
        <v>307</v>
      </c>
      <c r="Y161" t="s">
        <v>308</v>
      </c>
      <c r="Z161" t="s">
        <v>307</v>
      </c>
      <c r="AA161" t="s">
        <v>331</v>
      </c>
      <c r="AB161" t="s">
        <v>299</v>
      </c>
      <c r="AC161" t="s">
        <v>307</v>
      </c>
      <c r="AD161" t="s">
        <v>307</v>
      </c>
      <c r="AE161" t="s">
        <v>307</v>
      </c>
      <c r="AF161" t="s">
        <v>331</v>
      </c>
      <c r="AG161" t="s">
        <v>331</v>
      </c>
      <c r="AH161" t="s">
        <v>307</v>
      </c>
      <c r="AI161" t="s">
        <v>308</v>
      </c>
      <c r="AJ161" t="s">
        <v>308</v>
      </c>
      <c r="AK161" t="s">
        <v>308</v>
      </c>
      <c r="AL161" t="s">
        <v>331</v>
      </c>
      <c r="AM161" t="s">
        <v>307</v>
      </c>
      <c r="AN161" t="s">
        <v>328</v>
      </c>
      <c r="AO161" t="s">
        <v>307</v>
      </c>
      <c r="AP161" t="s">
        <v>307</v>
      </c>
      <c r="AQ161" t="s">
        <v>307</v>
      </c>
      <c r="AR161" t="s">
        <v>331</v>
      </c>
      <c r="AS161" t="s">
        <v>307</v>
      </c>
      <c r="AT161" t="s">
        <v>308</v>
      </c>
      <c r="AU161" t="s">
        <v>334</v>
      </c>
      <c r="AV161" t="s">
        <v>331</v>
      </c>
      <c r="AW161" t="s">
        <v>307</v>
      </c>
      <c r="AX161" t="s">
        <v>307</v>
      </c>
      <c r="AY161" t="s">
        <v>307</v>
      </c>
      <c r="AZ161" t="s">
        <v>307</v>
      </c>
      <c r="BA161" t="s">
        <v>307</v>
      </c>
      <c r="BB161" t="s">
        <v>307</v>
      </c>
      <c r="BC161" t="s">
        <v>307</v>
      </c>
      <c r="BD161" t="s">
        <v>307</v>
      </c>
      <c r="BE161" t="s">
        <v>308</v>
      </c>
      <c r="BF161" t="s">
        <v>307</v>
      </c>
      <c r="BG161" t="s">
        <v>307</v>
      </c>
      <c r="BH161" t="s">
        <v>307</v>
      </c>
      <c r="BI161" t="s">
        <v>307</v>
      </c>
      <c r="BJ161" t="s">
        <v>307</v>
      </c>
      <c r="BK161" t="s">
        <v>307</v>
      </c>
      <c r="BL161" t="s">
        <v>307</v>
      </c>
      <c r="BM161" t="s">
        <v>307</v>
      </c>
      <c r="BN161" t="s">
        <v>308</v>
      </c>
      <c r="BO161" t="s">
        <v>307</v>
      </c>
      <c r="BP161" t="s">
        <v>307</v>
      </c>
      <c r="BQ161" t="s">
        <v>331</v>
      </c>
      <c r="BR161" t="s">
        <v>307</v>
      </c>
      <c r="BS161" t="s">
        <v>307</v>
      </c>
      <c r="BT161" t="s">
        <v>308</v>
      </c>
      <c r="BU161" t="s">
        <v>307</v>
      </c>
      <c r="BV161" t="s">
        <v>307</v>
      </c>
      <c r="BW161" t="s">
        <v>307</v>
      </c>
      <c r="BX161" t="s">
        <v>307</v>
      </c>
      <c r="BY161" t="s">
        <v>331</v>
      </c>
      <c r="BZ161" t="s">
        <v>307</v>
      </c>
      <c r="CA161" t="s">
        <v>307</v>
      </c>
      <c r="CB161" t="s">
        <v>308</v>
      </c>
      <c r="CC161" t="s">
        <v>307</v>
      </c>
      <c r="CD161" t="s">
        <v>307</v>
      </c>
      <c r="CE161" t="s">
        <v>307</v>
      </c>
      <c r="CF161" t="s">
        <v>331</v>
      </c>
      <c r="CG161" t="s">
        <v>309</v>
      </c>
      <c r="CH161" t="s">
        <v>331</v>
      </c>
      <c r="CI161" t="s">
        <v>307</v>
      </c>
      <c r="CJ161" t="s">
        <v>307</v>
      </c>
      <c r="CK161" t="s">
        <v>307</v>
      </c>
    </row>
    <row r="162" spans="1:89" x14ac:dyDescent="0.25">
      <c r="A162" s="25" t="s">
        <v>254</v>
      </c>
      <c r="B162" t="s">
        <v>307</v>
      </c>
      <c r="C162" t="s">
        <v>307</v>
      </c>
      <c r="D162" t="s">
        <v>333</v>
      </c>
      <c r="E162" t="s">
        <v>331</v>
      </c>
      <c r="F162" t="s">
        <v>333</v>
      </c>
      <c r="G162" t="s">
        <v>333</v>
      </c>
      <c r="H162" t="s">
        <v>299</v>
      </c>
      <c r="I162" t="s">
        <v>307</v>
      </c>
      <c r="J162" t="s">
        <v>307</v>
      </c>
      <c r="K162" t="s">
        <v>307</v>
      </c>
      <c r="L162" t="s">
        <v>307</v>
      </c>
      <c r="M162" t="s">
        <v>307</v>
      </c>
      <c r="N162" t="s">
        <v>308</v>
      </c>
      <c r="O162" t="s">
        <v>307</v>
      </c>
      <c r="P162" t="s">
        <v>307</v>
      </c>
      <c r="Q162" t="s">
        <v>307</v>
      </c>
      <c r="R162" t="s">
        <v>309</v>
      </c>
      <c r="S162" t="s">
        <v>307</v>
      </c>
      <c r="T162" t="s">
        <v>307</v>
      </c>
      <c r="U162" t="s">
        <v>328</v>
      </c>
      <c r="V162" t="s">
        <v>333</v>
      </c>
      <c r="W162" t="s">
        <v>342</v>
      </c>
      <c r="X162" t="s">
        <v>307</v>
      </c>
      <c r="Y162" t="s">
        <v>308</v>
      </c>
      <c r="Z162" t="s">
        <v>307</v>
      </c>
      <c r="AA162" t="s">
        <v>331</v>
      </c>
      <c r="AB162" t="s">
        <v>333</v>
      </c>
      <c r="AC162" t="s">
        <v>334</v>
      </c>
      <c r="AD162" t="s">
        <v>307</v>
      </c>
      <c r="AE162" t="s">
        <v>307</v>
      </c>
      <c r="AF162" t="s">
        <v>331</v>
      </c>
      <c r="AG162" t="s">
        <v>331</v>
      </c>
      <c r="AH162" t="s">
        <v>307</v>
      </c>
      <c r="AI162" t="s">
        <v>308</v>
      </c>
      <c r="AJ162" t="s">
        <v>307</v>
      </c>
      <c r="AK162" t="s">
        <v>308</v>
      </c>
      <c r="AL162" t="s">
        <v>331</v>
      </c>
      <c r="AM162" t="s">
        <v>307</v>
      </c>
      <c r="AN162" t="s">
        <v>307</v>
      </c>
      <c r="AO162" t="s">
        <v>307</v>
      </c>
      <c r="AP162" t="s">
        <v>307</v>
      </c>
      <c r="AQ162" t="s">
        <v>308</v>
      </c>
      <c r="AR162" t="s">
        <v>331</v>
      </c>
      <c r="AS162" t="s">
        <v>307</v>
      </c>
      <c r="AT162" t="s">
        <v>308</v>
      </c>
      <c r="AU162" t="s">
        <v>331</v>
      </c>
      <c r="AV162" t="s">
        <v>331</v>
      </c>
      <c r="AW162" t="s">
        <v>307</v>
      </c>
      <c r="AX162" t="s">
        <v>307</v>
      </c>
      <c r="AY162" t="s">
        <v>307</v>
      </c>
      <c r="AZ162" t="s">
        <v>328</v>
      </c>
      <c r="BA162" t="s">
        <v>307</v>
      </c>
      <c r="BB162" t="s">
        <v>307</v>
      </c>
      <c r="BC162" t="s">
        <v>307</v>
      </c>
      <c r="BD162" t="s">
        <v>307</v>
      </c>
      <c r="BE162" t="s">
        <v>308</v>
      </c>
      <c r="BF162" t="s">
        <v>307</v>
      </c>
      <c r="BG162" t="s">
        <v>328</v>
      </c>
      <c r="BH162" t="s">
        <v>307</v>
      </c>
      <c r="BI162" t="s">
        <v>342</v>
      </c>
      <c r="BJ162" t="s">
        <v>307</v>
      </c>
      <c r="BK162" t="s">
        <v>307</v>
      </c>
      <c r="BL162" t="s">
        <v>307</v>
      </c>
      <c r="BM162" t="s">
        <v>307</v>
      </c>
      <c r="BN162" t="s">
        <v>307</v>
      </c>
      <c r="BO162" t="s">
        <v>307</v>
      </c>
      <c r="BP162" t="s">
        <v>307</v>
      </c>
      <c r="BQ162" t="s">
        <v>331</v>
      </c>
      <c r="BR162" t="s">
        <v>307</v>
      </c>
      <c r="BS162" t="s">
        <v>308</v>
      </c>
      <c r="BT162" t="s">
        <v>309</v>
      </c>
      <c r="BU162" t="s">
        <v>309</v>
      </c>
      <c r="BV162" t="s">
        <v>307</v>
      </c>
      <c r="BW162" t="s">
        <v>328</v>
      </c>
      <c r="BX162" t="s">
        <v>307</v>
      </c>
      <c r="BY162" t="s">
        <v>331</v>
      </c>
      <c r="BZ162" t="s">
        <v>307</v>
      </c>
      <c r="CA162" t="s">
        <v>308</v>
      </c>
      <c r="CB162" t="s">
        <v>328</v>
      </c>
      <c r="CC162" t="s">
        <v>307</v>
      </c>
      <c r="CD162" t="s">
        <v>307</v>
      </c>
      <c r="CE162" t="s">
        <v>307</v>
      </c>
      <c r="CF162" t="s">
        <v>331</v>
      </c>
      <c r="CG162" t="s">
        <v>307</v>
      </c>
      <c r="CH162" t="s">
        <v>331</v>
      </c>
      <c r="CI162" t="s">
        <v>308</v>
      </c>
      <c r="CJ162" t="s">
        <v>307</v>
      </c>
      <c r="CK162" t="s">
        <v>307</v>
      </c>
    </row>
    <row r="163" spans="1:89" x14ac:dyDescent="0.25">
      <c r="A163" s="25" t="s">
        <v>255</v>
      </c>
      <c r="B163" t="s">
        <v>308</v>
      </c>
      <c r="C163" t="s">
        <v>328</v>
      </c>
      <c r="D163" t="s">
        <v>333</v>
      </c>
      <c r="E163" t="s">
        <v>331</v>
      </c>
      <c r="F163" t="s">
        <v>331</v>
      </c>
      <c r="G163" t="s">
        <v>299</v>
      </c>
      <c r="H163" t="s">
        <v>331</v>
      </c>
      <c r="I163" t="s">
        <v>307</v>
      </c>
      <c r="J163" t="s">
        <v>307</v>
      </c>
      <c r="K163" t="s">
        <v>328</v>
      </c>
      <c r="L163" t="s">
        <v>307</v>
      </c>
      <c r="M163" t="s">
        <v>307</v>
      </c>
      <c r="N163" t="s">
        <v>307</v>
      </c>
      <c r="O163" t="s">
        <v>307</v>
      </c>
      <c r="P163" t="s">
        <v>307</v>
      </c>
      <c r="Q163" t="s">
        <v>307</v>
      </c>
      <c r="R163" t="s">
        <v>307</v>
      </c>
      <c r="S163" t="s">
        <v>307</v>
      </c>
      <c r="T163" t="s">
        <v>307</v>
      </c>
      <c r="U163" t="s">
        <v>307</v>
      </c>
      <c r="V163" t="s">
        <v>333</v>
      </c>
      <c r="W163" t="s">
        <v>342</v>
      </c>
      <c r="X163" t="s">
        <v>307</v>
      </c>
      <c r="Y163" t="s">
        <v>307</v>
      </c>
      <c r="Z163" t="s">
        <v>307</v>
      </c>
      <c r="AA163" t="s">
        <v>299</v>
      </c>
      <c r="AB163" t="s">
        <v>332</v>
      </c>
      <c r="AC163" t="s">
        <v>307</v>
      </c>
      <c r="AD163" t="s">
        <v>307</v>
      </c>
      <c r="AE163" t="s">
        <v>307</v>
      </c>
      <c r="AF163" t="s">
        <v>331</v>
      </c>
      <c r="AG163" t="s">
        <v>299</v>
      </c>
      <c r="AH163" t="s">
        <v>307</v>
      </c>
      <c r="AI163" t="s">
        <v>328</v>
      </c>
      <c r="AJ163" t="s">
        <v>307</v>
      </c>
      <c r="AK163" t="s">
        <v>308</v>
      </c>
      <c r="AL163" t="s">
        <v>336</v>
      </c>
      <c r="AM163" t="s">
        <v>307</v>
      </c>
      <c r="AN163" t="s">
        <v>307</v>
      </c>
      <c r="AO163" t="s">
        <v>337</v>
      </c>
      <c r="AP163" t="s">
        <v>307</v>
      </c>
      <c r="AQ163" t="s">
        <v>307</v>
      </c>
      <c r="AR163" t="s">
        <v>331</v>
      </c>
      <c r="AS163" t="s">
        <v>307</v>
      </c>
      <c r="AT163" t="s">
        <v>308</v>
      </c>
      <c r="AU163" t="s">
        <v>340</v>
      </c>
      <c r="AV163" t="s">
        <v>299</v>
      </c>
      <c r="AW163" t="s">
        <v>307</v>
      </c>
      <c r="AX163" t="s">
        <v>307</v>
      </c>
      <c r="AY163" t="s">
        <v>308</v>
      </c>
      <c r="AZ163" t="s">
        <v>307</v>
      </c>
      <c r="BA163" t="s">
        <v>307</v>
      </c>
      <c r="BB163" t="s">
        <v>307</v>
      </c>
      <c r="BC163" t="s">
        <v>307</v>
      </c>
      <c r="BD163" t="s">
        <v>342</v>
      </c>
      <c r="BE163" t="s">
        <v>308</v>
      </c>
      <c r="BF163" t="s">
        <v>342</v>
      </c>
      <c r="BG163" t="s">
        <v>307</v>
      </c>
      <c r="BH163" t="s">
        <v>307</v>
      </c>
      <c r="BI163" t="s">
        <v>307</v>
      </c>
      <c r="BJ163" t="s">
        <v>309</v>
      </c>
      <c r="BK163" t="s">
        <v>307</v>
      </c>
      <c r="BL163" t="s">
        <v>307</v>
      </c>
      <c r="BM163" t="s">
        <v>307</v>
      </c>
      <c r="BN163" t="s">
        <v>307</v>
      </c>
      <c r="BO163" t="s">
        <v>307</v>
      </c>
      <c r="BP163" t="s">
        <v>328</v>
      </c>
      <c r="BQ163" t="s">
        <v>331</v>
      </c>
      <c r="BR163" t="s">
        <v>307</v>
      </c>
      <c r="BS163" t="s">
        <v>307</v>
      </c>
      <c r="BT163" t="s">
        <v>309</v>
      </c>
      <c r="BU163" t="s">
        <v>307</v>
      </c>
      <c r="BV163" t="s">
        <v>307</v>
      </c>
      <c r="BW163" t="s">
        <v>328</v>
      </c>
      <c r="BX163" t="s">
        <v>308</v>
      </c>
      <c r="BY163" t="s">
        <v>331</v>
      </c>
      <c r="BZ163" t="s">
        <v>307</v>
      </c>
      <c r="CA163" t="s">
        <v>307</v>
      </c>
      <c r="CB163" t="s">
        <v>308</v>
      </c>
      <c r="CC163" t="s">
        <v>307</v>
      </c>
      <c r="CD163" t="s">
        <v>308</v>
      </c>
      <c r="CE163" t="s">
        <v>307</v>
      </c>
      <c r="CF163" t="s">
        <v>332</v>
      </c>
      <c r="CG163" t="s">
        <v>307</v>
      </c>
      <c r="CH163" t="s">
        <v>333</v>
      </c>
      <c r="CI163" t="s">
        <v>309</v>
      </c>
      <c r="CJ163" t="s">
        <v>307</v>
      </c>
      <c r="CK163" t="s">
        <v>307</v>
      </c>
    </row>
    <row r="164" spans="1:89" x14ac:dyDescent="0.25">
      <c r="A164" s="25" t="s">
        <v>256</v>
      </c>
      <c r="B164" t="s">
        <v>309</v>
      </c>
      <c r="C164" t="s">
        <v>309</v>
      </c>
      <c r="D164" t="s">
        <v>299</v>
      </c>
      <c r="E164" t="s">
        <v>331</v>
      </c>
      <c r="F164" t="s">
        <v>331</v>
      </c>
      <c r="G164" t="s">
        <v>332</v>
      </c>
      <c r="H164" t="s">
        <v>332</v>
      </c>
      <c r="I164" t="s">
        <v>307</v>
      </c>
      <c r="J164" t="s">
        <v>307</v>
      </c>
      <c r="K164" t="s">
        <v>307</v>
      </c>
      <c r="L164" t="s">
        <v>308</v>
      </c>
      <c r="M164" t="s">
        <v>307</v>
      </c>
      <c r="N164" t="s">
        <v>307</v>
      </c>
      <c r="O164" t="s">
        <v>307</v>
      </c>
      <c r="P164" t="s">
        <v>307</v>
      </c>
      <c r="Q164" t="s">
        <v>307</v>
      </c>
      <c r="R164" t="s">
        <v>307</v>
      </c>
      <c r="S164" t="s">
        <v>307</v>
      </c>
      <c r="T164" t="s">
        <v>308</v>
      </c>
      <c r="U164" t="s">
        <v>307</v>
      </c>
      <c r="V164" t="s">
        <v>333</v>
      </c>
      <c r="W164" t="s">
        <v>342</v>
      </c>
      <c r="X164" t="s">
        <v>307</v>
      </c>
      <c r="Y164" t="s">
        <v>309</v>
      </c>
      <c r="Z164" t="s">
        <v>307</v>
      </c>
      <c r="AA164" t="s">
        <v>299</v>
      </c>
      <c r="AB164" t="s">
        <v>331</v>
      </c>
      <c r="AC164" t="s">
        <v>307</v>
      </c>
      <c r="AD164" t="s">
        <v>307</v>
      </c>
      <c r="AE164" t="s">
        <v>307</v>
      </c>
      <c r="AF164" t="s">
        <v>333</v>
      </c>
      <c r="AG164" t="s">
        <v>331</v>
      </c>
      <c r="AH164" t="s">
        <v>307</v>
      </c>
      <c r="AI164" t="s">
        <v>309</v>
      </c>
      <c r="AJ164" t="s">
        <v>308</v>
      </c>
      <c r="AK164" t="s">
        <v>308</v>
      </c>
      <c r="AL164" t="s">
        <v>334</v>
      </c>
      <c r="AM164" t="s">
        <v>307</v>
      </c>
      <c r="AN164" t="s">
        <v>307</v>
      </c>
      <c r="AO164" t="s">
        <v>308</v>
      </c>
      <c r="AP164" t="s">
        <v>307</v>
      </c>
      <c r="AQ164" t="s">
        <v>307</v>
      </c>
      <c r="AR164" t="s">
        <v>331</v>
      </c>
      <c r="AS164" t="s">
        <v>307</v>
      </c>
      <c r="AT164" t="s">
        <v>307</v>
      </c>
      <c r="AU164" t="s">
        <v>331</v>
      </c>
      <c r="AV164" t="s">
        <v>331</v>
      </c>
      <c r="AW164" t="s">
        <v>307</v>
      </c>
      <c r="AX164" t="s">
        <v>307</v>
      </c>
      <c r="AY164" t="s">
        <v>307</v>
      </c>
      <c r="AZ164" t="s">
        <v>307</v>
      </c>
      <c r="BA164" t="s">
        <v>307</v>
      </c>
      <c r="BB164" t="s">
        <v>342</v>
      </c>
      <c r="BC164" t="s">
        <v>308</v>
      </c>
      <c r="BD164" t="s">
        <v>307</v>
      </c>
      <c r="BE164" t="s">
        <v>308</v>
      </c>
      <c r="BF164" t="s">
        <v>307</v>
      </c>
      <c r="BG164" t="s">
        <v>307</v>
      </c>
      <c r="BH164" t="s">
        <v>307</v>
      </c>
      <c r="BI164" t="s">
        <v>307</v>
      </c>
      <c r="BJ164" t="s">
        <v>307</v>
      </c>
      <c r="BK164" t="s">
        <v>307</v>
      </c>
      <c r="BL164" t="s">
        <v>307</v>
      </c>
      <c r="BM164" t="s">
        <v>307</v>
      </c>
      <c r="BN164" t="s">
        <v>308</v>
      </c>
      <c r="BO164" t="s">
        <v>307</v>
      </c>
      <c r="BP164" t="s">
        <v>307</v>
      </c>
      <c r="BQ164" t="s">
        <v>331</v>
      </c>
      <c r="BR164" t="s">
        <v>307</v>
      </c>
      <c r="BS164" t="s">
        <v>307</v>
      </c>
      <c r="BT164" t="s">
        <v>309</v>
      </c>
      <c r="BU164" t="s">
        <v>307</v>
      </c>
      <c r="BV164" t="s">
        <v>307</v>
      </c>
      <c r="BW164" t="s">
        <v>307</v>
      </c>
      <c r="BX164" t="s">
        <v>307</v>
      </c>
      <c r="BY164" t="s">
        <v>331</v>
      </c>
      <c r="BZ164" t="s">
        <v>310</v>
      </c>
      <c r="CA164" t="s">
        <v>307</v>
      </c>
      <c r="CB164" t="s">
        <v>308</v>
      </c>
      <c r="CC164" t="s">
        <v>307</v>
      </c>
      <c r="CD164" t="s">
        <v>307</v>
      </c>
      <c r="CE164" t="s">
        <v>307</v>
      </c>
      <c r="CF164" t="s">
        <v>332</v>
      </c>
      <c r="CG164" t="s">
        <v>309</v>
      </c>
      <c r="CH164" t="s">
        <v>331</v>
      </c>
      <c r="CI164" t="s">
        <v>309</v>
      </c>
      <c r="CJ164" t="s">
        <v>307</v>
      </c>
      <c r="CK164" t="s">
        <v>307</v>
      </c>
    </row>
    <row r="165" spans="1:89" x14ac:dyDescent="0.25">
      <c r="A165" s="25" t="s">
        <v>257</v>
      </c>
      <c r="B165" t="s">
        <v>307</v>
      </c>
      <c r="C165" t="s">
        <v>307</v>
      </c>
      <c r="D165" t="s">
        <v>299</v>
      </c>
      <c r="E165" t="s">
        <v>331</v>
      </c>
      <c r="F165" t="s">
        <v>331</v>
      </c>
      <c r="G165" t="s">
        <v>331</v>
      </c>
      <c r="H165" t="s">
        <v>331</v>
      </c>
      <c r="I165" t="s">
        <v>308</v>
      </c>
      <c r="J165" t="s">
        <v>308</v>
      </c>
      <c r="K165" t="s">
        <v>307</v>
      </c>
      <c r="L165" t="s">
        <v>307</v>
      </c>
      <c r="M165" t="s">
        <v>307</v>
      </c>
      <c r="N165" t="s">
        <v>307</v>
      </c>
      <c r="O165" t="s">
        <v>307</v>
      </c>
      <c r="P165" t="s">
        <v>307</v>
      </c>
      <c r="Q165" t="s">
        <v>308</v>
      </c>
      <c r="R165" t="s">
        <v>307</v>
      </c>
      <c r="S165" t="s">
        <v>307</v>
      </c>
      <c r="T165" t="s">
        <v>307</v>
      </c>
      <c r="U165" t="s">
        <v>307</v>
      </c>
      <c r="V165" t="s">
        <v>299</v>
      </c>
      <c r="W165" t="s">
        <v>328</v>
      </c>
      <c r="X165" t="s">
        <v>307</v>
      </c>
      <c r="Y165" t="s">
        <v>308</v>
      </c>
      <c r="Z165" t="s">
        <v>307</v>
      </c>
      <c r="AA165" t="s">
        <v>331</v>
      </c>
      <c r="AB165" t="s">
        <v>333</v>
      </c>
      <c r="AC165" t="s">
        <v>307</v>
      </c>
      <c r="AD165" t="s">
        <v>307</v>
      </c>
      <c r="AE165" t="s">
        <v>307</v>
      </c>
      <c r="AF165" t="s">
        <v>331</v>
      </c>
      <c r="AG165" t="s">
        <v>331</v>
      </c>
      <c r="AH165" t="s">
        <v>307</v>
      </c>
      <c r="AI165" t="s">
        <v>307</v>
      </c>
      <c r="AJ165" t="s">
        <v>307</v>
      </c>
      <c r="AK165" t="s">
        <v>308</v>
      </c>
      <c r="AL165" t="s">
        <v>331</v>
      </c>
      <c r="AM165" t="s">
        <v>307</v>
      </c>
      <c r="AN165" t="s">
        <v>307</v>
      </c>
      <c r="AO165" t="s">
        <v>307</v>
      </c>
      <c r="AP165" t="s">
        <v>307</v>
      </c>
      <c r="AQ165" t="s">
        <v>308</v>
      </c>
      <c r="AR165" t="s">
        <v>331</v>
      </c>
      <c r="AS165" t="s">
        <v>328</v>
      </c>
      <c r="AT165" t="s">
        <v>308</v>
      </c>
      <c r="AU165" t="s">
        <v>331</v>
      </c>
      <c r="AV165" t="s">
        <v>331</v>
      </c>
      <c r="AW165" t="s">
        <v>308</v>
      </c>
      <c r="AX165" t="s">
        <v>307</v>
      </c>
      <c r="AY165" t="s">
        <v>307</v>
      </c>
      <c r="AZ165" t="s">
        <v>307</v>
      </c>
      <c r="BA165" t="s">
        <v>307</v>
      </c>
      <c r="BB165" t="s">
        <v>307</v>
      </c>
      <c r="BC165" t="s">
        <v>307</v>
      </c>
      <c r="BD165" t="s">
        <v>307</v>
      </c>
      <c r="BE165" t="s">
        <v>308</v>
      </c>
      <c r="BF165" t="s">
        <v>307</v>
      </c>
      <c r="BG165" t="s">
        <v>307</v>
      </c>
      <c r="BH165" t="s">
        <v>307</v>
      </c>
      <c r="BI165" t="s">
        <v>307</v>
      </c>
      <c r="BJ165" t="s">
        <v>307</v>
      </c>
      <c r="BK165" t="s">
        <v>307</v>
      </c>
      <c r="BL165" t="s">
        <v>307</v>
      </c>
      <c r="BM165" t="s">
        <v>307</v>
      </c>
      <c r="BN165" t="s">
        <v>307</v>
      </c>
      <c r="BO165" t="s">
        <v>307</v>
      </c>
      <c r="BP165" t="s">
        <v>309</v>
      </c>
      <c r="BQ165" t="s">
        <v>331</v>
      </c>
      <c r="BR165" t="s">
        <v>307</v>
      </c>
      <c r="BS165" t="s">
        <v>307</v>
      </c>
      <c r="BT165" t="s">
        <v>328</v>
      </c>
      <c r="BU165" t="s">
        <v>307</v>
      </c>
      <c r="BV165" t="s">
        <v>328</v>
      </c>
      <c r="BW165" t="s">
        <v>307</v>
      </c>
      <c r="BX165" t="s">
        <v>328</v>
      </c>
      <c r="BY165" t="s">
        <v>332</v>
      </c>
      <c r="BZ165" t="s">
        <v>307</v>
      </c>
      <c r="CA165" t="s">
        <v>308</v>
      </c>
      <c r="CB165" t="s">
        <v>328</v>
      </c>
      <c r="CC165" t="s">
        <v>310</v>
      </c>
      <c r="CD165" t="s">
        <v>307</v>
      </c>
      <c r="CE165" t="s">
        <v>328</v>
      </c>
      <c r="CF165" t="s">
        <v>331</v>
      </c>
      <c r="CG165" t="s">
        <v>307</v>
      </c>
      <c r="CH165" t="s">
        <v>333</v>
      </c>
      <c r="CI165" t="s">
        <v>307</v>
      </c>
      <c r="CJ165" t="s">
        <v>307</v>
      </c>
      <c r="CK165" t="s">
        <v>307</v>
      </c>
    </row>
    <row r="166" spans="1:89" x14ac:dyDescent="0.25">
      <c r="A166" s="25" t="s">
        <v>258</v>
      </c>
      <c r="B166" t="s">
        <v>307</v>
      </c>
      <c r="C166" t="s">
        <v>307</v>
      </c>
      <c r="D166" t="s">
        <v>331</v>
      </c>
      <c r="E166" t="s">
        <v>331</v>
      </c>
      <c r="F166" t="s">
        <v>331</v>
      </c>
      <c r="G166" t="s">
        <v>331</v>
      </c>
      <c r="H166" t="s">
        <v>299</v>
      </c>
      <c r="I166" t="s">
        <v>308</v>
      </c>
      <c r="J166" t="s">
        <v>308</v>
      </c>
      <c r="K166" t="s">
        <v>307</v>
      </c>
      <c r="L166" t="s">
        <v>307</v>
      </c>
      <c r="M166" t="s">
        <v>308</v>
      </c>
      <c r="N166" t="s">
        <v>307</v>
      </c>
      <c r="O166" t="s">
        <v>308</v>
      </c>
      <c r="P166" t="s">
        <v>308</v>
      </c>
      <c r="Q166" t="s">
        <v>307</v>
      </c>
      <c r="R166" t="s">
        <v>309</v>
      </c>
      <c r="S166" t="s">
        <v>308</v>
      </c>
      <c r="T166" t="s">
        <v>308</v>
      </c>
      <c r="U166" t="s">
        <v>307</v>
      </c>
      <c r="V166" t="s">
        <v>299</v>
      </c>
      <c r="W166" t="s">
        <v>307</v>
      </c>
      <c r="X166" t="s">
        <v>308</v>
      </c>
      <c r="Y166" t="s">
        <v>308</v>
      </c>
      <c r="Z166" t="s">
        <v>307</v>
      </c>
      <c r="AA166" t="s">
        <v>331</v>
      </c>
      <c r="AB166" t="s">
        <v>331</v>
      </c>
      <c r="AC166" t="s">
        <v>307</v>
      </c>
      <c r="AD166" t="s">
        <v>307</v>
      </c>
      <c r="AE166" t="s">
        <v>307</v>
      </c>
      <c r="AF166" t="s">
        <v>331</v>
      </c>
      <c r="AG166" t="s">
        <v>331</v>
      </c>
      <c r="AH166" t="s">
        <v>309</v>
      </c>
      <c r="AI166" t="s">
        <v>310</v>
      </c>
      <c r="AJ166" t="s">
        <v>307</v>
      </c>
      <c r="AK166" t="s">
        <v>308</v>
      </c>
      <c r="AL166" t="s">
        <v>331</v>
      </c>
      <c r="AM166" t="s">
        <v>307</v>
      </c>
      <c r="AN166" t="s">
        <v>307</v>
      </c>
      <c r="AO166" t="s">
        <v>308</v>
      </c>
      <c r="AP166" t="s">
        <v>307</v>
      </c>
      <c r="AQ166" t="s">
        <v>307</v>
      </c>
      <c r="AR166" t="s">
        <v>333</v>
      </c>
      <c r="AS166" t="s">
        <v>307</v>
      </c>
      <c r="AT166" t="s">
        <v>308</v>
      </c>
      <c r="AU166" t="s">
        <v>340</v>
      </c>
      <c r="AV166" t="s">
        <v>331</v>
      </c>
      <c r="AW166" t="s">
        <v>307</v>
      </c>
      <c r="AX166" t="s">
        <v>307</v>
      </c>
      <c r="AY166" t="s">
        <v>307</v>
      </c>
      <c r="AZ166" t="s">
        <v>308</v>
      </c>
      <c r="BA166" t="s">
        <v>307</v>
      </c>
      <c r="BB166" t="s">
        <v>307</v>
      </c>
      <c r="BC166" t="s">
        <v>307</v>
      </c>
      <c r="BD166" t="s">
        <v>310</v>
      </c>
      <c r="BE166" t="s">
        <v>308</v>
      </c>
      <c r="BF166" t="s">
        <v>307</v>
      </c>
      <c r="BG166" t="s">
        <v>307</v>
      </c>
      <c r="BH166" t="s">
        <v>308</v>
      </c>
      <c r="BI166" t="s">
        <v>307</v>
      </c>
      <c r="BJ166" t="s">
        <v>328</v>
      </c>
      <c r="BK166" t="s">
        <v>307</v>
      </c>
      <c r="BL166" t="s">
        <v>307</v>
      </c>
      <c r="BM166" t="s">
        <v>307</v>
      </c>
      <c r="BN166" t="s">
        <v>308</v>
      </c>
      <c r="BO166" t="s">
        <v>307</v>
      </c>
      <c r="BP166" t="s">
        <v>307</v>
      </c>
      <c r="BQ166" t="s">
        <v>331</v>
      </c>
      <c r="BR166" t="s">
        <v>307</v>
      </c>
      <c r="BS166" t="s">
        <v>307</v>
      </c>
      <c r="BT166" t="s">
        <v>309</v>
      </c>
      <c r="BU166" t="s">
        <v>307</v>
      </c>
      <c r="BV166" t="s">
        <v>307</v>
      </c>
      <c r="BW166" t="s">
        <v>308</v>
      </c>
      <c r="BX166" t="s">
        <v>307</v>
      </c>
      <c r="BY166" t="s">
        <v>331</v>
      </c>
      <c r="BZ166" t="s">
        <v>307</v>
      </c>
      <c r="CA166" t="s">
        <v>308</v>
      </c>
      <c r="CB166" t="s">
        <v>307</v>
      </c>
      <c r="CC166" t="s">
        <v>307</v>
      </c>
      <c r="CD166" t="s">
        <v>308</v>
      </c>
      <c r="CE166" t="s">
        <v>307</v>
      </c>
      <c r="CF166" t="s">
        <v>332</v>
      </c>
      <c r="CG166" t="s">
        <v>307</v>
      </c>
      <c r="CH166" t="s">
        <v>331</v>
      </c>
      <c r="CI166" t="s">
        <v>307</v>
      </c>
      <c r="CJ166" t="s">
        <v>307</v>
      </c>
      <c r="CK166" t="s">
        <v>308</v>
      </c>
    </row>
    <row r="167" spans="1:89" x14ac:dyDescent="0.25">
      <c r="A167" s="25" t="s">
        <v>259</v>
      </c>
      <c r="B167" t="s">
        <v>309</v>
      </c>
      <c r="C167" t="s">
        <v>307</v>
      </c>
      <c r="D167" t="s">
        <v>299</v>
      </c>
      <c r="E167" t="s">
        <v>331</v>
      </c>
      <c r="F167" t="s">
        <v>331</v>
      </c>
      <c r="G167" t="s">
        <v>331</v>
      </c>
      <c r="H167" t="s">
        <v>331</v>
      </c>
      <c r="I167" t="s">
        <v>308</v>
      </c>
      <c r="J167" t="s">
        <v>308</v>
      </c>
      <c r="K167" t="s">
        <v>308</v>
      </c>
      <c r="L167" t="s">
        <v>307</v>
      </c>
      <c r="M167" t="s">
        <v>308</v>
      </c>
      <c r="N167" t="s">
        <v>307</v>
      </c>
      <c r="O167" t="s">
        <v>328</v>
      </c>
      <c r="P167" t="s">
        <v>328</v>
      </c>
      <c r="Q167" t="s">
        <v>307</v>
      </c>
      <c r="R167" t="s">
        <v>328</v>
      </c>
      <c r="S167" t="s">
        <v>328</v>
      </c>
      <c r="T167" t="s">
        <v>307</v>
      </c>
      <c r="U167" t="s">
        <v>307</v>
      </c>
      <c r="V167" t="s">
        <v>333</v>
      </c>
      <c r="W167" t="s">
        <v>342</v>
      </c>
      <c r="X167" t="s">
        <v>308</v>
      </c>
      <c r="Y167" t="s">
        <v>308</v>
      </c>
      <c r="Z167" t="s">
        <v>307</v>
      </c>
      <c r="AA167" t="s">
        <v>331</v>
      </c>
      <c r="AB167" t="s">
        <v>331</v>
      </c>
      <c r="AC167" t="s">
        <v>309</v>
      </c>
      <c r="AD167" t="s">
        <v>309</v>
      </c>
      <c r="AE167" t="s">
        <v>307</v>
      </c>
      <c r="AF167" t="s">
        <v>299</v>
      </c>
      <c r="AG167" t="s">
        <v>331</v>
      </c>
      <c r="AH167" t="s">
        <v>309</v>
      </c>
      <c r="AI167" t="s">
        <v>308</v>
      </c>
      <c r="AJ167" t="s">
        <v>341</v>
      </c>
      <c r="AK167" t="s">
        <v>308</v>
      </c>
      <c r="AL167" t="s">
        <v>333</v>
      </c>
      <c r="AM167" t="s">
        <v>307</v>
      </c>
      <c r="AN167" t="s">
        <v>307</v>
      </c>
      <c r="AO167" t="s">
        <v>308</v>
      </c>
      <c r="AP167" t="s">
        <v>308</v>
      </c>
      <c r="AQ167" t="s">
        <v>308</v>
      </c>
      <c r="AR167" t="s">
        <v>333</v>
      </c>
      <c r="AS167" t="s">
        <v>308</v>
      </c>
      <c r="AT167" t="s">
        <v>308</v>
      </c>
      <c r="AU167" t="s">
        <v>340</v>
      </c>
      <c r="AV167" t="s">
        <v>331</v>
      </c>
      <c r="AW167" t="s">
        <v>307</v>
      </c>
      <c r="AX167" t="s">
        <v>308</v>
      </c>
      <c r="AY167" t="s">
        <v>307</v>
      </c>
      <c r="AZ167" t="s">
        <v>307</v>
      </c>
      <c r="BA167" t="s">
        <v>307</v>
      </c>
      <c r="BB167" t="s">
        <v>307</v>
      </c>
      <c r="BC167" t="s">
        <v>307</v>
      </c>
      <c r="BD167" t="s">
        <v>307</v>
      </c>
      <c r="BE167" t="s">
        <v>308</v>
      </c>
      <c r="BF167" t="s">
        <v>307</v>
      </c>
      <c r="BG167" t="s">
        <v>307</v>
      </c>
      <c r="BH167" t="s">
        <v>328</v>
      </c>
      <c r="BI167" t="s">
        <v>307</v>
      </c>
      <c r="BJ167" t="s">
        <v>308</v>
      </c>
      <c r="BK167" t="s">
        <v>307</v>
      </c>
      <c r="BL167" t="s">
        <v>328</v>
      </c>
      <c r="BM167" t="s">
        <v>307</v>
      </c>
      <c r="BN167" t="s">
        <v>308</v>
      </c>
      <c r="BO167" t="s">
        <v>307</v>
      </c>
      <c r="BP167" t="s">
        <v>307</v>
      </c>
      <c r="BQ167" t="s">
        <v>331</v>
      </c>
      <c r="BR167" t="s">
        <v>307</v>
      </c>
      <c r="BS167" t="s">
        <v>307</v>
      </c>
      <c r="BT167" t="s">
        <v>308</v>
      </c>
      <c r="BU167" t="s">
        <v>308</v>
      </c>
      <c r="BV167" t="s">
        <v>307</v>
      </c>
      <c r="BW167" t="s">
        <v>307</v>
      </c>
      <c r="BX167" t="s">
        <v>328</v>
      </c>
      <c r="BY167" t="s">
        <v>331</v>
      </c>
      <c r="BZ167" t="s">
        <v>307</v>
      </c>
      <c r="CA167" t="s">
        <v>307</v>
      </c>
      <c r="CB167" t="s">
        <v>328</v>
      </c>
      <c r="CC167" t="s">
        <v>307</v>
      </c>
      <c r="CD167" t="s">
        <v>308</v>
      </c>
      <c r="CE167" t="s">
        <v>307</v>
      </c>
      <c r="CF167" t="s">
        <v>331</v>
      </c>
      <c r="CG167" t="s">
        <v>307</v>
      </c>
      <c r="CH167" t="s">
        <v>340</v>
      </c>
      <c r="CI167" t="s">
        <v>308</v>
      </c>
      <c r="CJ167" t="s">
        <v>307</v>
      </c>
      <c r="CK167" t="s">
        <v>307</v>
      </c>
    </row>
    <row r="168" spans="1:89" x14ac:dyDescent="0.25">
      <c r="A168" s="25" t="s">
        <v>260</v>
      </c>
      <c r="B168" t="s">
        <v>308</v>
      </c>
      <c r="C168" t="s">
        <v>307</v>
      </c>
      <c r="D168" t="s">
        <v>335</v>
      </c>
      <c r="E168" t="s">
        <v>331</v>
      </c>
      <c r="F168" t="s">
        <v>333</v>
      </c>
      <c r="G168" t="s">
        <v>331</v>
      </c>
      <c r="H168" t="s">
        <v>299</v>
      </c>
      <c r="I168" t="s">
        <v>308</v>
      </c>
      <c r="J168" t="s">
        <v>308</v>
      </c>
      <c r="K168" t="s">
        <v>307</v>
      </c>
      <c r="L168" t="s">
        <v>307</v>
      </c>
      <c r="M168" t="s">
        <v>328</v>
      </c>
      <c r="N168" t="s">
        <v>307</v>
      </c>
      <c r="O168" t="s">
        <v>308</v>
      </c>
      <c r="P168" t="s">
        <v>307</v>
      </c>
      <c r="Q168" t="s">
        <v>307</v>
      </c>
      <c r="R168" t="s">
        <v>309</v>
      </c>
      <c r="S168" t="s">
        <v>308</v>
      </c>
      <c r="T168" t="s">
        <v>308</v>
      </c>
      <c r="U168" t="s">
        <v>308</v>
      </c>
      <c r="V168" t="s">
        <v>333</v>
      </c>
      <c r="W168" t="s">
        <v>307</v>
      </c>
      <c r="X168" t="s">
        <v>308</v>
      </c>
      <c r="Y168" t="s">
        <v>308</v>
      </c>
      <c r="Z168" t="s">
        <v>328</v>
      </c>
      <c r="AA168" t="s">
        <v>340</v>
      </c>
      <c r="AB168" t="s">
        <v>331</v>
      </c>
      <c r="AC168" t="s">
        <v>307</v>
      </c>
      <c r="AD168" t="s">
        <v>307</v>
      </c>
      <c r="AE168" t="s">
        <v>307</v>
      </c>
      <c r="AF168" t="s">
        <v>331</v>
      </c>
      <c r="AG168" t="s">
        <v>331</v>
      </c>
      <c r="AH168" t="s">
        <v>307</v>
      </c>
      <c r="AI168" t="s">
        <v>310</v>
      </c>
      <c r="AJ168" t="s">
        <v>308</v>
      </c>
      <c r="AK168" t="s">
        <v>308</v>
      </c>
      <c r="AL168" t="s">
        <v>333</v>
      </c>
      <c r="AM168" t="s">
        <v>307</v>
      </c>
      <c r="AN168" t="s">
        <v>307</v>
      </c>
      <c r="AO168" t="s">
        <v>307</v>
      </c>
      <c r="AP168" t="s">
        <v>307</v>
      </c>
      <c r="AQ168" t="s">
        <v>307</v>
      </c>
      <c r="AR168" t="s">
        <v>333</v>
      </c>
      <c r="AS168" t="s">
        <v>328</v>
      </c>
      <c r="AT168" t="s">
        <v>308</v>
      </c>
      <c r="AU168" t="s">
        <v>340</v>
      </c>
      <c r="AV168" t="s">
        <v>331</v>
      </c>
      <c r="AW168" t="s">
        <v>307</v>
      </c>
      <c r="AX168" t="s">
        <v>307</v>
      </c>
      <c r="AY168" t="s">
        <v>308</v>
      </c>
      <c r="AZ168" t="s">
        <v>307</v>
      </c>
      <c r="BA168" t="s">
        <v>328</v>
      </c>
      <c r="BB168" t="s">
        <v>307</v>
      </c>
      <c r="BC168" t="s">
        <v>307</v>
      </c>
      <c r="BD168" t="s">
        <v>307</v>
      </c>
      <c r="BE168" t="s">
        <v>308</v>
      </c>
      <c r="BF168" t="s">
        <v>307</v>
      </c>
      <c r="BG168" t="s">
        <v>328</v>
      </c>
      <c r="BH168" t="s">
        <v>308</v>
      </c>
      <c r="BI168" t="s">
        <v>307</v>
      </c>
      <c r="BJ168" t="s">
        <v>308</v>
      </c>
      <c r="BK168" t="s">
        <v>307</v>
      </c>
      <c r="BL168" t="s">
        <v>308</v>
      </c>
      <c r="BM168" t="s">
        <v>307</v>
      </c>
      <c r="BN168" t="s">
        <v>307</v>
      </c>
      <c r="BO168" t="s">
        <v>307</v>
      </c>
      <c r="BP168" t="s">
        <v>307</v>
      </c>
      <c r="BQ168" t="s">
        <v>331</v>
      </c>
      <c r="BR168" t="s">
        <v>342</v>
      </c>
      <c r="BS168" t="s">
        <v>307</v>
      </c>
      <c r="BT168" t="s">
        <v>307</v>
      </c>
      <c r="BU168" t="s">
        <v>307</v>
      </c>
      <c r="BV168" t="s">
        <v>307</v>
      </c>
      <c r="BW168" t="s">
        <v>328</v>
      </c>
      <c r="BX168" t="s">
        <v>328</v>
      </c>
      <c r="BY168" t="s">
        <v>333</v>
      </c>
      <c r="BZ168" t="s">
        <v>307</v>
      </c>
      <c r="CA168" t="s">
        <v>307</v>
      </c>
      <c r="CB168" t="s">
        <v>307</v>
      </c>
      <c r="CC168" t="s">
        <v>307</v>
      </c>
      <c r="CD168" t="s">
        <v>307</v>
      </c>
      <c r="CE168" t="s">
        <v>307</v>
      </c>
      <c r="CF168" t="s">
        <v>340</v>
      </c>
      <c r="CG168" t="s">
        <v>307</v>
      </c>
      <c r="CH168" t="s">
        <v>331</v>
      </c>
      <c r="CI168" t="s">
        <v>328</v>
      </c>
      <c r="CJ168" t="s">
        <v>307</v>
      </c>
      <c r="CK168" t="s">
        <v>309</v>
      </c>
    </row>
    <row r="169" spans="1:89" x14ac:dyDescent="0.25">
      <c r="A169" s="25" t="s">
        <v>261</v>
      </c>
      <c r="B169" t="s">
        <v>310</v>
      </c>
      <c r="C169" t="s">
        <v>307</v>
      </c>
      <c r="D169" t="s">
        <v>331</v>
      </c>
      <c r="E169" t="s">
        <v>331</v>
      </c>
      <c r="F169" t="s">
        <v>333</v>
      </c>
      <c r="G169" t="s">
        <v>331</v>
      </c>
      <c r="H169" t="s">
        <v>299</v>
      </c>
      <c r="I169" t="s">
        <v>308</v>
      </c>
      <c r="J169" t="s">
        <v>307</v>
      </c>
      <c r="K169" t="s">
        <v>328</v>
      </c>
      <c r="L169" t="s">
        <v>307</v>
      </c>
      <c r="M169" t="s">
        <v>307</v>
      </c>
      <c r="N169" t="s">
        <v>308</v>
      </c>
      <c r="O169" t="s">
        <v>307</v>
      </c>
      <c r="P169" t="s">
        <v>307</v>
      </c>
      <c r="Q169" t="s">
        <v>337</v>
      </c>
      <c r="R169" t="s">
        <v>308</v>
      </c>
      <c r="S169" t="s">
        <v>307</v>
      </c>
      <c r="T169" t="s">
        <v>307</v>
      </c>
      <c r="U169" t="s">
        <v>307</v>
      </c>
      <c r="V169" t="s">
        <v>299</v>
      </c>
      <c r="W169" t="s">
        <v>308</v>
      </c>
      <c r="X169" t="s">
        <v>307</v>
      </c>
      <c r="Y169" t="s">
        <v>308</v>
      </c>
      <c r="AA169" t="s">
        <v>340</v>
      </c>
      <c r="AB169" t="s">
        <v>331</v>
      </c>
      <c r="AC169" t="s">
        <v>307</v>
      </c>
      <c r="AD169" t="s">
        <v>307</v>
      </c>
      <c r="AF169" t="s">
        <v>331</v>
      </c>
      <c r="AG169" t="s">
        <v>331</v>
      </c>
      <c r="AH169" t="s">
        <v>307</v>
      </c>
      <c r="AI169" t="s">
        <v>309</v>
      </c>
      <c r="AJ169" t="s">
        <v>308</v>
      </c>
      <c r="AK169" t="s">
        <v>308</v>
      </c>
      <c r="AL169" t="s">
        <v>333</v>
      </c>
      <c r="AM169" t="s">
        <v>307</v>
      </c>
      <c r="AN169" t="s">
        <v>307</v>
      </c>
      <c r="AO169" t="s">
        <v>308</v>
      </c>
      <c r="AP169" t="s">
        <v>307</v>
      </c>
      <c r="AQ169" t="s">
        <v>307</v>
      </c>
      <c r="AR169" t="s">
        <v>333</v>
      </c>
      <c r="AS169" t="s">
        <v>307</v>
      </c>
      <c r="AT169" t="s">
        <v>308</v>
      </c>
      <c r="AU169" t="s">
        <v>334</v>
      </c>
      <c r="AV169" t="s">
        <v>331</v>
      </c>
      <c r="AW169" t="s">
        <v>307</v>
      </c>
      <c r="AX169" t="s">
        <v>307</v>
      </c>
      <c r="AY169" t="s">
        <v>308</v>
      </c>
      <c r="AZ169" t="s">
        <v>328</v>
      </c>
      <c r="BA169" t="s">
        <v>307</v>
      </c>
      <c r="BB169" t="s">
        <v>307</v>
      </c>
      <c r="BC169" t="s">
        <v>307</v>
      </c>
      <c r="BD169" t="s">
        <v>307</v>
      </c>
      <c r="BE169" t="s">
        <v>341</v>
      </c>
      <c r="BF169" t="s">
        <v>307</v>
      </c>
      <c r="BG169" t="s">
        <v>307</v>
      </c>
      <c r="BH169" t="s">
        <v>307</v>
      </c>
      <c r="BI169" t="s">
        <v>307</v>
      </c>
      <c r="BJ169" t="s">
        <v>307</v>
      </c>
      <c r="BK169" t="s">
        <v>307</v>
      </c>
      <c r="BL169" t="s">
        <v>308</v>
      </c>
      <c r="BM169" t="s">
        <v>307</v>
      </c>
      <c r="BN169" t="s">
        <v>308</v>
      </c>
      <c r="BO169" t="s">
        <v>307</v>
      </c>
      <c r="BP169" t="s">
        <v>307</v>
      </c>
      <c r="BQ169" t="s">
        <v>331</v>
      </c>
      <c r="BR169" t="s">
        <v>307</v>
      </c>
      <c r="BS169" t="s">
        <v>307</v>
      </c>
      <c r="BT169" t="s">
        <v>307</v>
      </c>
      <c r="BU169" t="s">
        <v>307</v>
      </c>
      <c r="BV169" t="s">
        <v>307</v>
      </c>
      <c r="BW169" t="s">
        <v>307</v>
      </c>
      <c r="BX169" t="s">
        <v>307</v>
      </c>
      <c r="BY169" t="s">
        <v>331</v>
      </c>
      <c r="BZ169" t="s">
        <v>307</v>
      </c>
      <c r="CA169" t="s">
        <v>307</v>
      </c>
      <c r="CB169" t="s">
        <v>307</v>
      </c>
      <c r="CC169" t="s">
        <v>307</v>
      </c>
      <c r="CD169" t="s">
        <v>308</v>
      </c>
      <c r="CE169" t="s">
        <v>307</v>
      </c>
      <c r="CF169" t="s">
        <v>331</v>
      </c>
      <c r="CG169" t="s">
        <v>307</v>
      </c>
      <c r="CH169" t="s">
        <v>340</v>
      </c>
      <c r="CI169" t="s">
        <v>308</v>
      </c>
      <c r="CJ169" t="s">
        <v>307</v>
      </c>
      <c r="CK169" t="s">
        <v>307</v>
      </c>
    </row>
    <row r="170" spans="1:89" x14ac:dyDescent="0.25">
      <c r="A170" s="25" t="s">
        <v>262</v>
      </c>
      <c r="B170" t="s">
        <v>311</v>
      </c>
      <c r="C170" t="s">
        <v>311</v>
      </c>
      <c r="D170" t="s">
        <v>311</v>
      </c>
      <c r="E170" t="s">
        <v>312</v>
      </c>
      <c r="F170" t="s">
        <v>312</v>
      </c>
      <c r="G170" t="s">
        <v>313</v>
      </c>
      <c r="H170" t="s">
        <v>311</v>
      </c>
      <c r="I170" t="s">
        <v>311</v>
      </c>
      <c r="J170" t="s">
        <v>317</v>
      </c>
      <c r="K170" t="s">
        <v>311</v>
      </c>
      <c r="L170" t="s">
        <v>316</v>
      </c>
      <c r="M170" t="s">
        <v>314</v>
      </c>
      <c r="N170" t="s">
        <v>317</v>
      </c>
      <c r="O170" t="s">
        <v>311</v>
      </c>
      <c r="P170" t="s">
        <v>318</v>
      </c>
      <c r="Q170" t="s">
        <v>311</v>
      </c>
      <c r="R170" t="s">
        <v>311</v>
      </c>
      <c r="S170" t="s">
        <v>311</v>
      </c>
      <c r="T170" t="s">
        <v>317</v>
      </c>
      <c r="U170" t="s">
        <v>316</v>
      </c>
      <c r="V170" t="s">
        <v>311</v>
      </c>
      <c r="W170" t="s">
        <v>316</v>
      </c>
      <c r="X170" t="s">
        <v>311</v>
      </c>
      <c r="Y170" t="s">
        <v>316</v>
      </c>
      <c r="Z170" t="s">
        <v>316</v>
      </c>
      <c r="AA170" t="s">
        <v>311</v>
      </c>
      <c r="AB170" t="s">
        <v>311</v>
      </c>
      <c r="AC170" t="s">
        <v>311</v>
      </c>
      <c r="AD170" t="s">
        <v>316</v>
      </c>
      <c r="AE170" t="s">
        <v>311</v>
      </c>
      <c r="AF170" t="s">
        <v>314</v>
      </c>
      <c r="AG170" t="s">
        <v>311</v>
      </c>
      <c r="AH170" t="s">
        <v>311</v>
      </c>
      <c r="AI170" t="s">
        <v>318</v>
      </c>
      <c r="AJ170" t="s">
        <v>317</v>
      </c>
      <c r="AK170" t="s">
        <v>311</v>
      </c>
      <c r="AL170" t="s">
        <v>312</v>
      </c>
      <c r="AM170" t="s">
        <v>317</v>
      </c>
      <c r="AN170" t="s">
        <v>316</v>
      </c>
      <c r="AO170" t="s">
        <v>313</v>
      </c>
      <c r="AP170" t="s">
        <v>318</v>
      </c>
      <c r="AQ170" t="s">
        <v>317</v>
      </c>
      <c r="AR170" t="s">
        <v>311</v>
      </c>
      <c r="AS170" t="s">
        <v>311</v>
      </c>
      <c r="AT170" t="s">
        <v>311</v>
      </c>
      <c r="AU170" t="s">
        <v>313</v>
      </c>
      <c r="AV170" t="s">
        <v>312</v>
      </c>
      <c r="AW170" t="s">
        <v>311</v>
      </c>
      <c r="AX170" t="s">
        <v>316</v>
      </c>
      <c r="AY170" t="s">
        <v>311</v>
      </c>
      <c r="AZ170" t="s">
        <v>316</v>
      </c>
      <c r="BA170" t="s">
        <v>318</v>
      </c>
      <c r="BB170" t="s">
        <v>311</v>
      </c>
      <c r="BC170" t="s">
        <v>311</v>
      </c>
      <c r="BD170" t="s">
        <v>311</v>
      </c>
      <c r="BE170" t="s">
        <v>311</v>
      </c>
      <c r="BF170" t="s">
        <v>311</v>
      </c>
      <c r="BG170" t="s">
        <v>311</v>
      </c>
      <c r="BH170" t="s">
        <v>311</v>
      </c>
      <c r="BI170" t="s">
        <v>311</v>
      </c>
      <c r="BJ170" t="s">
        <v>316</v>
      </c>
      <c r="BK170" t="s">
        <v>311</v>
      </c>
      <c r="BL170" t="s">
        <v>311</v>
      </c>
      <c r="BM170" t="s">
        <v>311</v>
      </c>
      <c r="BN170" t="s">
        <v>312</v>
      </c>
      <c r="BO170" t="s">
        <v>317</v>
      </c>
      <c r="BP170" t="s">
        <v>316</v>
      </c>
      <c r="BQ170" t="s">
        <v>311</v>
      </c>
      <c r="BR170" t="s">
        <v>316</v>
      </c>
      <c r="BS170" t="s">
        <v>311</v>
      </c>
      <c r="BT170" t="s">
        <v>311</v>
      </c>
      <c r="BU170" t="s">
        <v>311</v>
      </c>
      <c r="BV170" t="s">
        <v>311</v>
      </c>
      <c r="BW170" t="s">
        <v>311</v>
      </c>
      <c r="BX170" t="s">
        <v>316</v>
      </c>
      <c r="BY170" t="s">
        <v>311</v>
      </c>
      <c r="BZ170" t="s">
        <v>317</v>
      </c>
      <c r="CA170" t="s">
        <v>314</v>
      </c>
      <c r="CB170" t="s">
        <v>311</v>
      </c>
      <c r="CC170" t="s">
        <v>311</v>
      </c>
      <c r="CD170" t="s">
        <v>317</v>
      </c>
      <c r="CE170" t="s">
        <v>316</v>
      </c>
      <c r="CF170" t="s">
        <v>314</v>
      </c>
      <c r="CG170" t="s">
        <v>311</v>
      </c>
      <c r="CH170" t="s">
        <v>311</v>
      </c>
      <c r="CI170" t="s">
        <v>311</v>
      </c>
      <c r="CJ170" t="s">
        <v>311</v>
      </c>
      <c r="CK170" t="s">
        <v>311</v>
      </c>
    </row>
    <row r="171" spans="1:89" x14ac:dyDescent="0.25">
      <c r="A171" s="25" t="s">
        <v>263</v>
      </c>
      <c r="B171" t="s">
        <v>312</v>
      </c>
      <c r="C171" t="s">
        <v>313</v>
      </c>
      <c r="D171" t="s">
        <v>311</v>
      </c>
      <c r="E171" t="s">
        <v>312</v>
      </c>
      <c r="F171" t="s">
        <v>312</v>
      </c>
      <c r="G171" t="s">
        <v>313</v>
      </c>
      <c r="H171" t="s">
        <v>312</v>
      </c>
      <c r="I171" t="s">
        <v>311</v>
      </c>
      <c r="J171" t="s">
        <v>316</v>
      </c>
      <c r="K171" t="s">
        <v>311</v>
      </c>
      <c r="L171" t="s">
        <v>316</v>
      </c>
      <c r="M171" t="s">
        <v>311</v>
      </c>
      <c r="N171" t="s">
        <v>311</v>
      </c>
      <c r="O171" t="s">
        <v>311</v>
      </c>
      <c r="P171" t="s">
        <v>311</v>
      </c>
      <c r="Q171" t="s">
        <v>317</v>
      </c>
      <c r="R171" t="s">
        <v>311</v>
      </c>
      <c r="S171" t="s">
        <v>311</v>
      </c>
      <c r="T171" t="s">
        <v>311</v>
      </c>
      <c r="U171" t="s">
        <v>316</v>
      </c>
      <c r="V171" t="s">
        <v>312</v>
      </c>
      <c r="W171" t="s">
        <v>317</v>
      </c>
      <c r="X171" t="s">
        <v>311</v>
      </c>
      <c r="Y171" t="s">
        <v>317</v>
      </c>
      <c r="Z171" t="s">
        <v>311</v>
      </c>
      <c r="AA171" t="s">
        <v>312</v>
      </c>
      <c r="AB171" t="s">
        <v>312</v>
      </c>
      <c r="AC171" t="s">
        <v>313</v>
      </c>
      <c r="AD171" t="s">
        <v>311</v>
      </c>
      <c r="AE171" t="s">
        <v>316</v>
      </c>
      <c r="AF171" t="s">
        <v>311</v>
      </c>
      <c r="AG171" t="s">
        <v>311</v>
      </c>
      <c r="AH171" t="s">
        <v>311</v>
      </c>
      <c r="AI171" t="s">
        <v>313</v>
      </c>
      <c r="AJ171" t="s">
        <v>317</v>
      </c>
      <c r="AK171" t="s">
        <v>316</v>
      </c>
      <c r="AL171" t="s">
        <v>313</v>
      </c>
      <c r="AM171" t="s">
        <v>316</v>
      </c>
      <c r="AN171" t="s">
        <v>317</v>
      </c>
      <c r="AO171" t="s">
        <v>312</v>
      </c>
      <c r="AP171" t="s">
        <v>317</v>
      </c>
      <c r="AQ171" t="s">
        <v>311</v>
      </c>
      <c r="AR171" t="s">
        <v>311</v>
      </c>
      <c r="AS171" t="s">
        <v>311</v>
      </c>
      <c r="AT171" t="s">
        <v>311</v>
      </c>
      <c r="AU171" t="s">
        <v>311</v>
      </c>
      <c r="AV171" t="s">
        <v>312</v>
      </c>
      <c r="AW171" t="s">
        <v>316</v>
      </c>
      <c r="AX171" t="s">
        <v>316</v>
      </c>
      <c r="AY171" t="s">
        <v>311</v>
      </c>
      <c r="AZ171" t="s">
        <v>311</v>
      </c>
      <c r="BA171" t="s">
        <v>311</v>
      </c>
      <c r="BB171" t="s">
        <v>311</v>
      </c>
      <c r="BC171" t="s">
        <v>317</v>
      </c>
      <c r="BD171" t="s">
        <v>311</v>
      </c>
      <c r="BE171" t="s">
        <v>311</v>
      </c>
      <c r="BF171" t="s">
        <v>311</v>
      </c>
      <c r="BG171" t="s">
        <v>311</v>
      </c>
      <c r="BH171" t="s">
        <v>311</v>
      </c>
      <c r="BI171" t="s">
        <v>311</v>
      </c>
      <c r="BJ171" t="s">
        <v>311</v>
      </c>
      <c r="BK171" t="s">
        <v>314</v>
      </c>
      <c r="BL171" t="s">
        <v>311</v>
      </c>
      <c r="BM171" t="s">
        <v>316</v>
      </c>
      <c r="BN171" t="s">
        <v>314</v>
      </c>
      <c r="BO171" t="s">
        <v>316</v>
      </c>
      <c r="BP171" t="s">
        <v>316</v>
      </c>
      <c r="BQ171" t="s">
        <v>312</v>
      </c>
      <c r="BR171" t="s">
        <v>316</v>
      </c>
      <c r="BS171" t="s">
        <v>311</v>
      </c>
      <c r="BT171" t="s">
        <v>311</v>
      </c>
      <c r="BU171" t="s">
        <v>317</v>
      </c>
      <c r="BV171" t="s">
        <v>311</v>
      </c>
      <c r="BW171" t="s">
        <v>316</v>
      </c>
      <c r="BX171" t="s">
        <v>311</v>
      </c>
      <c r="BY171" t="s">
        <v>311</v>
      </c>
      <c r="BZ171" t="s">
        <v>316</v>
      </c>
      <c r="CA171" t="s">
        <v>313</v>
      </c>
      <c r="CB171" t="s">
        <v>317</v>
      </c>
      <c r="CC171" t="s">
        <v>316</v>
      </c>
      <c r="CD171" t="s">
        <v>311</v>
      </c>
      <c r="CE171" t="s">
        <v>311</v>
      </c>
      <c r="CF171" t="s">
        <v>312</v>
      </c>
      <c r="CG171" t="s">
        <v>311</v>
      </c>
      <c r="CH171" t="s">
        <v>313</v>
      </c>
      <c r="CI171" t="s">
        <v>311</v>
      </c>
      <c r="CJ171" t="s">
        <v>317</v>
      </c>
      <c r="CK171" t="s">
        <v>316</v>
      </c>
    </row>
    <row r="172" spans="1:89" x14ac:dyDescent="0.25">
      <c r="A172" s="25" t="s">
        <v>264</v>
      </c>
      <c r="B172" t="s">
        <v>311</v>
      </c>
      <c r="C172" t="s">
        <v>311</v>
      </c>
      <c r="D172" t="s">
        <v>311</v>
      </c>
      <c r="E172" t="s">
        <v>312</v>
      </c>
      <c r="F172" t="s">
        <v>311</v>
      </c>
      <c r="G172" t="s">
        <v>314</v>
      </c>
      <c r="H172" t="s">
        <v>312</v>
      </c>
      <c r="I172" t="s">
        <v>311</v>
      </c>
      <c r="J172" t="s">
        <v>311</v>
      </c>
      <c r="K172" t="s">
        <v>311</v>
      </c>
      <c r="L172" t="s">
        <v>316</v>
      </c>
      <c r="M172" t="s">
        <v>311</v>
      </c>
      <c r="N172" t="s">
        <v>317</v>
      </c>
      <c r="O172" t="s">
        <v>311</v>
      </c>
      <c r="P172" t="s">
        <v>318</v>
      </c>
      <c r="Q172" t="s">
        <v>316</v>
      </c>
      <c r="R172" t="s">
        <v>311</v>
      </c>
      <c r="S172" t="s">
        <v>311</v>
      </c>
      <c r="T172" t="s">
        <v>317</v>
      </c>
      <c r="U172" t="s">
        <v>311</v>
      </c>
      <c r="V172" t="s">
        <v>314</v>
      </c>
      <c r="W172" t="s">
        <v>316</v>
      </c>
      <c r="X172" t="s">
        <v>311</v>
      </c>
      <c r="Y172" t="s">
        <v>314</v>
      </c>
      <c r="Z172" t="s">
        <v>316</v>
      </c>
      <c r="AA172" t="s">
        <v>314</v>
      </c>
      <c r="AB172" t="s">
        <v>312</v>
      </c>
      <c r="AC172" t="s">
        <v>316</v>
      </c>
      <c r="AD172" t="s">
        <v>311</v>
      </c>
      <c r="AE172" t="s">
        <v>316</v>
      </c>
      <c r="AF172" t="s">
        <v>314</v>
      </c>
      <c r="AG172" t="s">
        <v>311</v>
      </c>
      <c r="AH172" t="s">
        <v>311</v>
      </c>
      <c r="AI172" t="s">
        <v>311</v>
      </c>
      <c r="AJ172" t="s">
        <v>318</v>
      </c>
      <c r="AK172" t="s">
        <v>316</v>
      </c>
      <c r="AL172" t="s">
        <v>313</v>
      </c>
      <c r="AM172" t="s">
        <v>317</v>
      </c>
      <c r="AN172" t="s">
        <v>311</v>
      </c>
      <c r="AO172" t="s">
        <v>311</v>
      </c>
      <c r="AP172" t="s">
        <v>311</v>
      </c>
      <c r="AQ172" t="s">
        <v>317</v>
      </c>
      <c r="AR172" t="s">
        <v>312</v>
      </c>
      <c r="AS172" t="s">
        <v>316</v>
      </c>
      <c r="AT172" t="s">
        <v>311</v>
      </c>
      <c r="AU172" t="s">
        <v>311</v>
      </c>
      <c r="AV172" t="s">
        <v>311</v>
      </c>
      <c r="AW172" t="s">
        <v>311</v>
      </c>
      <c r="AX172" t="s">
        <v>311</v>
      </c>
      <c r="AY172" t="s">
        <v>311</v>
      </c>
      <c r="AZ172" t="s">
        <v>311</v>
      </c>
      <c r="BA172" t="s">
        <v>316</v>
      </c>
      <c r="BB172" t="s">
        <v>311</v>
      </c>
      <c r="BC172" t="s">
        <v>316</v>
      </c>
      <c r="BD172" t="s">
        <v>311</v>
      </c>
      <c r="BE172" t="s">
        <v>311</v>
      </c>
      <c r="BF172" t="s">
        <v>316</v>
      </c>
      <c r="BG172" t="s">
        <v>311</v>
      </c>
      <c r="BH172" t="s">
        <v>312</v>
      </c>
      <c r="BI172" t="s">
        <v>316</v>
      </c>
      <c r="BJ172" t="s">
        <v>311</v>
      </c>
      <c r="BK172" t="s">
        <v>312</v>
      </c>
      <c r="BL172" t="s">
        <v>311</v>
      </c>
      <c r="BM172" t="s">
        <v>316</v>
      </c>
      <c r="BN172" t="s">
        <v>312</v>
      </c>
      <c r="BO172" t="s">
        <v>311</v>
      </c>
      <c r="BP172" t="s">
        <v>311</v>
      </c>
      <c r="BQ172" t="s">
        <v>311</v>
      </c>
      <c r="BR172" t="s">
        <v>316</v>
      </c>
      <c r="BS172" t="s">
        <v>311</v>
      </c>
      <c r="BT172" t="s">
        <v>311</v>
      </c>
      <c r="BU172" t="s">
        <v>311</v>
      </c>
      <c r="BV172" t="s">
        <v>317</v>
      </c>
      <c r="BW172" t="s">
        <v>311</v>
      </c>
      <c r="BX172" t="s">
        <v>311</v>
      </c>
      <c r="BY172" t="s">
        <v>313</v>
      </c>
      <c r="BZ172" t="s">
        <v>316</v>
      </c>
      <c r="CA172" t="s">
        <v>313</v>
      </c>
      <c r="CB172" t="s">
        <v>317</v>
      </c>
      <c r="CC172" t="s">
        <v>316</v>
      </c>
      <c r="CD172" t="s">
        <v>317</v>
      </c>
      <c r="CE172" t="s">
        <v>311</v>
      </c>
      <c r="CF172" t="s">
        <v>312</v>
      </c>
      <c r="CG172" t="s">
        <v>316</v>
      </c>
      <c r="CH172" t="s">
        <v>314</v>
      </c>
      <c r="CI172" t="s">
        <v>317</v>
      </c>
      <c r="CJ172" t="s">
        <v>317</v>
      </c>
      <c r="CK172" t="s">
        <v>318</v>
      </c>
    </row>
    <row r="173" spans="1:89" x14ac:dyDescent="0.25">
      <c r="A173" s="25" t="s">
        <v>265</v>
      </c>
      <c r="B173" t="s">
        <v>311</v>
      </c>
      <c r="C173" t="s">
        <v>314</v>
      </c>
      <c r="D173" t="s">
        <v>311</v>
      </c>
      <c r="E173" t="s">
        <v>312</v>
      </c>
      <c r="F173" t="s">
        <v>312</v>
      </c>
      <c r="G173" t="s">
        <v>312</v>
      </c>
      <c r="H173" t="s">
        <v>311</v>
      </c>
      <c r="I173" t="s">
        <v>311</v>
      </c>
      <c r="J173" t="s">
        <v>316</v>
      </c>
      <c r="K173" t="s">
        <v>316</v>
      </c>
      <c r="L173" t="s">
        <v>311</v>
      </c>
      <c r="M173" t="s">
        <v>316</v>
      </c>
      <c r="N173" t="s">
        <v>318</v>
      </c>
      <c r="O173" t="s">
        <v>311</v>
      </c>
      <c r="P173" t="s">
        <v>311</v>
      </c>
      <c r="Q173" t="s">
        <v>311</v>
      </c>
      <c r="R173" t="s">
        <v>311</v>
      </c>
      <c r="S173" t="s">
        <v>311</v>
      </c>
      <c r="T173" t="s">
        <v>317</v>
      </c>
      <c r="U173" t="s">
        <v>311</v>
      </c>
      <c r="V173" t="s">
        <v>311</v>
      </c>
      <c r="W173" t="s">
        <v>317</v>
      </c>
      <c r="X173" t="s">
        <v>311</v>
      </c>
      <c r="Y173" t="s">
        <v>311</v>
      </c>
      <c r="Z173" t="s">
        <v>317</v>
      </c>
      <c r="AA173" t="s">
        <v>312</v>
      </c>
      <c r="AB173" t="s">
        <v>311</v>
      </c>
      <c r="AC173" t="s">
        <v>318</v>
      </c>
      <c r="AD173" t="s">
        <v>311</v>
      </c>
      <c r="AE173" t="s">
        <v>313</v>
      </c>
      <c r="AF173" t="s">
        <v>312</v>
      </c>
      <c r="AG173" t="s">
        <v>311</v>
      </c>
      <c r="AH173" t="s">
        <v>316</v>
      </c>
      <c r="AI173" t="s">
        <v>311</v>
      </c>
      <c r="AJ173" t="s">
        <v>318</v>
      </c>
      <c r="AK173" t="s">
        <v>317</v>
      </c>
      <c r="AL173" t="s">
        <v>312</v>
      </c>
      <c r="AM173" t="s">
        <v>311</v>
      </c>
      <c r="AN173" t="s">
        <v>316</v>
      </c>
      <c r="AO173" t="s">
        <v>311</v>
      </c>
      <c r="AP173" t="s">
        <v>318</v>
      </c>
      <c r="AQ173" t="s">
        <v>317</v>
      </c>
      <c r="AR173" t="s">
        <v>311</v>
      </c>
      <c r="AS173" t="s">
        <v>311</v>
      </c>
      <c r="AT173" t="s">
        <v>311</v>
      </c>
      <c r="AU173" t="s">
        <v>312</v>
      </c>
      <c r="AV173" t="s">
        <v>311</v>
      </c>
      <c r="AW173" t="s">
        <v>311</v>
      </c>
      <c r="AX173" t="s">
        <v>311</v>
      </c>
      <c r="AY173" t="s">
        <v>311</v>
      </c>
      <c r="AZ173" t="s">
        <v>313</v>
      </c>
      <c r="BA173" t="s">
        <v>311</v>
      </c>
      <c r="BB173" t="s">
        <v>312</v>
      </c>
      <c r="BC173" t="s">
        <v>316</v>
      </c>
      <c r="BD173" t="s">
        <v>316</v>
      </c>
      <c r="BE173" t="s">
        <v>311</v>
      </c>
      <c r="BF173" t="s">
        <v>316</v>
      </c>
      <c r="BG173" t="s">
        <v>311</v>
      </c>
      <c r="BH173" t="s">
        <v>312</v>
      </c>
      <c r="BI173" t="s">
        <v>317</v>
      </c>
      <c r="BJ173" t="s">
        <v>311</v>
      </c>
      <c r="BK173" t="s">
        <v>312</v>
      </c>
      <c r="BL173" t="s">
        <v>311</v>
      </c>
      <c r="BM173" t="s">
        <v>317</v>
      </c>
      <c r="BN173" t="s">
        <v>317</v>
      </c>
      <c r="BO173" t="s">
        <v>317</v>
      </c>
      <c r="BP173" t="s">
        <v>316</v>
      </c>
      <c r="BQ173" t="s">
        <v>314</v>
      </c>
      <c r="BR173" t="s">
        <v>311</v>
      </c>
      <c r="BS173" t="s">
        <v>311</v>
      </c>
      <c r="BT173" t="s">
        <v>311</v>
      </c>
      <c r="BU173" t="s">
        <v>316</v>
      </c>
      <c r="BV173" t="s">
        <v>311</v>
      </c>
      <c r="BW173" t="s">
        <v>311</v>
      </c>
      <c r="BX173" t="s">
        <v>311</v>
      </c>
      <c r="BY173" t="s">
        <v>313</v>
      </c>
      <c r="BZ173" t="s">
        <v>317</v>
      </c>
      <c r="CA173" t="s">
        <v>311</v>
      </c>
      <c r="CB173" t="s">
        <v>317</v>
      </c>
      <c r="CC173" t="s">
        <v>316</v>
      </c>
      <c r="CD173" t="s">
        <v>317</v>
      </c>
      <c r="CE173" t="s">
        <v>316</v>
      </c>
      <c r="CF173" t="s">
        <v>312</v>
      </c>
      <c r="CG173" t="s">
        <v>316</v>
      </c>
      <c r="CH173" t="s">
        <v>312</v>
      </c>
      <c r="CI173" t="s">
        <v>318</v>
      </c>
      <c r="CJ173" t="s">
        <v>311</v>
      </c>
      <c r="CK173" t="s">
        <v>311</v>
      </c>
    </row>
    <row r="174" spans="1:89" x14ac:dyDescent="0.25">
      <c r="A174" s="25" t="s">
        <v>266</v>
      </c>
      <c r="B174" t="s">
        <v>313</v>
      </c>
      <c r="C174" t="s">
        <v>311</v>
      </c>
      <c r="D174" t="s">
        <v>311</v>
      </c>
      <c r="E174" t="s">
        <v>312</v>
      </c>
      <c r="F174" t="s">
        <v>313</v>
      </c>
      <c r="G174" t="s">
        <v>311</v>
      </c>
      <c r="H174" t="s">
        <v>311</v>
      </c>
      <c r="I174" t="s">
        <v>311</v>
      </c>
      <c r="J174" t="s">
        <v>311</v>
      </c>
      <c r="K174" t="s">
        <v>316</v>
      </c>
      <c r="L174" t="s">
        <v>316</v>
      </c>
      <c r="M174" t="s">
        <v>311</v>
      </c>
      <c r="N174" t="s">
        <v>311</v>
      </c>
      <c r="O174" t="s">
        <v>316</v>
      </c>
      <c r="P174" t="s">
        <v>317</v>
      </c>
      <c r="Q174" t="s">
        <v>316</v>
      </c>
      <c r="R174" t="s">
        <v>317</v>
      </c>
      <c r="S174" t="s">
        <v>316</v>
      </c>
      <c r="T174" t="s">
        <v>316</v>
      </c>
      <c r="U174" t="s">
        <v>311</v>
      </c>
      <c r="V174" t="s">
        <v>311</v>
      </c>
      <c r="W174" t="s">
        <v>316</v>
      </c>
      <c r="X174" t="s">
        <v>316</v>
      </c>
      <c r="Y174" t="s">
        <v>311</v>
      </c>
      <c r="Z174" t="s">
        <v>316</v>
      </c>
      <c r="AA174" t="s">
        <v>312</v>
      </c>
      <c r="AB174" t="s">
        <v>311</v>
      </c>
      <c r="AC174" t="s">
        <v>316</v>
      </c>
      <c r="AD174" t="s">
        <v>316</v>
      </c>
      <c r="AE174" t="s">
        <v>311</v>
      </c>
      <c r="AF174" t="s">
        <v>312</v>
      </c>
      <c r="AG174" t="s">
        <v>311</v>
      </c>
      <c r="AH174" t="s">
        <v>316</v>
      </c>
      <c r="AI174" t="s">
        <v>311</v>
      </c>
      <c r="AJ174" t="s">
        <v>318</v>
      </c>
      <c r="AK174" t="s">
        <v>317</v>
      </c>
      <c r="AL174" t="s">
        <v>312</v>
      </c>
      <c r="AM174" t="s">
        <v>311</v>
      </c>
      <c r="AN174" t="s">
        <v>316</v>
      </c>
      <c r="AO174" t="s">
        <v>312</v>
      </c>
      <c r="AP174" t="s">
        <v>311</v>
      </c>
      <c r="AQ174" t="s">
        <v>311</v>
      </c>
      <c r="AR174" t="s">
        <v>311</v>
      </c>
      <c r="AS174" t="s">
        <v>311</v>
      </c>
      <c r="AT174" t="s">
        <v>316</v>
      </c>
      <c r="AU174" t="s">
        <v>312</v>
      </c>
      <c r="AV174" t="s">
        <v>312</v>
      </c>
      <c r="AW174" t="s">
        <v>311</v>
      </c>
      <c r="AX174" t="s">
        <v>316</v>
      </c>
      <c r="AY174" t="s">
        <v>311</v>
      </c>
      <c r="AZ174" t="s">
        <v>314</v>
      </c>
      <c r="BA174" t="s">
        <v>316</v>
      </c>
      <c r="BB174" t="s">
        <v>317</v>
      </c>
      <c r="BC174" t="s">
        <v>316</v>
      </c>
      <c r="BD174" t="s">
        <v>311</v>
      </c>
      <c r="BE174" t="s">
        <v>318</v>
      </c>
      <c r="BF174" t="s">
        <v>311</v>
      </c>
      <c r="BG174" t="s">
        <v>316</v>
      </c>
      <c r="BH174" t="s">
        <v>312</v>
      </c>
      <c r="BI174" t="s">
        <v>311</v>
      </c>
      <c r="BJ174" t="s">
        <v>311</v>
      </c>
      <c r="BK174" t="s">
        <v>311</v>
      </c>
      <c r="BL174" t="s">
        <v>316</v>
      </c>
      <c r="BM174" t="s">
        <v>311</v>
      </c>
      <c r="BN174" t="s">
        <v>317</v>
      </c>
      <c r="BO174" t="s">
        <v>316</v>
      </c>
      <c r="BP174" t="s">
        <v>318</v>
      </c>
      <c r="BQ174" t="s">
        <v>313</v>
      </c>
      <c r="BR174" t="s">
        <v>316</v>
      </c>
      <c r="BS174" t="s">
        <v>316</v>
      </c>
      <c r="BT174" t="s">
        <v>311</v>
      </c>
      <c r="BU174" t="s">
        <v>311</v>
      </c>
      <c r="BV174" t="s">
        <v>311</v>
      </c>
      <c r="BW174" t="s">
        <v>316</v>
      </c>
      <c r="BX174" t="s">
        <v>316</v>
      </c>
      <c r="BY174" t="s">
        <v>313</v>
      </c>
      <c r="BZ174" t="s">
        <v>317</v>
      </c>
      <c r="CA174" t="s">
        <v>312</v>
      </c>
      <c r="CB174" t="s">
        <v>317</v>
      </c>
      <c r="CC174" t="s">
        <v>311</v>
      </c>
      <c r="CD174" t="s">
        <v>311</v>
      </c>
      <c r="CE174" t="s">
        <v>317</v>
      </c>
      <c r="CF174" t="s">
        <v>311</v>
      </c>
      <c r="CG174" t="s">
        <v>316</v>
      </c>
      <c r="CH174" t="s">
        <v>312</v>
      </c>
      <c r="CI174" t="s">
        <v>311</v>
      </c>
      <c r="CJ174" t="s">
        <v>316</v>
      </c>
      <c r="CK174" t="s">
        <v>316</v>
      </c>
    </row>
    <row r="175" spans="1:89" x14ac:dyDescent="0.25">
      <c r="A175" s="25" t="s">
        <v>267</v>
      </c>
      <c r="B175" t="s">
        <v>311</v>
      </c>
      <c r="C175" t="s">
        <v>311</v>
      </c>
      <c r="D175" t="s">
        <v>313</v>
      </c>
      <c r="E175" t="s">
        <v>311</v>
      </c>
      <c r="F175" t="s">
        <v>313</v>
      </c>
      <c r="G175" t="s">
        <v>311</v>
      </c>
      <c r="H175" t="s">
        <v>312</v>
      </c>
      <c r="I175" t="s">
        <v>311</v>
      </c>
      <c r="J175" t="s">
        <v>316</v>
      </c>
      <c r="K175" t="s">
        <v>311</v>
      </c>
      <c r="L175" t="s">
        <v>317</v>
      </c>
      <c r="M175" t="s">
        <v>311</v>
      </c>
      <c r="N175" t="s">
        <v>318</v>
      </c>
      <c r="O175" t="s">
        <v>311</v>
      </c>
      <c r="P175" t="s">
        <v>318</v>
      </c>
      <c r="Q175" t="s">
        <v>316</v>
      </c>
      <c r="R175" t="s">
        <v>311</v>
      </c>
      <c r="S175" t="s">
        <v>313</v>
      </c>
      <c r="T175" t="s">
        <v>317</v>
      </c>
      <c r="U175" t="s">
        <v>311</v>
      </c>
      <c r="V175" t="s">
        <v>311</v>
      </c>
      <c r="W175" t="s">
        <v>316</v>
      </c>
      <c r="X175" t="s">
        <v>311</v>
      </c>
      <c r="Y175" t="s">
        <v>311</v>
      </c>
      <c r="Z175" t="s">
        <v>318</v>
      </c>
      <c r="AA175" t="s">
        <v>314</v>
      </c>
      <c r="AB175" t="s">
        <v>311</v>
      </c>
      <c r="AC175" t="s">
        <v>316</v>
      </c>
      <c r="AD175" t="s">
        <v>317</v>
      </c>
      <c r="AE175" t="s">
        <v>316</v>
      </c>
      <c r="AF175" t="s">
        <v>314</v>
      </c>
      <c r="AG175" t="s">
        <v>311</v>
      </c>
      <c r="AH175" t="s">
        <v>330</v>
      </c>
      <c r="AI175" t="s">
        <v>311</v>
      </c>
      <c r="AJ175" t="s">
        <v>311</v>
      </c>
      <c r="AK175" t="s">
        <v>318</v>
      </c>
      <c r="AL175" t="s">
        <v>312</v>
      </c>
      <c r="AM175" t="s">
        <v>316</v>
      </c>
      <c r="AN175" t="s">
        <v>311</v>
      </c>
      <c r="AO175" t="s">
        <v>311</v>
      </c>
      <c r="AP175" t="s">
        <v>311</v>
      </c>
      <c r="AQ175" t="s">
        <v>317</v>
      </c>
      <c r="AR175" t="s">
        <v>312</v>
      </c>
      <c r="AS175" t="s">
        <v>311</v>
      </c>
      <c r="AT175" t="s">
        <v>318</v>
      </c>
      <c r="AU175" t="s">
        <v>313</v>
      </c>
      <c r="AV175" t="s">
        <v>311</v>
      </c>
      <c r="AW175" t="s">
        <v>317</v>
      </c>
      <c r="AX175" t="s">
        <v>311</v>
      </c>
      <c r="AY175" t="s">
        <v>311</v>
      </c>
      <c r="AZ175" t="s">
        <v>316</v>
      </c>
      <c r="BA175" t="s">
        <v>311</v>
      </c>
      <c r="BB175" t="s">
        <v>317</v>
      </c>
      <c r="BC175" t="s">
        <v>316</v>
      </c>
      <c r="BD175" t="s">
        <v>317</v>
      </c>
      <c r="BE175" t="s">
        <v>318</v>
      </c>
      <c r="BF175" t="s">
        <v>311</v>
      </c>
      <c r="BG175" t="s">
        <v>317</v>
      </c>
      <c r="BH175" t="s">
        <v>312</v>
      </c>
      <c r="BI175" t="s">
        <v>316</v>
      </c>
      <c r="BJ175" t="s">
        <v>311</v>
      </c>
      <c r="BK175" t="s">
        <v>311</v>
      </c>
      <c r="BL175" t="s">
        <v>329</v>
      </c>
      <c r="BM175" t="s">
        <v>317</v>
      </c>
      <c r="BN175" t="s">
        <v>312</v>
      </c>
      <c r="BO175" t="s">
        <v>316</v>
      </c>
      <c r="BP175" t="s">
        <v>317</v>
      </c>
      <c r="BQ175" t="s">
        <v>312</v>
      </c>
      <c r="BR175" t="s">
        <v>311</v>
      </c>
      <c r="BS175" t="s">
        <v>316</v>
      </c>
      <c r="BT175" t="s">
        <v>311</v>
      </c>
      <c r="BU175" t="s">
        <v>311</v>
      </c>
      <c r="BV175" t="s">
        <v>311</v>
      </c>
      <c r="BW175" t="s">
        <v>318</v>
      </c>
      <c r="BX175" t="s">
        <v>311</v>
      </c>
      <c r="BY175" t="s">
        <v>311</v>
      </c>
      <c r="BZ175" t="s">
        <v>311</v>
      </c>
      <c r="CA175" t="s">
        <v>314</v>
      </c>
      <c r="CB175" t="s">
        <v>317</v>
      </c>
      <c r="CC175" t="s">
        <v>311</v>
      </c>
      <c r="CD175" t="s">
        <v>317</v>
      </c>
      <c r="CE175" t="s">
        <v>316</v>
      </c>
      <c r="CF175" t="s">
        <v>313</v>
      </c>
      <c r="CG175" t="s">
        <v>316</v>
      </c>
      <c r="CH175" t="s">
        <v>311</v>
      </c>
      <c r="CI175" t="s">
        <v>317</v>
      </c>
      <c r="CJ175" t="s">
        <v>316</v>
      </c>
      <c r="CK175" t="s">
        <v>311</v>
      </c>
    </row>
    <row r="176" spans="1:89" x14ac:dyDescent="0.25">
      <c r="A176" s="25" t="s">
        <v>268</v>
      </c>
      <c r="B176" t="s">
        <v>311</v>
      </c>
      <c r="C176" t="s">
        <v>311</v>
      </c>
      <c r="D176" t="s">
        <v>311</v>
      </c>
      <c r="E176" t="s">
        <v>312</v>
      </c>
      <c r="F176" t="s">
        <v>312</v>
      </c>
      <c r="G176" t="s">
        <v>312</v>
      </c>
      <c r="H176" t="s">
        <v>313</v>
      </c>
      <c r="I176" t="s">
        <v>311</v>
      </c>
      <c r="J176" t="s">
        <v>316</v>
      </c>
      <c r="K176" t="s">
        <v>311</v>
      </c>
      <c r="L176" t="s">
        <v>316</v>
      </c>
      <c r="M176" t="s">
        <v>311</v>
      </c>
      <c r="N176" t="s">
        <v>316</v>
      </c>
      <c r="O176" t="s">
        <v>311</v>
      </c>
      <c r="P176" t="s">
        <v>316</v>
      </c>
      <c r="Q176" t="s">
        <v>316</v>
      </c>
      <c r="R176" t="s">
        <v>311</v>
      </c>
      <c r="S176" t="s">
        <v>311</v>
      </c>
      <c r="T176" t="s">
        <v>317</v>
      </c>
      <c r="U176" t="s">
        <v>317</v>
      </c>
      <c r="V176" t="s">
        <v>311</v>
      </c>
      <c r="W176" t="s">
        <v>316</v>
      </c>
      <c r="X176" t="s">
        <v>311</v>
      </c>
      <c r="Y176" t="s">
        <v>311</v>
      </c>
      <c r="Z176" t="s">
        <v>316</v>
      </c>
      <c r="AA176" t="s">
        <v>312</v>
      </c>
      <c r="AB176" t="s">
        <v>312</v>
      </c>
      <c r="AC176" t="s">
        <v>311</v>
      </c>
      <c r="AD176" t="s">
        <v>311</v>
      </c>
      <c r="AE176" t="s">
        <v>314</v>
      </c>
      <c r="AF176" t="s">
        <v>312</v>
      </c>
      <c r="AG176" t="s">
        <v>311</v>
      </c>
      <c r="AH176" t="s">
        <v>318</v>
      </c>
      <c r="AI176" t="s">
        <v>311</v>
      </c>
      <c r="AJ176" t="s">
        <v>317</v>
      </c>
      <c r="AK176" t="s">
        <v>311</v>
      </c>
      <c r="AL176" t="s">
        <v>312</v>
      </c>
      <c r="AM176" t="s">
        <v>316</v>
      </c>
      <c r="AN176" t="s">
        <v>316</v>
      </c>
      <c r="AO176" t="s">
        <v>318</v>
      </c>
      <c r="AP176" t="s">
        <v>316</v>
      </c>
      <c r="AQ176" t="s">
        <v>317</v>
      </c>
      <c r="AR176" t="s">
        <v>312</v>
      </c>
      <c r="AS176" t="s">
        <v>311</v>
      </c>
      <c r="AT176" t="s">
        <v>316</v>
      </c>
      <c r="AU176" t="s">
        <v>312</v>
      </c>
      <c r="AV176" t="s">
        <v>312</v>
      </c>
      <c r="AW176" t="s">
        <v>316</v>
      </c>
      <c r="AX176" t="s">
        <v>311</v>
      </c>
      <c r="AY176" t="s">
        <v>311</v>
      </c>
      <c r="AZ176" t="s">
        <v>316</v>
      </c>
      <c r="BA176" t="s">
        <v>316</v>
      </c>
      <c r="BB176" t="s">
        <v>314</v>
      </c>
      <c r="BC176" t="s">
        <v>316</v>
      </c>
      <c r="BD176" t="s">
        <v>311</v>
      </c>
      <c r="BE176" t="s">
        <v>318</v>
      </c>
      <c r="BF176" t="s">
        <v>311</v>
      </c>
      <c r="BG176" t="s">
        <v>316</v>
      </c>
      <c r="BH176" t="s">
        <v>311</v>
      </c>
      <c r="BI176" t="s">
        <v>316</v>
      </c>
      <c r="BJ176" t="s">
        <v>311</v>
      </c>
      <c r="BK176" t="s">
        <v>312</v>
      </c>
      <c r="BL176" t="s">
        <v>311</v>
      </c>
      <c r="BM176" t="s">
        <v>311</v>
      </c>
      <c r="BN176" t="s">
        <v>314</v>
      </c>
      <c r="BO176" t="s">
        <v>317</v>
      </c>
      <c r="BP176" t="s">
        <v>311</v>
      </c>
      <c r="BQ176" t="s">
        <v>311</v>
      </c>
      <c r="BR176" t="s">
        <v>311</v>
      </c>
      <c r="BS176" t="s">
        <v>311</v>
      </c>
      <c r="BT176" t="s">
        <v>314</v>
      </c>
      <c r="BU176" t="s">
        <v>318</v>
      </c>
      <c r="BV176" t="s">
        <v>311</v>
      </c>
      <c r="BW176" t="s">
        <v>316</v>
      </c>
      <c r="BX176" t="s">
        <v>317</v>
      </c>
      <c r="BY176" t="s">
        <v>312</v>
      </c>
      <c r="BZ176" t="s">
        <v>311</v>
      </c>
      <c r="CA176" t="s">
        <v>311</v>
      </c>
      <c r="CB176" t="s">
        <v>317</v>
      </c>
      <c r="CC176" t="s">
        <v>316</v>
      </c>
      <c r="CD176" t="s">
        <v>314</v>
      </c>
      <c r="CE176" t="s">
        <v>317</v>
      </c>
      <c r="CF176" t="s">
        <v>312</v>
      </c>
      <c r="CG176" t="s">
        <v>316</v>
      </c>
      <c r="CH176" t="s">
        <v>313</v>
      </c>
      <c r="CI176" t="s">
        <v>311</v>
      </c>
      <c r="CJ176" t="s">
        <v>316</v>
      </c>
      <c r="CK176" t="s">
        <v>316</v>
      </c>
    </row>
    <row r="177" spans="1:89" x14ac:dyDescent="0.25">
      <c r="A177" s="25" t="s">
        <v>269</v>
      </c>
      <c r="B177" t="s">
        <v>314</v>
      </c>
      <c r="C177" t="s">
        <v>312</v>
      </c>
      <c r="D177" t="s">
        <v>314</v>
      </c>
      <c r="E177" t="s">
        <v>311</v>
      </c>
      <c r="F177" t="s">
        <v>311</v>
      </c>
      <c r="G177" t="s">
        <v>311</v>
      </c>
      <c r="H177" t="s">
        <v>314</v>
      </c>
      <c r="I177" t="s">
        <v>311</v>
      </c>
      <c r="J177" t="s">
        <v>317</v>
      </c>
      <c r="K177" t="s">
        <v>311</v>
      </c>
      <c r="L177" t="s">
        <v>316</v>
      </c>
      <c r="M177" t="s">
        <v>316</v>
      </c>
      <c r="N177" t="s">
        <v>311</v>
      </c>
      <c r="O177" t="s">
        <v>311</v>
      </c>
      <c r="P177" t="s">
        <v>311</v>
      </c>
      <c r="Q177" t="s">
        <v>317</v>
      </c>
      <c r="R177" t="s">
        <v>311</v>
      </c>
      <c r="S177" t="s">
        <v>313</v>
      </c>
      <c r="T177" t="s">
        <v>316</v>
      </c>
      <c r="U177" t="s">
        <v>311</v>
      </c>
      <c r="V177" t="s">
        <v>311</v>
      </c>
      <c r="W177" t="s">
        <v>311</v>
      </c>
      <c r="X177" t="s">
        <v>311</v>
      </c>
      <c r="Y177" t="s">
        <v>314</v>
      </c>
      <c r="Z177" t="s">
        <v>318</v>
      </c>
      <c r="AA177" t="s">
        <v>311</v>
      </c>
      <c r="AB177" t="s">
        <v>311</v>
      </c>
      <c r="AC177" t="s">
        <v>311</v>
      </c>
      <c r="AD177" t="s">
        <v>317</v>
      </c>
      <c r="AE177" t="s">
        <v>311</v>
      </c>
      <c r="AF177" t="s">
        <v>311</v>
      </c>
      <c r="AG177" t="s">
        <v>312</v>
      </c>
      <c r="AH177" t="s">
        <v>311</v>
      </c>
      <c r="AI177" t="s">
        <v>311</v>
      </c>
      <c r="AJ177" t="s">
        <v>316</v>
      </c>
      <c r="AK177" t="s">
        <v>318</v>
      </c>
      <c r="AL177" t="s">
        <v>311</v>
      </c>
      <c r="AM177" t="s">
        <v>316</v>
      </c>
      <c r="AN177" t="s">
        <v>316</v>
      </c>
      <c r="AO177" t="s">
        <v>311</v>
      </c>
      <c r="AP177" t="s">
        <v>311</v>
      </c>
      <c r="AQ177" t="s">
        <v>311</v>
      </c>
      <c r="AR177" t="s">
        <v>312</v>
      </c>
      <c r="AS177" t="s">
        <v>311</v>
      </c>
      <c r="AT177" t="s">
        <v>317</v>
      </c>
      <c r="AU177" t="s">
        <v>312</v>
      </c>
      <c r="AV177" t="s">
        <v>312</v>
      </c>
      <c r="AW177" t="s">
        <v>311</v>
      </c>
      <c r="AX177" t="s">
        <v>311</v>
      </c>
      <c r="AY177" t="s">
        <v>311</v>
      </c>
      <c r="AZ177" t="s">
        <v>313</v>
      </c>
      <c r="BA177" t="s">
        <v>311</v>
      </c>
      <c r="BB177" t="s">
        <v>314</v>
      </c>
      <c r="BC177" t="s">
        <v>316</v>
      </c>
      <c r="BD177" t="s">
        <v>311</v>
      </c>
      <c r="BE177" t="s">
        <v>318</v>
      </c>
      <c r="BF177" t="s">
        <v>311</v>
      </c>
      <c r="BG177" t="s">
        <v>316</v>
      </c>
      <c r="BH177" t="s">
        <v>312</v>
      </c>
      <c r="BI177" t="s">
        <v>311</v>
      </c>
      <c r="BJ177" t="s">
        <v>311</v>
      </c>
      <c r="BK177" t="s">
        <v>311</v>
      </c>
      <c r="BL177" t="s">
        <v>311</v>
      </c>
      <c r="BM177" t="s">
        <v>316</v>
      </c>
      <c r="BN177" t="s">
        <v>317</v>
      </c>
      <c r="BO177" t="s">
        <v>316</v>
      </c>
      <c r="BP177" t="s">
        <v>317</v>
      </c>
      <c r="BQ177" t="s">
        <v>312</v>
      </c>
      <c r="BR177" t="s">
        <v>311</v>
      </c>
      <c r="BS177" t="s">
        <v>316</v>
      </c>
      <c r="BT177" t="s">
        <v>317</v>
      </c>
      <c r="BU177" t="s">
        <v>311</v>
      </c>
      <c r="BV177" t="s">
        <v>316</v>
      </c>
      <c r="BW177" t="s">
        <v>316</v>
      </c>
      <c r="BX177" t="s">
        <v>311</v>
      </c>
      <c r="BY177" t="s">
        <v>313</v>
      </c>
      <c r="BZ177" t="s">
        <v>316</v>
      </c>
      <c r="CA177" t="s">
        <v>311</v>
      </c>
      <c r="CB177" t="s">
        <v>317</v>
      </c>
      <c r="CC177" t="s">
        <v>316</v>
      </c>
      <c r="CD177" t="s">
        <v>317</v>
      </c>
      <c r="CE177" t="s">
        <v>318</v>
      </c>
      <c r="CF177" t="s">
        <v>312</v>
      </c>
      <c r="CG177" t="s">
        <v>316</v>
      </c>
      <c r="CH177" t="s">
        <v>312</v>
      </c>
      <c r="CI177" t="s">
        <v>317</v>
      </c>
      <c r="CJ177" t="s">
        <v>311</v>
      </c>
      <c r="CK177" t="s">
        <v>311</v>
      </c>
    </row>
    <row r="178" spans="1:89" x14ac:dyDescent="0.25">
      <c r="A178" s="25" t="s">
        <v>270</v>
      </c>
      <c r="B178" t="s">
        <v>312</v>
      </c>
      <c r="C178" t="s">
        <v>311</v>
      </c>
      <c r="D178" t="s">
        <v>311</v>
      </c>
      <c r="E178" t="s">
        <v>312</v>
      </c>
      <c r="F178" t="s">
        <v>311</v>
      </c>
      <c r="G178" t="s">
        <v>312</v>
      </c>
      <c r="H178" t="s">
        <v>311</v>
      </c>
      <c r="I178" t="s">
        <v>311</v>
      </c>
      <c r="J178" t="s">
        <v>317</v>
      </c>
      <c r="K178" t="s">
        <v>311</v>
      </c>
      <c r="L178" t="s">
        <v>318</v>
      </c>
      <c r="M178" t="s">
        <v>311</v>
      </c>
      <c r="N178" t="s">
        <v>311</v>
      </c>
      <c r="O178" t="s">
        <v>311</v>
      </c>
      <c r="P178" t="s">
        <v>318</v>
      </c>
      <c r="Q178" t="s">
        <v>316</v>
      </c>
      <c r="R178" t="s">
        <v>311</v>
      </c>
      <c r="S178" t="s">
        <v>311</v>
      </c>
      <c r="T178" t="s">
        <v>317</v>
      </c>
      <c r="U178" t="s">
        <v>311</v>
      </c>
      <c r="V178" t="s">
        <v>311</v>
      </c>
      <c r="W178" t="s">
        <v>316</v>
      </c>
      <c r="X178" t="s">
        <v>311</v>
      </c>
      <c r="Y178" t="s">
        <v>311</v>
      </c>
      <c r="Z178" t="s">
        <v>316</v>
      </c>
      <c r="AA178" t="s">
        <v>311</v>
      </c>
      <c r="AB178" t="s">
        <v>312</v>
      </c>
      <c r="AC178" t="s">
        <v>311</v>
      </c>
      <c r="AD178" t="s">
        <v>311</v>
      </c>
      <c r="AE178" t="s">
        <v>311</v>
      </c>
      <c r="AF178" t="s">
        <v>313</v>
      </c>
      <c r="AG178" t="s">
        <v>314</v>
      </c>
      <c r="AH178" t="s">
        <v>316</v>
      </c>
      <c r="AI178" t="s">
        <v>311</v>
      </c>
      <c r="AJ178" t="s">
        <v>317</v>
      </c>
      <c r="AK178" t="s">
        <v>311</v>
      </c>
      <c r="AL178" t="s">
        <v>314</v>
      </c>
      <c r="AM178" t="s">
        <v>317</v>
      </c>
      <c r="AN178" t="s">
        <v>316</v>
      </c>
      <c r="AO178" t="s">
        <v>318</v>
      </c>
      <c r="AP178" t="s">
        <v>316</v>
      </c>
      <c r="AQ178" t="s">
        <v>311</v>
      </c>
      <c r="AR178" t="s">
        <v>313</v>
      </c>
      <c r="AS178" t="s">
        <v>330</v>
      </c>
      <c r="AT178" t="s">
        <v>317</v>
      </c>
      <c r="AU178" t="s">
        <v>311</v>
      </c>
      <c r="AV178" t="s">
        <v>330</v>
      </c>
      <c r="AW178" t="s">
        <v>311</v>
      </c>
      <c r="AX178" t="s">
        <v>311</v>
      </c>
      <c r="AY178" t="s">
        <v>312</v>
      </c>
      <c r="AZ178" t="s">
        <v>316</v>
      </c>
      <c r="BA178" t="s">
        <v>311</v>
      </c>
      <c r="BB178" t="s">
        <v>312</v>
      </c>
      <c r="BC178" t="s">
        <v>318</v>
      </c>
      <c r="BD178" t="s">
        <v>311</v>
      </c>
      <c r="BE178" t="s">
        <v>311</v>
      </c>
      <c r="BF178" t="s">
        <v>316</v>
      </c>
      <c r="BG178" t="s">
        <v>316</v>
      </c>
      <c r="BH178" t="s">
        <v>311</v>
      </c>
      <c r="BI178" t="s">
        <v>311</v>
      </c>
      <c r="BJ178" t="s">
        <v>314</v>
      </c>
      <c r="BK178" t="s">
        <v>312</v>
      </c>
      <c r="BL178" t="s">
        <v>311</v>
      </c>
      <c r="BM178" t="s">
        <v>316</v>
      </c>
      <c r="BN178" t="s">
        <v>317</v>
      </c>
      <c r="BO178" t="s">
        <v>311</v>
      </c>
      <c r="BP178" t="s">
        <v>311</v>
      </c>
      <c r="BQ178" t="s">
        <v>311</v>
      </c>
      <c r="BR178" t="s">
        <v>316</v>
      </c>
      <c r="BS178" t="s">
        <v>316</v>
      </c>
      <c r="BT178" t="s">
        <v>311</v>
      </c>
      <c r="BU178" t="s">
        <v>311</v>
      </c>
      <c r="BV178" t="s">
        <v>311</v>
      </c>
      <c r="BW178" t="s">
        <v>318</v>
      </c>
      <c r="BX178" t="s">
        <v>317</v>
      </c>
      <c r="BY178" t="s">
        <v>311</v>
      </c>
      <c r="BZ178" t="s">
        <v>316</v>
      </c>
      <c r="CA178" t="s">
        <v>311</v>
      </c>
      <c r="CB178" t="s">
        <v>317</v>
      </c>
      <c r="CC178" t="s">
        <v>311</v>
      </c>
      <c r="CD178" t="s">
        <v>311</v>
      </c>
      <c r="CE178" t="s">
        <v>318</v>
      </c>
      <c r="CF178" t="s">
        <v>311</v>
      </c>
      <c r="CG178" t="s">
        <v>311</v>
      </c>
      <c r="CH178" t="s">
        <v>312</v>
      </c>
      <c r="CI178" t="s">
        <v>316</v>
      </c>
      <c r="CJ178" t="s">
        <v>314</v>
      </c>
      <c r="CK178" t="s">
        <v>311</v>
      </c>
    </row>
    <row r="179" spans="1:89" x14ac:dyDescent="0.25">
      <c r="A179" s="25" t="s">
        <v>271</v>
      </c>
      <c r="B179" t="s">
        <v>311</v>
      </c>
      <c r="C179" t="s">
        <v>311</v>
      </c>
      <c r="D179" t="s">
        <v>311</v>
      </c>
      <c r="E179" t="s">
        <v>312</v>
      </c>
      <c r="F179" t="s">
        <v>312</v>
      </c>
      <c r="G179" t="s">
        <v>313</v>
      </c>
      <c r="H179" t="s">
        <v>312</v>
      </c>
      <c r="I179" t="s">
        <v>312</v>
      </c>
      <c r="J179" t="s">
        <v>317</v>
      </c>
      <c r="K179" t="s">
        <v>318</v>
      </c>
      <c r="L179" t="s">
        <v>317</v>
      </c>
      <c r="M179" t="s">
        <v>313</v>
      </c>
      <c r="N179" t="s">
        <v>311</v>
      </c>
      <c r="O179" t="s">
        <v>316</v>
      </c>
      <c r="P179" t="s">
        <v>317</v>
      </c>
      <c r="Q179" t="s">
        <v>311</v>
      </c>
      <c r="R179" t="s">
        <v>311</v>
      </c>
      <c r="S179" t="s">
        <v>311</v>
      </c>
      <c r="T179" t="s">
        <v>317</v>
      </c>
      <c r="U179" t="s">
        <v>316</v>
      </c>
      <c r="V179" t="s">
        <v>311</v>
      </c>
      <c r="W179" t="s">
        <v>318</v>
      </c>
      <c r="X179" t="s">
        <v>311</v>
      </c>
      <c r="Y179" t="s">
        <v>311</v>
      </c>
      <c r="Z179" t="s">
        <v>316</v>
      </c>
      <c r="AA179" t="s">
        <v>312</v>
      </c>
      <c r="AB179" t="s">
        <v>312</v>
      </c>
      <c r="AC179" t="s">
        <v>311</v>
      </c>
      <c r="AD179" t="s">
        <v>316</v>
      </c>
      <c r="AE179" t="s">
        <v>316</v>
      </c>
      <c r="AF179" t="s">
        <v>312</v>
      </c>
      <c r="AH179" t="s">
        <v>311</v>
      </c>
      <c r="AI179" t="s">
        <v>311</v>
      </c>
      <c r="AJ179" t="s">
        <v>311</v>
      </c>
      <c r="AK179" t="s">
        <v>311</v>
      </c>
      <c r="AL179" t="s">
        <v>313</v>
      </c>
      <c r="AM179" t="s">
        <v>316</v>
      </c>
      <c r="AN179" t="s">
        <v>311</v>
      </c>
      <c r="AO179" t="s">
        <v>318</v>
      </c>
      <c r="AP179" t="s">
        <v>317</v>
      </c>
      <c r="AQ179" t="s">
        <v>317</v>
      </c>
      <c r="AR179" t="s">
        <v>313</v>
      </c>
      <c r="AS179" t="s">
        <v>311</v>
      </c>
      <c r="AT179" t="s">
        <v>317</v>
      </c>
      <c r="AU179" t="s">
        <v>312</v>
      </c>
      <c r="AV179" t="s">
        <v>312</v>
      </c>
      <c r="AW179" t="s">
        <v>316</v>
      </c>
      <c r="AX179" t="s">
        <v>311</v>
      </c>
      <c r="AY179" t="s">
        <v>311</v>
      </c>
      <c r="AZ179" t="s">
        <v>314</v>
      </c>
      <c r="BA179" t="s">
        <v>311</v>
      </c>
      <c r="BB179" t="s">
        <v>317</v>
      </c>
      <c r="BC179" t="s">
        <v>311</v>
      </c>
      <c r="BD179" t="s">
        <v>311</v>
      </c>
      <c r="BE179" t="s">
        <v>318</v>
      </c>
      <c r="BF179" t="s">
        <v>316</v>
      </c>
      <c r="BG179" t="s">
        <v>311</v>
      </c>
      <c r="BH179" t="s">
        <v>311</v>
      </c>
      <c r="BI179" t="s">
        <v>316</v>
      </c>
      <c r="BJ179" t="s">
        <v>314</v>
      </c>
      <c r="BK179" t="s">
        <v>311</v>
      </c>
      <c r="BL179" t="s">
        <v>311</v>
      </c>
      <c r="BM179" t="s">
        <v>311</v>
      </c>
      <c r="BN179" t="s">
        <v>311</v>
      </c>
      <c r="BO179" t="s">
        <v>316</v>
      </c>
      <c r="BP179" t="s">
        <v>316</v>
      </c>
      <c r="BQ179" t="s">
        <v>311</v>
      </c>
      <c r="BR179" t="s">
        <v>316</v>
      </c>
      <c r="BS179" t="s">
        <v>311</v>
      </c>
      <c r="BT179" t="s">
        <v>311</v>
      </c>
      <c r="BU179" t="s">
        <v>317</v>
      </c>
      <c r="BV179" t="s">
        <v>311</v>
      </c>
      <c r="BW179" t="s">
        <v>311</v>
      </c>
      <c r="BX179" t="s">
        <v>318</v>
      </c>
      <c r="BY179" t="s">
        <v>311</v>
      </c>
      <c r="BZ179" t="s">
        <v>316</v>
      </c>
      <c r="CA179" t="s">
        <v>311</v>
      </c>
      <c r="CB179" t="s">
        <v>317</v>
      </c>
      <c r="CC179" t="s">
        <v>316</v>
      </c>
      <c r="CD179" t="s">
        <v>317</v>
      </c>
      <c r="CE179" t="s">
        <v>318</v>
      </c>
      <c r="CF179" t="s">
        <v>312</v>
      </c>
      <c r="CG179" t="s">
        <v>316</v>
      </c>
      <c r="CH179" t="s">
        <v>311</v>
      </c>
      <c r="CI179" t="s">
        <v>317</v>
      </c>
      <c r="CJ179" t="s">
        <v>317</v>
      </c>
      <c r="CK179" t="s">
        <v>316</v>
      </c>
    </row>
    <row r="180" spans="1:89" x14ac:dyDescent="0.25">
      <c r="A180" s="25" t="s">
        <v>272</v>
      </c>
      <c r="B180" t="s">
        <v>314</v>
      </c>
      <c r="C180" t="s">
        <v>311</v>
      </c>
      <c r="D180" t="s">
        <v>311</v>
      </c>
      <c r="E180" t="s">
        <v>312</v>
      </c>
      <c r="F180" t="s">
        <v>312</v>
      </c>
      <c r="G180" t="s">
        <v>312</v>
      </c>
      <c r="H180" t="s">
        <v>311</v>
      </c>
      <c r="I180" t="s">
        <v>311</v>
      </c>
      <c r="J180" t="s">
        <v>317</v>
      </c>
      <c r="K180" t="s">
        <v>316</v>
      </c>
      <c r="L180" t="s">
        <v>311</v>
      </c>
      <c r="M180" t="s">
        <v>311</v>
      </c>
      <c r="N180" t="s">
        <v>316</v>
      </c>
      <c r="O180" t="s">
        <v>316</v>
      </c>
      <c r="P180" t="s">
        <v>311</v>
      </c>
      <c r="Q180" t="s">
        <v>311</v>
      </c>
      <c r="R180" t="s">
        <v>311</v>
      </c>
      <c r="S180" t="s">
        <v>311</v>
      </c>
      <c r="T180" t="s">
        <v>318</v>
      </c>
      <c r="U180" t="s">
        <v>316</v>
      </c>
      <c r="V180" t="s">
        <v>313</v>
      </c>
      <c r="W180" t="s">
        <v>311</v>
      </c>
      <c r="X180" t="s">
        <v>311</v>
      </c>
      <c r="Y180" t="s">
        <v>311</v>
      </c>
      <c r="Z180" t="s">
        <v>311</v>
      </c>
      <c r="AA180" t="s">
        <v>312</v>
      </c>
      <c r="AB180" t="s">
        <v>313</v>
      </c>
      <c r="AC180" t="s">
        <v>316</v>
      </c>
      <c r="AD180" t="s">
        <v>318</v>
      </c>
      <c r="AE180" t="s">
        <v>314</v>
      </c>
      <c r="AF180" t="s">
        <v>311</v>
      </c>
      <c r="AG180" t="s">
        <v>311</v>
      </c>
      <c r="AH180" t="s">
        <v>311</v>
      </c>
      <c r="AI180" t="s">
        <v>311</v>
      </c>
      <c r="AJ180" t="s">
        <v>317</v>
      </c>
      <c r="AK180" t="s">
        <v>311</v>
      </c>
      <c r="AL180" t="s">
        <v>313</v>
      </c>
      <c r="AM180" t="s">
        <v>316</v>
      </c>
      <c r="AN180" t="s">
        <v>311</v>
      </c>
      <c r="AO180" t="s">
        <v>318</v>
      </c>
      <c r="AP180" t="s">
        <v>317</v>
      </c>
      <c r="AQ180" t="s">
        <v>317</v>
      </c>
      <c r="AR180" t="s">
        <v>313</v>
      </c>
      <c r="AS180" t="s">
        <v>311</v>
      </c>
      <c r="AT180" t="s">
        <v>317</v>
      </c>
      <c r="AU180" t="s">
        <v>312</v>
      </c>
      <c r="AV180" t="s">
        <v>312</v>
      </c>
      <c r="AW180" t="s">
        <v>316</v>
      </c>
      <c r="AX180" t="s">
        <v>316</v>
      </c>
      <c r="AY180" t="s">
        <v>311</v>
      </c>
      <c r="AZ180" t="s">
        <v>316</v>
      </c>
      <c r="BA180" t="s">
        <v>311</v>
      </c>
      <c r="BB180" t="s">
        <v>312</v>
      </c>
      <c r="BC180" t="s">
        <v>311</v>
      </c>
      <c r="BD180" t="s">
        <v>316</v>
      </c>
      <c r="BE180" t="s">
        <v>318</v>
      </c>
      <c r="BF180" t="s">
        <v>316</v>
      </c>
      <c r="BG180" t="s">
        <v>316</v>
      </c>
      <c r="BH180" t="s">
        <v>311</v>
      </c>
      <c r="BI180" t="s">
        <v>316</v>
      </c>
      <c r="BJ180" t="s">
        <v>311</v>
      </c>
      <c r="BK180" t="s">
        <v>311</v>
      </c>
      <c r="BL180" t="s">
        <v>311</v>
      </c>
      <c r="BM180" t="s">
        <v>316</v>
      </c>
      <c r="BN180" t="s">
        <v>312</v>
      </c>
      <c r="BO180" t="s">
        <v>316</v>
      </c>
      <c r="BP180" t="s">
        <v>316</v>
      </c>
      <c r="BQ180" t="s">
        <v>312</v>
      </c>
      <c r="BR180" t="s">
        <v>316</v>
      </c>
      <c r="BS180" t="s">
        <v>316</v>
      </c>
      <c r="BT180" t="s">
        <v>317</v>
      </c>
      <c r="BU180" t="s">
        <v>316</v>
      </c>
      <c r="BV180" t="s">
        <v>311</v>
      </c>
      <c r="BW180" t="s">
        <v>311</v>
      </c>
      <c r="BX180" t="s">
        <v>311</v>
      </c>
      <c r="BY180" t="s">
        <v>312</v>
      </c>
      <c r="BZ180" t="s">
        <v>317</v>
      </c>
      <c r="CA180" t="s">
        <v>314</v>
      </c>
      <c r="CB180" t="s">
        <v>317</v>
      </c>
      <c r="CC180" t="s">
        <v>316</v>
      </c>
      <c r="CD180" t="s">
        <v>311</v>
      </c>
      <c r="CE180" t="s">
        <v>311</v>
      </c>
      <c r="CF180" t="s">
        <v>311</v>
      </c>
      <c r="CG180" t="s">
        <v>317</v>
      </c>
      <c r="CH180" t="s">
        <v>313</v>
      </c>
      <c r="CI180" t="s">
        <v>317</v>
      </c>
      <c r="CJ180" t="s">
        <v>311</v>
      </c>
      <c r="CK180" t="s">
        <v>318</v>
      </c>
    </row>
    <row r="181" spans="1:89" x14ac:dyDescent="0.25">
      <c r="A181" s="25" t="s">
        <v>273</v>
      </c>
      <c r="B181" t="s">
        <v>313</v>
      </c>
      <c r="C181" t="s">
        <v>312</v>
      </c>
      <c r="D181" t="s">
        <v>312</v>
      </c>
      <c r="E181" t="s">
        <v>312</v>
      </c>
      <c r="F181" t="s">
        <v>313</v>
      </c>
      <c r="G181" t="s">
        <v>313</v>
      </c>
      <c r="H181" t="s">
        <v>312</v>
      </c>
      <c r="I181" t="s">
        <v>311</v>
      </c>
      <c r="J181" t="s">
        <v>317</v>
      </c>
      <c r="K181" t="s">
        <v>311</v>
      </c>
      <c r="L181" t="s">
        <v>329</v>
      </c>
      <c r="M181" t="s">
        <v>311</v>
      </c>
      <c r="N181" t="s">
        <v>311</v>
      </c>
      <c r="O181" t="s">
        <v>311</v>
      </c>
      <c r="P181" t="s">
        <v>311</v>
      </c>
      <c r="Q181" t="s">
        <v>311</v>
      </c>
      <c r="R181" t="s">
        <v>316</v>
      </c>
      <c r="S181" t="s">
        <v>311</v>
      </c>
      <c r="T181" t="s">
        <v>318</v>
      </c>
      <c r="U181" t="s">
        <v>316</v>
      </c>
      <c r="V181" t="s">
        <v>311</v>
      </c>
      <c r="W181" t="s">
        <v>316</v>
      </c>
      <c r="X181" t="s">
        <v>311</v>
      </c>
      <c r="Y181" t="s">
        <v>311</v>
      </c>
      <c r="Z181" t="s">
        <v>316</v>
      </c>
      <c r="AA181" t="s">
        <v>313</v>
      </c>
      <c r="AB181" t="s">
        <v>313</v>
      </c>
      <c r="AC181" t="s">
        <v>316</v>
      </c>
      <c r="AD181" t="s">
        <v>311</v>
      </c>
      <c r="AE181" t="s">
        <v>313</v>
      </c>
      <c r="AF181" t="s">
        <v>311</v>
      </c>
      <c r="AG181" t="s">
        <v>312</v>
      </c>
      <c r="AH181" t="s">
        <v>311</v>
      </c>
      <c r="AI181" t="s">
        <v>311</v>
      </c>
      <c r="AJ181" t="s">
        <v>317</v>
      </c>
      <c r="AK181" t="s">
        <v>311</v>
      </c>
      <c r="AL181" t="s">
        <v>313</v>
      </c>
      <c r="AM181" t="s">
        <v>317</v>
      </c>
      <c r="AN181" t="s">
        <v>316</v>
      </c>
      <c r="AO181" t="s">
        <v>318</v>
      </c>
      <c r="AP181" t="s">
        <v>311</v>
      </c>
      <c r="AQ181" t="s">
        <v>311</v>
      </c>
      <c r="AR181" t="s">
        <v>313</v>
      </c>
      <c r="AS181" t="s">
        <v>311</v>
      </c>
      <c r="AT181" t="s">
        <v>317</v>
      </c>
      <c r="AU181" t="s">
        <v>311</v>
      </c>
      <c r="AV181" t="s">
        <v>312</v>
      </c>
      <c r="AW181" t="s">
        <v>311</v>
      </c>
      <c r="AX181" t="s">
        <v>311</v>
      </c>
      <c r="AY181" t="s">
        <v>311</v>
      </c>
      <c r="AZ181" t="s">
        <v>316</v>
      </c>
      <c r="BA181" t="s">
        <v>311</v>
      </c>
      <c r="BB181" t="s">
        <v>311</v>
      </c>
      <c r="BC181" t="s">
        <v>316</v>
      </c>
      <c r="BD181" t="s">
        <v>317</v>
      </c>
      <c r="BE181" t="s">
        <v>318</v>
      </c>
      <c r="BF181" t="s">
        <v>312</v>
      </c>
      <c r="BG181" t="s">
        <v>311</v>
      </c>
      <c r="BH181" t="s">
        <v>311</v>
      </c>
      <c r="BI181" t="s">
        <v>317</v>
      </c>
      <c r="BJ181" t="s">
        <v>311</v>
      </c>
      <c r="BK181" t="s">
        <v>311</v>
      </c>
      <c r="BL181" t="s">
        <v>311</v>
      </c>
      <c r="BM181" t="s">
        <v>316</v>
      </c>
      <c r="BN181" t="s">
        <v>317</v>
      </c>
      <c r="BO181" t="s">
        <v>317</v>
      </c>
      <c r="BP181" t="s">
        <v>317</v>
      </c>
      <c r="BQ181" t="s">
        <v>311</v>
      </c>
      <c r="BR181" t="s">
        <v>311</v>
      </c>
      <c r="BS181" t="s">
        <v>311</v>
      </c>
      <c r="BT181" t="s">
        <v>316</v>
      </c>
      <c r="BU181" t="s">
        <v>316</v>
      </c>
      <c r="BV181" t="s">
        <v>311</v>
      </c>
      <c r="BW181" t="s">
        <v>313</v>
      </c>
      <c r="BX181" t="s">
        <v>316</v>
      </c>
      <c r="BY181" t="s">
        <v>313</v>
      </c>
      <c r="BZ181" t="s">
        <v>316</v>
      </c>
      <c r="CA181" t="s">
        <v>312</v>
      </c>
      <c r="CB181" t="s">
        <v>316</v>
      </c>
      <c r="CC181" t="s">
        <v>316</v>
      </c>
      <c r="CD181" t="s">
        <v>317</v>
      </c>
      <c r="CE181" t="s">
        <v>317</v>
      </c>
      <c r="CF181" t="s">
        <v>314</v>
      </c>
      <c r="CG181" t="s">
        <v>316</v>
      </c>
      <c r="CH181" t="s">
        <v>314</v>
      </c>
      <c r="CI181" t="s">
        <v>317</v>
      </c>
      <c r="CJ181" t="s">
        <v>311</v>
      </c>
      <c r="CK181" t="s">
        <v>317</v>
      </c>
    </row>
    <row r="182" spans="1:89" x14ac:dyDescent="0.25">
      <c r="A182" s="25" t="s">
        <v>274</v>
      </c>
      <c r="B182" t="s">
        <v>311</v>
      </c>
      <c r="C182" t="s">
        <v>312</v>
      </c>
      <c r="D182" t="s">
        <v>311</v>
      </c>
      <c r="E182" t="s">
        <v>312</v>
      </c>
      <c r="F182" t="s">
        <v>311</v>
      </c>
      <c r="G182" t="s">
        <v>314</v>
      </c>
      <c r="H182" t="s">
        <v>311</v>
      </c>
      <c r="I182" t="s">
        <v>311</v>
      </c>
      <c r="J182" t="s">
        <v>317</v>
      </c>
      <c r="K182" t="s">
        <v>315</v>
      </c>
      <c r="L182" t="s">
        <v>318</v>
      </c>
      <c r="M182" t="s">
        <v>315</v>
      </c>
      <c r="N182" t="s">
        <v>316</v>
      </c>
      <c r="O182" t="s">
        <v>315</v>
      </c>
      <c r="P182" t="s">
        <v>317</v>
      </c>
      <c r="Q182" t="s">
        <v>317</v>
      </c>
      <c r="R182" t="s">
        <v>315</v>
      </c>
      <c r="S182" t="s">
        <v>315</v>
      </c>
      <c r="T182" t="s">
        <v>315</v>
      </c>
      <c r="U182" t="s">
        <v>316</v>
      </c>
      <c r="V182" t="s">
        <v>313</v>
      </c>
      <c r="W182" t="s">
        <v>316</v>
      </c>
      <c r="X182" t="s">
        <v>316</v>
      </c>
      <c r="Y182" t="s">
        <v>315</v>
      </c>
      <c r="Z182" t="s">
        <v>316</v>
      </c>
      <c r="AA182" t="s">
        <v>313</v>
      </c>
      <c r="AB182" t="s">
        <v>311</v>
      </c>
      <c r="AC182" t="s">
        <v>315</v>
      </c>
      <c r="AD182" t="s">
        <v>315</v>
      </c>
      <c r="AE182" t="s">
        <v>316</v>
      </c>
      <c r="AF182" t="s">
        <v>313</v>
      </c>
      <c r="AG182" t="s">
        <v>311</v>
      </c>
      <c r="AH182" t="s">
        <v>315</v>
      </c>
      <c r="AI182" t="s">
        <v>318</v>
      </c>
      <c r="AJ182" t="s">
        <v>317</v>
      </c>
      <c r="AK182" t="s">
        <v>316</v>
      </c>
      <c r="AL182" t="s">
        <v>311</v>
      </c>
      <c r="AM182" t="s">
        <v>317</v>
      </c>
      <c r="AN182" t="s">
        <v>317</v>
      </c>
      <c r="AO182" t="s">
        <v>329</v>
      </c>
      <c r="AP182" t="s">
        <v>317</v>
      </c>
      <c r="AQ182" t="s">
        <v>317</v>
      </c>
      <c r="AR182" t="s">
        <v>311</v>
      </c>
      <c r="AS182" t="s">
        <v>315</v>
      </c>
      <c r="AT182" t="s">
        <v>315</v>
      </c>
      <c r="AU182" t="s">
        <v>311</v>
      </c>
      <c r="AV182" t="s">
        <v>311</v>
      </c>
      <c r="AW182" t="s">
        <v>316</v>
      </c>
      <c r="AX182" t="s">
        <v>316</v>
      </c>
      <c r="AY182" t="s">
        <v>315</v>
      </c>
      <c r="AZ182" t="s">
        <v>316</v>
      </c>
      <c r="BA182" t="s">
        <v>318</v>
      </c>
      <c r="BB182" t="s">
        <v>318</v>
      </c>
      <c r="BC182" t="s">
        <v>316</v>
      </c>
      <c r="BD182" t="s">
        <v>315</v>
      </c>
      <c r="BE182" t="s">
        <v>318</v>
      </c>
      <c r="BF182" t="s">
        <v>315</v>
      </c>
      <c r="BG182" t="s">
        <v>318</v>
      </c>
      <c r="BH182" t="s">
        <v>311</v>
      </c>
      <c r="BI182" t="s">
        <v>318</v>
      </c>
      <c r="BJ182" t="s">
        <v>315</v>
      </c>
      <c r="BK182" t="s">
        <v>312</v>
      </c>
      <c r="BL182" t="s">
        <v>315</v>
      </c>
      <c r="BM182" t="s">
        <v>316</v>
      </c>
      <c r="BN182" t="s">
        <v>315</v>
      </c>
      <c r="BO182" t="s">
        <v>317</v>
      </c>
      <c r="BP182" t="s">
        <v>315</v>
      </c>
      <c r="BQ182" t="s">
        <v>311</v>
      </c>
      <c r="BR182" t="s">
        <v>316</v>
      </c>
      <c r="BS182" t="s">
        <v>315</v>
      </c>
      <c r="BT182" t="s">
        <v>315</v>
      </c>
      <c r="BU182" t="s">
        <v>315</v>
      </c>
      <c r="BV182" t="s">
        <v>315</v>
      </c>
      <c r="BW182" t="s">
        <v>316</v>
      </c>
      <c r="BX182" t="s">
        <v>316</v>
      </c>
      <c r="BY182" t="s">
        <v>311</v>
      </c>
      <c r="BZ182" t="s">
        <v>315</v>
      </c>
      <c r="CA182" t="s">
        <v>314</v>
      </c>
      <c r="CB182" t="s">
        <v>317</v>
      </c>
      <c r="CC182" t="s">
        <v>315</v>
      </c>
      <c r="CD182" t="s">
        <v>315</v>
      </c>
      <c r="CE182" t="s">
        <v>318</v>
      </c>
      <c r="CF182" t="s">
        <v>312</v>
      </c>
      <c r="CG182" t="s">
        <v>317</v>
      </c>
      <c r="CH182" t="s">
        <v>313</v>
      </c>
      <c r="CI182" t="s">
        <v>315</v>
      </c>
      <c r="CJ182" t="s">
        <v>317</v>
      </c>
      <c r="CK182" t="s">
        <v>315</v>
      </c>
    </row>
    <row r="183" spans="1:89" x14ac:dyDescent="0.25">
      <c r="A183" s="25" t="s">
        <v>275</v>
      </c>
      <c r="B183" t="s">
        <v>311</v>
      </c>
      <c r="C183" t="s">
        <v>311</v>
      </c>
      <c r="D183" t="s">
        <v>311</v>
      </c>
      <c r="E183" t="s">
        <v>312</v>
      </c>
      <c r="F183" t="s">
        <v>311</v>
      </c>
      <c r="G183" t="s">
        <v>313</v>
      </c>
      <c r="H183" t="s">
        <v>311</v>
      </c>
      <c r="I183" t="s">
        <v>311</v>
      </c>
      <c r="J183" t="s">
        <v>317</v>
      </c>
      <c r="K183" t="s">
        <v>315</v>
      </c>
      <c r="L183" t="s">
        <v>315</v>
      </c>
      <c r="M183" t="s">
        <v>329</v>
      </c>
      <c r="N183" t="s">
        <v>317</v>
      </c>
      <c r="O183" t="s">
        <v>315</v>
      </c>
      <c r="P183" t="s">
        <v>318</v>
      </c>
      <c r="Q183" t="s">
        <v>317</v>
      </c>
      <c r="R183" t="s">
        <v>315</v>
      </c>
      <c r="S183" t="s">
        <v>315</v>
      </c>
      <c r="T183" t="s">
        <v>315</v>
      </c>
      <c r="U183" t="s">
        <v>316</v>
      </c>
      <c r="V183" t="s">
        <v>312</v>
      </c>
      <c r="W183" t="s">
        <v>316</v>
      </c>
      <c r="X183" t="s">
        <v>316</v>
      </c>
      <c r="Y183" t="s">
        <v>315</v>
      </c>
      <c r="Z183" t="s">
        <v>315</v>
      </c>
      <c r="AA183" t="s">
        <v>314</v>
      </c>
      <c r="AB183" t="s">
        <v>311</v>
      </c>
      <c r="AC183" t="s">
        <v>315</v>
      </c>
      <c r="AD183" t="s">
        <v>317</v>
      </c>
      <c r="AE183" t="s">
        <v>316</v>
      </c>
      <c r="AF183" t="s">
        <v>311</v>
      </c>
      <c r="AG183" t="s">
        <v>311</v>
      </c>
      <c r="AH183" t="s">
        <v>315</v>
      </c>
      <c r="AI183" t="s">
        <v>318</v>
      </c>
      <c r="AJ183" t="s">
        <v>315</v>
      </c>
      <c r="AK183" t="s">
        <v>317</v>
      </c>
      <c r="AL183" t="s">
        <v>312</v>
      </c>
      <c r="AM183" t="s">
        <v>316</v>
      </c>
      <c r="AN183" t="s">
        <v>316</v>
      </c>
      <c r="AO183" t="s">
        <v>315</v>
      </c>
      <c r="AP183" t="s">
        <v>316</v>
      </c>
      <c r="AQ183" t="s">
        <v>317</v>
      </c>
      <c r="AR183" t="s">
        <v>311</v>
      </c>
      <c r="AS183" t="s">
        <v>315</v>
      </c>
      <c r="AT183" t="s">
        <v>317</v>
      </c>
      <c r="AU183" t="s">
        <v>311</v>
      </c>
      <c r="AV183" t="s">
        <v>312</v>
      </c>
      <c r="AW183" t="s">
        <v>315</v>
      </c>
      <c r="AX183" t="s">
        <v>315</v>
      </c>
      <c r="AY183" t="s">
        <v>315</v>
      </c>
      <c r="AZ183" t="s">
        <v>316</v>
      </c>
      <c r="BA183" t="s">
        <v>315</v>
      </c>
      <c r="BB183" t="s">
        <v>315</v>
      </c>
      <c r="BC183" t="s">
        <v>317</v>
      </c>
      <c r="BD183" t="s">
        <v>316</v>
      </c>
      <c r="BE183" t="s">
        <v>318</v>
      </c>
      <c r="BF183" t="s">
        <v>315</v>
      </c>
      <c r="BG183" t="s">
        <v>315</v>
      </c>
      <c r="BH183" t="s">
        <v>311</v>
      </c>
      <c r="BI183" t="s">
        <v>317</v>
      </c>
      <c r="BJ183" t="s">
        <v>315</v>
      </c>
      <c r="BK183" t="s">
        <v>311</v>
      </c>
      <c r="BL183" t="s">
        <v>315</v>
      </c>
      <c r="BM183" t="s">
        <v>315</v>
      </c>
      <c r="BN183" t="s">
        <v>317</v>
      </c>
      <c r="BO183" t="s">
        <v>317</v>
      </c>
      <c r="BP183" t="s">
        <v>315</v>
      </c>
      <c r="BQ183" t="s">
        <v>330</v>
      </c>
      <c r="BR183" t="s">
        <v>316</v>
      </c>
      <c r="BS183" t="s">
        <v>315</v>
      </c>
      <c r="BT183" t="s">
        <v>315</v>
      </c>
      <c r="BU183" t="s">
        <v>317</v>
      </c>
      <c r="BV183" t="s">
        <v>315</v>
      </c>
      <c r="BW183" t="s">
        <v>316</v>
      </c>
      <c r="BX183" t="s">
        <v>316</v>
      </c>
      <c r="BY183" t="s">
        <v>312</v>
      </c>
      <c r="BZ183" t="s">
        <v>316</v>
      </c>
      <c r="CA183" t="s">
        <v>314</v>
      </c>
      <c r="CB183" t="s">
        <v>315</v>
      </c>
      <c r="CC183" t="s">
        <v>316</v>
      </c>
      <c r="CD183" t="s">
        <v>316</v>
      </c>
      <c r="CE183" t="s">
        <v>318</v>
      </c>
      <c r="CF183" t="s">
        <v>312</v>
      </c>
      <c r="CG183" t="s">
        <v>317</v>
      </c>
      <c r="CH183" t="s">
        <v>312</v>
      </c>
      <c r="CI183" t="s">
        <v>315</v>
      </c>
      <c r="CJ183" t="s">
        <v>316</v>
      </c>
      <c r="CK183" t="s">
        <v>316</v>
      </c>
    </row>
    <row r="184" spans="1:89" x14ac:dyDescent="0.25">
      <c r="A184" s="25" t="s">
        <v>276</v>
      </c>
      <c r="B184" t="s">
        <v>311</v>
      </c>
      <c r="C184" t="s">
        <v>311</v>
      </c>
      <c r="D184" t="s">
        <v>311</v>
      </c>
      <c r="E184" t="s">
        <v>312</v>
      </c>
      <c r="F184" t="s">
        <v>312</v>
      </c>
      <c r="G184" t="s">
        <v>311</v>
      </c>
      <c r="H184" t="s">
        <v>311</v>
      </c>
      <c r="I184" t="s">
        <v>314</v>
      </c>
      <c r="J184" t="s">
        <v>315</v>
      </c>
      <c r="K184" t="s">
        <v>316</v>
      </c>
      <c r="L184" t="s">
        <v>316</v>
      </c>
      <c r="M184" t="s">
        <v>329</v>
      </c>
      <c r="N184" t="s">
        <v>316</v>
      </c>
      <c r="O184" t="s">
        <v>316</v>
      </c>
      <c r="P184" t="s">
        <v>315</v>
      </c>
      <c r="Q184" t="s">
        <v>315</v>
      </c>
      <c r="R184" t="s">
        <v>315</v>
      </c>
      <c r="S184" t="s">
        <v>315</v>
      </c>
      <c r="T184" t="s">
        <v>315</v>
      </c>
      <c r="U184" t="s">
        <v>315</v>
      </c>
      <c r="V184" t="s">
        <v>314</v>
      </c>
      <c r="W184" t="s">
        <v>318</v>
      </c>
      <c r="X184" t="s">
        <v>315</v>
      </c>
      <c r="Y184" t="s">
        <v>316</v>
      </c>
      <c r="Z184" t="s">
        <v>317</v>
      </c>
      <c r="AA184" t="s">
        <v>312</v>
      </c>
      <c r="AB184" t="s">
        <v>312</v>
      </c>
      <c r="AC184" t="s">
        <v>316</v>
      </c>
      <c r="AD184" t="s">
        <v>316</v>
      </c>
      <c r="AE184" t="s">
        <v>315</v>
      </c>
      <c r="AF184" t="s">
        <v>313</v>
      </c>
      <c r="AG184" t="s">
        <v>311</v>
      </c>
      <c r="AH184" t="s">
        <v>317</v>
      </c>
      <c r="AI184" t="s">
        <v>315</v>
      </c>
      <c r="AJ184" t="s">
        <v>317</v>
      </c>
      <c r="AK184" t="s">
        <v>316</v>
      </c>
      <c r="AL184" t="s">
        <v>312</v>
      </c>
      <c r="AM184" t="s">
        <v>317</v>
      </c>
      <c r="AN184" t="s">
        <v>315</v>
      </c>
      <c r="AO184" t="s">
        <v>315</v>
      </c>
      <c r="AP184" t="s">
        <v>318</v>
      </c>
      <c r="AQ184" t="s">
        <v>317</v>
      </c>
      <c r="AR184" t="s">
        <v>311</v>
      </c>
      <c r="AS184" t="s">
        <v>316</v>
      </c>
      <c r="AT184" t="s">
        <v>315</v>
      </c>
      <c r="AU184" t="s">
        <v>312</v>
      </c>
      <c r="AV184" t="s">
        <v>311</v>
      </c>
      <c r="AW184" t="s">
        <v>315</v>
      </c>
      <c r="AX184" t="s">
        <v>315</v>
      </c>
      <c r="AY184" t="s">
        <v>315</v>
      </c>
      <c r="AZ184" t="s">
        <v>318</v>
      </c>
      <c r="BA184" t="s">
        <v>315</v>
      </c>
      <c r="BB184" t="s">
        <v>315</v>
      </c>
      <c r="BC184" t="s">
        <v>315</v>
      </c>
      <c r="BD184" t="s">
        <v>316</v>
      </c>
      <c r="BE184" t="s">
        <v>318</v>
      </c>
      <c r="BF184" t="s">
        <v>316</v>
      </c>
      <c r="BG184" t="s">
        <v>315</v>
      </c>
      <c r="BH184" t="s">
        <v>312</v>
      </c>
      <c r="BI184" t="s">
        <v>318</v>
      </c>
      <c r="BJ184" t="s">
        <v>315</v>
      </c>
      <c r="BK184" t="s">
        <v>311</v>
      </c>
      <c r="BL184" t="s">
        <v>315</v>
      </c>
      <c r="BM184" t="s">
        <v>316</v>
      </c>
      <c r="BN184" t="s">
        <v>317</v>
      </c>
      <c r="BO184" t="s">
        <v>318</v>
      </c>
      <c r="BP184" t="s">
        <v>316</v>
      </c>
      <c r="BQ184" t="s">
        <v>313</v>
      </c>
      <c r="BR184" t="s">
        <v>316</v>
      </c>
      <c r="BS184" t="s">
        <v>315</v>
      </c>
      <c r="BT184" t="s">
        <v>315</v>
      </c>
      <c r="BU184" t="s">
        <v>315</v>
      </c>
      <c r="BV184" t="s">
        <v>316</v>
      </c>
      <c r="BW184" t="s">
        <v>315</v>
      </c>
      <c r="BX184" t="s">
        <v>317</v>
      </c>
      <c r="BY184" t="s">
        <v>311</v>
      </c>
      <c r="BZ184" t="s">
        <v>317</v>
      </c>
      <c r="CA184" t="s">
        <v>312</v>
      </c>
      <c r="CB184" t="s">
        <v>317</v>
      </c>
      <c r="CC184" t="s">
        <v>315</v>
      </c>
      <c r="CD184" t="s">
        <v>316</v>
      </c>
      <c r="CE184" t="s">
        <v>318</v>
      </c>
      <c r="CF184" t="s">
        <v>313</v>
      </c>
      <c r="CG184" t="s">
        <v>315</v>
      </c>
      <c r="CH184" t="s">
        <v>311</v>
      </c>
      <c r="CI184" t="s">
        <v>315</v>
      </c>
      <c r="CJ184" t="s">
        <v>317</v>
      </c>
      <c r="CK184" t="s">
        <v>318</v>
      </c>
    </row>
    <row r="185" spans="1:89" x14ac:dyDescent="0.25">
      <c r="A185" s="25" t="s">
        <v>277</v>
      </c>
      <c r="B185" t="s">
        <v>312</v>
      </c>
      <c r="C185" t="s">
        <v>311</v>
      </c>
      <c r="D185" t="s">
        <v>311</v>
      </c>
      <c r="E185" t="s">
        <v>312</v>
      </c>
      <c r="F185" t="s">
        <v>312</v>
      </c>
      <c r="G185" t="s">
        <v>311</v>
      </c>
      <c r="H185" t="s">
        <v>311</v>
      </c>
      <c r="I185" t="s">
        <v>311</v>
      </c>
      <c r="J185" t="s">
        <v>317</v>
      </c>
      <c r="K185" t="s">
        <v>316</v>
      </c>
      <c r="L185" t="s">
        <v>329</v>
      </c>
      <c r="M185" t="s">
        <v>315</v>
      </c>
      <c r="N185" t="s">
        <v>318</v>
      </c>
      <c r="O185" t="s">
        <v>315</v>
      </c>
      <c r="P185" t="s">
        <v>316</v>
      </c>
      <c r="Q185" t="s">
        <v>315</v>
      </c>
      <c r="R185" t="s">
        <v>315</v>
      </c>
      <c r="S185" t="s">
        <v>316</v>
      </c>
      <c r="T185" t="s">
        <v>317</v>
      </c>
      <c r="U185" t="s">
        <v>315</v>
      </c>
      <c r="V185" t="s">
        <v>311</v>
      </c>
      <c r="W185" t="s">
        <v>318</v>
      </c>
      <c r="X185" t="s">
        <v>315</v>
      </c>
      <c r="Y185" t="s">
        <v>315</v>
      </c>
      <c r="Z185" t="s">
        <v>318</v>
      </c>
      <c r="AA185" t="s">
        <v>311</v>
      </c>
      <c r="AB185" t="s">
        <v>311</v>
      </c>
      <c r="AC185" t="s">
        <v>318</v>
      </c>
      <c r="AD185" t="s">
        <v>315</v>
      </c>
      <c r="AE185" t="s">
        <v>315</v>
      </c>
      <c r="AF185" t="s">
        <v>313</v>
      </c>
      <c r="AG185" t="s">
        <v>311</v>
      </c>
      <c r="AH185" t="s">
        <v>315</v>
      </c>
      <c r="AI185" t="s">
        <v>315</v>
      </c>
      <c r="AJ185" t="s">
        <v>318</v>
      </c>
      <c r="AK185" t="s">
        <v>317</v>
      </c>
      <c r="AL185" t="s">
        <v>313</v>
      </c>
      <c r="AM185" t="s">
        <v>316</v>
      </c>
      <c r="AN185" t="s">
        <v>316</v>
      </c>
      <c r="AO185" t="s">
        <v>315</v>
      </c>
      <c r="AP185" t="s">
        <v>315</v>
      </c>
      <c r="AQ185" t="s">
        <v>315</v>
      </c>
      <c r="AR185" t="s">
        <v>311</v>
      </c>
      <c r="AS185" t="s">
        <v>315</v>
      </c>
      <c r="AT185" t="s">
        <v>315</v>
      </c>
      <c r="AU185" t="s">
        <v>314</v>
      </c>
      <c r="AV185" t="s">
        <v>311</v>
      </c>
      <c r="AW185" t="s">
        <v>315</v>
      </c>
      <c r="AX185" t="s">
        <v>316</v>
      </c>
      <c r="AY185" t="s">
        <v>315</v>
      </c>
      <c r="AZ185" t="s">
        <v>316</v>
      </c>
      <c r="BA185" t="s">
        <v>315</v>
      </c>
      <c r="BB185" t="s">
        <v>317</v>
      </c>
      <c r="BC185" t="s">
        <v>317</v>
      </c>
      <c r="BD185" t="s">
        <v>315</v>
      </c>
      <c r="BE185" t="s">
        <v>318</v>
      </c>
      <c r="BF185" t="s">
        <v>329</v>
      </c>
      <c r="BG185" t="s">
        <v>315</v>
      </c>
      <c r="BH185" t="s">
        <v>311</v>
      </c>
      <c r="BI185" t="s">
        <v>315</v>
      </c>
      <c r="BJ185" t="s">
        <v>316</v>
      </c>
      <c r="BK185" t="s">
        <v>312</v>
      </c>
      <c r="BL185" t="s">
        <v>316</v>
      </c>
      <c r="BM185" t="s">
        <v>316</v>
      </c>
      <c r="BN185" t="s">
        <v>317</v>
      </c>
      <c r="BO185" t="s">
        <v>315</v>
      </c>
      <c r="BP185" t="s">
        <v>315</v>
      </c>
      <c r="BQ185" t="s">
        <v>312</v>
      </c>
      <c r="BR185" t="s">
        <v>315</v>
      </c>
      <c r="BS185" t="s">
        <v>315</v>
      </c>
      <c r="BT185" t="s">
        <v>315</v>
      </c>
      <c r="BU185" t="s">
        <v>315</v>
      </c>
      <c r="BV185" t="s">
        <v>315</v>
      </c>
      <c r="BW185" t="s">
        <v>316</v>
      </c>
      <c r="BX185" t="s">
        <v>315</v>
      </c>
      <c r="BY185" t="s">
        <v>311</v>
      </c>
      <c r="BZ185" t="s">
        <v>317</v>
      </c>
      <c r="CA185" t="s">
        <v>312</v>
      </c>
      <c r="CB185" t="s">
        <v>315</v>
      </c>
      <c r="CC185" t="s">
        <v>315</v>
      </c>
      <c r="CD185" t="s">
        <v>316</v>
      </c>
      <c r="CE185" t="s">
        <v>315</v>
      </c>
      <c r="CF185" t="s">
        <v>312</v>
      </c>
      <c r="CG185" t="s">
        <v>317</v>
      </c>
      <c r="CH185" t="s">
        <v>312</v>
      </c>
      <c r="CI185" t="s">
        <v>318</v>
      </c>
      <c r="CJ185" t="s">
        <v>316</v>
      </c>
      <c r="CK185" t="s">
        <v>315</v>
      </c>
    </row>
    <row r="186" spans="1:89" x14ac:dyDescent="0.25">
      <c r="A186" s="25" t="s">
        <v>278</v>
      </c>
      <c r="B186" t="s">
        <v>312</v>
      </c>
      <c r="C186" t="s">
        <v>311</v>
      </c>
      <c r="D186" t="s">
        <v>314</v>
      </c>
      <c r="E186" t="s">
        <v>311</v>
      </c>
      <c r="F186" t="s">
        <v>313</v>
      </c>
      <c r="G186" t="s">
        <v>313</v>
      </c>
      <c r="H186" t="s">
        <v>311</v>
      </c>
      <c r="I186" t="s">
        <v>311</v>
      </c>
      <c r="J186" t="s">
        <v>316</v>
      </c>
      <c r="K186" t="s">
        <v>318</v>
      </c>
      <c r="L186" t="s">
        <v>315</v>
      </c>
      <c r="M186" t="s">
        <v>315</v>
      </c>
      <c r="N186" t="s">
        <v>318</v>
      </c>
      <c r="O186" t="s">
        <v>315</v>
      </c>
      <c r="P186" t="s">
        <v>315</v>
      </c>
      <c r="Q186" t="s">
        <v>316</v>
      </c>
      <c r="R186" t="s">
        <v>315</v>
      </c>
      <c r="S186" t="s">
        <v>315</v>
      </c>
      <c r="T186" t="s">
        <v>315</v>
      </c>
      <c r="U186" t="s">
        <v>318</v>
      </c>
      <c r="V186" t="s">
        <v>313</v>
      </c>
      <c r="W186" t="s">
        <v>316</v>
      </c>
      <c r="X186" t="s">
        <v>315</v>
      </c>
      <c r="Y186" t="s">
        <v>317</v>
      </c>
      <c r="Z186" t="s">
        <v>318</v>
      </c>
      <c r="AA186" t="s">
        <v>311</v>
      </c>
      <c r="AB186" t="s">
        <v>314</v>
      </c>
      <c r="AC186" t="s">
        <v>316</v>
      </c>
      <c r="AD186" t="s">
        <v>317</v>
      </c>
      <c r="AE186" t="s">
        <v>315</v>
      </c>
      <c r="AF186" t="s">
        <v>312</v>
      </c>
      <c r="AG186" t="s">
        <v>311</v>
      </c>
      <c r="AH186" t="s">
        <v>316</v>
      </c>
      <c r="AI186" t="s">
        <v>315</v>
      </c>
      <c r="AJ186" t="s">
        <v>315</v>
      </c>
      <c r="AK186" t="s">
        <v>317</v>
      </c>
      <c r="AL186" t="s">
        <v>311</v>
      </c>
      <c r="AM186" t="s">
        <v>317</v>
      </c>
      <c r="AN186" t="s">
        <v>317</v>
      </c>
      <c r="AO186" t="s">
        <v>315</v>
      </c>
      <c r="AP186" t="s">
        <v>315</v>
      </c>
      <c r="AQ186" t="s">
        <v>317</v>
      </c>
      <c r="AR186" t="s">
        <v>311</v>
      </c>
      <c r="AS186" t="s">
        <v>315</v>
      </c>
      <c r="AT186" t="s">
        <v>318</v>
      </c>
      <c r="AU186" t="s">
        <v>311</v>
      </c>
      <c r="AV186" t="s">
        <v>312</v>
      </c>
      <c r="AW186" t="s">
        <v>317</v>
      </c>
      <c r="AX186" t="s">
        <v>316</v>
      </c>
      <c r="AY186" t="s">
        <v>315</v>
      </c>
      <c r="AZ186" t="s">
        <v>318</v>
      </c>
      <c r="BA186" t="s">
        <v>315</v>
      </c>
      <c r="BB186" t="s">
        <v>318</v>
      </c>
      <c r="BC186" t="s">
        <v>315</v>
      </c>
      <c r="BD186" t="s">
        <v>317</v>
      </c>
      <c r="BE186" t="s">
        <v>318</v>
      </c>
      <c r="BF186" t="s">
        <v>317</v>
      </c>
      <c r="BG186" t="s">
        <v>317</v>
      </c>
      <c r="BH186" t="s">
        <v>311</v>
      </c>
      <c r="BI186" t="s">
        <v>316</v>
      </c>
      <c r="BJ186" t="s">
        <v>316</v>
      </c>
      <c r="BK186" t="s">
        <v>312</v>
      </c>
      <c r="BL186" t="s">
        <v>315</v>
      </c>
      <c r="BM186" t="s">
        <v>315</v>
      </c>
      <c r="BN186" t="s">
        <v>317</v>
      </c>
      <c r="BO186" t="s">
        <v>315</v>
      </c>
      <c r="BP186" t="s">
        <v>315</v>
      </c>
      <c r="BQ186" t="s">
        <v>313</v>
      </c>
      <c r="BR186" t="s">
        <v>316</v>
      </c>
      <c r="BS186" t="s">
        <v>315</v>
      </c>
      <c r="BT186" t="s">
        <v>315</v>
      </c>
      <c r="BU186" t="s">
        <v>315</v>
      </c>
      <c r="BV186" t="s">
        <v>315</v>
      </c>
      <c r="BW186" t="s">
        <v>318</v>
      </c>
      <c r="BX186" t="s">
        <v>315</v>
      </c>
      <c r="BY186" t="s">
        <v>312</v>
      </c>
      <c r="BZ186" t="s">
        <v>317</v>
      </c>
      <c r="CA186" t="s">
        <v>311</v>
      </c>
      <c r="CB186" t="s">
        <v>317</v>
      </c>
      <c r="CC186" t="s">
        <v>317</v>
      </c>
      <c r="CD186" t="s">
        <v>317</v>
      </c>
      <c r="CE186" t="s">
        <v>316</v>
      </c>
      <c r="CF186" t="s">
        <v>312</v>
      </c>
      <c r="CG186" t="s">
        <v>315</v>
      </c>
      <c r="CH186" t="s">
        <v>312</v>
      </c>
      <c r="CI186" t="s">
        <v>318</v>
      </c>
      <c r="CJ186" t="s">
        <v>315</v>
      </c>
      <c r="CK186" t="s">
        <v>318</v>
      </c>
    </row>
    <row r="187" spans="1:89" x14ac:dyDescent="0.25">
      <c r="A187" s="25" t="s">
        <v>279</v>
      </c>
      <c r="B187" t="s">
        <v>313</v>
      </c>
      <c r="C187" t="s">
        <v>311</v>
      </c>
      <c r="D187" t="s">
        <v>311</v>
      </c>
      <c r="E187" t="s">
        <v>312</v>
      </c>
      <c r="F187" t="s">
        <v>311</v>
      </c>
      <c r="G187" t="s">
        <v>311</v>
      </c>
      <c r="H187" t="s">
        <v>312</v>
      </c>
      <c r="I187" t="s">
        <v>311</v>
      </c>
      <c r="J187" t="s">
        <v>316</v>
      </c>
      <c r="K187" t="s">
        <v>316</v>
      </c>
      <c r="L187" t="s">
        <v>329</v>
      </c>
      <c r="M187" t="s">
        <v>329</v>
      </c>
      <c r="N187" t="s">
        <v>318</v>
      </c>
      <c r="O187" t="s">
        <v>315</v>
      </c>
      <c r="P187" t="s">
        <v>316</v>
      </c>
      <c r="Q187" t="s">
        <v>316</v>
      </c>
      <c r="R187" t="s">
        <v>316</v>
      </c>
      <c r="S187" t="s">
        <v>315</v>
      </c>
      <c r="T187" t="s">
        <v>316</v>
      </c>
      <c r="U187" t="s">
        <v>315</v>
      </c>
      <c r="V187" t="s">
        <v>313</v>
      </c>
      <c r="W187" t="s">
        <v>316</v>
      </c>
      <c r="X187" t="s">
        <v>315</v>
      </c>
      <c r="Y187" t="s">
        <v>315</v>
      </c>
      <c r="Z187" t="s">
        <v>316</v>
      </c>
      <c r="AA187" t="s">
        <v>313</v>
      </c>
      <c r="AB187" t="s">
        <v>312</v>
      </c>
      <c r="AC187" t="s">
        <v>316</v>
      </c>
      <c r="AD187" t="s">
        <v>318</v>
      </c>
      <c r="AE187" t="s">
        <v>315</v>
      </c>
      <c r="AF187" t="s">
        <v>311</v>
      </c>
      <c r="AG187" t="s">
        <v>311</v>
      </c>
      <c r="AH187" t="s">
        <v>318</v>
      </c>
      <c r="AI187" t="s">
        <v>315</v>
      </c>
      <c r="AJ187" t="s">
        <v>316</v>
      </c>
      <c r="AK187" t="s">
        <v>316</v>
      </c>
      <c r="AL187" t="s">
        <v>313</v>
      </c>
      <c r="AM187" t="s">
        <v>316</v>
      </c>
      <c r="AN187" t="s">
        <v>316</v>
      </c>
      <c r="AO187" t="s">
        <v>315</v>
      </c>
      <c r="AP187" t="s">
        <v>316</v>
      </c>
      <c r="AQ187" t="s">
        <v>315</v>
      </c>
      <c r="AR187" t="s">
        <v>311</v>
      </c>
      <c r="AS187" t="s">
        <v>315</v>
      </c>
      <c r="AT187" t="s">
        <v>317</v>
      </c>
      <c r="AU187" t="s">
        <v>312</v>
      </c>
      <c r="AV187" t="s">
        <v>311</v>
      </c>
      <c r="AW187" t="s">
        <v>315</v>
      </c>
      <c r="AX187" t="s">
        <v>316</v>
      </c>
      <c r="AY187" t="s">
        <v>315</v>
      </c>
      <c r="AZ187" t="s">
        <v>316</v>
      </c>
      <c r="BA187" t="s">
        <v>315</v>
      </c>
      <c r="BB187" t="s">
        <v>318</v>
      </c>
      <c r="BC187" t="s">
        <v>315</v>
      </c>
      <c r="BD187" t="s">
        <v>315</v>
      </c>
      <c r="BE187" t="s">
        <v>318</v>
      </c>
      <c r="BF187" t="s">
        <v>316</v>
      </c>
      <c r="BG187" t="s">
        <v>316</v>
      </c>
      <c r="BH187" t="s">
        <v>311</v>
      </c>
      <c r="BI187" t="s">
        <v>315</v>
      </c>
      <c r="BJ187" t="s">
        <v>315</v>
      </c>
      <c r="BK187" t="s">
        <v>312</v>
      </c>
      <c r="BL187" t="s">
        <v>329</v>
      </c>
      <c r="BM187" t="s">
        <v>317</v>
      </c>
      <c r="BN187" t="s">
        <v>315</v>
      </c>
      <c r="BO187" t="s">
        <v>316</v>
      </c>
      <c r="BP187" t="s">
        <v>315</v>
      </c>
      <c r="BQ187" t="s">
        <v>312</v>
      </c>
      <c r="BR187" t="s">
        <v>315</v>
      </c>
      <c r="BS187" t="s">
        <v>315</v>
      </c>
      <c r="BT187" t="s">
        <v>317</v>
      </c>
      <c r="BU187" t="s">
        <v>317</v>
      </c>
      <c r="BV187" t="s">
        <v>315</v>
      </c>
      <c r="BW187" t="s">
        <v>315</v>
      </c>
      <c r="BX187" t="s">
        <v>317</v>
      </c>
      <c r="BY187" t="s">
        <v>312</v>
      </c>
      <c r="BZ187" t="s">
        <v>316</v>
      </c>
      <c r="CA187" t="s">
        <v>312</v>
      </c>
      <c r="CB187" t="s">
        <v>317</v>
      </c>
      <c r="CC187" t="s">
        <v>315</v>
      </c>
      <c r="CD187" t="s">
        <v>317</v>
      </c>
      <c r="CE187" t="s">
        <v>317</v>
      </c>
      <c r="CF187" t="s">
        <v>311</v>
      </c>
      <c r="CG187" t="s">
        <v>316</v>
      </c>
      <c r="CH187" t="s">
        <v>313</v>
      </c>
      <c r="CI187" t="s">
        <v>315</v>
      </c>
      <c r="CJ187" t="s">
        <v>316</v>
      </c>
      <c r="CK187" t="s">
        <v>315</v>
      </c>
    </row>
    <row r="188" spans="1:89" x14ac:dyDescent="0.25">
      <c r="A188" s="25" t="s">
        <v>280</v>
      </c>
      <c r="B188" t="s">
        <v>313</v>
      </c>
      <c r="C188" t="s">
        <v>311</v>
      </c>
      <c r="D188" t="s">
        <v>311</v>
      </c>
      <c r="E188" t="s">
        <v>311</v>
      </c>
      <c r="F188" t="s">
        <v>311</v>
      </c>
      <c r="G188" t="s">
        <v>311</v>
      </c>
      <c r="H188" t="s">
        <v>314</v>
      </c>
      <c r="I188" t="s">
        <v>311</v>
      </c>
      <c r="J188" t="s">
        <v>317</v>
      </c>
      <c r="K188" t="s">
        <v>316</v>
      </c>
      <c r="L188" t="s">
        <v>317</v>
      </c>
      <c r="M188" t="s">
        <v>316</v>
      </c>
      <c r="N188" t="s">
        <v>317</v>
      </c>
      <c r="O188" t="s">
        <v>316</v>
      </c>
      <c r="P188" t="s">
        <v>317</v>
      </c>
      <c r="Q188" t="s">
        <v>318</v>
      </c>
      <c r="R188" t="s">
        <v>316</v>
      </c>
      <c r="S188" t="s">
        <v>315</v>
      </c>
      <c r="T188" t="s">
        <v>315</v>
      </c>
      <c r="U188" t="s">
        <v>316</v>
      </c>
      <c r="V188" t="s">
        <v>311</v>
      </c>
      <c r="W188" t="s">
        <v>316</v>
      </c>
      <c r="X188" t="s">
        <v>315</v>
      </c>
      <c r="Y188" t="s">
        <v>315</v>
      </c>
      <c r="Z188" t="s">
        <v>316</v>
      </c>
      <c r="AA188" t="s">
        <v>312</v>
      </c>
      <c r="AB188" t="s">
        <v>311</v>
      </c>
      <c r="AC188" t="s">
        <v>318</v>
      </c>
      <c r="AD188" t="s">
        <v>316</v>
      </c>
      <c r="AE188" t="s">
        <v>315</v>
      </c>
      <c r="AF188" t="s">
        <v>311</v>
      </c>
      <c r="AG188" t="s">
        <v>330</v>
      </c>
      <c r="AH188" t="s">
        <v>315</v>
      </c>
      <c r="AI188" t="s">
        <v>315</v>
      </c>
      <c r="AJ188" t="s">
        <v>317</v>
      </c>
      <c r="AK188" t="s">
        <v>318</v>
      </c>
      <c r="AL188" t="s">
        <v>330</v>
      </c>
      <c r="AM188" t="s">
        <v>315</v>
      </c>
      <c r="AN188" t="s">
        <v>316</v>
      </c>
      <c r="AO188" t="s">
        <v>315</v>
      </c>
      <c r="AP188" t="s">
        <v>315</v>
      </c>
      <c r="AQ188" t="s">
        <v>315</v>
      </c>
      <c r="AR188" t="s">
        <v>312</v>
      </c>
      <c r="AS188" t="s">
        <v>315</v>
      </c>
      <c r="AT188" t="s">
        <v>316</v>
      </c>
      <c r="AU188" t="s">
        <v>312</v>
      </c>
      <c r="AV188" t="s">
        <v>312</v>
      </c>
      <c r="AW188" t="s">
        <v>316</v>
      </c>
      <c r="AX188" t="s">
        <v>316</v>
      </c>
      <c r="AY188" t="s">
        <v>315</v>
      </c>
      <c r="AZ188" t="s">
        <v>315</v>
      </c>
      <c r="BA188" t="s">
        <v>316</v>
      </c>
      <c r="BB188" t="s">
        <v>315</v>
      </c>
      <c r="BC188" t="s">
        <v>317</v>
      </c>
      <c r="BD188" t="s">
        <v>316</v>
      </c>
      <c r="BE188" t="s">
        <v>318</v>
      </c>
      <c r="BF188" t="s">
        <v>315</v>
      </c>
      <c r="BG188" t="s">
        <v>316</v>
      </c>
      <c r="BH188" t="s">
        <v>312</v>
      </c>
      <c r="BI188" t="s">
        <v>315</v>
      </c>
      <c r="BJ188" t="s">
        <v>315</v>
      </c>
      <c r="BK188" t="s">
        <v>311</v>
      </c>
      <c r="BL188" t="s">
        <v>315</v>
      </c>
      <c r="BM188" t="s">
        <v>317</v>
      </c>
      <c r="BN188" t="s">
        <v>317</v>
      </c>
      <c r="BO188" t="s">
        <v>316</v>
      </c>
      <c r="BP188" t="s">
        <v>316</v>
      </c>
      <c r="BQ188" t="s">
        <v>313</v>
      </c>
      <c r="BR188" t="s">
        <v>316</v>
      </c>
      <c r="BS188" t="s">
        <v>315</v>
      </c>
      <c r="BT188" t="s">
        <v>315</v>
      </c>
      <c r="BU188" t="s">
        <v>316</v>
      </c>
      <c r="BV188" t="s">
        <v>315</v>
      </c>
      <c r="BW188" t="s">
        <v>315</v>
      </c>
      <c r="BX188" t="s">
        <v>315</v>
      </c>
      <c r="BY188" t="s">
        <v>311</v>
      </c>
      <c r="BZ188" t="s">
        <v>315</v>
      </c>
      <c r="CA188" t="s">
        <v>311</v>
      </c>
      <c r="CB188" t="s">
        <v>317</v>
      </c>
      <c r="CC188" t="s">
        <v>315</v>
      </c>
      <c r="CD188" t="s">
        <v>315</v>
      </c>
      <c r="CE188" t="s">
        <v>318</v>
      </c>
      <c r="CF188" t="s">
        <v>312</v>
      </c>
      <c r="CG188" t="s">
        <v>315</v>
      </c>
      <c r="CH188" t="s">
        <v>312</v>
      </c>
      <c r="CI188" t="s">
        <v>315</v>
      </c>
      <c r="CJ188" t="s">
        <v>315</v>
      </c>
      <c r="CK188" t="s">
        <v>315</v>
      </c>
    </row>
    <row r="189" spans="1:89" x14ac:dyDescent="0.25">
      <c r="A189" s="25" t="s">
        <v>281</v>
      </c>
      <c r="B189" t="s">
        <v>312</v>
      </c>
      <c r="C189" t="s">
        <v>312</v>
      </c>
      <c r="D189" t="s">
        <v>314</v>
      </c>
      <c r="E189" t="s">
        <v>312</v>
      </c>
      <c r="F189" t="s">
        <v>311</v>
      </c>
      <c r="G189" t="s">
        <v>312</v>
      </c>
      <c r="H189" t="s">
        <v>311</v>
      </c>
      <c r="I189" t="s">
        <v>311</v>
      </c>
      <c r="J189" t="s">
        <v>317</v>
      </c>
      <c r="K189" t="s">
        <v>316</v>
      </c>
      <c r="L189" t="s">
        <v>315</v>
      </c>
      <c r="M189" t="s">
        <v>316</v>
      </c>
      <c r="N189" t="s">
        <v>315</v>
      </c>
      <c r="O189" t="s">
        <v>315</v>
      </c>
      <c r="P189" t="s">
        <v>318</v>
      </c>
      <c r="Q189" t="s">
        <v>318</v>
      </c>
      <c r="R189" t="s">
        <v>317</v>
      </c>
      <c r="S189" t="s">
        <v>315</v>
      </c>
      <c r="T189" t="s">
        <v>315</v>
      </c>
      <c r="U189" t="s">
        <v>316</v>
      </c>
      <c r="V189" t="s">
        <v>311</v>
      </c>
      <c r="W189" t="s">
        <v>316</v>
      </c>
      <c r="X189" t="s">
        <v>315</v>
      </c>
      <c r="Y189" t="s">
        <v>315</v>
      </c>
      <c r="Z189" t="s">
        <v>317</v>
      </c>
      <c r="AA189" t="s">
        <v>314</v>
      </c>
      <c r="AB189" t="s">
        <v>314</v>
      </c>
      <c r="AC189" t="s">
        <v>318</v>
      </c>
      <c r="AD189" t="s">
        <v>315</v>
      </c>
      <c r="AE189" t="s">
        <v>316</v>
      </c>
      <c r="AF189" t="s">
        <v>313</v>
      </c>
      <c r="AG189" t="s">
        <v>312</v>
      </c>
      <c r="AH189" t="s">
        <v>316</v>
      </c>
      <c r="AI189" t="s">
        <v>316</v>
      </c>
      <c r="AJ189" t="s">
        <v>316</v>
      </c>
      <c r="AK189" t="s">
        <v>315</v>
      </c>
      <c r="AL189" t="s">
        <v>312</v>
      </c>
      <c r="AM189" t="s">
        <v>315</v>
      </c>
      <c r="AN189" t="s">
        <v>315</v>
      </c>
      <c r="AO189" t="s">
        <v>315</v>
      </c>
      <c r="AP189" t="s">
        <v>315</v>
      </c>
      <c r="AQ189" t="s">
        <v>317</v>
      </c>
      <c r="AR189" t="s">
        <v>312</v>
      </c>
      <c r="AS189" t="s">
        <v>315</v>
      </c>
      <c r="AT189" t="s">
        <v>317</v>
      </c>
      <c r="AU189" t="s">
        <v>314</v>
      </c>
      <c r="AV189" t="s">
        <v>312</v>
      </c>
      <c r="AW189" t="s">
        <v>318</v>
      </c>
      <c r="AX189" t="s">
        <v>315</v>
      </c>
      <c r="AY189" t="s">
        <v>329</v>
      </c>
      <c r="AZ189" t="s">
        <v>316</v>
      </c>
      <c r="BA189" t="s">
        <v>315</v>
      </c>
      <c r="BB189" t="s">
        <v>312</v>
      </c>
      <c r="BC189" t="s">
        <v>316</v>
      </c>
      <c r="BD189" t="s">
        <v>316</v>
      </c>
      <c r="BE189" t="s">
        <v>318</v>
      </c>
      <c r="BF189" t="s">
        <v>316</v>
      </c>
      <c r="BG189" t="s">
        <v>317</v>
      </c>
      <c r="BH189" t="s">
        <v>311</v>
      </c>
      <c r="BI189" t="s">
        <v>315</v>
      </c>
      <c r="BJ189" t="s">
        <v>316</v>
      </c>
      <c r="BK189" t="s">
        <v>312</v>
      </c>
      <c r="BL189" t="s">
        <v>315</v>
      </c>
      <c r="BM189" t="s">
        <v>329</v>
      </c>
      <c r="BN189" t="s">
        <v>315</v>
      </c>
      <c r="BO189" t="s">
        <v>316</v>
      </c>
      <c r="BP189" t="s">
        <v>317</v>
      </c>
      <c r="BQ189" t="s">
        <v>311</v>
      </c>
      <c r="BR189" t="s">
        <v>316</v>
      </c>
      <c r="BS189" t="s">
        <v>315</v>
      </c>
      <c r="BT189" t="s">
        <v>316</v>
      </c>
      <c r="BU189" t="s">
        <v>315</v>
      </c>
      <c r="BV189" t="s">
        <v>317</v>
      </c>
      <c r="BW189" t="s">
        <v>316</v>
      </c>
      <c r="BX189" t="s">
        <v>315</v>
      </c>
      <c r="BY189" t="s">
        <v>313</v>
      </c>
      <c r="BZ189" t="s">
        <v>315</v>
      </c>
      <c r="CA189" t="s">
        <v>314</v>
      </c>
      <c r="CB189" t="s">
        <v>315</v>
      </c>
      <c r="CC189" t="s">
        <v>315</v>
      </c>
      <c r="CD189" t="s">
        <v>316</v>
      </c>
      <c r="CE189" t="s">
        <v>318</v>
      </c>
      <c r="CF189" t="s">
        <v>312</v>
      </c>
      <c r="CG189" t="s">
        <v>316</v>
      </c>
      <c r="CH189" t="s">
        <v>313</v>
      </c>
      <c r="CI189" t="s">
        <v>316</v>
      </c>
      <c r="CJ189" t="s">
        <v>315</v>
      </c>
      <c r="CK189" t="s">
        <v>315</v>
      </c>
    </row>
    <row r="190" spans="1:89" x14ac:dyDescent="0.25">
      <c r="A190" s="25" t="s">
        <v>282</v>
      </c>
      <c r="B190" t="s">
        <v>314</v>
      </c>
      <c r="C190" t="s">
        <v>312</v>
      </c>
      <c r="D190" t="s">
        <v>311</v>
      </c>
      <c r="E190" t="s">
        <v>312</v>
      </c>
      <c r="F190" t="s">
        <v>312</v>
      </c>
      <c r="G190" t="s">
        <v>312</v>
      </c>
      <c r="H190" t="s">
        <v>311</v>
      </c>
      <c r="I190" t="s">
        <v>312</v>
      </c>
      <c r="J190" t="s">
        <v>317</v>
      </c>
      <c r="K190" t="s">
        <v>318</v>
      </c>
      <c r="L190" t="s">
        <v>317</v>
      </c>
      <c r="M190" t="s">
        <v>315</v>
      </c>
      <c r="N190" t="s">
        <v>316</v>
      </c>
      <c r="O190" t="s">
        <v>315</v>
      </c>
      <c r="P190" t="s">
        <v>318</v>
      </c>
      <c r="Q190" t="s">
        <v>318</v>
      </c>
      <c r="R190" t="s">
        <v>315</v>
      </c>
      <c r="S190" t="s">
        <v>315</v>
      </c>
      <c r="T190" t="s">
        <v>317</v>
      </c>
      <c r="U190" t="s">
        <v>316</v>
      </c>
      <c r="V190" t="s">
        <v>311</v>
      </c>
      <c r="W190" t="s">
        <v>316</v>
      </c>
      <c r="X190" t="s">
        <v>318</v>
      </c>
      <c r="Y190" t="s">
        <v>315</v>
      </c>
      <c r="Z190" t="s">
        <v>316</v>
      </c>
      <c r="AA190" t="s">
        <v>312</v>
      </c>
      <c r="AB190" t="s">
        <v>313</v>
      </c>
      <c r="AC190" t="s">
        <v>315</v>
      </c>
      <c r="AD190" t="s">
        <v>318</v>
      </c>
      <c r="AE190" t="s">
        <v>315</v>
      </c>
      <c r="AF190" t="s">
        <v>312</v>
      </c>
      <c r="AG190" t="s">
        <v>311</v>
      </c>
      <c r="AH190" t="s">
        <v>317</v>
      </c>
      <c r="AI190" t="s">
        <v>315</v>
      </c>
      <c r="AJ190" t="s">
        <v>315</v>
      </c>
      <c r="AK190" t="s">
        <v>317</v>
      </c>
      <c r="AL190" t="s">
        <v>314</v>
      </c>
      <c r="AM190" t="s">
        <v>316</v>
      </c>
      <c r="AN190" t="s">
        <v>316</v>
      </c>
      <c r="AO190" t="s">
        <v>318</v>
      </c>
      <c r="AP190" t="s">
        <v>317</v>
      </c>
      <c r="AQ190" t="s">
        <v>315</v>
      </c>
      <c r="AR190" t="s">
        <v>313</v>
      </c>
      <c r="AS190" t="s">
        <v>315</v>
      </c>
      <c r="AT190" t="s">
        <v>317</v>
      </c>
      <c r="AU190" t="s">
        <v>314</v>
      </c>
      <c r="AV190" t="s">
        <v>312</v>
      </c>
      <c r="AW190" t="s">
        <v>315</v>
      </c>
      <c r="AX190" t="s">
        <v>316</v>
      </c>
      <c r="AY190" t="s">
        <v>315</v>
      </c>
      <c r="AZ190" t="s">
        <v>318</v>
      </c>
      <c r="BA190" t="s">
        <v>316</v>
      </c>
      <c r="BB190" t="s">
        <v>312</v>
      </c>
      <c r="BC190" t="s">
        <v>317</v>
      </c>
      <c r="BD190" t="s">
        <v>315</v>
      </c>
      <c r="BE190" t="s">
        <v>317</v>
      </c>
      <c r="BF190" t="s">
        <v>316</v>
      </c>
      <c r="BG190" t="s">
        <v>317</v>
      </c>
      <c r="BH190" t="s">
        <v>311</v>
      </c>
      <c r="BI190" t="s">
        <v>315</v>
      </c>
      <c r="BJ190" t="s">
        <v>311</v>
      </c>
      <c r="BK190" t="s">
        <v>311</v>
      </c>
      <c r="BL190" t="s">
        <v>315</v>
      </c>
      <c r="BM190" t="s">
        <v>316</v>
      </c>
      <c r="BN190" t="s">
        <v>315</v>
      </c>
      <c r="BO190" t="s">
        <v>315</v>
      </c>
      <c r="BP190" t="s">
        <v>317</v>
      </c>
      <c r="BQ190" t="s">
        <v>312</v>
      </c>
      <c r="BR190" t="s">
        <v>316</v>
      </c>
      <c r="BS190" t="s">
        <v>315</v>
      </c>
      <c r="BT190" t="s">
        <v>317</v>
      </c>
      <c r="BU190" t="s">
        <v>316</v>
      </c>
      <c r="BV190" t="s">
        <v>315</v>
      </c>
      <c r="BW190" t="s">
        <v>315</v>
      </c>
      <c r="BX190" t="s">
        <v>318</v>
      </c>
      <c r="BY190" t="s">
        <v>311</v>
      </c>
      <c r="BZ190" t="s">
        <v>316</v>
      </c>
      <c r="CA190" t="s">
        <v>313</v>
      </c>
      <c r="CB190" t="s">
        <v>316</v>
      </c>
      <c r="CC190" t="s">
        <v>315</v>
      </c>
      <c r="CD190" t="s">
        <v>317</v>
      </c>
      <c r="CE190" t="s">
        <v>316</v>
      </c>
      <c r="CF190" t="s">
        <v>312</v>
      </c>
      <c r="CG190" t="s">
        <v>315</v>
      </c>
      <c r="CH190" t="s">
        <v>312</v>
      </c>
      <c r="CI190" t="s">
        <v>315</v>
      </c>
      <c r="CJ190" t="s">
        <v>317</v>
      </c>
      <c r="CK190" t="s">
        <v>317</v>
      </c>
    </row>
    <row r="191" spans="1:89" x14ac:dyDescent="0.25">
      <c r="A191" s="25" t="s">
        <v>283</v>
      </c>
      <c r="B191" t="s">
        <v>313</v>
      </c>
      <c r="C191" t="s">
        <v>311</v>
      </c>
      <c r="D191" t="s">
        <v>311</v>
      </c>
      <c r="E191" t="s">
        <v>312</v>
      </c>
      <c r="F191" t="s">
        <v>312</v>
      </c>
      <c r="G191" t="s">
        <v>313</v>
      </c>
      <c r="H191" t="s">
        <v>312</v>
      </c>
      <c r="I191" t="s">
        <v>311</v>
      </c>
      <c r="J191" t="s">
        <v>317</v>
      </c>
      <c r="K191" t="s">
        <v>318</v>
      </c>
      <c r="L191" t="s">
        <v>315</v>
      </c>
      <c r="M191" t="s">
        <v>315</v>
      </c>
      <c r="N191" t="s">
        <v>316</v>
      </c>
      <c r="O191" t="s">
        <v>315</v>
      </c>
      <c r="P191" t="s">
        <v>318</v>
      </c>
      <c r="Q191" t="s">
        <v>315</v>
      </c>
      <c r="R191" t="s">
        <v>315</v>
      </c>
      <c r="S191" t="s">
        <v>315</v>
      </c>
      <c r="T191" t="s">
        <v>318</v>
      </c>
      <c r="U191" t="s">
        <v>315</v>
      </c>
      <c r="V191" t="s">
        <v>313</v>
      </c>
      <c r="W191" t="s">
        <v>316</v>
      </c>
      <c r="X191" t="s">
        <v>318</v>
      </c>
      <c r="Y191" t="s">
        <v>315</v>
      </c>
      <c r="Z191" t="s">
        <v>316</v>
      </c>
      <c r="AA191" t="s">
        <v>311</v>
      </c>
      <c r="AB191" t="s">
        <v>311</v>
      </c>
      <c r="AC191" t="s">
        <v>315</v>
      </c>
      <c r="AD191" t="s">
        <v>318</v>
      </c>
      <c r="AE191" t="s">
        <v>316</v>
      </c>
      <c r="AF191" t="s">
        <v>314</v>
      </c>
      <c r="AG191" t="s">
        <v>311</v>
      </c>
      <c r="AH191" t="s">
        <v>316</v>
      </c>
      <c r="AI191" t="s">
        <v>315</v>
      </c>
      <c r="AJ191" t="s">
        <v>316</v>
      </c>
      <c r="AK191" t="s">
        <v>315</v>
      </c>
      <c r="AL191" t="s">
        <v>313</v>
      </c>
      <c r="AM191" t="s">
        <v>315</v>
      </c>
      <c r="AN191" t="s">
        <v>316</v>
      </c>
      <c r="AO191" t="s">
        <v>318</v>
      </c>
      <c r="AP191" t="s">
        <v>317</v>
      </c>
      <c r="AQ191" t="s">
        <v>317</v>
      </c>
      <c r="AR191" t="s">
        <v>313</v>
      </c>
      <c r="AS191" t="s">
        <v>315</v>
      </c>
      <c r="AT191" t="s">
        <v>317</v>
      </c>
      <c r="AU191" t="s">
        <v>312</v>
      </c>
      <c r="AV191" t="s">
        <v>312</v>
      </c>
      <c r="AW191" t="s">
        <v>316</v>
      </c>
      <c r="AX191" t="s">
        <v>315</v>
      </c>
      <c r="AY191" t="s">
        <v>315</v>
      </c>
      <c r="AZ191" t="s">
        <v>315</v>
      </c>
      <c r="BA191" t="s">
        <v>315</v>
      </c>
      <c r="BB191" t="s">
        <v>312</v>
      </c>
      <c r="BC191" t="s">
        <v>318</v>
      </c>
      <c r="BD191" t="s">
        <v>315</v>
      </c>
      <c r="BE191" t="s">
        <v>318</v>
      </c>
      <c r="BF191" t="s">
        <v>316</v>
      </c>
      <c r="BG191" t="s">
        <v>316</v>
      </c>
      <c r="BH191" t="s">
        <v>311</v>
      </c>
      <c r="BI191" t="s">
        <v>315</v>
      </c>
      <c r="BJ191" t="s">
        <v>315</v>
      </c>
      <c r="BK191" t="s">
        <v>311</v>
      </c>
      <c r="BL191" t="s">
        <v>315</v>
      </c>
      <c r="BM191" t="s">
        <v>315</v>
      </c>
      <c r="BN191" t="s">
        <v>317</v>
      </c>
      <c r="BO191" t="s">
        <v>315</v>
      </c>
      <c r="BP191" t="s">
        <v>316</v>
      </c>
      <c r="BQ191" t="s">
        <v>311</v>
      </c>
      <c r="BR191" t="s">
        <v>316</v>
      </c>
      <c r="BS191" t="s">
        <v>316</v>
      </c>
      <c r="BT191" t="s">
        <v>315</v>
      </c>
      <c r="BU191" t="s">
        <v>318</v>
      </c>
      <c r="BV191" t="s">
        <v>315</v>
      </c>
      <c r="BW191" t="s">
        <v>316</v>
      </c>
      <c r="BX191" t="s">
        <v>318</v>
      </c>
      <c r="BY191" t="s">
        <v>311</v>
      </c>
      <c r="BZ191" t="s">
        <v>315</v>
      </c>
      <c r="CA191" t="s">
        <v>311</v>
      </c>
      <c r="CB191" t="s">
        <v>317</v>
      </c>
      <c r="CC191" t="s">
        <v>315</v>
      </c>
      <c r="CD191" t="s">
        <v>317</v>
      </c>
      <c r="CE191" t="s">
        <v>317</v>
      </c>
      <c r="CF191" t="s">
        <v>312</v>
      </c>
      <c r="CG191" t="s">
        <v>317</v>
      </c>
      <c r="CH191" t="s">
        <v>313</v>
      </c>
      <c r="CI191" t="s">
        <v>317</v>
      </c>
      <c r="CJ191" t="s">
        <v>317</v>
      </c>
      <c r="CK191" t="s">
        <v>316</v>
      </c>
    </row>
    <row r="192" spans="1:89" x14ac:dyDescent="0.25">
      <c r="A192" s="25" t="s">
        <v>284</v>
      </c>
      <c r="B192" t="s">
        <v>314</v>
      </c>
      <c r="C192" t="s">
        <v>330</v>
      </c>
      <c r="D192" t="s">
        <v>311</v>
      </c>
      <c r="E192" t="s">
        <v>312</v>
      </c>
      <c r="F192" t="s">
        <v>313</v>
      </c>
      <c r="G192" t="s">
        <v>313</v>
      </c>
      <c r="H192" t="s">
        <v>311</v>
      </c>
      <c r="I192" t="s">
        <v>311</v>
      </c>
      <c r="J192" t="s">
        <v>317</v>
      </c>
      <c r="K192" t="s">
        <v>316</v>
      </c>
      <c r="L192" t="s">
        <v>329</v>
      </c>
      <c r="M192" t="s">
        <v>315</v>
      </c>
      <c r="N192" t="s">
        <v>316</v>
      </c>
      <c r="O192" t="s">
        <v>315</v>
      </c>
      <c r="P192" t="s">
        <v>316</v>
      </c>
      <c r="Q192" t="s">
        <v>318</v>
      </c>
      <c r="R192" t="s">
        <v>315</v>
      </c>
      <c r="S192" t="s">
        <v>315</v>
      </c>
      <c r="T192" t="s">
        <v>318</v>
      </c>
      <c r="U192" t="s">
        <v>315</v>
      </c>
      <c r="V192" t="s">
        <v>314</v>
      </c>
      <c r="W192" t="s">
        <v>316</v>
      </c>
      <c r="X192" t="s">
        <v>315</v>
      </c>
      <c r="Y192" t="s">
        <v>315</v>
      </c>
      <c r="Z192" t="s">
        <v>316</v>
      </c>
      <c r="AA192" t="s">
        <v>311</v>
      </c>
      <c r="AB192" t="s">
        <v>313</v>
      </c>
      <c r="AC192" t="s">
        <v>315</v>
      </c>
      <c r="AD192" t="s">
        <v>316</v>
      </c>
      <c r="AE192" t="s">
        <v>315</v>
      </c>
      <c r="AF192" t="s">
        <v>312</v>
      </c>
      <c r="AG192" t="s">
        <v>311</v>
      </c>
      <c r="AH192" t="s">
        <v>316</v>
      </c>
      <c r="AI192" t="s">
        <v>315</v>
      </c>
      <c r="AJ192" t="s">
        <v>318</v>
      </c>
      <c r="AK192" t="s">
        <v>315</v>
      </c>
      <c r="AL192" t="s">
        <v>313</v>
      </c>
      <c r="AM192" t="s">
        <v>317</v>
      </c>
      <c r="AN192" t="s">
        <v>316</v>
      </c>
      <c r="AO192" t="s">
        <v>318</v>
      </c>
      <c r="AP192" t="s">
        <v>316</v>
      </c>
      <c r="AQ192" t="s">
        <v>315</v>
      </c>
      <c r="AR192" t="s">
        <v>313</v>
      </c>
      <c r="AS192" t="s">
        <v>315</v>
      </c>
      <c r="AT192" t="s">
        <v>317</v>
      </c>
      <c r="AU192" t="s">
        <v>312</v>
      </c>
      <c r="AV192" t="s">
        <v>312</v>
      </c>
      <c r="AW192" t="s">
        <v>315</v>
      </c>
      <c r="AX192" t="s">
        <v>316</v>
      </c>
      <c r="AY192" t="s">
        <v>317</v>
      </c>
      <c r="AZ192" t="s">
        <v>316</v>
      </c>
      <c r="BA192" t="s">
        <v>315</v>
      </c>
      <c r="BB192" t="s">
        <v>315</v>
      </c>
      <c r="BC192" t="s">
        <v>315</v>
      </c>
      <c r="BD192" t="s">
        <v>315</v>
      </c>
      <c r="BE192" t="s">
        <v>318</v>
      </c>
      <c r="BF192" t="s">
        <v>316</v>
      </c>
      <c r="BG192" t="s">
        <v>315</v>
      </c>
      <c r="BH192" t="s">
        <v>311</v>
      </c>
      <c r="BI192" t="s">
        <v>316</v>
      </c>
      <c r="BJ192" t="s">
        <v>311</v>
      </c>
      <c r="BK192" t="s">
        <v>311</v>
      </c>
      <c r="BL192" t="s">
        <v>315</v>
      </c>
      <c r="BM192" t="s">
        <v>315</v>
      </c>
      <c r="BN192" t="s">
        <v>315</v>
      </c>
      <c r="BO192" t="s">
        <v>315</v>
      </c>
      <c r="BP192" t="s">
        <v>318</v>
      </c>
      <c r="BQ192" t="s">
        <v>312</v>
      </c>
      <c r="BR192" t="s">
        <v>315</v>
      </c>
      <c r="BS192" t="s">
        <v>315</v>
      </c>
      <c r="BT192" t="s">
        <v>315</v>
      </c>
      <c r="BU192" t="s">
        <v>316</v>
      </c>
      <c r="BV192" t="s">
        <v>315</v>
      </c>
      <c r="BW192" t="s">
        <v>315</v>
      </c>
      <c r="BX192" t="s">
        <v>315</v>
      </c>
      <c r="BY192" t="s">
        <v>313</v>
      </c>
      <c r="BZ192" t="s">
        <v>315</v>
      </c>
      <c r="CA192" t="s">
        <v>311</v>
      </c>
      <c r="CB192" t="s">
        <v>318</v>
      </c>
      <c r="CC192" t="s">
        <v>316</v>
      </c>
      <c r="CD192" t="s">
        <v>316</v>
      </c>
      <c r="CE192" t="s">
        <v>317</v>
      </c>
      <c r="CF192" t="s">
        <v>312</v>
      </c>
      <c r="CG192" t="s">
        <v>316</v>
      </c>
      <c r="CH192" t="s">
        <v>312</v>
      </c>
      <c r="CI192" t="s">
        <v>318</v>
      </c>
      <c r="CJ192" t="s">
        <v>317</v>
      </c>
      <c r="CK192" t="s">
        <v>317</v>
      </c>
    </row>
    <row r="193" spans="1:89" x14ac:dyDescent="0.25">
      <c r="A193" s="25" t="s">
        <v>285</v>
      </c>
      <c r="B193" t="s">
        <v>312</v>
      </c>
      <c r="C193" t="s">
        <v>311</v>
      </c>
      <c r="D193" t="s">
        <v>330</v>
      </c>
      <c r="E193" t="s">
        <v>312</v>
      </c>
      <c r="F193" t="s">
        <v>313</v>
      </c>
      <c r="G193" t="s">
        <v>313</v>
      </c>
      <c r="H193" t="s">
        <v>311</v>
      </c>
      <c r="I193" t="s">
        <v>312</v>
      </c>
      <c r="J193" t="s">
        <v>316</v>
      </c>
      <c r="K193" t="s">
        <v>315</v>
      </c>
      <c r="L193" t="s">
        <v>315</v>
      </c>
      <c r="M193" t="s">
        <v>315</v>
      </c>
      <c r="N193" t="s">
        <v>315</v>
      </c>
      <c r="O193" t="s">
        <v>315</v>
      </c>
      <c r="P193" t="s">
        <v>315</v>
      </c>
      <c r="Q193" t="s">
        <v>315</v>
      </c>
      <c r="R193" t="s">
        <v>315</v>
      </c>
      <c r="S193" t="s">
        <v>315</v>
      </c>
      <c r="T193" t="s">
        <v>316</v>
      </c>
      <c r="U193" t="s">
        <v>317</v>
      </c>
      <c r="V193" t="s">
        <v>311</v>
      </c>
      <c r="W193" t="s">
        <v>317</v>
      </c>
      <c r="X193" t="s">
        <v>315</v>
      </c>
      <c r="Y193" t="s">
        <v>315</v>
      </c>
      <c r="AA193" t="s">
        <v>311</v>
      </c>
      <c r="AB193" t="s">
        <v>311</v>
      </c>
      <c r="AC193" t="s">
        <v>315</v>
      </c>
      <c r="AD193" t="s">
        <v>329</v>
      </c>
      <c r="AE193" t="s">
        <v>315</v>
      </c>
      <c r="AF193" t="s">
        <v>311</v>
      </c>
      <c r="AG193" t="s">
        <v>312</v>
      </c>
      <c r="AH193" t="s">
        <v>315</v>
      </c>
      <c r="AI193" t="s">
        <v>315</v>
      </c>
      <c r="AJ193" t="s">
        <v>317</v>
      </c>
      <c r="AK193" t="s">
        <v>315</v>
      </c>
      <c r="AL193" t="s">
        <v>313</v>
      </c>
      <c r="AM193" t="s">
        <v>317</v>
      </c>
      <c r="AN193" t="s">
        <v>316</v>
      </c>
      <c r="AO193" t="s">
        <v>315</v>
      </c>
      <c r="AP193" t="s">
        <v>316</v>
      </c>
      <c r="AQ193" t="s">
        <v>315</v>
      </c>
      <c r="AR193" t="s">
        <v>313</v>
      </c>
      <c r="AS193" t="s">
        <v>315</v>
      </c>
      <c r="AT193" t="s">
        <v>318</v>
      </c>
      <c r="AU193" t="s">
        <v>313</v>
      </c>
      <c r="AV193" t="s">
        <v>312</v>
      </c>
      <c r="AW193" t="s">
        <v>315</v>
      </c>
      <c r="AX193" t="s">
        <v>316</v>
      </c>
      <c r="AY193" t="s">
        <v>315</v>
      </c>
      <c r="AZ193" t="s">
        <v>316</v>
      </c>
      <c r="BA193" t="s">
        <v>315</v>
      </c>
      <c r="BB193" t="s">
        <v>315</v>
      </c>
      <c r="BC193" t="s">
        <v>316</v>
      </c>
      <c r="BD193" t="s">
        <v>316</v>
      </c>
      <c r="BE193" t="s">
        <v>318</v>
      </c>
      <c r="BF193" t="s">
        <v>317</v>
      </c>
      <c r="BG193" t="s">
        <v>316</v>
      </c>
      <c r="BH193" t="s">
        <v>311</v>
      </c>
      <c r="BI193" t="s">
        <v>316</v>
      </c>
      <c r="BJ193" t="s">
        <v>315</v>
      </c>
      <c r="BK193" t="s">
        <v>311</v>
      </c>
      <c r="BL193" t="s">
        <v>315</v>
      </c>
      <c r="BM193" t="s">
        <v>316</v>
      </c>
      <c r="BN193" t="s">
        <v>315</v>
      </c>
      <c r="BO193" t="s">
        <v>316</v>
      </c>
      <c r="BP193" t="s">
        <v>317</v>
      </c>
      <c r="BQ193" t="s">
        <v>311</v>
      </c>
      <c r="BR193" t="s">
        <v>316</v>
      </c>
      <c r="BS193" t="s">
        <v>315</v>
      </c>
      <c r="BT193" t="s">
        <v>315</v>
      </c>
      <c r="BU193" t="s">
        <v>315</v>
      </c>
      <c r="BV193" t="s">
        <v>315</v>
      </c>
      <c r="BW193" t="s">
        <v>316</v>
      </c>
      <c r="BX193" t="s">
        <v>316</v>
      </c>
      <c r="BY193" t="s">
        <v>311</v>
      </c>
      <c r="BZ193" t="s">
        <v>316</v>
      </c>
      <c r="CA193" t="s">
        <v>311</v>
      </c>
      <c r="CB193" t="s">
        <v>316</v>
      </c>
      <c r="CC193" t="s">
        <v>316</v>
      </c>
      <c r="CD193" t="s">
        <v>317</v>
      </c>
      <c r="CE193" t="s">
        <v>315</v>
      </c>
      <c r="CF193" t="s">
        <v>312</v>
      </c>
      <c r="CG193" t="s">
        <v>316</v>
      </c>
      <c r="CH193" t="s">
        <v>311</v>
      </c>
      <c r="CI193" t="s">
        <v>317</v>
      </c>
      <c r="CJ193" t="s">
        <v>316</v>
      </c>
      <c r="CK193" t="s">
        <v>317</v>
      </c>
    </row>
    <row r="195" spans="1:89" x14ac:dyDescent="0.25">
      <c r="A195" t="s">
        <v>286</v>
      </c>
      <c r="B195" s="30">
        <f t="shared" ref="B195:AG195" si="0">AVERAGE(B2:B25)</f>
        <v>3.125</v>
      </c>
      <c r="C195" s="30">
        <f t="shared" si="0"/>
        <v>6.916666666666667</v>
      </c>
      <c r="D195" s="30">
        <f t="shared" si="0"/>
        <v>3.8249999999999997</v>
      </c>
      <c r="E195" s="30">
        <f t="shared" si="0"/>
        <v>2.1041666666666665</v>
      </c>
      <c r="F195" s="30">
        <f t="shared" si="0"/>
        <v>2.0583333333333336</v>
      </c>
      <c r="G195" s="30">
        <f t="shared" si="0"/>
        <v>3.6583333333333332</v>
      </c>
      <c r="H195" s="30">
        <f t="shared" si="0"/>
        <v>2.5749999999999997</v>
      </c>
      <c r="I195" s="30">
        <f t="shared" si="0"/>
        <v>1.5374999999999996</v>
      </c>
      <c r="J195" s="30">
        <f t="shared" si="0"/>
        <v>2.9</v>
      </c>
      <c r="K195" s="30">
        <f t="shared" si="0"/>
        <v>2.1833333333333331</v>
      </c>
      <c r="L195" s="30">
        <f t="shared" si="0"/>
        <v>5.7291666666666679</v>
      </c>
      <c r="M195" s="30">
        <f t="shared" si="0"/>
        <v>4.0445833333333336</v>
      </c>
      <c r="N195" s="30">
        <f t="shared" si="0"/>
        <v>1.4999999999999998</v>
      </c>
      <c r="O195" s="30">
        <f t="shared" si="0"/>
        <v>1.908333333333333</v>
      </c>
      <c r="P195" s="30">
        <f t="shared" si="0"/>
        <v>3.2624999999999993</v>
      </c>
      <c r="Q195" s="30">
        <f t="shared" si="0"/>
        <v>5.9250000000000007</v>
      </c>
      <c r="R195" s="30">
        <f t="shared" si="0"/>
        <v>2.3749999999999996</v>
      </c>
      <c r="S195" s="30">
        <f t="shared" si="0"/>
        <v>2.3374999999999999</v>
      </c>
      <c r="T195" s="30">
        <f t="shared" si="0"/>
        <v>2.7208333333333332</v>
      </c>
      <c r="U195" s="30">
        <f t="shared" si="0"/>
        <v>3.4625000000000004</v>
      </c>
      <c r="V195" s="30">
        <f t="shared" si="0"/>
        <v>0.95000000000000007</v>
      </c>
      <c r="W195" s="30">
        <f t="shared" si="0"/>
        <v>2.2500000000000004</v>
      </c>
      <c r="X195" s="30">
        <f t="shared" si="0"/>
        <v>1.6999999999999993</v>
      </c>
      <c r="Y195" s="30">
        <f t="shared" si="0"/>
        <v>2.1166666666666667</v>
      </c>
      <c r="Z195" s="30">
        <f t="shared" si="0"/>
        <v>3.5304347826086957</v>
      </c>
      <c r="AA195" s="30">
        <f t="shared" si="0"/>
        <v>2.8583333333333338</v>
      </c>
      <c r="AB195" s="30">
        <f t="shared" si="0"/>
        <v>1.6333333333333335</v>
      </c>
      <c r="AC195" s="30">
        <f t="shared" si="0"/>
        <v>4.8374999999999995</v>
      </c>
      <c r="AD195" s="30">
        <f t="shared" si="0"/>
        <v>2.9666666666666668</v>
      </c>
      <c r="AE195" s="30">
        <f t="shared" si="0"/>
        <v>3.7708333333333335</v>
      </c>
      <c r="AF195" s="30">
        <f t="shared" si="0"/>
        <v>3.5208333333333344</v>
      </c>
      <c r="AG195" s="30">
        <f t="shared" si="0"/>
        <v>5.4375</v>
      </c>
      <c r="AH195" s="30">
        <f t="shared" ref="AH195:BM195" si="1">AVERAGE(AH2:AH25)</f>
        <v>4.4541666666666666</v>
      </c>
      <c r="AI195" s="30">
        <f t="shared" si="1"/>
        <v>3.1708333333333338</v>
      </c>
      <c r="AJ195" s="30">
        <f t="shared" si="1"/>
        <v>2.9250000000000003</v>
      </c>
      <c r="AK195" s="30">
        <f t="shared" si="1"/>
        <v>1.4083333333333334</v>
      </c>
      <c r="AL195" s="30">
        <f t="shared" si="1"/>
        <v>5.4333333333333327</v>
      </c>
      <c r="AM195" s="30">
        <f t="shared" si="1"/>
        <v>3.9208333333333338</v>
      </c>
      <c r="AN195" s="30">
        <f t="shared" si="1"/>
        <v>3.3333333333333339</v>
      </c>
      <c r="AO195" s="30">
        <f t="shared" si="1"/>
        <v>5.7458333333333336</v>
      </c>
      <c r="AP195" s="30">
        <f t="shared" si="1"/>
        <v>4.3458333333333332</v>
      </c>
      <c r="AQ195" s="30">
        <f t="shared" si="1"/>
        <v>1.8458333333333334</v>
      </c>
      <c r="AR195" s="30">
        <f t="shared" si="1"/>
        <v>2.5708333333333329</v>
      </c>
      <c r="AS195" s="30">
        <f t="shared" si="1"/>
        <v>1.9833333333333334</v>
      </c>
      <c r="AT195" s="30">
        <f t="shared" si="1"/>
        <v>3.0083333333333333</v>
      </c>
      <c r="AU195" s="30">
        <f t="shared" si="1"/>
        <v>4.6249999999999991</v>
      </c>
      <c r="AV195" s="30">
        <f t="shared" si="1"/>
        <v>2.85</v>
      </c>
      <c r="AW195" s="30">
        <f t="shared" si="1"/>
        <v>5.9958333333333327</v>
      </c>
      <c r="AX195" s="30">
        <f t="shared" si="1"/>
        <v>2.3999999999999995</v>
      </c>
      <c r="AY195" s="30">
        <f t="shared" si="1"/>
        <v>2.1770833333333335</v>
      </c>
      <c r="AZ195" s="30">
        <f t="shared" si="1"/>
        <v>4.3875000000000002</v>
      </c>
      <c r="BA195" s="30">
        <f t="shared" si="1"/>
        <v>0.97083333333333355</v>
      </c>
      <c r="BB195" s="30">
        <f t="shared" si="1"/>
        <v>2.6499999999999995</v>
      </c>
      <c r="BC195" s="30">
        <f t="shared" si="1"/>
        <v>1.9708333333333332</v>
      </c>
      <c r="BD195" s="30">
        <f t="shared" si="1"/>
        <v>1.8625</v>
      </c>
      <c r="BE195" s="30">
        <f t="shared" si="1"/>
        <v>0.91250000000000009</v>
      </c>
      <c r="BF195" s="30">
        <f t="shared" si="1"/>
        <v>6.145833333333333</v>
      </c>
      <c r="BG195" s="30">
        <f t="shared" si="1"/>
        <v>2.9782608695652173</v>
      </c>
      <c r="BH195" s="30">
        <f t="shared" si="1"/>
        <v>1.8916666666666664</v>
      </c>
      <c r="BI195" s="30">
        <f t="shared" si="1"/>
        <v>3.0791666666666671</v>
      </c>
      <c r="BJ195" s="30">
        <f t="shared" si="1"/>
        <v>1.3958333333333337</v>
      </c>
      <c r="BK195" s="30">
        <f t="shared" si="1"/>
        <v>1.7958333333333334</v>
      </c>
      <c r="BL195" s="30">
        <f t="shared" si="1"/>
        <v>2.9166666666666674</v>
      </c>
      <c r="BM195" s="30">
        <f t="shared" si="1"/>
        <v>2.8374999999999999</v>
      </c>
      <c r="BN195" s="30">
        <f t="shared" ref="BN195:CK195" si="2">AVERAGE(BN2:BN25)</f>
        <v>3.3583333333333329</v>
      </c>
      <c r="BO195" s="30">
        <f t="shared" si="2"/>
        <v>3.8333333333333335</v>
      </c>
      <c r="BP195" s="30">
        <f t="shared" si="2"/>
        <v>2.0958333333333337</v>
      </c>
      <c r="BQ195" s="30">
        <f t="shared" si="2"/>
        <v>2.6083333333333329</v>
      </c>
      <c r="BR195" s="30">
        <f t="shared" si="2"/>
        <v>2.5416666666666665</v>
      </c>
      <c r="BS195" s="30">
        <f t="shared" si="2"/>
        <v>1.3291666666666668</v>
      </c>
      <c r="BT195" s="30">
        <f t="shared" si="2"/>
        <v>2.9624999999999999</v>
      </c>
      <c r="BU195" s="30">
        <f t="shared" si="2"/>
        <v>4.5125000000000002</v>
      </c>
      <c r="BV195" s="30">
        <f t="shared" si="2"/>
        <v>1.2249999999999999</v>
      </c>
      <c r="BW195" s="30">
        <f t="shared" si="2"/>
        <v>1.8208333333333335</v>
      </c>
      <c r="BX195" s="30">
        <f t="shared" si="2"/>
        <v>3.25</v>
      </c>
      <c r="BY195" s="30">
        <f t="shared" si="2"/>
        <v>4.6291666666666673</v>
      </c>
      <c r="BZ195" s="30">
        <f t="shared" si="2"/>
        <v>7.5000000000000009</v>
      </c>
      <c r="CA195" s="30">
        <f t="shared" si="2"/>
        <v>2.9125000000000001</v>
      </c>
      <c r="CB195" s="30">
        <f t="shared" si="2"/>
        <v>1.4166666666666667</v>
      </c>
      <c r="CC195" s="30">
        <f t="shared" si="2"/>
        <v>6.4333333333333327</v>
      </c>
      <c r="CD195" s="30">
        <f t="shared" si="2"/>
        <v>4.5458333333333334</v>
      </c>
      <c r="CE195" s="30">
        <f t="shared" si="2"/>
        <v>2.8833333333333342</v>
      </c>
      <c r="CF195" s="30">
        <f t="shared" si="2"/>
        <v>2.8916666666666662</v>
      </c>
      <c r="CG195" s="30">
        <f t="shared" si="2"/>
        <v>2.9</v>
      </c>
      <c r="CH195" s="30">
        <f t="shared" si="2"/>
        <v>4.8000000000000016</v>
      </c>
      <c r="CI195" s="30">
        <f t="shared" si="2"/>
        <v>1.9083333333333332</v>
      </c>
      <c r="CJ195" s="30">
        <f t="shared" si="2"/>
        <v>3.4791666666666674</v>
      </c>
      <c r="CK195" s="30">
        <f t="shared" si="2"/>
        <v>5.6375000000000002</v>
      </c>
    </row>
    <row r="196" spans="1:89" x14ac:dyDescent="0.25">
      <c r="A196" t="s">
        <v>296</v>
      </c>
      <c r="B196" s="30">
        <f t="shared" ref="B196:AG196" si="3">_xlfn.STDEV.S(B2:B25)</f>
        <v>0.92607164714841306</v>
      </c>
      <c r="C196" s="30">
        <f t="shared" si="3"/>
        <v>0.49490154195747277</v>
      </c>
      <c r="D196" s="30">
        <f t="shared" si="3"/>
        <v>0.41833001326703662</v>
      </c>
      <c r="E196" s="30">
        <f t="shared" si="3"/>
        <v>0.60251586063674833</v>
      </c>
      <c r="F196" s="30">
        <f t="shared" si="3"/>
        <v>0.94635073315601415</v>
      </c>
      <c r="G196" s="30">
        <f t="shared" si="3"/>
        <v>1.4946038203183285</v>
      </c>
      <c r="H196" s="30">
        <f t="shared" si="3"/>
        <v>0.71032754232910322</v>
      </c>
      <c r="I196" s="30">
        <f t="shared" si="3"/>
        <v>0.61982641328737864</v>
      </c>
      <c r="J196" s="30">
        <f t="shared" si="3"/>
        <v>0.69968937207256943</v>
      </c>
      <c r="K196" s="30">
        <f t="shared" si="3"/>
        <v>0.4478612621615411</v>
      </c>
      <c r="L196" s="30">
        <f t="shared" si="3"/>
        <v>1.8359878674096277</v>
      </c>
      <c r="M196" s="30">
        <f t="shared" si="3"/>
        <v>0.77086049697535974</v>
      </c>
      <c r="N196" s="30">
        <f t="shared" si="3"/>
        <v>0.54692818064404924</v>
      </c>
      <c r="O196" s="30">
        <f t="shared" si="3"/>
        <v>0.52908178595741306</v>
      </c>
      <c r="P196" s="30">
        <f t="shared" si="3"/>
        <v>1.4367271079118331</v>
      </c>
      <c r="Q196" s="30">
        <f t="shared" si="3"/>
        <v>2.7017305243282399</v>
      </c>
      <c r="R196" s="30">
        <f t="shared" si="3"/>
        <v>0.90132752334976918</v>
      </c>
      <c r="S196" s="30">
        <f t="shared" si="3"/>
        <v>0.52652470110106431</v>
      </c>
      <c r="T196" s="30">
        <f t="shared" si="3"/>
        <v>0.92782080666223821</v>
      </c>
      <c r="U196" s="30">
        <f t="shared" si="3"/>
        <v>1.0499741197638695</v>
      </c>
      <c r="V196" s="30">
        <f t="shared" si="3"/>
        <v>0.30072376462244504</v>
      </c>
      <c r="W196" s="30">
        <f t="shared" si="3"/>
        <v>1.0232089335708168</v>
      </c>
      <c r="X196" s="30">
        <f t="shared" si="3"/>
        <v>0.49956502819083182</v>
      </c>
      <c r="Y196" s="30">
        <f t="shared" si="3"/>
        <v>0.35590260840104421</v>
      </c>
      <c r="Z196" s="30">
        <f t="shared" si="3"/>
        <v>1.0742586376442869</v>
      </c>
      <c r="AA196" s="30">
        <f t="shared" si="3"/>
        <v>0.84024668565464744</v>
      </c>
      <c r="AB196" s="30">
        <f t="shared" si="3"/>
        <v>0.74813778472119363</v>
      </c>
      <c r="AC196" s="30">
        <f t="shared" si="3"/>
        <v>1.2218348639577328</v>
      </c>
      <c r="AD196" s="30">
        <f t="shared" si="3"/>
        <v>1.0639003985199986</v>
      </c>
      <c r="AE196" s="30">
        <f t="shared" si="3"/>
        <v>1.404798969578045</v>
      </c>
      <c r="AF196" s="30">
        <f t="shared" si="3"/>
        <v>0.95415756909781824</v>
      </c>
      <c r="AG196" s="30">
        <f t="shared" si="3"/>
        <v>0.82820523606379015</v>
      </c>
      <c r="AH196" s="30">
        <f t="shared" ref="AH196:BM196" si="4">_xlfn.STDEV.S(AH2:AH25)</f>
        <v>1.4631648742624193</v>
      </c>
      <c r="AI196" s="30">
        <f t="shared" si="4"/>
        <v>0.78931955652881092</v>
      </c>
      <c r="AJ196" s="30">
        <f t="shared" si="4"/>
        <v>1.6141359244526752</v>
      </c>
      <c r="AK196" s="30">
        <f t="shared" si="4"/>
        <v>0.43028470520834372</v>
      </c>
      <c r="AL196" s="30">
        <f t="shared" si="4"/>
        <v>1.9113884474646861</v>
      </c>
      <c r="AM196" s="30">
        <f t="shared" si="4"/>
        <v>1.7987868294967622</v>
      </c>
      <c r="AN196" s="30">
        <f t="shared" si="4"/>
        <v>1.4687074076463835</v>
      </c>
      <c r="AO196" s="30">
        <f t="shared" si="4"/>
        <v>2.3361021356965135</v>
      </c>
      <c r="AP196" s="30">
        <f t="shared" si="4"/>
        <v>1.4673191071879486</v>
      </c>
      <c r="AQ196" s="30">
        <f t="shared" si="4"/>
        <v>0.79835655468330458</v>
      </c>
      <c r="AR196" s="30">
        <f t="shared" si="4"/>
        <v>1.3362761907521277</v>
      </c>
      <c r="AS196" s="30">
        <f t="shared" si="4"/>
        <v>0.28539319431675009</v>
      </c>
      <c r="AT196" s="30">
        <f t="shared" si="4"/>
        <v>0.76551583442383664</v>
      </c>
      <c r="AU196" s="30">
        <f t="shared" si="4"/>
        <v>1.4554993166846804</v>
      </c>
      <c r="AV196" s="30">
        <f t="shared" si="4"/>
        <v>0.93063792987484451</v>
      </c>
      <c r="AW196" s="30">
        <f t="shared" si="4"/>
        <v>1.1947272443557191</v>
      </c>
      <c r="AX196" s="30">
        <f t="shared" si="4"/>
        <v>1.006068542915185</v>
      </c>
      <c r="AY196" s="30">
        <f t="shared" si="4"/>
        <v>0.53527302392790743</v>
      </c>
      <c r="AZ196" s="30">
        <f t="shared" si="4"/>
        <v>1.1880976756801278</v>
      </c>
      <c r="BA196" s="30">
        <f t="shared" si="4"/>
        <v>0.27263475593718317</v>
      </c>
      <c r="BB196" s="30">
        <f t="shared" si="4"/>
        <v>1.2215457064897246</v>
      </c>
      <c r="BC196" s="30">
        <f t="shared" si="4"/>
        <v>0.74219367369667266</v>
      </c>
      <c r="BD196" s="30">
        <f t="shared" si="4"/>
        <v>0.59695786756870328</v>
      </c>
      <c r="BE196" s="30">
        <f t="shared" si="4"/>
        <v>0.24013130466113874</v>
      </c>
      <c r="BF196" s="30">
        <f t="shared" si="4"/>
        <v>1.7788562927187028</v>
      </c>
      <c r="BG196" s="30">
        <f t="shared" si="4"/>
        <v>0.83826472372131411</v>
      </c>
      <c r="BH196" s="30">
        <f t="shared" si="4"/>
        <v>0.55082283640155183</v>
      </c>
      <c r="BI196" s="30">
        <f t="shared" si="4"/>
        <v>0.93342714331867127</v>
      </c>
      <c r="BJ196" s="30">
        <f t="shared" si="4"/>
        <v>0.32900266507003795</v>
      </c>
      <c r="BK196" s="30">
        <f t="shared" si="4"/>
        <v>0.38839599544197451</v>
      </c>
      <c r="BL196" s="30">
        <f t="shared" si="4"/>
        <v>0.58582284506247884</v>
      </c>
      <c r="BM196" s="30">
        <f t="shared" si="4"/>
        <v>0.93892283333430715</v>
      </c>
      <c r="BN196" s="30">
        <f t="shared" ref="BN196:CK196" si="5">_xlfn.STDEV.S(BN2:BN25)</f>
        <v>1.2863553727207506</v>
      </c>
      <c r="BO196" s="30">
        <f t="shared" si="5"/>
        <v>1.051155334016757</v>
      </c>
      <c r="BP196" s="30">
        <f t="shared" si="5"/>
        <v>0.57368311709564779</v>
      </c>
      <c r="BQ196" s="30">
        <f t="shared" si="5"/>
        <v>0.82615751033568574</v>
      </c>
      <c r="BR196" s="30">
        <f t="shared" si="5"/>
        <v>0.67817957520990313</v>
      </c>
      <c r="BS196" s="30">
        <f t="shared" si="5"/>
        <v>0.21564698743178751</v>
      </c>
      <c r="BT196" s="30">
        <f t="shared" si="5"/>
        <v>1.3887161728357784</v>
      </c>
      <c r="BU196" s="30">
        <f t="shared" si="5"/>
        <v>1.3482073443941254</v>
      </c>
      <c r="BV196" s="30">
        <f t="shared" si="5"/>
        <v>0.41624616462523506</v>
      </c>
      <c r="BW196" s="30">
        <f t="shared" si="5"/>
        <v>1.0790411067910841</v>
      </c>
      <c r="BX196" s="30">
        <f t="shared" si="5"/>
        <v>1.1617078881505918</v>
      </c>
      <c r="BY196" s="30">
        <f t="shared" si="5"/>
        <v>1.5886770998337663</v>
      </c>
      <c r="BZ196" s="30">
        <f t="shared" si="5"/>
        <v>2.957637409761213</v>
      </c>
      <c r="CA196" s="30">
        <f t="shared" si="5"/>
        <v>1.2563966764902113</v>
      </c>
      <c r="CB196" s="30">
        <f t="shared" si="5"/>
        <v>0.61337744012799444</v>
      </c>
      <c r="CC196" s="30">
        <f t="shared" si="5"/>
        <v>1.6833369206447679</v>
      </c>
      <c r="CD196" s="30">
        <f t="shared" si="5"/>
        <v>1.5511508116813513</v>
      </c>
      <c r="CE196" s="30">
        <f t="shared" si="5"/>
        <v>0.96082693852592138</v>
      </c>
      <c r="CF196" s="30">
        <f t="shared" si="5"/>
        <v>0.77230128535586506</v>
      </c>
      <c r="CG196" s="30">
        <f t="shared" si="5"/>
        <v>1.0986157297886885</v>
      </c>
      <c r="CH196" s="30">
        <f t="shared" si="5"/>
        <v>1.8308942932467371</v>
      </c>
      <c r="CI196" s="30">
        <f t="shared" si="5"/>
        <v>0.52743568877835878</v>
      </c>
      <c r="CJ196" s="30">
        <f t="shared" si="5"/>
        <v>0.89295755128997722</v>
      </c>
      <c r="CK196" s="30">
        <f t="shared" si="5"/>
        <v>3.0394239299720849</v>
      </c>
    </row>
    <row r="197" spans="1:89" x14ac:dyDescent="0.25">
      <c r="A197" t="s">
        <v>125</v>
      </c>
      <c r="B197" s="30">
        <f t="shared" ref="B197:AG197" si="6">MAX(B26:B97)</f>
        <v>1</v>
      </c>
      <c r="C197" s="30">
        <f t="shared" si="6"/>
        <v>0.7</v>
      </c>
      <c r="D197" s="30">
        <f t="shared" si="6"/>
        <v>0.7</v>
      </c>
      <c r="E197" s="30">
        <f t="shared" si="6"/>
        <v>0.24</v>
      </c>
      <c r="F197" s="30">
        <f t="shared" si="6"/>
        <v>0.59</v>
      </c>
      <c r="G197" s="30">
        <f t="shared" si="6"/>
        <v>0.88</v>
      </c>
      <c r="H197" s="30">
        <f t="shared" si="6"/>
        <v>0.62</v>
      </c>
      <c r="I197" s="30">
        <f t="shared" si="6"/>
        <v>0.5</v>
      </c>
      <c r="J197" s="30">
        <f t="shared" si="6"/>
        <v>0.44</v>
      </c>
      <c r="K197" s="30">
        <f t="shared" si="6"/>
        <v>0.52</v>
      </c>
      <c r="L197" s="30">
        <f t="shared" si="6"/>
        <v>1.5</v>
      </c>
      <c r="M197" s="30">
        <f t="shared" si="6"/>
        <v>0.72</v>
      </c>
      <c r="N197" s="30">
        <f t="shared" si="6"/>
        <v>0.68</v>
      </c>
      <c r="O197" s="30">
        <f t="shared" si="6"/>
        <v>0.56000000000000005</v>
      </c>
      <c r="P197" s="30">
        <f t="shared" si="6"/>
        <v>0.84</v>
      </c>
      <c r="Q197" s="30">
        <f t="shared" si="6"/>
        <v>1.5</v>
      </c>
      <c r="R197" s="30">
        <f t="shared" si="6"/>
        <v>0.62</v>
      </c>
      <c r="S197" s="30">
        <f t="shared" si="6"/>
        <v>0.7</v>
      </c>
      <c r="T197" s="30">
        <f t="shared" si="6"/>
        <v>0.76</v>
      </c>
      <c r="U197" s="30">
        <f t="shared" si="6"/>
        <v>0.66</v>
      </c>
      <c r="V197" s="30">
        <f t="shared" si="6"/>
        <v>0.36</v>
      </c>
      <c r="W197" s="30">
        <f t="shared" si="6"/>
        <v>0.8</v>
      </c>
      <c r="X197" s="30">
        <f t="shared" si="6"/>
        <v>0.5</v>
      </c>
      <c r="Y197" s="30">
        <f t="shared" si="6"/>
        <v>0.48</v>
      </c>
      <c r="Z197" s="30">
        <f t="shared" si="6"/>
        <v>0.68</v>
      </c>
      <c r="AA197" s="30">
        <f t="shared" si="6"/>
        <v>0.56000000000000005</v>
      </c>
      <c r="AB197" s="30">
        <f t="shared" si="6"/>
        <v>0.68</v>
      </c>
      <c r="AC197" s="30">
        <f t="shared" si="6"/>
        <v>0.84</v>
      </c>
      <c r="AD197" s="30">
        <f t="shared" si="6"/>
        <v>1.3</v>
      </c>
      <c r="AE197" s="30">
        <f t="shared" si="6"/>
        <v>0.8</v>
      </c>
      <c r="AF197" s="30">
        <f t="shared" si="6"/>
        <v>0.7</v>
      </c>
      <c r="AG197" s="30">
        <f t="shared" si="6"/>
        <v>0.62</v>
      </c>
      <c r="AH197" s="30">
        <f t="shared" ref="AH197:BM197" si="7">MAX(AH26:AH97)</f>
        <v>0.8</v>
      </c>
      <c r="AI197" s="30">
        <f t="shared" si="7"/>
        <v>0.64</v>
      </c>
      <c r="AJ197" s="30">
        <f t="shared" si="7"/>
        <v>0.78</v>
      </c>
      <c r="AK197" s="30">
        <f t="shared" si="7"/>
        <v>0.56000000000000005</v>
      </c>
      <c r="AL197" s="30">
        <f t="shared" si="7"/>
        <v>0.98</v>
      </c>
      <c r="AM197" s="30">
        <f t="shared" si="7"/>
        <v>1</v>
      </c>
      <c r="AN197" s="30">
        <f t="shared" si="7"/>
        <v>0.54</v>
      </c>
      <c r="AO197" s="30">
        <f t="shared" si="7"/>
        <v>0.8</v>
      </c>
      <c r="AP197" s="30">
        <f t="shared" si="7"/>
        <v>0.88</v>
      </c>
      <c r="AQ197" s="30">
        <f t="shared" si="7"/>
        <v>0.3</v>
      </c>
      <c r="AR197" s="30">
        <f t="shared" si="7"/>
        <v>0.78</v>
      </c>
      <c r="AS197" s="30">
        <f t="shared" si="7"/>
        <v>0.52</v>
      </c>
      <c r="AT197" s="30">
        <f t="shared" si="7"/>
        <v>0.82</v>
      </c>
      <c r="AU197" s="30">
        <f t="shared" si="7"/>
        <v>0.63</v>
      </c>
      <c r="AV197" s="30">
        <f t="shared" si="7"/>
        <v>0.48</v>
      </c>
      <c r="AW197" s="30">
        <f t="shared" si="7"/>
        <v>0.88</v>
      </c>
      <c r="AX197" s="30">
        <f t="shared" si="7"/>
        <v>0.5</v>
      </c>
      <c r="AY197" s="30">
        <f t="shared" si="7"/>
        <v>0.74</v>
      </c>
      <c r="AZ197" s="30">
        <f t="shared" si="7"/>
        <v>0.56000000000000005</v>
      </c>
      <c r="BA197" s="30">
        <f t="shared" si="7"/>
        <v>0.53</v>
      </c>
      <c r="BB197" s="30">
        <f t="shared" si="7"/>
        <v>0.42</v>
      </c>
      <c r="BC197" s="30">
        <f t="shared" si="7"/>
        <v>0.84</v>
      </c>
      <c r="BD197" s="30">
        <f t="shared" si="7"/>
        <v>0.86</v>
      </c>
      <c r="BE197" s="30">
        <f t="shared" si="7"/>
        <v>2</v>
      </c>
      <c r="BF197" s="30">
        <f t="shared" si="7"/>
        <v>0.62</v>
      </c>
      <c r="BG197" s="30">
        <f t="shared" si="7"/>
        <v>0.62</v>
      </c>
      <c r="BH197" s="30">
        <f t="shared" si="7"/>
        <v>0.4</v>
      </c>
      <c r="BI197" s="30">
        <f t="shared" si="7"/>
        <v>0.74</v>
      </c>
      <c r="BJ197" s="30">
        <f t="shared" si="7"/>
        <v>0.46</v>
      </c>
      <c r="BK197" s="30">
        <f t="shared" si="7"/>
        <v>0.32</v>
      </c>
      <c r="BL197" s="30">
        <f t="shared" si="7"/>
        <v>0.68</v>
      </c>
      <c r="BM197" s="30">
        <f t="shared" si="7"/>
        <v>0.62</v>
      </c>
      <c r="BN197" s="30">
        <f t="shared" ref="BN197:CK197" si="8">MAX(BN26:BN97)</f>
        <v>0.54</v>
      </c>
      <c r="BO197" s="30">
        <f t="shared" si="8"/>
        <v>1.08</v>
      </c>
      <c r="BP197" s="30">
        <f t="shared" si="8"/>
        <v>0.42</v>
      </c>
      <c r="BQ197" s="30">
        <f t="shared" si="8"/>
        <v>0.52</v>
      </c>
      <c r="BR197" s="30">
        <f t="shared" si="8"/>
        <v>0.3</v>
      </c>
      <c r="BS197" s="30">
        <f t="shared" si="8"/>
        <v>0.77</v>
      </c>
      <c r="BT197" s="30">
        <f t="shared" si="8"/>
        <v>0.56000000000000005</v>
      </c>
      <c r="BU197" s="30">
        <f t="shared" si="8"/>
        <v>0.57999999999999996</v>
      </c>
      <c r="BV197" s="30">
        <f t="shared" si="8"/>
        <v>0.6</v>
      </c>
      <c r="BW197" s="30">
        <f t="shared" si="8"/>
        <v>0.44</v>
      </c>
      <c r="BX197" s="30">
        <f t="shared" si="8"/>
        <v>0.69</v>
      </c>
      <c r="BY197" s="30">
        <f t="shared" si="8"/>
        <v>0.74</v>
      </c>
      <c r="BZ197" s="30">
        <f t="shared" si="8"/>
        <v>1.1000000000000001</v>
      </c>
      <c r="CA197" s="30">
        <f t="shared" si="8"/>
        <v>1.4</v>
      </c>
      <c r="CB197" s="30">
        <f t="shared" si="8"/>
        <v>0.5</v>
      </c>
      <c r="CC197" s="30">
        <f t="shared" si="8"/>
        <v>1</v>
      </c>
      <c r="CD197" s="30">
        <f t="shared" si="8"/>
        <v>0.92</v>
      </c>
      <c r="CE197" s="30">
        <f t="shared" si="8"/>
        <v>0.36</v>
      </c>
      <c r="CF197" s="30">
        <f t="shared" si="8"/>
        <v>0.4</v>
      </c>
      <c r="CG197" s="30">
        <f t="shared" si="8"/>
        <v>0.24</v>
      </c>
      <c r="CH197" s="30">
        <f t="shared" si="8"/>
        <v>0.72</v>
      </c>
      <c r="CI197" s="30">
        <f t="shared" si="8"/>
        <v>0.38</v>
      </c>
      <c r="CJ197" s="30">
        <f t="shared" si="8"/>
        <v>0.6</v>
      </c>
      <c r="CK197" s="30">
        <f t="shared" si="8"/>
        <v>1.08</v>
      </c>
    </row>
    <row r="198" spans="1:89" x14ac:dyDescent="0.25">
      <c r="A198" t="s">
        <v>287</v>
      </c>
      <c r="B198" s="30">
        <f>(1/45)*100</f>
        <v>2.2222222222222223</v>
      </c>
      <c r="C198" s="30">
        <v>0</v>
      </c>
      <c r="D198" s="30">
        <f>(D216/$D$222)*100</f>
        <v>1.3888888888888888</v>
      </c>
      <c r="E198" s="30">
        <f>(E216/$E$222)*100</f>
        <v>3.0303030303030303</v>
      </c>
      <c r="F198" s="30">
        <f>(F216/$F$222)*100</f>
        <v>0</v>
      </c>
      <c r="G198" s="30">
        <f>(G216/$G$222)*100</f>
        <v>0</v>
      </c>
      <c r="H198" s="30">
        <f>(H216/$H$222)*100</f>
        <v>8.695652173913043</v>
      </c>
      <c r="I198" s="30">
        <f>(I216/$I$222)*100</f>
        <v>0</v>
      </c>
      <c r="J198" s="30">
        <f>(J216/$J$222)*100</f>
        <v>0</v>
      </c>
      <c r="K198" s="30">
        <f>(K216/$K$222)*100</f>
        <v>0</v>
      </c>
      <c r="L198" s="30">
        <f>(L216/$L$222)*100</f>
        <v>0</v>
      </c>
      <c r="M198" s="30">
        <f t="shared" ref="M198:N200" si="9">(M216/M$222)*100</f>
        <v>0</v>
      </c>
      <c r="N198" s="30">
        <f t="shared" si="9"/>
        <v>0</v>
      </c>
      <c r="O198" s="30">
        <f t="shared" ref="O198:AQ198" si="10">(O216/O$222)*100</f>
        <v>0</v>
      </c>
      <c r="P198" s="30">
        <f t="shared" si="10"/>
        <v>0</v>
      </c>
      <c r="Q198" s="30">
        <f t="shared" si="10"/>
        <v>0</v>
      </c>
      <c r="R198" s="30">
        <f t="shared" si="10"/>
        <v>0</v>
      </c>
      <c r="S198" s="30">
        <f t="shared" si="10"/>
        <v>0</v>
      </c>
      <c r="T198" s="30">
        <f t="shared" si="10"/>
        <v>0</v>
      </c>
      <c r="U198" s="30">
        <f t="shared" si="10"/>
        <v>0</v>
      </c>
      <c r="V198" s="30">
        <f t="shared" si="10"/>
        <v>0</v>
      </c>
      <c r="W198" s="30">
        <f t="shared" si="10"/>
        <v>0</v>
      </c>
      <c r="X198" s="30">
        <f t="shared" si="10"/>
        <v>0</v>
      </c>
      <c r="Y198" s="30">
        <f t="shared" si="10"/>
        <v>0</v>
      </c>
      <c r="Z198" s="30">
        <f t="shared" si="10"/>
        <v>0</v>
      </c>
      <c r="AA198" s="30">
        <f t="shared" si="10"/>
        <v>3.3333333333333335</v>
      </c>
      <c r="AB198" s="30">
        <f t="shared" si="10"/>
        <v>0</v>
      </c>
      <c r="AC198" s="30">
        <f t="shared" si="10"/>
        <v>0</v>
      </c>
      <c r="AD198" s="30">
        <f t="shared" si="10"/>
        <v>0</v>
      </c>
      <c r="AE198" s="30">
        <f t="shared" si="10"/>
        <v>0</v>
      </c>
      <c r="AF198" s="30">
        <f t="shared" si="10"/>
        <v>0</v>
      </c>
      <c r="AG198" s="30">
        <f t="shared" si="10"/>
        <v>2.1739130434782608</v>
      </c>
      <c r="AH198" s="30">
        <f t="shared" si="10"/>
        <v>0</v>
      </c>
      <c r="AI198" s="30">
        <f t="shared" si="10"/>
        <v>8.1081081081081088</v>
      </c>
      <c r="AJ198" s="30">
        <f t="shared" si="10"/>
        <v>0</v>
      </c>
      <c r="AK198" s="30">
        <f t="shared" si="10"/>
        <v>0</v>
      </c>
      <c r="AL198" s="30">
        <f t="shared" si="10"/>
        <v>2.1739130434782608</v>
      </c>
      <c r="AM198" s="30">
        <f t="shared" si="10"/>
        <v>0</v>
      </c>
      <c r="AN198" s="30">
        <f t="shared" si="10"/>
        <v>2.5</v>
      </c>
      <c r="AO198" s="30">
        <f t="shared" si="10"/>
        <v>0</v>
      </c>
      <c r="AP198" s="30">
        <f t="shared" si="10"/>
        <v>0</v>
      </c>
      <c r="AQ198" s="30">
        <f t="shared" si="10"/>
        <v>0</v>
      </c>
      <c r="AR198" s="30">
        <f>(AR216/$AR$222)*100</f>
        <v>0</v>
      </c>
      <c r="AS198" s="30">
        <f t="shared" ref="AS198:CK198" si="11">(AS216/AS$222)*100</f>
        <v>0</v>
      </c>
      <c r="AT198" s="30">
        <f t="shared" si="11"/>
        <v>0</v>
      </c>
      <c r="AU198" s="30">
        <f t="shared" si="11"/>
        <v>3.7037037037037033</v>
      </c>
      <c r="AV198" s="30">
        <f t="shared" si="11"/>
        <v>0</v>
      </c>
      <c r="AW198" s="30">
        <f t="shared" si="11"/>
        <v>0</v>
      </c>
      <c r="AX198" s="30">
        <f t="shared" si="11"/>
        <v>0</v>
      </c>
      <c r="AY198" s="30">
        <f t="shared" si="11"/>
        <v>0</v>
      </c>
      <c r="AZ198" s="30">
        <f t="shared" si="11"/>
        <v>0</v>
      </c>
      <c r="BA198" s="30">
        <f t="shared" si="11"/>
        <v>0</v>
      </c>
      <c r="BB198" s="30">
        <f t="shared" si="11"/>
        <v>0</v>
      </c>
      <c r="BC198" s="30">
        <f t="shared" si="11"/>
        <v>0</v>
      </c>
      <c r="BD198" s="30">
        <f t="shared" si="11"/>
        <v>7.1428571428571423</v>
      </c>
      <c r="BE198" s="30">
        <f t="shared" si="11"/>
        <v>0</v>
      </c>
      <c r="BF198" s="30">
        <f t="shared" si="11"/>
        <v>0</v>
      </c>
      <c r="BG198" s="30">
        <f t="shared" si="11"/>
        <v>2.9411764705882351</v>
      </c>
      <c r="BH198" s="30">
        <f t="shared" si="11"/>
        <v>0</v>
      </c>
      <c r="BI198" s="30">
        <f t="shared" si="11"/>
        <v>0</v>
      </c>
      <c r="BJ198" s="30">
        <f t="shared" si="11"/>
        <v>0</v>
      </c>
      <c r="BK198" s="30">
        <f t="shared" si="11"/>
        <v>0</v>
      </c>
      <c r="BL198" s="30">
        <f t="shared" si="11"/>
        <v>0</v>
      </c>
      <c r="BM198" s="30">
        <f t="shared" si="11"/>
        <v>3.225806451612903</v>
      </c>
      <c r="BN198" s="30">
        <f t="shared" si="11"/>
        <v>0</v>
      </c>
      <c r="BO198" s="30">
        <f t="shared" si="11"/>
        <v>0</v>
      </c>
      <c r="BP198" s="30">
        <f t="shared" si="11"/>
        <v>6.8965517241379306</v>
      </c>
      <c r="BQ198" s="30">
        <f t="shared" si="11"/>
        <v>0</v>
      </c>
      <c r="BR198" s="30">
        <f t="shared" si="11"/>
        <v>0</v>
      </c>
      <c r="BS198" s="30">
        <f t="shared" si="11"/>
        <v>0</v>
      </c>
      <c r="BT198" s="30">
        <f t="shared" si="11"/>
        <v>0</v>
      </c>
      <c r="BU198" s="30">
        <f t="shared" si="11"/>
        <v>2.2727272727272729</v>
      </c>
      <c r="BV198" s="30">
        <f t="shared" si="11"/>
        <v>0</v>
      </c>
      <c r="BW198" s="30">
        <f t="shared" si="11"/>
        <v>0</v>
      </c>
      <c r="BX198" s="30">
        <f t="shared" si="11"/>
        <v>0</v>
      </c>
      <c r="BY198" s="30">
        <f t="shared" si="11"/>
        <v>0</v>
      </c>
      <c r="BZ198" s="30">
        <f t="shared" si="11"/>
        <v>2.2222222222222223</v>
      </c>
      <c r="CA198" s="30">
        <f t="shared" si="11"/>
        <v>0</v>
      </c>
      <c r="CB198" s="30">
        <f t="shared" si="11"/>
        <v>0</v>
      </c>
      <c r="CC198" s="30">
        <f t="shared" si="11"/>
        <v>8.5106382978723403</v>
      </c>
      <c r="CD198" s="30">
        <f t="shared" si="11"/>
        <v>0</v>
      </c>
      <c r="CE198" s="30">
        <f t="shared" si="11"/>
        <v>5.5555555555555554</v>
      </c>
      <c r="CF198" s="30">
        <f t="shared" si="11"/>
        <v>0</v>
      </c>
      <c r="CG198" s="30">
        <f t="shared" si="11"/>
        <v>0</v>
      </c>
      <c r="CH198" s="30">
        <f t="shared" si="11"/>
        <v>0</v>
      </c>
      <c r="CI198" s="30">
        <f t="shared" si="11"/>
        <v>2.9411764705882351</v>
      </c>
      <c r="CJ198" s="30">
        <f t="shared" si="11"/>
        <v>2.5</v>
      </c>
      <c r="CK198" s="30">
        <f t="shared" si="11"/>
        <v>2.1739130434782608</v>
      </c>
    </row>
    <row r="199" spans="1:89" x14ac:dyDescent="0.25">
      <c r="A199" t="s">
        <v>293</v>
      </c>
      <c r="B199" s="30">
        <f>(12/45)*100</f>
        <v>26.666666666666668</v>
      </c>
      <c r="C199" s="30">
        <f>(4/57)*100</f>
        <v>7.0175438596491224</v>
      </c>
      <c r="D199" s="30">
        <f t="shared" ref="D199:D200" si="12">(D217/$D$222)*100</f>
        <v>55.555555555555557</v>
      </c>
      <c r="E199" s="30">
        <f>(E217/$E$222)*100</f>
        <v>9.0909090909090917</v>
      </c>
      <c r="F199" s="30">
        <f>(F217/$F$222)*100</f>
        <v>27.659574468085108</v>
      </c>
      <c r="G199" s="30">
        <f>(G217/$G$222)*100</f>
        <v>37.5</v>
      </c>
      <c r="H199" s="30">
        <f>(H217/$H$222)*100</f>
        <v>4.3478260869565215</v>
      </c>
      <c r="I199" s="30">
        <f>(I217/$I$222)*100</f>
        <v>61.111111111111114</v>
      </c>
      <c r="J199" s="30">
        <f>(J217/$J$222)*100</f>
        <v>47.916666666666671</v>
      </c>
      <c r="K199" s="30">
        <f>(K217/$K$222)*100</f>
        <v>22.58064516129032</v>
      </c>
      <c r="L199" s="30">
        <f>(L217/$L$222)*100</f>
        <v>20.833333333333336</v>
      </c>
      <c r="M199" s="30">
        <f t="shared" si="9"/>
        <v>29.166666666666668</v>
      </c>
      <c r="N199" s="30">
        <f t="shared" si="9"/>
        <v>19.230769230769234</v>
      </c>
      <c r="O199" s="30">
        <f t="shared" ref="O199:AQ199" si="13">(O217/O$222)*100</f>
        <v>16.666666666666664</v>
      </c>
      <c r="P199" s="30">
        <f t="shared" si="13"/>
        <v>8.5714285714285712</v>
      </c>
      <c r="Q199" s="30">
        <f t="shared" si="13"/>
        <v>13.636363636363635</v>
      </c>
      <c r="R199" s="30">
        <f t="shared" si="13"/>
        <v>11.76470588235294</v>
      </c>
      <c r="S199" s="30">
        <f t="shared" si="13"/>
        <v>43.243243243243242</v>
      </c>
      <c r="T199" s="30">
        <f t="shared" si="13"/>
        <v>60</v>
      </c>
      <c r="U199" s="30">
        <f t="shared" si="13"/>
        <v>11.111111111111111</v>
      </c>
      <c r="V199" s="30">
        <f t="shared" si="13"/>
        <v>54.166666666666664</v>
      </c>
      <c r="W199" s="30">
        <f t="shared" si="13"/>
        <v>16.666666666666664</v>
      </c>
      <c r="X199" s="30">
        <f t="shared" si="13"/>
        <v>20.833333333333336</v>
      </c>
      <c r="Y199" s="30">
        <f t="shared" si="13"/>
        <v>65.714285714285708</v>
      </c>
      <c r="Z199" s="30">
        <f t="shared" si="13"/>
        <v>0</v>
      </c>
      <c r="AA199" s="30">
        <f t="shared" si="13"/>
        <v>0</v>
      </c>
      <c r="AB199" s="30">
        <f t="shared" si="13"/>
        <v>14.814814814814813</v>
      </c>
      <c r="AC199" s="30">
        <f t="shared" si="13"/>
        <v>19.148936170212767</v>
      </c>
      <c r="AD199" s="30">
        <f t="shared" si="13"/>
        <v>8.1081081081081088</v>
      </c>
      <c r="AE199" s="30">
        <f t="shared" si="13"/>
        <v>0</v>
      </c>
      <c r="AF199" s="30">
        <f t="shared" si="13"/>
        <v>12.195121951219512</v>
      </c>
      <c r="AG199" s="30">
        <f t="shared" si="13"/>
        <v>10.869565217391305</v>
      </c>
      <c r="AH199" s="30">
        <f t="shared" si="13"/>
        <v>2.2727272727272729</v>
      </c>
      <c r="AI199" s="30">
        <f t="shared" si="13"/>
        <v>62.162162162162161</v>
      </c>
      <c r="AJ199" s="30">
        <f t="shared" si="13"/>
        <v>45.945945945945951</v>
      </c>
      <c r="AK199" s="30">
        <f t="shared" si="13"/>
        <v>76.666666666666671</v>
      </c>
      <c r="AL199" s="30">
        <f t="shared" si="13"/>
        <v>30.434782608695656</v>
      </c>
      <c r="AM199" s="30">
        <f t="shared" si="13"/>
        <v>2.7027027027027026</v>
      </c>
      <c r="AN199" s="30">
        <f t="shared" si="13"/>
        <v>5</v>
      </c>
      <c r="AO199" s="30">
        <f t="shared" si="13"/>
        <v>45.833333333333329</v>
      </c>
      <c r="AP199" s="30">
        <f t="shared" si="13"/>
        <v>8.8888888888888893</v>
      </c>
      <c r="AQ199" s="30">
        <f t="shared" si="13"/>
        <v>33.333333333333329</v>
      </c>
      <c r="AR199" s="30">
        <f>(AR217/$AR$222)*100</f>
        <v>43.75</v>
      </c>
      <c r="AS199" s="30">
        <f t="shared" ref="AS199:CK199" si="14">(AS217/AS$222)*100</f>
        <v>15.789473684210526</v>
      </c>
      <c r="AT199" s="30">
        <f t="shared" si="14"/>
        <v>78.125</v>
      </c>
      <c r="AU199" s="30">
        <f t="shared" si="14"/>
        <v>0</v>
      </c>
      <c r="AV199" s="30">
        <f t="shared" si="14"/>
        <v>9.0909090909090917</v>
      </c>
      <c r="AW199" s="30">
        <f t="shared" si="14"/>
        <v>20.833333333333336</v>
      </c>
      <c r="AX199" s="30">
        <f t="shared" si="14"/>
        <v>11.428571428571429</v>
      </c>
      <c r="AY199" s="30">
        <f t="shared" si="14"/>
        <v>28.000000000000004</v>
      </c>
      <c r="AZ199" s="30">
        <f t="shared" si="14"/>
        <v>13.043478260869565</v>
      </c>
      <c r="BA199" s="30">
        <f t="shared" si="14"/>
        <v>12.5</v>
      </c>
      <c r="BB199" s="30">
        <f t="shared" si="14"/>
        <v>20.689655172413794</v>
      </c>
      <c r="BC199" s="30">
        <f t="shared" si="14"/>
        <v>4.3478260869565215</v>
      </c>
      <c r="BD199" s="30">
        <f t="shared" si="14"/>
        <v>3.5714285714285712</v>
      </c>
      <c r="BE199" s="30">
        <f t="shared" si="14"/>
        <v>100</v>
      </c>
      <c r="BF199" s="30">
        <f t="shared" si="14"/>
        <v>4.5454545454545459</v>
      </c>
      <c r="BG199" s="30">
        <f t="shared" si="14"/>
        <v>5.8823529411764701</v>
      </c>
      <c r="BH199" s="30">
        <f t="shared" si="14"/>
        <v>11.538461538461538</v>
      </c>
      <c r="BI199" s="30">
        <f t="shared" si="14"/>
        <v>0</v>
      </c>
      <c r="BJ199" s="30">
        <f t="shared" si="14"/>
        <v>29.166666666666668</v>
      </c>
      <c r="BK199" s="30">
        <f t="shared" si="14"/>
        <v>2.7777777777777777</v>
      </c>
      <c r="BL199" s="30">
        <f t="shared" si="14"/>
        <v>29.629629629629626</v>
      </c>
      <c r="BM199" s="30">
        <f t="shared" si="14"/>
        <v>3.225806451612903</v>
      </c>
      <c r="BN199" s="30">
        <f t="shared" si="14"/>
        <v>32.352941176470587</v>
      </c>
      <c r="BO199" s="30">
        <f t="shared" si="14"/>
        <v>4.5454545454545459</v>
      </c>
      <c r="BP199" s="30">
        <f t="shared" si="14"/>
        <v>3.4482758620689653</v>
      </c>
      <c r="BQ199" s="30">
        <f t="shared" si="14"/>
        <v>5.5555555555555554</v>
      </c>
      <c r="BR199" s="30">
        <f t="shared" si="14"/>
        <v>0</v>
      </c>
      <c r="BS199" s="30">
        <f t="shared" si="14"/>
        <v>24</v>
      </c>
      <c r="BT199" s="30">
        <f t="shared" si="14"/>
        <v>65.957446808510639</v>
      </c>
      <c r="BU199" s="30">
        <f t="shared" si="14"/>
        <v>18.181818181818183</v>
      </c>
      <c r="BV199" s="30">
        <f t="shared" si="14"/>
        <v>4</v>
      </c>
      <c r="BW199" s="30">
        <f t="shared" si="14"/>
        <v>12</v>
      </c>
      <c r="BX199" s="30">
        <f t="shared" si="14"/>
        <v>10.810810810810811</v>
      </c>
      <c r="BY199" s="30">
        <f t="shared" si="14"/>
        <v>2.7777777777777777</v>
      </c>
      <c r="BZ199" s="30">
        <f t="shared" si="14"/>
        <v>6.666666666666667</v>
      </c>
      <c r="CA199" s="30">
        <f t="shared" si="14"/>
        <v>31.578947368421051</v>
      </c>
      <c r="CB199" s="30">
        <f t="shared" si="14"/>
        <v>45.833333333333329</v>
      </c>
      <c r="CC199" s="30">
        <f t="shared" si="14"/>
        <v>0</v>
      </c>
      <c r="CD199" s="30">
        <f t="shared" si="14"/>
        <v>25</v>
      </c>
      <c r="CE199" s="30">
        <f t="shared" si="14"/>
        <v>13.888888888888889</v>
      </c>
      <c r="CF199" s="30">
        <f t="shared" si="14"/>
        <v>9.375</v>
      </c>
      <c r="CG199" s="30">
        <f t="shared" si="14"/>
        <v>11.111111111111111</v>
      </c>
      <c r="CH199" s="30">
        <f t="shared" si="14"/>
        <v>9.5238095238095237</v>
      </c>
      <c r="CI199" s="30">
        <f t="shared" si="14"/>
        <v>50</v>
      </c>
      <c r="CJ199" s="30">
        <f t="shared" si="14"/>
        <v>5</v>
      </c>
      <c r="CK199" s="30">
        <f t="shared" si="14"/>
        <v>8.695652173913043</v>
      </c>
    </row>
    <row r="200" spans="1:89" x14ac:dyDescent="0.25">
      <c r="A200" t="s">
        <v>292</v>
      </c>
      <c r="B200" s="30">
        <f>(11/45)*100</f>
        <v>24.444444444444443</v>
      </c>
      <c r="C200" s="30">
        <f>(14/57)*100</f>
        <v>24.561403508771928</v>
      </c>
      <c r="D200" s="30">
        <f t="shared" si="12"/>
        <v>13.888888888888889</v>
      </c>
      <c r="E200" s="30">
        <f>(E218/$E$222)*100</f>
        <v>0</v>
      </c>
      <c r="F200" s="30">
        <f>(F218/$F$222)*100</f>
        <v>0</v>
      </c>
      <c r="G200" s="30">
        <f>(G218/$G$222)*100</f>
        <v>6.25</v>
      </c>
      <c r="H200" s="30">
        <f>(H218/$H$222)*100</f>
        <v>34.782608695652172</v>
      </c>
      <c r="I200" s="30">
        <f>(I218/$I$222)*100</f>
        <v>0</v>
      </c>
      <c r="J200" s="30">
        <f>(J218/$J$222)*100</f>
        <v>2.083333333333333</v>
      </c>
      <c r="K200" s="30">
        <f>(K218/$K$222)*100</f>
        <v>9.67741935483871</v>
      </c>
      <c r="L200" s="30">
        <f>(L218/$L$222)*100</f>
        <v>0</v>
      </c>
      <c r="M200" s="30">
        <f t="shared" si="9"/>
        <v>4.1666666666666661</v>
      </c>
      <c r="N200" s="30">
        <f t="shared" si="9"/>
        <v>0</v>
      </c>
      <c r="O200" s="30">
        <f t="shared" ref="O200:AQ200" si="15">(O218/O$222)*100</f>
        <v>0</v>
      </c>
      <c r="P200" s="30">
        <f t="shared" si="15"/>
        <v>5.7142857142857144</v>
      </c>
      <c r="Q200" s="30">
        <f t="shared" si="15"/>
        <v>0</v>
      </c>
      <c r="R200" s="30">
        <f t="shared" si="15"/>
        <v>47.058823529411761</v>
      </c>
      <c r="S200" s="30">
        <f t="shared" si="15"/>
        <v>0</v>
      </c>
      <c r="T200" s="30">
        <f t="shared" si="15"/>
        <v>0</v>
      </c>
      <c r="U200" s="30">
        <f t="shared" si="15"/>
        <v>0</v>
      </c>
      <c r="V200" s="30">
        <f t="shared" si="15"/>
        <v>20.833333333333336</v>
      </c>
      <c r="W200" s="30">
        <f t="shared" si="15"/>
        <v>0</v>
      </c>
      <c r="X200" s="30">
        <f t="shared" si="15"/>
        <v>0</v>
      </c>
      <c r="Y200" s="30">
        <f t="shared" si="15"/>
        <v>17.142857142857142</v>
      </c>
      <c r="Z200" s="30">
        <f t="shared" si="15"/>
        <v>0</v>
      </c>
      <c r="AA200" s="30">
        <f t="shared" si="15"/>
        <v>6.666666666666667</v>
      </c>
      <c r="AB200" s="30">
        <f t="shared" si="15"/>
        <v>7.4074074074074066</v>
      </c>
      <c r="AC200" s="30">
        <f t="shared" si="15"/>
        <v>2.1276595744680851</v>
      </c>
      <c r="AD200" s="30">
        <f t="shared" si="15"/>
        <v>2.7027027027027026</v>
      </c>
      <c r="AE200" s="30">
        <f t="shared" si="15"/>
        <v>0</v>
      </c>
      <c r="AF200" s="30">
        <f t="shared" si="15"/>
        <v>9.7560975609756095</v>
      </c>
      <c r="AG200" s="30">
        <f t="shared" si="15"/>
        <v>8.695652173913043</v>
      </c>
      <c r="AH200" s="30">
        <f t="shared" si="15"/>
        <v>4.5454545454545459</v>
      </c>
      <c r="AI200" s="30">
        <f t="shared" si="15"/>
        <v>13.513513513513514</v>
      </c>
      <c r="AJ200" s="30">
        <f t="shared" si="15"/>
        <v>0</v>
      </c>
      <c r="AK200" s="30">
        <f t="shared" si="15"/>
        <v>0</v>
      </c>
      <c r="AL200" s="30">
        <f t="shared" si="15"/>
        <v>0</v>
      </c>
      <c r="AM200" s="30">
        <f t="shared" si="15"/>
        <v>0</v>
      </c>
      <c r="AN200" s="30">
        <f t="shared" si="15"/>
        <v>7.5</v>
      </c>
      <c r="AO200" s="30">
        <f t="shared" si="15"/>
        <v>0</v>
      </c>
      <c r="AP200" s="30">
        <f t="shared" si="15"/>
        <v>0</v>
      </c>
      <c r="AQ200" s="30">
        <f t="shared" si="15"/>
        <v>0</v>
      </c>
      <c r="AR200" s="30">
        <f>(AR218/$AR$222)*100</f>
        <v>18.75</v>
      </c>
      <c r="AS200" s="30">
        <f t="shared" ref="AS200:CK200" si="16">(AS218/AS$222)*100</f>
        <v>2.6315789473684208</v>
      </c>
      <c r="AT200" s="30">
        <f t="shared" si="16"/>
        <v>3.125</v>
      </c>
      <c r="AU200" s="30">
        <f t="shared" si="16"/>
        <v>0</v>
      </c>
      <c r="AV200" s="30">
        <f t="shared" si="16"/>
        <v>3.0303030303030303</v>
      </c>
      <c r="AW200" s="30">
        <f t="shared" si="16"/>
        <v>4.1666666666666661</v>
      </c>
      <c r="AX200" s="30">
        <f t="shared" si="16"/>
        <v>0</v>
      </c>
      <c r="AY200" s="30">
        <f t="shared" si="16"/>
        <v>0</v>
      </c>
      <c r="AZ200" s="30">
        <f t="shared" si="16"/>
        <v>0</v>
      </c>
      <c r="BA200" s="30">
        <f t="shared" si="16"/>
        <v>0</v>
      </c>
      <c r="BB200" s="30">
        <f t="shared" si="16"/>
        <v>0</v>
      </c>
      <c r="BC200" s="30">
        <f t="shared" si="16"/>
        <v>0</v>
      </c>
      <c r="BD200" s="30">
        <f t="shared" si="16"/>
        <v>0</v>
      </c>
      <c r="BE200" s="30">
        <f t="shared" si="16"/>
        <v>0</v>
      </c>
      <c r="BF200" s="30">
        <f t="shared" si="16"/>
        <v>0</v>
      </c>
      <c r="BG200" s="30">
        <f t="shared" si="16"/>
        <v>0</v>
      </c>
      <c r="BH200" s="30">
        <f t="shared" si="16"/>
        <v>0</v>
      </c>
      <c r="BI200" s="30">
        <f t="shared" si="16"/>
        <v>0</v>
      </c>
      <c r="BJ200" s="30">
        <f t="shared" si="16"/>
        <v>8.3333333333333321</v>
      </c>
      <c r="BK200" s="30">
        <f t="shared" si="16"/>
        <v>0</v>
      </c>
      <c r="BL200" s="30">
        <f t="shared" si="16"/>
        <v>0</v>
      </c>
      <c r="BM200" s="30">
        <f t="shared" si="16"/>
        <v>0</v>
      </c>
      <c r="BN200" s="30">
        <f t="shared" si="16"/>
        <v>0</v>
      </c>
      <c r="BO200" s="30">
        <f t="shared" si="16"/>
        <v>2.2727272727272729</v>
      </c>
      <c r="BP200" s="30">
        <f t="shared" si="16"/>
        <v>10.344827586206897</v>
      </c>
      <c r="BQ200" s="30">
        <f t="shared" si="16"/>
        <v>8.3333333333333321</v>
      </c>
      <c r="BR200" s="30">
        <f t="shared" si="16"/>
        <v>0</v>
      </c>
      <c r="BS200" s="30">
        <f t="shared" si="16"/>
        <v>0</v>
      </c>
      <c r="BT200" s="30">
        <f t="shared" si="16"/>
        <v>25.531914893617021</v>
      </c>
      <c r="BU200" s="30">
        <f t="shared" si="16"/>
        <v>29.545454545454547</v>
      </c>
      <c r="BV200" s="30">
        <f t="shared" si="16"/>
        <v>4</v>
      </c>
      <c r="BW200" s="30">
        <f t="shared" si="16"/>
        <v>8</v>
      </c>
      <c r="BX200" s="30">
        <f t="shared" si="16"/>
        <v>0</v>
      </c>
      <c r="BY200" s="30">
        <f t="shared" si="16"/>
        <v>22.222222222222221</v>
      </c>
      <c r="BZ200" s="30">
        <f t="shared" si="16"/>
        <v>8.8888888888888893</v>
      </c>
      <c r="CA200" s="30">
        <f t="shared" si="16"/>
        <v>2.6315789473684208</v>
      </c>
      <c r="CB200" s="30">
        <f t="shared" si="16"/>
        <v>0</v>
      </c>
      <c r="CC200" s="30">
        <f t="shared" si="16"/>
        <v>4.2553191489361701</v>
      </c>
      <c r="CD200" s="30">
        <f t="shared" si="16"/>
        <v>0</v>
      </c>
      <c r="CE200" s="30">
        <f t="shared" si="16"/>
        <v>0</v>
      </c>
      <c r="CF200" s="30">
        <f t="shared" si="16"/>
        <v>3.125</v>
      </c>
      <c r="CG200" s="30">
        <f t="shared" si="16"/>
        <v>11.111111111111111</v>
      </c>
      <c r="CH200" s="30">
        <f t="shared" si="16"/>
        <v>7.1428571428571423</v>
      </c>
      <c r="CI200" s="30">
        <f t="shared" si="16"/>
        <v>8.8235294117647065</v>
      </c>
      <c r="CJ200" s="30">
        <f t="shared" si="16"/>
        <v>0</v>
      </c>
      <c r="CK200" s="30">
        <f t="shared" si="16"/>
        <v>8.695652173913043</v>
      </c>
    </row>
    <row r="201" spans="1:89" x14ac:dyDescent="0.25">
      <c r="A201" t="s">
        <v>295</v>
      </c>
      <c r="B201" s="30">
        <f t="shared" ref="B201:N201" si="17">SUM(B198:B200)</f>
        <v>53.333333333333329</v>
      </c>
      <c r="C201" s="30">
        <f t="shared" si="17"/>
        <v>31.578947368421051</v>
      </c>
      <c r="D201" s="30">
        <f t="shared" si="17"/>
        <v>70.833333333333329</v>
      </c>
      <c r="E201" s="30">
        <f t="shared" si="17"/>
        <v>12.121212121212121</v>
      </c>
      <c r="F201" s="30">
        <f t="shared" si="17"/>
        <v>27.659574468085108</v>
      </c>
      <c r="G201" s="30">
        <f t="shared" si="17"/>
        <v>43.75</v>
      </c>
      <c r="H201" s="30">
        <f t="shared" si="17"/>
        <v>47.826086956521735</v>
      </c>
      <c r="I201" s="30">
        <f t="shared" si="17"/>
        <v>61.111111111111114</v>
      </c>
      <c r="J201" s="30">
        <f t="shared" si="17"/>
        <v>50.000000000000007</v>
      </c>
      <c r="K201" s="30">
        <f t="shared" si="17"/>
        <v>32.258064516129032</v>
      </c>
      <c r="L201" s="30">
        <f t="shared" si="17"/>
        <v>20.833333333333336</v>
      </c>
      <c r="M201" s="30">
        <f t="shared" si="17"/>
        <v>33.333333333333336</v>
      </c>
      <c r="N201" s="30">
        <f t="shared" si="17"/>
        <v>19.230769230769234</v>
      </c>
      <c r="O201" s="30">
        <f t="shared" ref="O201:AQ201" si="18">SUM(O198:O200)</f>
        <v>16.666666666666664</v>
      </c>
      <c r="P201" s="30">
        <f t="shared" si="18"/>
        <v>14.285714285714285</v>
      </c>
      <c r="Q201" s="30">
        <f t="shared" si="18"/>
        <v>13.636363636363635</v>
      </c>
      <c r="R201" s="30">
        <f t="shared" si="18"/>
        <v>58.823529411764703</v>
      </c>
      <c r="S201" s="30">
        <f t="shared" si="18"/>
        <v>43.243243243243242</v>
      </c>
      <c r="T201" s="30">
        <f t="shared" si="18"/>
        <v>60</v>
      </c>
      <c r="U201" s="30">
        <f t="shared" si="18"/>
        <v>11.111111111111111</v>
      </c>
      <c r="V201" s="30">
        <f t="shared" si="18"/>
        <v>75</v>
      </c>
      <c r="W201" s="30">
        <f t="shared" si="18"/>
        <v>16.666666666666664</v>
      </c>
      <c r="X201" s="30">
        <f t="shared" si="18"/>
        <v>20.833333333333336</v>
      </c>
      <c r="Y201" s="30">
        <f t="shared" si="18"/>
        <v>82.857142857142847</v>
      </c>
      <c r="Z201" s="30">
        <f t="shared" si="18"/>
        <v>0</v>
      </c>
      <c r="AA201" s="30">
        <f t="shared" si="18"/>
        <v>10</v>
      </c>
      <c r="AB201" s="30">
        <f t="shared" si="18"/>
        <v>22.222222222222221</v>
      </c>
      <c r="AC201" s="30">
        <f t="shared" si="18"/>
        <v>21.276595744680854</v>
      </c>
      <c r="AD201" s="30">
        <f t="shared" si="18"/>
        <v>10.810810810810811</v>
      </c>
      <c r="AE201" s="30">
        <f t="shared" si="18"/>
        <v>0</v>
      </c>
      <c r="AF201" s="30">
        <f t="shared" si="18"/>
        <v>21.951219512195124</v>
      </c>
      <c r="AG201" s="30">
        <f t="shared" si="18"/>
        <v>21.739130434782609</v>
      </c>
      <c r="AH201" s="30">
        <f t="shared" si="18"/>
        <v>6.8181818181818183</v>
      </c>
      <c r="AI201" s="30">
        <f t="shared" si="18"/>
        <v>83.78378378378379</v>
      </c>
      <c r="AJ201" s="30">
        <f t="shared" si="18"/>
        <v>45.945945945945951</v>
      </c>
      <c r="AK201" s="30">
        <f t="shared" si="18"/>
        <v>76.666666666666671</v>
      </c>
      <c r="AL201" s="30">
        <f t="shared" si="18"/>
        <v>32.608695652173914</v>
      </c>
      <c r="AM201" s="30">
        <f t="shared" si="18"/>
        <v>2.7027027027027026</v>
      </c>
      <c r="AN201" s="30">
        <f t="shared" si="18"/>
        <v>15</v>
      </c>
      <c r="AO201" s="30">
        <f t="shared" si="18"/>
        <v>45.833333333333329</v>
      </c>
      <c r="AP201" s="30">
        <f t="shared" si="18"/>
        <v>8.8888888888888893</v>
      </c>
      <c r="AQ201" s="30">
        <f t="shared" si="18"/>
        <v>33.333333333333329</v>
      </c>
      <c r="AR201" s="30">
        <f>SUM(AR198:AR200)</f>
        <v>62.5</v>
      </c>
      <c r="AS201" s="30">
        <f t="shared" ref="AS201:CK201" si="19">SUM(AS198:AS200)</f>
        <v>18.421052631578945</v>
      </c>
      <c r="AT201" s="30">
        <f t="shared" si="19"/>
        <v>81.25</v>
      </c>
      <c r="AU201" s="30">
        <f t="shared" si="19"/>
        <v>3.7037037037037033</v>
      </c>
      <c r="AV201" s="30">
        <f t="shared" si="19"/>
        <v>12.121212121212121</v>
      </c>
      <c r="AW201" s="30">
        <f t="shared" si="19"/>
        <v>25</v>
      </c>
      <c r="AX201" s="30">
        <f t="shared" si="19"/>
        <v>11.428571428571429</v>
      </c>
      <c r="AY201" s="30">
        <f t="shared" si="19"/>
        <v>28.000000000000004</v>
      </c>
      <c r="AZ201" s="30">
        <f t="shared" si="19"/>
        <v>13.043478260869565</v>
      </c>
      <c r="BA201" s="30">
        <f t="shared" si="19"/>
        <v>12.5</v>
      </c>
      <c r="BB201" s="30">
        <f t="shared" si="19"/>
        <v>20.689655172413794</v>
      </c>
      <c r="BC201" s="30">
        <f t="shared" si="19"/>
        <v>4.3478260869565215</v>
      </c>
      <c r="BD201" s="30">
        <f t="shared" si="19"/>
        <v>10.714285714285714</v>
      </c>
      <c r="BE201" s="30">
        <f t="shared" si="19"/>
        <v>100</v>
      </c>
      <c r="BF201" s="30">
        <f t="shared" si="19"/>
        <v>4.5454545454545459</v>
      </c>
      <c r="BG201" s="30">
        <f t="shared" si="19"/>
        <v>8.8235294117647047</v>
      </c>
      <c r="BH201" s="30">
        <f t="shared" si="19"/>
        <v>11.538461538461538</v>
      </c>
      <c r="BI201" s="30">
        <f t="shared" si="19"/>
        <v>0</v>
      </c>
      <c r="BJ201" s="30">
        <f t="shared" si="19"/>
        <v>37.5</v>
      </c>
      <c r="BK201" s="30">
        <f t="shared" si="19"/>
        <v>2.7777777777777777</v>
      </c>
      <c r="BL201" s="30">
        <f t="shared" si="19"/>
        <v>29.629629629629626</v>
      </c>
      <c r="BM201" s="30">
        <f t="shared" si="19"/>
        <v>6.4516129032258061</v>
      </c>
      <c r="BN201" s="30">
        <f t="shared" si="19"/>
        <v>32.352941176470587</v>
      </c>
      <c r="BO201" s="30">
        <f t="shared" si="19"/>
        <v>6.8181818181818183</v>
      </c>
      <c r="BP201" s="30">
        <f t="shared" si="19"/>
        <v>20.689655172413794</v>
      </c>
      <c r="BQ201" s="30">
        <f t="shared" si="19"/>
        <v>13.888888888888888</v>
      </c>
      <c r="BR201" s="30">
        <f t="shared" si="19"/>
        <v>0</v>
      </c>
      <c r="BS201" s="30">
        <f t="shared" si="19"/>
        <v>24</v>
      </c>
      <c r="BT201" s="30">
        <f t="shared" si="19"/>
        <v>91.489361702127667</v>
      </c>
      <c r="BU201" s="30">
        <f t="shared" si="19"/>
        <v>50</v>
      </c>
      <c r="BV201" s="30">
        <f t="shared" si="19"/>
        <v>8</v>
      </c>
      <c r="BW201" s="30">
        <f t="shared" si="19"/>
        <v>20</v>
      </c>
      <c r="BX201" s="30">
        <f t="shared" si="19"/>
        <v>10.810810810810811</v>
      </c>
      <c r="BY201" s="30">
        <f t="shared" si="19"/>
        <v>25</v>
      </c>
      <c r="BZ201" s="30">
        <f t="shared" si="19"/>
        <v>17.777777777777779</v>
      </c>
      <c r="CA201" s="30">
        <f t="shared" si="19"/>
        <v>34.210526315789473</v>
      </c>
      <c r="CB201" s="30">
        <f t="shared" si="19"/>
        <v>45.833333333333329</v>
      </c>
      <c r="CC201" s="30">
        <f t="shared" si="19"/>
        <v>12.76595744680851</v>
      </c>
      <c r="CD201" s="30">
        <f t="shared" si="19"/>
        <v>25</v>
      </c>
      <c r="CE201" s="30">
        <f t="shared" si="19"/>
        <v>19.444444444444443</v>
      </c>
      <c r="CF201" s="30">
        <f t="shared" si="19"/>
        <v>12.5</v>
      </c>
      <c r="CG201" s="30">
        <f t="shared" si="19"/>
        <v>22.222222222222221</v>
      </c>
      <c r="CH201" s="30">
        <f t="shared" si="19"/>
        <v>16.666666666666664</v>
      </c>
      <c r="CI201" s="30">
        <f t="shared" si="19"/>
        <v>61.764705882352942</v>
      </c>
      <c r="CJ201" s="30">
        <f t="shared" si="19"/>
        <v>7.5</v>
      </c>
      <c r="CK201" s="30">
        <f t="shared" si="19"/>
        <v>19.565217391304348</v>
      </c>
    </row>
    <row r="202" spans="1:89" x14ac:dyDescent="0.25">
      <c r="A202" t="s">
        <v>288</v>
      </c>
      <c r="B202" s="30">
        <f>(1/45)*100</f>
        <v>2.2222222222222223</v>
      </c>
      <c r="C202" s="30">
        <f>(5/57)*100</f>
        <v>8.7719298245614024</v>
      </c>
      <c r="D202" s="30">
        <f>(D219/$D$222)*100</f>
        <v>8.3333333333333321</v>
      </c>
      <c r="E202" s="30">
        <f>(E219/$E$222)*100</f>
        <v>0</v>
      </c>
      <c r="F202" s="30">
        <f>(F219/$F$222)*100</f>
        <v>6.3829787234042552</v>
      </c>
      <c r="G202" s="30">
        <f>(G219/$G$222)*100</f>
        <v>6.25</v>
      </c>
      <c r="H202" s="30">
        <f>(H219/$H$222)*100</f>
        <v>23.913043478260871</v>
      </c>
      <c r="I202" s="30">
        <f>(I219/$I$222)*100</f>
        <v>2.7777777777777777</v>
      </c>
      <c r="J202" s="30">
        <f>(J219/$J$222)*100</f>
        <v>4.1666666666666661</v>
      </c>
      <c r="K202" s="30">
        <f>(K219/$K$222)*100</f>
        <v>25.806451612903224</v>
      </c>
      <c r="L202" s="30">
        <f>(L219/$L$222)*100</f>
        <v>0</v>
      </c>
      <c r="M202" s="30">
        <f t="shared" ref="M202:N204" si="20">(M219/M$222)*100</f>
        <v>4.1666666666666661</v>
      </c>
      <c r="N202" s="30">
        <f t="shared" si="20"/>
        <v>7.6923076923076925</v>
      </c>
      <c r="O202" s="30">
        <f t="shared" ref="O202:AQ202" si="21">(O219/O$222)*100</f>
        <v>20.833333333333336</v>
      </c>
      <c r="P202" s="30">
        <f t="shared" si="21"/>
        <v>2.8571428571428572</v>
      </c>
      <c r="Q202" s="30">
        <f t="shared" si="21"/>
        <v>6.8181818181818175</v>
      </c>
      <c r="R202" s="30">
        <f t="shared" si="21"/>
        <v>23.52941176470588</v>
      </c>
      <c r="S202" s="30">
        <f t="shared" si="21"/>
        <v>18.918918918918919</v>
      </c>
      <c r="T202" s="30">
        <f t="shared" si="21"/>
        <v>0</v>
      </c>
      <c r="U202" s="30">
        <f t="shared" si="21"/>
        <v>6.666666666666667</v>
      </c>
      <c r="V202" s="30">
        <f t="shared" si="21"/>
        <v>12.5</v>
      </c>
      <c r="W202" s="30">
        <f t="shared" si="21"/>
        <v>8.3333333333333321</v>
      </c>
      <c r="X202" s="30">
        <f t="shared" si="21"/>
        <v>0</v>
      </c>
      <c r="Y202" s="30">
        <f t="shared" si="21"/>
        <v>0</v>
      </c>
      <c r="Z202" s="30">
        <f t="shared" si="21"/>
        <v>5.7142857142857144</v>
      </c>
      <c r="AA202" s="30">
        <f t="shared" si="21"/>
        <v>0</v>
      </c>
      <c r="AB202" s="30">
        <f t="shared" si="21"/>
        <v>11.111111111111111</v>
      </c>
      <c r="AC202" s="30">
        <f t="shared" si="21"/>
        <v>0</v>
      </c>
      <c r="AD202" s="30">
        <f t="shared" si="21"/>
        <v>8.1081081081081088</v>
      </c>
      <c r="AE202" s="30">
        <f t="shared" si="21"/>
        <v>3.5714285714285712</v>
      </c>
      <c r="AF202" s="30">
        <f t="shared" si="21"/>
        <v>0</v>
      </c>
      <c r="AG202" s="30">
        <f t="shared" si="21"/>
        <v>2.1739130434782608</v>
      </c>
      <c r="AH202" s="30">
        <f t="shared" si="21"/>
        <v>2.2727272727272729</v>
      </c>
      <c r="AI202" s="30">
        <f t="shared" si="21"/>
        <v>10.810810810810811</v>
      </c>
      <c r="AJ202" s="30">
        <f t="shared" si="21"/>
        <v>0</v>
      </c>
      <c r="AK202" s="30">
        <f t="shared" si="21"/>
        <v>3.3333333333333335</v>
      </c>
      <c r="AL202" s="30">
        <f t="shared" si="21"/>
        <v>0</v>
      </c>
      <c r="AM202" s="30">
        <f t="shared" si="21"/>
        <v>0</v>
      </c>
      <c r="AN202" s="30">
        <f t="shared" si="21"/>
        <v>2.5</v>
      </c>
      <c r="AO202" s="30">
        <f t="shared" si="21"/>
        <v>0</v>
      </c>
      <c r="AP202" s="30">
        <f t="shared" si="21"/>
        <v>2.2222222222222223</v>
      </c>
      <c r="AQ202" s="30">
        <f t="shared" si="21"/>
        <v>0</v>
      </c>
      <c r="AR202" s="30">
        <f>(AR219/$AR$222)*100</f>
        <v>9.375</v>
      </c>
      <c r="AS202" s="30">
        <f t="shared" ref="AS202:CK202" si="22">(AS219/AS$222)*100</f>
        <v>15.789473684210526</v>
      </c>
      <c r="AT202" s="30">
        <f t="shared" si="22"/>
        <v>0</v>
      </c>
      <c r="AU202" s="30">
        <f t="shared" si="22"/>
        <v>0</v>
      </c>
      <c r="AV202" s="30">
        <f t="shared" si="22"/>
        <v>0</v>
      </c>
      <c r="AW202" s="30">
        <f t="shared" si="22"/>
        <v>8.3333333333333321</v>
      </c>
      <c r="AX202" s="30">
        <f t="shared" si="22"/>
        <v>0</v>
      </c>
      <c r="AY202" s="30">
        <f t="shared" si="22"/>
        <v>0</v>
      </c>
      <c r="AZ202" s="30">
        <f t="shared" si="22"/>
        <v>8.695652173913043</v>
      </c>
      <c r="BA202" s="30">
        <f t="shared" si="22"/>
        <v>8.3333333333333321</v>
      </c>
      <c r="BB202" s="30">
        <f t="shared" si="22"/>
        <v>0</v>
      </c>
      <c r="BC202" s="30">
        <f t="shared" si="22"/>
        <v>0</v>
      </c>
      <c r="BD202" s="30">
        <f t="shared" si="22"/>
        <v>3.5714285714285712</v>
      </c>
      <c r="BE202" s="30">
        <f t="shared" si="22"/>
        <v>0</v>
      </c>
      <c r="BF202" s="30">
        <f t="shared" si="22"/>
        <v>2.2727272727272729</v>
      </c>
      <c r="BG202" s="30">
        <f t="shared" si="22"/>
        <v>14.705882352941178</v>
      </c>
      <c r="BH202" s="30">
        <f t="shared" si="22"/>
        <v>19.230769230769234</v>
      </c>
      <c r="BI202" s="30">
        <f t="shared" si="22"/>
        <v>3.3333333333333335</v>
      </c>
      <c r="BJ202" s="30">
        <f t="shared" si="22"/>
        <v>12.5</v>
      </c>
      <c r="BK202" s="30">
        <f t="shared" si="22"/>
        <v>2.7777777777777777</v>
      </c>
      <c r="BL202" s="30">
        <f t="shared" si="22"/>
        <v>11.111111111111111</v>
      </c>
      <c r="BM202" s="30">
        <f t="shared" si="22"/>
        <v>0</v>
      </c>
      <c r="BN202" s="30">
        <f t="shared" si="22"/>
        <v>2.9411764705882351</v>
      </c>
      <c r="BO202" s="30">
        <f t="shared" si="22"/>
        <v>0</v>
      </c>
      <c r="BP202" s="30">
        <f t="shared" si="22"/>
        <v>13.793103448275861</v>
      </c>
      <c r="BQ202" s="30">
        <f t="shared" si="22"/>
        <v>5.5555555555555554</v>
      </c>
      <c r="BR202" s="30">
        <f t="shared" si="22"/>
        <v>0</v>
      </c>
      <c r="BS202" s="30">
        <f t="shared" si="22"/>
        <v>20</v>
      </c>
      <c r="BT202" s="30">
        <f t="shared" si="22"/>
        <v>2.1276595744680851</v>
      </c>
      <c r="BU202" s="30">
        <f t="shared" si="22"/>
        <v>2.2727272727272729</v>
      </c>
      <c r="BV202" s="30">
        <f t="shared" si="22"/>
        <v>4</v>
      </c>
      <c r="BW202" s="30">
        <f t="shared" si="22"/>
        <v>16</v>
      </c>
      <c r="BX202" s="30">
        <f t="shared" si="22"/>
        <v>16.216216216216218</v>
      </c>
      <c r="BY202" s="30">
        <f t="shared" si="22"/>
        <v>8.3333333333333321</v>
      </c>
      <c r="BZ202" s="30">
        <f t="shared" si="22"/>
        <v>0</v>
      </c>
      <c r="CA202" s="30">
        <f t="shared" si="22"/>
        <v>5.2631578947368416</v>
      </c>
      <c r="CB202" s="30">
        <f t="shared" si="22"/>
        <v>20.833333333333336</v>
      </c>
      <c r="CC202" s="30">
        <f t="shared" si="22"/>
        <v>10.638297872340425</v>
      </c>
      <c r="CD202" s="30">
        <f t="shared" si="22"/>
        <v>0</v>
      </c>
      <c r="CE202" s="30">
        <f t="shared" si="22"/>
        <v>2.7777777777777777</v>
      </c>
      <c r="CF202" s="30">
        <f t="shared" si="22"/>
        <v>28.125</v>
      </c>
      <c r="CG202" s="30">
        <f t="shared" si="22"/>
        <v>7.4074074074074066</v>
      </c>
      <c r="CH202" s="30">
        <f t="shared" si="22"/>
        <v>0</v>
      </c>
      <c r="CI202" s="30">
        <f t="shared" si="22"/>
        <v>14.705882352941178</v>
      </c>
      <c r="CJ202" s="30">
        <f t="shared" si="22"/>
        <v>5</v>
      </c>
      <c r="CK202" s="30">
        <f t="shared" si="22"/>
        <v>0</v>
      </c>
    </row>
    <row r="203" spans="1:89" x14ac:dyDescent="0.25">
      <c r="A203" t="s">
        <v>289</v>
      </c>
      <c r="B203" s="30">
        <f>(19/45)*100</f>
        <v>42.222222222222221</v>
      </c>
      <c r="C203" s="30">
        <f>(33/57)*100</f>
        <v>57.894736842105267</v>
      </c>
      <c r="D203" s="30">
        <f t="shared" ref="D203:D204" si="23">(D220/$D$222)*100</f>
        <v>18.055555555555554</v>
      </c>
      <c r="E203" s="30">
        <f>(E220/$E$222)*100</f>
        <v>87.878787878787875</v>
      </c>
      <c r="F203" s="30">
        <f>(F220/$F$222)*100</f>
        <v>65.957446808510639</v>
      </c>
      <c r="G203" s="30">
        <f>(G220/$G$222)*100</f>
        <v>50</v>
      </c>
      <c r="H203" s="30">
        <f>(H220/$H$222)*100</f>
        <v>28.260869565217391</v>
      </c>
      <c r="I203" s="30">
        <f>(I220/$I$222)*100</f>
        <v>36.111111111111107</v>
      </c>
      <c r="J203" s="30">
        <f>(J220/$J$222)*100</f>
        <v>43.75</v>
      </c>
      <c r="K203" s="30">
        <f>(K220/$K$222)*100</f>
        <v>41.935483870967744</v>
      </c>
      <c r="L203" s="30">
        <f>(L220/$L$222)*100</f>
        <v>77.083333333333343</v>
      </c>
      <c r="M203" s="30">
        <f t="shared" si="20"/>
        <v>62.5</v>
      </c>
      <c r="N203" s="30">
        <f t="shared" si="20"/>
        <v>73.076923076923066</v>
      </c>
      <c r="O203" s="30">
        <f t="shared" ref="O203:AQ203" si="24">(O220/O$222)*100</f>
        <v>62.5</v>
      </c>
      <c r="P203" s="30">
        <f t="shared" si="24"/>
        <v>77.142857142857153</v>
      </c>
      <c r="Q203" s="30">
        <f t="shared" si="24"/>
        <v>75</v>
      </c>
      <c r="R203" s="30">
        <f t="shared" si="24"/>
        <v>17.647058823529413</v>
      </c>
      <c r="S203" s="30">
        <f t="shared" si="24"/>
        <v>37.837837837837839</v>
      </c>
      <c r="T203" s="30">
        <f t="shared" si="24"/>
        <v>40</v>
      </c>
      <c r="U203" s="30">
        <f t="shared" si="24"/>
        <v>82.222222222222214</v>
      </c>
      <c r="V203" s="30">
        <f t="shared" si="24"/>
        <v>12.5</v>
      </c>
      <c r="W203" s="30">
        <f t="shared" si="24"/>
        <v>75</v>
      </c>
      <c r="X203" s="30">
        <f t="shared" si="24"/>
        <v>79.166666666666657</v>
      </c>
      <c r="Y203" s="30">
        <f t="shared" si="24"/>
        <v>17.142857142857142</v>
      </c>
      <c r="Z203" s="30">
        <f t="shared" si="24"/>
        <v>94.285714285714278</v>
      </c>
      <c r="AA203" s="30">
        <f t="shared" si="24"/>
        <v>90</v>
      </c>
      <c r="AB203" s="30">
        <f t="shared" si="24"/>
        <v>66.666666666666657</v>
      </c>
      <c r="AC203" s="30">
        <f t="shared" si="24"/>
        <v>74.468085106382972</v>
      </c>
      <c r="AD203" s="30">
        <f t="shared" si="24"/>
        <v>81.081081081081081</v>
      </c>
      <c r="AE203" s="30">
        <f t="shared" si="24"/>
        <v>92.857142857142861</v>
      </c>
      <c r="AF203" s="30">
        <f t="shared" si="24"/>
        <v>73.170731707317074</v>
      </c>
      <c r="AG203" s="30">
        <f t="shared" si="24"/>
        <v>76.08695652173914</v>
      </c>
      <c r="AH203" s="30">
        <f t="shared" si="24"/>
        <v>90.909090909090907</v>
      </c>
      <c r="AI203" s="30">
        <f t="shared" si="24"/>
        <v>5.4054054054054053</v>
      </c>
      <c r="AJ203" s="30">
        <f t="shared" si="24"/>
        <v>54.054054054054056</v>
      </c>
      <c r="AK203" s="30">
        <f t="shared" si="24"/>
        <v>20</v>
      </c>
      <c r="AL203" s="30">
        <f t="shared" si="24"/>
        <v>65.217391304347828</v>
      </c>
      <c r="AM203" s="30">
        <f t="shared" si="24"/>
        <v>94.594594594594597</v>
      </c>
      <c r="AN203" s="30">
        <f t="shared" si="24"/>
        <v>82.5</v>
      </c>
      <c r="AO203" s="30">
        <f t="shared" si="24"/>
        <v>50</v>
      </c>
      <c r="AP203" s="30">
        <f t="shared" si="24"/>
        <v>88.888888888888886</v>
      </c>
      <c r="AQ203" s="30">
        <f t="shared" si="24"/>
        <v>66.666666666666657</v>
      </c>
      <c r="AR203" s="30">
        <f>(AR220/$AR$222)*100</f>
        <v>28.125</v>
      </c>
      <c r="AS203" s="30">
        <f t="shared" ref="AS203:CK203" si="25">(AS220/AS$222)*100</f>
        <v>65.789473684210535</v>
      </c>
      <c r="AT203" s="30">
        <f t="shared" si="25"/>
        <v>18.75</v>
      </c>
      <c r="AU203" s="30">
        <f t="shared" si="25"/>
        <v>85.18518518518519</v>
      </c>
      <c r="AV203" s="30">
        <f t="shared" si="25"/>
        <v>87.878787878787875</v>
      </c>
      <c r="AW203" s="30">
        <f t="shared" si="25"/>
        <v>64.583333333333343</v>
      </c>
      <c r="AX203" s="30">
        <f t="shared" si="25"/>
        <v>88.571428571428569</v>
      </c>
      <c r="AY203" s="30">
        <f t="shared" si="25"/>
        <v>72</v>
      </c>
      <c r="AZ203" s="30">
        <f t="shared" si="25"/>
        <v>73.91304347826086</v>
      </c>
      <c r="BA203" s="30">
        <f t="shared" si="25"/>
        <v>79.166666666666657</v>
      </c>
      <c r="BB203" s="30">
        <f t="shared" si="25"/>
        <v>79.310344827586206</v>
      </c>
      <c r="BC203" s="30">
        <f t="shared" si="25"/>
        <v>95.652173913043484</v>
      </c>
      <c r="BD203" s="30">
        <f t="shared" si="25"/>
        <v>82.142857142857139</v>
      </c>
      <c r="BE203" s="30">
        <f t="shared" si="25"/>
        <v>0</v>
      </c>
      <c r="BF203" s="30">
        <f t="shared" si="25"/>
        <v>93.181818181818173</v>
      </c>
      <c r="BG203" s="30">
        <f t="shared" si="25"/>
        <v>76.470588235294116</v>
      </c>
      <c r="BH203" s="30">
        <f t="shared" si="25"/>
        <v>69.230769230769226</v>
      </c>
      <c r="BI203" s="30">
        <f t="shared" si="25"/>
        <v>96.666666666666671</v>
      </c>
      <c r="BJ203" s="30">
        <f t="shared" si="25"/>
        <v>50</v>
      </c>
      <c r="BK203" s="30">
        <f t="shared" si="25"/>
        <v>94.444444444444443</v>
      </c>
      <c r="BL203" s="30">
        <f t="shared" si="25"/>
        <v>59.259259259259252</v>
      </c>
      <c r="BM203" s="30">
        <f t="shared" si="25"/>
        <v>87.096774193548384</v>
      </c>
      <c r="BN203" s="30">
        <f t="shared" si="25"/>
        <v>64.705882352941174</v>
      </c>
      <c r="BO203" s="30">
        <f t="shared" si="25"/>
        <v>93.181818181818173</v>
      </c>
      <c r="BP203" s="30">
        <f t="shared" si="25"/>
        <v>65.517241379310349</v>
      </c>
      <c r="BQ203" s="30">
        <f t="shared" si="25"/>
        <v>80.555555555555557</v>
      </c>
      <c r="BR203" s="30">
        <f t="shared" si="25"/>
        <v>100</v>
      </c>
      <c r="BS203" s="30">
        <f t="shared" si="25"/>
        <v>56.000000000000007</v>
      </c>
      <c r="BT203" s="30">
        <f t="shared" si="25"/>
        <v>6.3829787234042552</v>
      </c>
      <c r="BU203" s="30">
        <f t="shared" si="25"/>
        <v>47.727272727272727</v>
      </c>
      <c r="BV203" s="30">
        <f t="shared" si="25"/>
        <v>88</v>
      </c>
      <c r="BW203" s="30">
        <f t="shared" si="25"/>
        <v>64</v>
      </c>
      <c r="BX203" s="30">
        <f t="shared" si="25"/>
        <v>72.972972972972968</v>
      </c>
      <c r="BY203" s="30">
        <f t="shared" si="25"/>
        <v>66.666666666666657</v>
      </c>
      <c r="BZ203" s="30">
        <f t="shared" si="25"/>
        <v>82.222222222222214</v>
      </c>
      <c r="CA203" s="30">
        <f t="shared" si="25"/>
        <v>60.526315789473685</v>
      </c>
      <c r="CB203" s="30">
        <f t="shared" si="25"/>
        <v>33.333333333333329</v>
      </c>
      <c r="CC203" s="30">
        <f t="shared" si="25"/>
        <v>76.59574468085107</v>
      </c>
      <c r="CD203" s="30">
        <f t="shared" si="25"/>
        <v>75</v>
      </c>
      <c r="CE203" s="30">
        <f t="shared" si="25"/>
        <v>77.777777777777786</v>
      </c>
      <c r="CF203" s="30">
        <f t="shared" si="25"/>
        <v>59.375</v>
      </c>
      <c r="CG203" s="30">
        <f t="shared" si="25"/>
        <v>70.370370370370367</v>
      </c>
      <c r="CH203" s="30">
        <f t="shared" si="25"/>
        <v>80.952380952380949</v>
      </c>
      <c r="CI203" s="30">
        <f t="shared" si="25"/>
        <v>23.52941176470588</v>
      </c>
      <c r="CJ203" s="30">
        <f t="shared" si="25"/>
        <v>85</v>
      </c>
      <c r="CK203" s="30">
        <f t="shared" si="25"/>
        <v>73.91304347826086</v>
      </c>
    </row>
    <row r="204" spans="1:89" x14ac:dyDescent="0.25">
      <c r="A204" t="s">
        <v>290</v>
      </c>
      <c r="B204" s="30">
        <v>0</v>
      </c>
      <c r="C204" s="30">
        <v>0</v>
      </c>
      <c r="D204" s="30">
        <f t="shared" si="23"/>
        <v>2.7777777777777777</v>
      </c>
      <c r="E204" s="30">
        <f>(E221/$E$222)*100</f>
        <v>0</v>
      </c>
      <c r="F204" s="30">
        <f>(F221/$F$222)*100</f>
        <v>0</v>
      </c>
      <c r="G204" s="30">
        <f>(G221/$G$222)*100</f>
        <v>0</v>
      </c>
      <c r="H204" s="30">
        <f>(H221/$H$222)*100</f>
        <v>0</v>
      </c>
      <c r="I204" s="30">
        <f>(I221/$I$222)*100</f>
        <v>0</v>
      </c>
      <c r="J204" s="30">
        <f>(J221/$J$222)*100</f>
        <v>2.083333333333333</v>
      </c>
      <c r="K204" s="30">
        <f>(K221/$K$222)*100</f>
        <v>0</v>
      </c>
      <c r="L204" s="30">
        <f>(L221/$L$222)*100</f>
        <v>2.083333333333333</v>
      </c>
      <c r="M204" s="30">
        <f t="shared" si="20"/>
        <v>0</v>
      </c>
      <c r="N204" s="30">
        <f t="shared" si="20"/>
        <v>0</v>
      </c>
      <c r="O204" s="30">
        <f t="shared" ref="O204:AQ204" si="26">(O221/O$222)*100</f>
        <v>0</v>
      </c>
      <c r="P204" s="30">
        <f t="shared" si="26"/>
        <v>5.7142857142857144</v>
      </c>
      <c r="Q204" s="30">
        <f t="shared" si="26"/>
        <v>4.5454545454545459</v>
      </c>
      <c r="R204" s="30">
        <f t="shared" si="26"/>
        <v>0</v>
      </c>
      <c r="S204" s="30">
        <f t="shared" si="26"/>
        <v>0</v>
      </c>
      <c r="T204" s="30">
        <f t="shared" si="26"/>
        <v>0</v>
      </c>
      <c r="U204" s="30">
        <f t="shared" si="26"/>
        <v>0</v>
      </c>
      <c r="V204" s="30">
        <f t="shared" si="26"/>
        <v>0</v>
      </c>
      <c r="W204" s="30">
        <f t="shared" si="26"/>
        <v>0</v>
      </c>
      <c r="X204" s="30">
        <f t="shared" si="26"/>
        <v>0</v>
      </c>
      <c r="Y204" s="30">
        <f t="shared" si="26"/>
        <v>0</v>
      </c>
      <c r="Z204" s="30">
        <f t="shared" si="26"/>
        <v>0</v>
      </c>
      <c r="AA204" s="30">
        <f t="shared" si="26"/>
        <v>0</v>
      </c>
      <c r="AB204" s="30">
        <f t="shared" si="26"/>
        <v>0</v>
      </c>
      <c r="AC204" s="30">
        <f t="shared" si="26"/>
        <v>4.2553191489361701</v>
      </c>
      <c r="AD204" s="30">
        <f t="shared" si="26"/>
        <v>0</v>
      </c>
      <c r="AE204" s="30">
        <f t="shared" si="26"/>
        <v>3.5714285714285712</v>
      </c>
      <c r="AF204" s="30">
        <f t="shared" si="26"/>
        <v>4.8780487804878048</v>
      </c>
      <c r="AG204" s="30">
        <f t="shared" si="26"/>
        <v>0</v>
      </c>
      <c r="AH204" s="30">
        <f t="shared" si="26"/>
        <v>0</v>
      </c>
      <c r="AI204" s="30">
        <f t="shared" si="26"/>
        <v>0</v>
      </c>
      <c r="AJ204" s="30">
        <f t="shared" si="26"/>
        <v>0</v>
      </c>
      <c r="AK204" s="30">
        <f t="shared" si="26"/>
        <v>0</v>
      </c>
      <c r="AL204" s="30">
        <f t="shared" si="26"/>
        <v>2.1739130434782608</v>
      </c>
      <c r="AM204" s="30">
        <f t="shared" si="26"/>
        <v>2.7027027027027026</v>
      </c>
      <c r="AN204" s="30">
        <f t="shared" si="26"/>
        <v>0</v>
      </c>
      <c r="AO204" s="30">
        <f t="shared" si="26"/>
        <v>4.1666666666666661</v>
      </c>
      <c r="AP204" s="30">
        <f t="shared" si="26"/>
        <v>0</v>
      </c>
      <c r="AQ204" s="30">
        <f t="shared" si="26"/>
        <v>0</v>
      </c>
      <c r="AR204" s="30">
        <f>(AR221/$AR$222)*100</f>
        <v>0</v>
      </c>
      <c r="AS204" s="30">
        <f t="shared" ref="AS204:CK204" si="27">(AS221/AS$222)*100</f>
        <v>0</v>
      </c>
      <c r="AT204" s="30">
        <f t="shared" si="27"/>
        <v>0</v>
      </c>
      <c r="AU204" s="30">
        <f t="shared" si="27"/>
        <v>11.111111111111111</v>
      </c>
      <c r="AV204" s="30">
        <f t="shared" si="27"/>
        <v>0</v>
      </c>
      <c r="AW204" s="30">
        <f t="shared" si="27"/>
        <v>2.083333333333333</v>
      </c>
      <c r="AX204" s="30">
        <f t="shared" si="27"/>
        <v>0</v>
      </c>
      <c r="AY204" s="30">
        <f t="shared" si="27"/>
        <v>0</v>
      </c>
      <c r="AZ204" s="30">
        <f t="shared" si="27"/>
        <v>4.3478260869565215</v>
      </c>
      <c r="BA204" s="30">
        <f t="shared" si="27"/>
        <v>0</v>
      </c>
      <c r="BB204" s="30">
        <f t="shared" si="27"/>
        <v>0</v>
      </c>
      <c r="BC204" s="30">
        <f t="shared" si="27"/>
        <v>0</v>
      </c>
      <c r="BD204" s="30">
        <f t="shared" si="27"/>
        <v>3.5714285714285712</v>
      </c>
      <c r="BE204" s="30">
        <f t="shared" si="27"/>
        <v>0</v>
      </c>
      <c r="BF204" s="30">
        <f t="shared" si="27"/>
        <v>0</v>
      </c>
      <c r="BG204" s="30">
        <f t="shared" si="27"/>
        <v>0</v>
      </c>
      <c r="BH204" s="30">
        <f t="shared" si="27"/>
        <v>0</v>
      </c>
      <c r="BI204" s="30">
        <f t="shared" si="27"/>
        <v>0</v>
      </c>
      <c r="BJ204" s="30">
        <f t="shared" si="27"/>
        <v>0</v>
      </c>
      <c r="BK204" s="30">
        <f t="shared" si="27"/>
        <v>0</v>
      </c>
      <c r="BL204" s="30">
        <f t="shared" si="27"/>
        <v>0</v>
      </c>
      <c r="BM204" s="30">
        <f t="shared" si="27"/>
        <v>6.4516129032258061</v>
      </c>
      <c r="BN204" s="30">
        <f t="shared" si="27"/>
        <v>0</v>
      </c>
      <c r="BO204" s="30">
        <f t="shared" si="27"/>
        <v>0</v>
      </c>
      <c r="BP204" s="30">
        <f t="shared" si="27"/>
        <v>0</v>
      </c>
      <c r="BQ204" s="30">
        <f t="shared" si="27"/>
        <v>0</v>
      </c>
      <c r="BR204" s="30">
        <f t="shared" si="27"/>
        <v>0</v>
      </c>
      <c r="BS204" s="30">
        <f t="shared" si="27"/>
        <v>0</v>
      </c>
      <c r="BT204" s="30">
        <f t="shared" si="27"/>
        <v>0</v>
      </c>
      <c r="BU204" s="30">
        <f t="shared" si="27"/>
        <v>0</v>
      </c>
      <c r="BV204" s="30">
        <f t="shared" si="27"/>
        <v>0</v>
      </c>
      <c r="BW204" s="30">
        <f t="shared" si="27"/>
        <v>0</v>
      </c>
      <c r="BX204" s="30">
        <f t="shared" si="27"/>
        <v>0</v>
      </c>
      <c r="BY204" s="30">
        <f t="shared" si="27"/>
        <v>0</v>
      </c>
      <c r="BZ204" s="30">
        <f t="shared" si="27"/>
        <v>0</v>
      </c>
      <c r="CA204" s="30">
        <f t="shared" si="27"/>
        <v>0</v>
      </c>
      <c r="CB204" s="30">
        <f t="shared" si="27"/>
        <v>0</v>
      </c>
      <c r="CC204" s="30">
        <f t="shared" si="27"/>
        <v>0</v>
      </c>
      <c r="CD204" s="30">
        <f t="shared" si="27"/>
        <v>0</v>
      </c>
      <c r="CE204" s="30">
        <f t="shared" si="27"/>
        <v>0</v>
      </c>
      <c r="CF204" s="30">
        <f t="shared" si="27"/>
        <v>0</v>
      </c>
      <c r="CG204" s="30">
        <f t="shared" si="27"/>
        <v>0</v>
      </c>
      <c r="CH204" s="30">
        <f t="shared" si="27"/>
        <v>2.3809523809523809</v>
      </c>
      <c r="CI204" s="30">
        <f t="shared" si="27"/>
        <v>0</v>
      </c>
      <c r="CJ204" s="30">
        <f t="shared" si="27"/>
        <v>2.5</v>
      </c>
      <c r="CK204" s="30">
        <f t="shared" si="27"/>
        <v>6.5217391304347823</v>
      </c>
    </row>
    <row r="205" spans="1:89" x14ac:dyDescent="0.25">
      <c r="A205" t="s">
        <v>294</v>
      </c>
      <c r="B205" s="30">
        <f t="shared" ref="B205:N205" si="28">SUM(B202:B204)</f>
        <v>44.444444444444443</v>
      </c>
      <c r="C205" s="30">
        <f t="shared" si="28"/>
        <v>66.666666666666671</v>
      </c>
      <c r="D205" s="30">
        <f t="shared" si="28"/>
        <v>29.166666666666664</v>
      </c>
      <c r="E205" s="30">
        <f t="shared" si="28"/>
        <v>87.878787878787875</v>
      </c>
      <c r="F205" s="30">
        <f t="shared" si="28"/>
        <v>72.340425531914889</v>
      </c>
      <c r="G205" s="30">
        <f t="shared" si="28"/>
        <v>56.25</v>
      </c>
      <c r="H205" s="30">
        <f t="shared" si="28"/>
        <v>52.173913043478265</v>
      </c>
      <c r="I205" s="30">
        <f t="shared" si="28"/>
        <v>38.888888888888886</v>
      </c>
      <c r="J205" s="30">
        <f t="shared" si="28"/>
        <v>50</v>
      </c>
      <c r="K205" s="30">
        <f t="shared" si="28"/>
        <v>67.741935483870975</v>
      </c>
      <c r="L205" s="30">
        <f t="shared" si="28"/>
        <v>79.166666666666671</v>
      </c>
      <c r="M205" s="30">
        <f t="shared" si="28"/>
        <v>66.666666666666671</v>
      </c>
      <c r="N205" s="30">
        <f t="shared" si="28"/>
        <v>80.769230769230759</v>
      </c>
      <c r="O205" s="30">
        <f t="shared" ref="O205:AQ205" si="29">SUM(O202:O204)</f>
        <v>83.333333333333343</v>
      </c>
      <c r="P205" s="30">
        <f t="shared" si="29"/>
        <v>85.714285714285722</v>
      </c>
      <c r="Q205" s="30">
        <f t="shared" si="29"/>
        <v>86.36363636363636</v>
      </c>
      <c r="R205" s="30">
        <f t="shared" si="29"/>
        <v>41.17647058823529</v>
      </c>
      <c r="S205" s="30">
        <f t="shared" si="29"/>
        <v>56.756756756756758</v>
      </c>
      <c r="T205" s="30">
        <f t="shared" si="29"/>
        <v>40</v>
      </c>
      <c r="U205" s="30">
        <f t="shared" si="29"/>
        <v>88.888888888888886</v>
      </c>
      <c r="V205" s="30">
        <f t="shared" si="29"/>
        <v>25</v>
      </c>
      <c r="W205" s="30">
        <f t="shared" si="29"/>
        <v>83.333333333333329</v>
      </c>
      <c r="X205" s="30">
        <f t="shared" si="29"/>
        <v>79.166666666666657</v>
      </c>
      <c r="Y205" s="30">
        <f t="shared" si="29"/>
        <v>17.142857142857142</v>
      </c>
      <c r="Z205" s="30">
        <f t="shared" si="29"/>
        <v>99.999999999999986</v>
      </c>
      <c r="AA205" s="30">
        <f t="shared" si="29"/>
        <v>90</v>
      </c>
      <c r="AB205" s="30">
        <f t="shared" si="29"/>
        <v>77.777777777777771</v>
      </c>
      <c r="AC205" s="30">
        <f t="shared" si="29"/>
        <v>78.723404255319139</v>
      </c>
      <c r="AD205" s="30">
        <f t="shared" si="29"/>
        <v>89.189189189189193</v>
      </c>
      <c r="AE205" s="30">
        <f t="shared" si="29"/>
        <v>100</v>
      </c>
      <c r="AF205" s="30">
        <f t="shared" si="29"/>
        <v>78.048780487804876</v>
      </c>
      <c r="AG205" s="30">
        <f t="shared" si="29"/>
        <v>78.260869565217405</v>
      </c>
      <c r="AH205" s="30">
        <f t="shared" si="29"/>
        <v>93.181818181818173</v>
      </c>
      <c r="AI205" s="30">
        <f t="shared" si="29"/>
        <v>16.216216216216218</v>
      </c>
      <c r="AJ205" s="30">
        <f t="shared" si="29"/>
        <v>54.054054054054056</v>
      </c>
      <c r="AK205" s="30">
        <f t="shared" si="29"/>
        <v>23.333333333333332</v>
      </c>
      <c r="AL205" s="30">
        <f t="shared" si="29"/>
        <v>67.391304347826093</v>
      </c>
      <c r="AM205" s="30">
        <f t="shared" si="29"/>
        <v>97.297297297297305</v>
      </c>
      <c r="AN205" s="30">
        <f t="shared" si="29"/>
        <v>85</v>
      </c>
      <c r="AO205" s="30">
        <f t="shared" si="29"/>
        <v>54.166666666666664</v>
      </c>
      <c r="AP205" s="30">
        <f t="shared" si="29"/>
        <v>91.111111111111114</v>
      </c>
      <c r="AQ205" s="30">
        <f t="shared" si="29"/>
        <v>66.666666666666657</v>
      </c>
      <c r="AR205" s="30">
        <f>SUM(AR202:AR204)</f>
        <v>37.5</v>
      </c>
      <c r="AS205" s="30">
        <f t="shared" ref="AS205:CK205" si="30">SUM(AS202:AS204)</f>
        <v>81.578947368421055</v>
      </c>
      <c r="AT205" s="30">
        <f t="shared" si="30"/>
        <v>18.75</v>
      </c>
      <c r="AU205" s="30">
        <f t="shared" si="30"/>
        <v>96.296296296296305</v>
      </c>
      <c r="AV205" s="30">
        <f t="shared" si="30"/>
        <v>87.878787878787875</v>
      </c>
      <c r="AW205" s="30">
        <f t="shared" si="30"/>
        <v>75</v>
      </c>
      <c r="AX205" s="30">
        <f t="shared" si="30"/>
        <v>88.571428571428569</v>
      </c>
      <c r="AY205" s="30">
        <f t="shared" si="30"/>
        <v>72</v>
      </c>
      <c r="AZ205" s="30">
        <f t="shared" si="30"/>
        <v>86.956521739130423</v>
      </c>
      <c r="BA205" s="30">
        <f t="shared" si="30"/>
        <v>87.499999999999986</v>
      </c>
      <c r="BB205" s="30">
        <f t="shared" si="30"/>
        <v>79.310344827586206</v>
      </c>
      <c r="BC205" s="30">
        <f t="shared" si="30"/>
        <v>95.652173913043484</v>
      </c>
      <c r="BD205" s="30">
        <f t="shared" si="30"/>
        <v>89.285714285714278</v>
      </c>
      <c r="BE205" s="30">
        <f t="shared" si="30"/>
        <v>0</v>
      </c>
      <c r="BF205" s="30">
        <f t="shared" si="30"/>
        <v>95.454545454545439</v>
      </c>
      <c r="BG205" s="30">
        <f t="shared" si="30"/>
        <v>91.17647058823529</v>
      </c>
      <c r="BH205" s="30">
        <f t="shared" si="30"/>
        <v>88.461538461538453</v>
      </c>
      <c r="BI205" s="30">
        <f t="shared" si="30"/>
        <v>100</v>
      </c>
      <c r="BJ205" s="30">
        <f t="shared" si="30"/>
        <v>62.5</v>
      </c>
      <c r="BK205" s="30">
        <f t="shared" si="30"/>
        <v>97.222222222222214</v>
      </c>
      <c r="BL205" s="30">
        <f t="shared" si="30"/>
        <v>70.370370370370367</v>
      </c>
      <c r="BM205" s="30">
        <f t="shared" si="30"/>
        <v>93.548387096774192</v>
      </c>
      <c r="BN205" s="30">
        <f t="shared" si="30"/>
        <v>67.647058823529406</v>
      </c>
      <c r="BO205" s="30">
        <f t="shared" si="30"/>
        <v>93.181818181818173</v>
      </c>
      <c r="BP205" s="30">
        <f t="shared" si="30"/>
        <v>79.310344827586206</v>
      </c>
      <c r="BQ205" s="30">
        <f t="shared" si="30"/>
        <v>86.111111111111114</v>
      </c>
      <c r="BR205" s="30">
        <f t="shared" si="30"/>
        <v>100</v>
      </c>
      <c r="BS205" s="30">
        <f t="shared" si="30"/>
        <v>76</v>
      </c>
      <c r="BT205" s="30">
        <f t="shared" si="30"/>
        <v>8.5106382978723403</v>
      </c>
      <c r="BU205" s="30">
        <f t="shared" si="30"/>
        <v>50</v>
      </c>
      <c r="BV205" s="30">
        <f t="shared" si="30"/>
        <v>92</v>
      </c>
      <c r="BW205" s="30">
        <f t="shared" si="30"/>
        <v>80</v>
      </c>
      <c r="BX205" s="30">
        <f t="shared" si="30"/>
        <v>89.189189189189193</v>
      </c>
      <c r="BY205" s="30">
        <f t="shared" si="30"/>
        <v>74.999999999999986</v>
      </c>
      <c r="BZ205" s="30">
        <f t="shared" si="30"/>
        <v>82.222222222222214</v>
      </c>
      <c r="CA205" s="30">
        <f t="shared" si="30"/>
        <v>65.78947368421052</v>
      </c>
      <c r="CB205" s="30">
        <f t="shared" si="30"/>
        <v>54.166666666666664</v>
      </c>
      <c r="CC205" s="30">
        <f t="shared" si="30"/>
        <v>87.2340425531915</v>
      </c>
      <c r="CD205" s="30">
        <f t="shared" si="30"/>
        <v>75</v>
      </c>
      <c r="CE205" s="30">
        <f t="shared" si="30"/>
        <v>80.555555555555557</v>
      </c>
      <c r="CF205" s="30">
        <f t="shared" si="30"/>
        <v>87.5</v>
      </c>
      <c r="CG205" s="30">
        <f t="shared" si="30"/>
        <v>77.777777777777771</v>
      </c>
      <c r="CH205" s="30">
        <f t="shared" si="30"/>
        <v>83.333333333333329</v>
      </c>
      <c r="CI205" s="30">
        <f t="shared" si="30"/>
        <v>38.235294117647058</v>
      </c>
      <c r="CJ205" s="30">
        <f t="shared" si="30"/>
        <v>92.5</v>
      </c>
      <c r="CK205" s="30">
        <f t="shared" si="30"/>
        <v>80.434782608695642</v>
      </c>
    </row>
    <row r="206" spans="1:89" x14ac:dyDescent="0.25">
      <c r="A206" t="s">
        <v>298</v>
      </c>
      <c r="B206" s="30">
        <f t="shared" ref="B206:N206" si="31">MAX(B198:B200,B202:B204)</f>
        <v>42.222222222222221</v>
      </c>
      <c r="C206" s="30">
        <f t="shared" si="31"/>
        <v>57.894736842105267</v>
      </c>
      <c r="D206" s="30">
        <f t="shared" si="31"/>
        <v>55.555555555555557</v>
      </c>
      <c r="E206" s="30">
        <f t="shared" si="31"/>
        <v>87.878787878787875</v>
      </c>
      <c r="F206" s="30">
        <f t="shared" si="31"/>
        <v>65.957446808510639</v>
      </c>
      <c r="G206" s="30">
        <f t="shared" si="31"/>
        <v>50</v>
      </c>
      <c r="H206" s="30">
        <f t="shared" si="31"/>
        <v>34.782608695652172</v>
      </c>
      <c r="I206" s="30">
        <f t="shared" si="31"/>
        <v>61.111111111111114</v>
      </c>
      <c r="J206" s="30">
        <f t="shared" si="31"/>
        <v>47.916666666666671</v>
      </c>
      <c r="K206" s="30">
        <f t="shared" si="31"/>
        <v>41.935483870967744</v>
      </c>
      <c r="L206" s="30">
        <f t="shared" si="31"/>
        <v>77.083333333333343</v>
      </c>
      <c r="M206" s="30">
        <f t="shared" si="31"/>
        <v>62.5</v>
      </c>
      <c r="N206" s="30">
        <f t="shared" si="31"/>
        <v>73.076923076923066</v>
      </c>
      <c r="O206" s="30">
        <f t="shared" ref="O206:AQ206" si="32">MAX(O198:O200,O202:O204)</f>
        <v>62.5</v>
      </c>
      <c r="P206" s="30">
        <f t="shared" si="32"/>
        <v>77.142857142857153</v>
      </c>
      <c r="Q206" s="30">
        <f t="shared" si="32"/>
        <v>75</v>
      </c>
      <c r="R206" s="30">
        <f t="shared" si="32"/>
        <v>47.058823529411761</v>
      </c>
      <c r="S206" s="30">
        <f t="shared" si="32"/>
        <v>43.243243243243242</v>
      </c>
      <c r="T206" s="30">
        <f t="shared" si="32"/>
        <v>60</v>
      </c>
      <c r="U206" s="30">
        <f t="shared" si="32"/>
        <v>82.222222222222214</v>
      </c>
      <c r="V206" s="30">
        <f t="shared" si="32"/>
        <v>54.166666666666664</v>
      </c>
      <c r="W206" s="30">
        <f t="shared" si="32"/>
        <v>75</v>
      </c>
      <c r="X206" s="30">
        <f t="shared" si="32"/>
        <v>79.166666666666657</v>
      </c>
      <c r="Y206" s="30">
        <f t="shared" si="32"/>
        <v>65.714285714285708</v>
      </c>
      <c r="Z206" s="30">
        <f t="shared" si="32"/>
        <v>94.285714285714278</v>
      </c>
      <c r="AA206" s="30">
        <f t="shared" si="32"/>
        <v>90</v>
      </c>
      <c r="AB206" s="30">
        <f t="shared" si="32"/>
        <v>66.666666666666657</v>
      </c>
      <c r="AC206" s="30">
        <f t="shared" si="32"/>
        <v>74.468085106382972</v>
      </c>
      <c r="AD206" s="30">
        <f t="shared" si="32"/>
        <v>81.081081081081081</v>
      </c>
      <c r="AE206" s="30">
        <f t="shared" si="32"/>
        <v>92.857142857142861</v>
      </c>
      <c r="AF206" s="30">
        <f t="shared" si="32"/>
        <v>73.170731707317074</v>
      </c>
      <c r="AG206" s="30">
        <f t="shared" si="32"/>
        <v>76.08695652173914</v>
      </c>
      <c r="AH206" s="30">
        <f t="shared" si="32"/>
        <v>90.909090909090907</v>
      </c>
      <c r="AI206" s="30">
        <f t="shared" si="32"/>
        <v>62.162162162162161</v>
      </c>
      <c r="AJ206" s="30">
        <f t="shared" si="32"/>
        <v>54.054054054054056</v>
      </c>
      <c r="AK206" s="30">
        <f t="shared" si="32"/>
        <v>76.666666666666671</v>
      </c>
      <c r="AL206" s="30">
        <f t="shared" si="32"/>
        <v>65.217391304347828</v>
      </c>
      <c r="AM206" s="30">
        <f t="shared" si="32"/>
        <v>94.594594594594597</v>
      </c>
      <c r="AN206" s="30">
        <f t="shared" si="32"/>
        <v>82.5</v>
      </c>
      <c r="AO206" s="30">
        <f t="shared" si="32"/>
        <v>50</v>
      </c>
      <c r="AP206" s="30">
        <f t="shared" si="32"/>
        <v>88.888888888888886</v>
      </c>
      <c r="AQ206" s="30">
        <f t="shared" si="32"/>
        <v>66.666666666666657</v>
      </c>
      <c r="AR206" s="30">
        <f>MAX(AR198:AR200,AR202:AR204)</f>
        <v>43.75</v>
      </c>
      <c r="AS206" s="30">
        <f t="shared" ref="AS206:CK206" si="33">MAX(AS198:AS200,AS202:AS204)</f>
        <v>65.789473684210535</v>
      </c>
      <c r="AT206" s="30">
        <f t="shared" si="33"/>
        <v>78.125</v>
      </c>
      <c r="AU206" s="30">
        <f t="shared" si="33"/>
        <v>85.18518518518519</v>
      </c>
      <c r="AV206" s="30">
        <f t="shared" si="33"/>
        <v>87.878787878787875</v>
      </c>
      <c r="AW206" s="30">
        <f t="shared" si="33"/>
        <v>64.583333333333343</v>
      </c>
      <c r="AX206" s="30">
        <f t="shared" si="33"/>
        <v>88.571428571428569</v>
      </c>
      <c r="AY206" s="30">
        <f t="shared" si="33"/>
        <v>72</v>
      </c>
      <c r="AZ206" s="30">
        <f t="shared" si="33"/>
        <v>73.91304347826086</v>
      </c>
      <c r="BA206" s="30">
        <f t="shared" si="33"/>
        <v>79.166666666666657</v>
      </c>
      <c r="BB206" s="30">
        <f t="shared" si="33"/>
        <v>79.310344827586206</v>
      </c>
      <c r="BC206" s="30">
        <f t="shared" si="33"/>
        <v>95.652173913043484</v>
      </c>
      <c r="BD206" s="30">
        <f t="shared" si="33"/>
        <v>82.142857142857139</v>
      </c>
      <c r="BE206" s="30">
        <f t="shared" si="33"/>
        <v>100</v>
      </c>
      <c r="BF206" s="30">
        <f t="shared" si="33"/>
        <v>93.181818181818173</v>
      </c>
      <c r="BG206" s="30">
        <f t="shared" si="33"/>
        <v>76.470588235294116</v>
      </c>
      <c r="BH206" s="30">
        <f t="shared" si="33"/>
        <v>69.230769230769226</v>
      </c>
      <c r="BI206" s="30">
        <f t="shared" si="33"/>
        <v>96.666666666666671</v>
      </c>
      <c r="BJ206" s="30">
        <f t="shared" si="33"/>
        <v>50</v>
      </c>
      <c r="BK206" s="30">
        <f t="shared" si="33"/>
        <v>94.444444444444443</v>
      </c>
      <c r="BL206" s="30">
        <f t="shared" si="33"/>
        <v>59.259259259259252</v>
      </c>
      <c r="BM206" s="30">
        <f t="shared" si="33"/>
        <v>87.096774193548384</v>
      </c>
      <c r="BN206" s="30">
        <f t="shared" si="33"/>
        <v>64.705882352941174</v>
      </c>
      <c r="BO206" s="30">
        <f t="shared" si="33"/>
        <v>93.181818181818173</v>
      </c>
      <c r="BP206" s="30">
        <f t="shared" si="33"/>
        <v>65.517241379310349</v>
      </c>
      <c r="BQ206" s="30">
        <f t="shared" si="33"/>
        <v>80.555555555555557</v>
      </c>
      <c r="BR206" s="30">
        <f t="shared" si="33"/>
        <v>100</v>
      </c>
      <c r="BS206" s="30">
        <f t="shared" si="33"/>
        <v>56.000000000000007</v>
      </c>
      <c r="BT206" s="30">
        <f t="shared" si="33"/>
        <v>65.957446808510639</v>
      </c>
      <c r="BU206" s="30">
        <f t="shared" si="33"/>
        <v>47.727272727272727</v>
      </c>
      <c r="BV206" s="30">
        <f t="shared" si="33"/>
        <v>88</v>
      </c>
      <c r="BW206" s="30">
        <f t="shared" si="33"/>
        <v>64</v>
      </c>
      <c r="BX206" s="30">
        <f t="shared" si="33"/>
        <v>72.972972972972968</v>
      </c>
      <c r="BY206" s="30">
        <f t="shared" si="33"/>
        <v>66.666666666666657</v>
      </c>
      <c r="BZ206" s="30">
        <f t="shared" si="33"/>
        <v>82.222222222222214</v>
      </c>
      <c r="CA206" s="30">
        <f t="shared" si="33"/>
        <v>60.526315789473685</v>
      </c>
      <c r="CB206" s="30">
        <f t="shared" si="33"/>
        <v>45.833333333333329</v>
      </c>
      <c r="CC206" s="30">
        <f t="shared" si="33"/>
        <v>76.59574468085107</v>
      </c>
      <c r="CD206" s="30">
        <f t="shared" si="33"/>
        <v>75</v>
      </c>
      <c r="CE206" s="30">
        <f t="shared" si="33"/>
        <v>77.777777777777786</v>
      </c>
      <c r="CF206" s="30">
        <f t="shared" si="33"/>
        <v>59.375</v>
      </c>
      <c r="CG206" s="30">
        <f t="shared" si="33"/>
        <v>70.370370370370367</v>
      </c>
      <c r="CH206" s="30">
        <f t="shared" si="33"/>
        <v>80.952380952380949</v>
      </c>
      <c r="CI206" s="30">
        <f t="shared" si="33"/>
        <v>50</v>
      </c>
      <c r="CJ206" s="30">
        <f t="shared" si="33"/>
        <v>85</v>
      </c>
      <c r="CK206" s="30">
        <f t="shared" si="33"/>
        <v>73.91304347826086</v>
      </c>
    </row>
    <row r="207" spans="1:89" x14ac:dyDescent="0.25">
      <c r="A207" t="s">
        <v>291</v>
      </c>
      <c r="B207" s="30">
        <v>50</v>
      </c>
      <c r="C207" s="30">
        <f>(5/24)*100</f>
        <v>20.833333333333336</v>
      </c>
      <c r="D207" s="30">
        <f t="shared" ref="D207:N207" si="34">(D210/24)*100</f>
        <v>4.1666666666666661</v>
      </c>
      <c r="E207" s="30">
        <f t="shared" si="34"/>
        <v>83.333333333333343</v>
      </c>
      <c r="F207" s="30">
        <f t="shared" si="34"/>
        <v>41.666666666666671</v>
      </c>
      <c r="G207" s="30">
        <f t="shared" si="34"/>
        <v>25</v>
      </c>
      <c r="H207" s="30">
        <f t="shared" si="34"/>
        <v>29.166666666666668</v>
      </c>
      <c r="I207" s="30">
        <f t="shared" si="34"/>
        <v>12.5</v>
      </c>
      <c r="J207" s="30">
        <f t="shared" si="34"/>
        <v>29.166666666666668</v>
      </c>
      <c r="K207" s="30">
        <f t="shared" si="34"/>
        <v>37.5</v>
      </c>
      <c r="L207" s="30">
        <f t="shared" si="34"/>
        <v>29.166666666666668</v>
      </c>
      <c r="M207" s="30">
        <f t="shared" si="34"/>
        <v>16.666666666666664</v>
      </c>
      <c r="N207" s="30">
        <f t="shared" si="34"/>
        <v>29.166666666666668</v>
      </c>
      <c r="O207" s="30">
        <f t="shared" ref="O207:AQ207" si="35">(O210/24)*100</f>
        <v>20.833333333333336</v>
      </c>
      <c r="P207" s="30">
        <f t="shared" si="35"/>
        <v>16.666666666666664</v>
      </c>
      <c r="Q207" s="30">
        <f t="shared" si="35"/>
        <v>29.166666666666668</v>
      </c>
      <c r="R207" s="30">
        <f t="shared" si="35"/>
        <v>12.5</v>
      </c>
      <c r="S207" s="30">
        <f t="shared" si="35"/>
        <v>8.3333333333333321</v>
      </c>
      <c r="T207" s="30">
        <f t="shared" si="35"/>
        <v>16.666666666666664</v>
      </c>
      <c r="U207" s="30">
        <f t="shared" si="35"/>
        <v>41.666666666666671</v>
      </c>
      <c r="V207" s="30">
        <f t="shared" si="35"/>
        <v>8.3333333333333321</v>
      </c>
      <c r="W207" s="30">
        <f t="shared" si="35"/>
        <v>66.666666666666657</v>
      </c>
      <c r="X207" s="30">
        <f t="shared" si="35"/>
        <v>12.5</v>
      </c>
      <c r="Y207" s="30">
        <f t="shared" si="35"/>
        <v>8.3333333333333321</v>
      </c>
      <c r="Z207" s="30">
        <f t="shared" si="35"/>
        <v>54.166666666666664</v>
      </c>
      <c r="AA207" s="30">
        <f t="shared" si="35"/>
        <v>37.5</v>
      </c>
      <c r="AB207" s="30">
        <f t="shared" si="35"/>
        <v>29.166666666666668</v>
      </c>
      <c r="AC207" s="30">
        <f t="shared" si="35"/>
        <v>33.333333333333329</v>
      </c>
      <c r="AD207" s="30">
        <f t="shared" si="35"/>
        <v>25</v>
      </c>
      <c r="AE207" s="30">
        <f t="shared" si="35"/>
        <v>33.333333333333329</v>
      </c>
      <c r="AF207" s="30">
        <f t="shared" si="35"/>
        <v>29.166666666666668</v>
      </c>
      <c r="AG207" s="30">
        <f t="shared" si="35"/>
        <v>16.666666666666664</v>
      </c>
      <c r="AH207" s="30">
        <f t="shared" si="35"/>
        <v>29.166666666666668</v>
      </c>
      <c r="AI207" s="30">
        <f t="shared" si="35"/>
        <v>4.1666666666666661</v>
      </c>
      <c r="AJ207" s="30">
        <f t="shared" si="35"/>
        <v>16.666666666666664</v>
      </c>
      <c r="AK207" s="30">
        <f t="shared" si="35"/>
        <v>20.833333333333336</v>
      </c>
      <c r="AL207" s="30">
        <f t="shared" si="35"/>
        <v>33.333333333333329</v>
      </c>
      <c r="AM207" s="30">
        <f t="shared" si="35"/>
        <v>41.666666666666671</v>
      </c>
      <c r="AN207" s="30">
        <f t="shared" si="35"/>
        <v>62.5</v>
      </c>
      <c r="AO207" s="30">
        <f t="shared" si="35"/>
        <v>8.3333333333333321</v>
      </c>
      <c r="AP207" s="30">
        <f t="shared" si="35"/>
        <v>25</v>
      </c>
      <c r="AQ207" s="30">
        <f t="shared" si="35"/>
        <v>0</v>
      </c>
      <c r="AR207" s="30">
        <f>(AR210/24)*100</f>
        <v>25</v>
      </c>
      <c r="AS207" s="30">
        <f t="shared" ref="AS207:CK207" si="36">(AS210/24)*100</f>
        <v>8.3333333333333321</v>
      </c>
      <c r="AT207" s="30">
        <f t="shared" si="36"/>
        <v>12.5</v>
      </c>
      <c r="AU207" s="30">
        <f t="shared" si="36"/>
        <v>45.833333333333329</v>
      </c>
      <c r="AV207" s="30">
        <f t="shared" si="36"/>
        <v>66.666666666666657</v>
      </c>
      <c r="AW207" s="30">
        <f t="shared" si="36"/>
        <v>29.166666666666668</v>
      </c>
      <c r="AX207" s="30">
        <f t="shared" si="36"/>
        <v>50</v>
      </c>
      <c r="AY207" s="30">
        <f t="shared" si="36"/>
        <v>4.1666666666666661</v>
      </c>
      <c r="AZ207" s="30">
        <f t="shared" si="36"/>
        <v>54.166666666666664</v>
      </c>
      <c r="BA207" s="30">
        <f t="shared" si="36"/>
        <v>20.833333333333336</v>
      </c>
      <c r="BB207" s="30">
        <f t="shared" si="36"/>
        <v>25</v>
      </c>
      <c r="BC207" s="30">
        <f t="shared" si="36"/>
        <v>41.666666666666671</v>
      </c>
      <c r="BD207" s="30">
        <f t="shared" si="36"/>
        <v>29.166666666666668</v>
      </c>
      <c r="BE207" s="30">
        <f t="shared" si="36"/>
        <v>0</v>
      </c>
      <c r="BF207" s="30">
        <f t="shared" si="36"/>
        <v>50</v>
      </c>
      <c r="BG207" s="30">
        <f t="shared" si="36"/>
        <v>37.5</v>
      </c>
      <c r="BH207" s="30">
        <f t="shared" si="36"/>
        <v>29.166666666666668</v>
      </c>
      <c r="BI207" s="30">
        <f t="shared" si="36"/>
        <v>33.333333333333329</v>
      </c>
      <c r="BJ207" s="30">
        <f t="shared" si="36"/>
        <v>16.666666666666664</v>
      </c>
      <c r="BK207" s="30">
        <f t="shared" si="36"/>
        <v>37.5</v>
      </c>
      <c r="BL207" s="30">
        <f t="shared" si="36"/>
        <v>8.3333333333333321</v>
      </c>
      <c r="BM207" s="30">
        <f t="shared" si="36"/>
        <v>45.833333333333329</v>
      </c>
      <c r="BN207" s="30">
        <f t="shared" si="36"/>
        <v>16.666666666666664</v>
      </c>
      <c r="BO207" s="30">
        <f t="shared" si="36"/>
        <v>41.666666666666671</v>
      </c>
      <c r="BP207" s="30">
        <f t="shared" si="36"/>
        <v>33.333333333333329</v>
      </c>
      <c r="BQ207" s="30">
        <f t="shared" si="36"/>
        <v>33.333333333333329</v>
      </c>
      <c r="BR207" s="30">
        <f t="shared" si="36"/>
        <v>66.666666666666657</v>
      </c>
      <c r="BS207" s="30">
        <f t="shared" si="36"/>
        <v>25</v>
      </c>
      <c r="BT207" s="30">
        <f t="shared" si="36"/>
        <v>8.3333333333333321</v>
      </c>
      <c r="BU207" s="30">
        <f t="shared" si="36"/>
        <v>25</v>
      </c>
      <c r="BV207" s="30">
        <f t="shared" si="36"/>
        <v>8.3333333333333321</v>
      </c>
      <c r="BW207" s="30">
        <f t="shared" si="36"/>
        <v>41.666666666666671</v>
      </c>
      <c r="BX207" s="30">
        <f t="shared" si="36"/>
        <v>25</v>
      </c>
      <c r="BY207" s="30">
        <f t="shared" si="36"/>
        <v>20.833333333333336</v>
      </c>
      <c r="BZ207" s="30">
        <f t="shared" si="36"/>
        <v>41.666666666666671</v>
      </c>
      <c r="CA207" s="30">
        <f t="shared" si="36"/>
        <v>20.833333333333336</v>
      </c>
      <c r="CB207" s="30">
        <f t="shared" si="36"/>
        <v>12.5</v>
      </c>
      <c r="CC207" s="30">
        <f t="shared" si="36"/>
        <v>45.833333333333329</v>
      </c>
      <c r="CD207" s="30">
        <f t="shared" si="36"/>
        <v>20.833333333333336</v>
      </c>
      <c r="CE207" s="30">
        <f t="shared" si="36"/>
        <v>20.833333333333336</v>
      </c>
      <c r="CF207" s="30">
        <f t="shared" si="36"/>
        <v>66.666666666666657</v>
      </c>
      <c r="CG207" s="30">
        <f t="shared" si="36"/>
        <v>50</v>
      </c>
      <c r="CH207" s="30">
        <f t="shared" si="36"/>
        <v>41.666666666666671</v>
      </c>
      <c r="CI207" s="30">
        <f t="shared" si="36"/>
        <v>8.3333333333333321</v>
      </c>
      <c r="CJ207" s="30">
        <f t="shared" si="36"/>
        <v>29.166666666666668</v>
      </c>
      <c r="CK207" s="30">
        <f t="shared" si="36"/>
        <v>25</v>
      </c>
    </row>
    <row r="208" spans="1:89" x14ac:dyDescent="0.25">
      <c r="A208" t="s">
        <v>297</v>
      </c>
      <c r="B208" s="30">
        <f>(9/24)*100</f>
        <v>37.5</v>
      </c>
      <c r="C208" s="30">
        <f>(16/24)*100</f>
        <v>66.666666666666657</v>
      </c>
      <c r="D208" s="30">
        <f t="shared" ref="D208:N208" si="37">(MAX(D210:D213)/24)*100</f>
        <v>75</v>
      </c>
      <c r="E208" s="30">
        <f t="shared" si="37"/>
        <v>83.333333333333343</v>
      </c>
      <c r="F208" s="30">
        <f t="shared" si="37"/>
        <v>41.666666666666671</v>
      </c>
      <c r="G208" s="30">
        <f t="shared" si="37"/>
        <v>37.5</v>
      </c>
      <c r="H208" s="30">
        <f t="shared" si="37"/>
        <v>58.333333333333336</v>
      </c>
      <c r="I208" s="30">
        <f t="shared" si="37"/>
        <v>83.333333333333343</v>
      </c>
      <c r="J208" s="30">
        <f t="shared" si="37"/>
        <v>58.333333333333336</v>
      </c>
      <c r="K208" s="30">
        <f t="shared" si="37"/>
        <v>45.833333333333329</v>
      </c>
      <c r="L208" s="30">
        <f t="shared" si="37"/>
        <v>29.166666666666668</v>
      </c>
      <c r="M208" s="30">
        <f t="shared" si="37"/>
        <v>62.5</v>
      </c>
      <c r="N208" s="30">
        <f t="shared" si="37"/>
        <v>33.333333333333329</v>
      </c>
      <c r="O208" s="30">
        <f t="shared" ref="O208:AQ208" si="38">(MAX(O210:O213)/24)*100</f>
        <v>79.166666666666657</v>
      </c>
      <c r="P208" s="30">
        <f t="shared" si="38"/>
        <v>33.333333333333329</v>
      </c>
      <c r="Q208" s="30">
        <f t="shared" si="38"/>
        <v>37.5</v>
      </c>
      <c r="R208" s="30">
        <f t="shared" si="38"/>
        <v>79.166666666666657</v>
      </c>
      <c r="S208" s="30">
        <f t="shared" si="38"/>
        <v>83.333333333333343</v>
      </c>
      <c r="T208" s="30">
        <f t="shared" si="38"/>
        <v>37.5</v>
      </c>
      <c r="U208" s="30">
        <f t="shared" si="38"/>
        <v>45.833333333333329</v>
      </c>
      <c r="V208" s="30">
        <f t="shared" si="38"/>
        <v>58.333333333333336</v>
      </c>
      <c r="W208" s="30">
        <f t="shared" si="38"/>
        <v>66.666666666666657</v>
      </c>
      <c r="X208" s="30">
        <f t="shared" si="38"/>
        <v>79.166666666666657</v>
      </c>
      <c r="Y208" s="30">
        <f t="shared" si="38"/>
        <v>75</v>
      </c>
      <c r="Z208" s="30">
        <f t="shared" si="38"/>
        <v>54.166666666666664</v>
      </c>
      <c r="AA208" s="30">
        <f t="shared" si="38"/>
        <v>37.5</v>
      </c>
      <c r="AB208" s="30">
        <f t="shared" si="38"/>
        <v>45.833333333333329</v>
      </c>
      <c r="AC208" s="30">
        <f t="shared" si="38"/>
        <v>45.833333333333329</v>
      </c>
      <c r="AD208" s="30">
        <f t="shared" si="38"/>
        <v>37.5</v>
      </c>
      <c r="AE208" s="30">
        <f t="shared" si="38"/>
        <v>50</v>
      </c>
      <c r="AF208" s="30">
        <f t="shared" si="38"/>
        <v>33.333333333333329</v>
      </c>
      <c r="AG208" s="30">
        <f t="shared" si="38"/>
        <v>70.833333333333343</v>
      </c>
      <c r="AH208" s="30">
        <f t="shared" si="38"/>
        <v>50</v>
      </c>
      <c r="AI208" s="30">
        <f t="shared" si="38"/>
        <v>79.166666666666657</v>
      </c>
      <c r="AJ208" s="30">
        <f t="shared" si="38"/>
        <v>41.666666666666671</v>
      </c>
      <c r="AK208" s="30">
        <f t="shared" si="38"/>
        <v>41.666666666666671</v>
      </c>
      <c r="AL208" s="30">
        <f t="shared" si="38"/>
        <v>41.666666666666671</v>
      </c>
      <c r="AM208" s="30">
        <f t="shared" si="38"/>
        <v>41.666666666666671</v>
      </c>
      <c r="AN208" s="30">
        <f t="shared" si="38"/>
        <v>62.5</v>
      </c>
      <c r="AO208" s="30">
        <f t="shared" si="38"/>
        <v>50</v>
      </c>
      <c r="AP208" s="30">
        <f t="shared" si="38"/>
        <v>37.5</v>
      </c>
      <c r="AQ208" s="30">
        <f t="shared" si="38"/>
        <v>54.166666666666664</v>
      </c>
      <c r="AR208" s="30">
        <f>(MAX(AR210:AR213)/24)*100</f>
        <v>41.666666666666671</v>
      </c>
      <c r="AS208" s="30">
        <f t="shared" ref="AS208:CK208" si="39">(MAX(AS210:AS213)/24)*100</f>
        <v>87.5</v>
      </c>
      <c r="AT208" s="30">
        <f t="shared" si="39"/>
        <v>45.833333333333329</v>
      </c>
      <c r="AU208" s="30">
        <f t="shared" si="39"/>
        <v>45.833333333333329</v>
      </c>
      <c r="AV208" s="30">
        <f t="shared" si="39"/>
        <v>66.666666666666657</v>
      </c>
      <c r="AW208" s="30">
        <f t="shared" si="39"/>
        <v>58.333333333333336</v>
      </c>
      <c r="AX208" s="30">
        <f t="shared" si="39"/>
        <v>50</v>
      </c>
      <c r="AY208" s="30">
        <f t="shared" si="39"/>
        <v>87.5</v>
      </c>
      <c r="AZ208" s="30">
        <f t="shared" si="39"/>
        <v>54.166666666666664</v>
      </c>
      <c r="BA208" s="30">
        <f t="shared" si="39"/>
        <v>70.833333333333343</v>
      </c>
      <c r="BB208" s="30">
        <f t="shared" si="39"/>
        <v>37.5</v>
      </c>
      <c r="BC208" s="30">
        <f t="shared" si="39"/>
        <v>41.666666666666671</v>
      </c>
      <c r="BD208" s="30">
        <f t="shared" si="39"/>
        <v>58.333333333333336</v>
      </c>
      <c r="BE208" s="30">
        <f t="shared" si="39"/>
        <v>75</v>
      </c>
      <c r="BF208" s="30">
        <f t="shared" si="39"/>
        <v>50</v>
      </c>
      <c r="BG208" s="30">
        <f t="shared" si="39"/>
        <v>41.666666666666671</v>
      </c>
      <c r="BH208" s="30">
        <f t="shared" si="39"/>
        <v>70.833333333333343</v>
      </c>
      <c r="BI208" s="30">
        <f t="shared" si="39"/>
        <v>45.833333333333329</v>
      </c>
      <c r="BJ208" s="30">
        <f t="shared" si="39"/>
        <v>75</v>
      </c>
      <c r="BK208" s="30">
        <f t="shared" si="39"/>
        <v>58.333333333333336</v>
      </c>
      <c r="BL208" s="30">
        <f t="shared" si="39"/>
        <v>83.333333333333343</v>
      </c>
      <c r="BM208" s="30">
        <f t="shared" si="39"/>
        <v>45.833333333333329</v>
      </c>
      <c r="BN208" s="30">
        <f t="shared" si="39"/>
        <v>45.833333333333329</v>
      </c>
      <c r="BO208" s="30">
        <f t="shared" si="39"/>
        <v>41.666666666666671</v>
      </c>
      <c r="BP208" s="30">
        <f t="shared" si="39"/>
        <v>33.333333333333329</v>
      </c>
      <c r="BQ208" s="30">
        <f t="shared" si="39"/>
        <v>41.666666666666671</v>
      </c>
      <c r="BR208" s="30">
        <f t="shared" si="39"/>
        <v>66.666666666666657</v>
      </c>
      <c r="BS208" s="30">
        <f t="shared" si="39"/>
        <v>75</v>
      </c>
      <c r="BT208" s="30">
        <f t="shared" si="39"/>
        <v>70.833333333333343</v>
      </c>
      <c r="BU208" s="30">
        <f t="shared" si="39"/>
        <v>50</v>
      </c>
      <c r="BV208" s="30">
        <f t="shared" si="39"/>
        <v>83.333333333333343</v>
      </c>
      <c r="BW208" s="30">
        <f t="shared" si="39"/>
        <v>41.666666666666671</v>
      </c>
      <c r="BX208" s="30">
        <f t="shared" si="39"/>
        <v>45.833333333333329</v>
      </c>
      <c r="BY208" s="30">
        <f t="shared" si="39"/>
        <v>50</v>
      </c>
      <c r="BZ208" s="30">
        <f t="shared" si="39"/>
        <v>41.666666666666671</v>
      </c>
      <c r="CA208" s="30">
        <f t="shared" si="39"/>
        <v>41.666666666666671</v>
      </c>
      <c r="CB208" s="30">
        <f t="shared" si="39"/>
        <v>66.666666666666657</v>
      </c>
      <c r="CC208" s="30">
        <f t="shared" si="39"/>
        <v>50</v>
      </c>
      <c r="CD208" s="30">
        <f t="shared" si="39"/>
        <v>50</v>
      </c>
      <c r="CE208" s="30">
        <f t="shared" si="39"/>
        <v>33.333333333333329</v>
      </c>
      <c r="CF208" s="30">
        <f t="shared" si="39"/>
        <v>66.666666666666657</v>
      </c>
      <c r="CG208" s="30">
        <f t="shared" si="39"/>
        <v>50</v>
      </c>
      <c r="CH208" s="30">
        <f t="shared" si="39"/>
        <v>41.666666666666671</v>
      </c>
      <c r="CI208" s="30">
        <f t="shared" si="39"/>
        <v>41.666666666666671</v>
      </c>
      <c r="CJ208" s="30">
        <f t="shared" si="39"/>
        <v>33.333333333333329</v>
      </c>
      <c r="CK208" s="30">
        <f t="shared" si="39"/>
        <v>41.666666666666671</v>
      </c>
    </row>
    <row r="209" spans="1:89" x14ac:dyDescent="0.25">
      <c r="B209" t="s">
        <v>319</v>
      </c>
    </row>
    <row r="210" spans="1:89" x14ac:dyDescent="0.25">
      <c r="A210" s="26" t="s">
        <v>312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0">COUNTIF(O$170:O$193,$A210)</f>
        <v>5</v>
      </c>
      <c r="P210">
        <f t="shared" si="40"/>
        <v>4</v>
      </c>
      <c r="Q210">
        <f t="shared" si="40"/>
        <v>7</v>
      </c>
      <c r="R210">
        <f t="shared" si="40"/>
        <v>3</v>
      </c>
      <c r="S210">
        <f t="shared" si="40"/>
        <v>2</v>
      </c>
      <c r="T210">
        <f t="shared" si="40"/>
        <v>4</v>
      </c>
      <c r="U210">
        <f t="shared" si="40"/>
        <v>10</v>
      </c>
      <c r="V210">
        <f t="shared" si="40"/>
        <v>2</v>
      </c>
      <c r="W210">
        <f t="shared" si="40"/>
        <v>16</v>
      </c>
      <c r="X210">
        <f t="shared" si="40"/>
        <v>3</v>
      </c>
      <c r="Y210">
        <f t="shared" si="40"/>
        <v>2</v>
      </c>
      <c r="Z210">
        <f t="shared" si="40"/>
        <v>13</v>
      </c>
      <c r="AA210">
        <f t="shared" si="40"/>
        <v>9</v>
      </c>
      <c r="AB210">
        <f t="shared" si="40"/>
        <v>7</v>
      </c>
      <c r="AC210">
        <f t="shared" si="40"/>
        <v>8</v>
      </c>
      <c r="AD210">
        <f t="shared" si="40"/>
        <v>6</v>
      </c>
      <c r="AE210">
        <f t="shared" si="40"/>
        <v>8</v>
      </c>
      <c r="AF210">
        <f t="shared" si="40"/>
        <v>7</v>
      </c>
      <c r="AG210">
        <f t="shared" si="40"/>
        <v>4</v>
      </c>
      <c r="AH210">
        <f t="shared" si="40"/>
        <v>7</v>
      </c>
      <c r="AI210">
        <f t="shared" si="40"/>
        <v>1</v>
      </c>
      <c r="AJ210">
        <f t="shared" si="40"/>
        <v>4</v>
      </c>
      <c r="AK210">
        <f t="shared" si="40"/>
        <v>5</v>
      </c>
      <c r="AL210">
        <f t="shared" si="40"/>
        <v>8</v>
      </c>
      <c r="AM210">
        <f t="shared" si="40"/>
        <v>10</v>
      </c>
      <c r="AN210">
        <f t="shared" si="40"/>
        <v>15</v>
      </c>
      <c r="AO210">
        <f t="shared" si="40"/>
        <v>2</v>
      </c>
      <c r="AP210">
        <f t="shared" si="40"/>
        <v>6</v>
      </c>
      <c r="AQ210">
        <f t="shared" si="40"/>
        <v>0</v>
      </c>
      <c r="AR210">
        <f>COUNTIF($AR$170:$AR$193,A210)</f>
        <v>6</v>
      </c>
      <c r="AS210">
        <f t="shared" ref="AS210:CK213" si="41">COUNTIF(AS$170:AS$193,$A210)</f>
        <v>2</v>
      </c>
      <c r="AT210">
        <f t="shared" si="41"/>
        <v>3</v>
      </c>
      <c r="AU210">
        <f t="shared" si="41"/>
        <v>11</v>
      </c>
      <c r="AV210">
        <f t="shared" si="41"/>
        <v>16</v>
      </c>
      <c r="AW210">
        <f t="shared" si="41"/>
        <v>7</v>
      </c>
      <c r="AX210">
        <f t="shared" si="41"/>
        <v>12</v>
      </c>
      <c r="AY210">
        <f t="shared" si="41"/>
        <v>1</v>
      </c>
      <c r="AZ210">
        <f t="shared" si="41"/>
        <v>13</v>
      </c>
      <c r="BA210">
        <f t="shared" si="41"/>
        <v>5</v>
      </c>
      <c r="BB210">
        <f t="shared" si="41"/>
        <v>6</v>
      </c>
      <c r="BC210">
        <f t="shared" si="41"/>
        <v>10</v>
      </c>
      <c r="BD210">
        <f t="shared" si="41"/>
        <v>7</v>
      </c>
      <c r="BE210">
        <f t="shared" si="41"/>
        <v>0</v>
      </c>
      <c r="BF210">
        <f t="shared" si="41"/>
        <v>12</v>
      </c>
      <c r="BG210">
        <f t="shared" si="41"/>
        <v>9</v>
      </c>
      <c r="BH210">
        <f t="shared" si="41"/>
        <v>7</v>
      </c>
      <c r="BI210">
        <f t="shared" si="41"/>
        <v>8</v>
      </c>
      <c r="BJ210">
        <f t="shared" si="41"/>
        <v>4</v>
      </c>
      <c r="BK210">
        <f t="shared" si="41"/>
        <v>9</v>
      </c>
      <c r="BL210">
        <f t="shared" si="41"/>
        <v>2</v>
      </c>
      <c r="BM210">
        <f t="shared" si="41"/>
        <v>11</v>
      </c>
      <c r="BN210">
        <f t="shared" si="41"/>
        <v>4</v>
      </c>
      <c r="BO210">
        <f t="shared" si="41"/>
        <v>10</v>
      </c>
      <c r="BP210">
        <f t="shared" si="41"/>
        <v>8</v>
      </c>
      <c r="BQ210">
        <f t="shared" si="41"/>
        <v>8</v>
      </c>
      <c r="BR210">
        <f t="shared" si="41"/>
        <v>16</v>
      </c>
      <c r="BS210">
        <f t="shared" si="41"/>
        <v>6</v>
      </c>
      <c r="BT210">
        <f t="shared" si="41"/>
        <v>2</v>
      </c>
      <c r="BU210">
        <f t="shared" si="41"/>
        <v>6</v>
      </c>
      <c r="BV210">
        <f t="shared" si="41"/>
        <v>2</v>
      </c>
      <c r="BW210">
        <f t="shared" si="41"/>
        <v>10</v>
      </c>
      <c r="BX210">
        <f t="shared" si="41"/>
        <v>6</v>
      </c>
      <c r="BY210">
        <f t="shared" si="41"/>
        <v>5</v>
      </c>
      <c r="BZ210">
        <f t="shared" si="41"/>
        <v>10</v>
      </c>
      <c r="CA210">
        <f t="shared" si="41"/>
        <v>5</v>
      </c>
      <c r="CB210">
        <f t="shared" si="41"/>
        <v>3</v>
      </c>
      <c r="CC210">
        <f t="shared" si="41"/>
        <v>11</v>
      </c>
      <c r="CD210">
        <f t="shared" si="41"/>
        <v>5</v>
      </c>
      <c r="CE210">
        <f t="shared" si="41"/>
        <v>5</v>
      </c>
      <c r="CF210">
        <f t="shared" si="41"/>
        <v>16</v>
      </c>
      <c r="CG210">
        <f t="shared" si="41"/>
        <v>12</v>
      </c>
      <c r="CH210">
        <f t="shared" si="41"/>
        <v>10</v>
      </c>
      <c r="CI210">
        <f t="shared" si="41"/>
        <v>2</v>
      </c>
      <c r="CJ210">
        <f t="shared" si="41"/>
        <v>7</v>
      </c>
      <c r="CK210">
        <f t="shared" si="41"/>
        <v>6</v>
      </c>
    </row>
    <row r="211" spans="1:89" x14ac:dyDescent="0.25">
      <c r="A211" s="26" t="s">
        <v>311</v>
      </c>
      <c r="B211">
        <f>COUNTIF($B$170:$B$193,A211)</f>
        <v>9</v>
      </c>
      <c r="C211">
        <f>COUNTIF($C$170:$C$193,A211)</f>
        <v>16</v>
      </c>
      <c r="D211">
        <f t="shared" ref="D211:D213" si="42">COUNTIF($D$170:$D$193,A211)</f>
        <v>18</v>
      </c>
      <c r="E211">
        <f t="shared" ref="E211:E213" si="43">COUNTIF($E$170:$E$193,A211)</f>
        <v>4</v>
      </c>
      <c r="F211">
        <f t="shared" ref="F211:F213" si="44">COUNTIF($F$170:$F$193,A211)</f>
        <v>8</v>
      </c>
      <c r="G211">
        <f t="shared" ref="G211:G213" si="45">COUNTIF($G$170:$G$193,A211)</f>
        <v>7</v>
      </c>
      <c r="H211">
        <f t="shared" ref="H211:H213" si="46">COUNTIF($H$170:$H$193,A211)</f>
        <v>14</v>
      </c>
      <c r="I211">
        <f t="shared" ref="I211:I213" si="47">COUNTIF($I$170:$I$193,A211)</f>
        <v>20</v>
      </c>
      <c r="J211">
        <f t="shared" ref="J211:J213" si="48">COUNTIF($J$170:$J$193,A211)</f>
        <v>3</v>
      </c>
      <c r="K211">
        <f t="shared" ref="K211:K213" si="49">COUNTIF($K$170:$K$193,A211)</f>
        <v>11</v>
      </c>
      <c r="L211">
        <f t="shared" ref="L211:L213" si="50">COUNTIF($L$170:$L$193,A211)</f>
        <v>7</v>
      </c>
      <c r="M211">
        <f t="shared" ref="M211:AB213" si="51">COUNTIF(M$170:M$193,$A211)</f>
        <v>15</v>
      </c>
      <c r="N211">
        <f t="shared" si="51"/>
        <v>8</v>
      </c>
      <c r="O211">
        <f t="shared" si="51"/>
        <v>19</v>
      </c>
      <c r="P211">
        <f t="shared" si="51"/>
        <v>8</v>
      </c>
      <c r="Q211">
        <f t="shared" si="51"/>
        <v>9</v>
      </c>
      <c r="R211">
        <f t="shared" si="51"/>
        <v>19</v>
      </c>
      <c r="S211">
        <f t="shared" si="51"/>
        <v>20</v>
      </c>
      <c r="T211">
        <f t="shared" si="51"/>
        <v>7</v>
      </c>
      <c r="U211">
        <f t="shared" si="51"/>
        <v>11</v>
      </c>
      <c r="V211">
        <f t="shared" si="51"/>
        <v>14</v>
      </c>
      <c r="W211">
        <f t="shared" si="51"/>
        <v>2</v>
      </c>
      <c r="X211">
        <f t="shared" si="51"/>
        <v>19</v>
      </c>
      <c r="Y211">
        <f t="shared" si="51"/>
        <v>18</v>
      </c>
      <c r="Z211">
        <f t="shared" si="51"/>
        <v>3</v>
      </c>
      <c r="AA211">
        <f t="shared" si="51"/>
        <v>8</v>
      </c>
      <c r="AB211">
        <f t="shared" si="51"/>
        <v>11</v>
      </c>
      <c r="AC211">
        <f t="shared" si="40"/>
        <v>11</v>
      </c>
      <c r="AD211">
        <f t="shared" si="40"/>
        <v>9</v>
      </c>
      <c r="AE211">
        <f t="shared" si="40"/>
        <v>12</v>
      </c>
      <c r="AF211">
        <f t="shared" si="40"/>
        <v>8</v>
      </c>
      <c r="AG211">
        <f t="shared" si="40"/>
        <v>17</v>
      </c>
      <c r="AH211">
        <f t="shared" si="40"/>
        <v>12</v>
      </c>
      <c r="AI211">
        <f t="shared" si="40"/>
        <v>19</v>
      </c>
      <c r="AJ211">
        <f t="shared" si="40"/>
        <v>5</v>
      </c>
      <c r="AK211">
        <f t="shared" si="40"/>
        <v>10</v>
      </c>
      <c r="AL211">
        <f t="shared" si="40"/>
        <v>3</v>
      </c>
      <c r="AM211">
        <f t="shared" si="40"/>
        <v>5</v>
      </c>
      <c r="AN211">
        <f t="shared" si="40"/>
        <v>6</v>
      </c>
      <c r="AO211">
        <f t="shared" si="40"/>
        <v>12</v>
      </c>
      <c r="AP211">
        <f t="shared" si="40"/>
        <v>9</v>
      </c>
      <c r="AQ211">
        <f t="shared" si="40"/>
        <v>11</v>
      </c>
      <c r="AR211">
        <f t="shared" ref="AR211:AR213" si="52">COUNTIF($AR$170:$AR$193,A211)</f>
        <v>10</v>
      </c>
      <c r="AS211">
        <f t="shared" si="41"/>
        <v>21</v>
      </c>
      <c r="AT211">
        <f t="shared" si="41"/>
        <v>7</v>
      </c>
      <c r="AU211">
        <f t="shared" si="41"/>
        <v>7</v>
      </c>
      <c r="AV211">
        <f t="shared" si="41"/>
        <v>7</v>
      </c>
      <c r="AW211">
        <f t="shared" si="41"/>
        <v>14</v>
      </c>
      <c r="AX211">
        <f t="shared" si="41"/>
        <v>12</v>
      </c>
      <c r="AY211">
        <f t="shared" si="41"/>
        <v>21</v>
      </c>
      <c r="AZ211">
        <f t="shared" si="41"/>
        <v>4</v>
      </c>
      <c r="BA211">
        <f t="shared" si="41"/>
        <v>17</v>
      </c>
      <c r="BB211">
        <f t="shared" si="41"/>
        <v>9</v>
      </c>
      <c r="BC211">
        <f t="shared" si="41"/>
        <v>7</v>
      </c>
      <c r="BD211">
        <f t="shared" si="41"/>
        <v>14</v>
      </c>
      <c r="BE211">
        <f t="shared" si="41"/>
        <v>5</v>
      </c>
      <c r="BF211">
        <f t="shared" si="41"/>
        <v>9</v>
      </c>
      <c r="BG211">
        <f t="shared" si="41"/>
        <v>10</v>
      </c>
      <c r="BH211">
        <f t="shared" si="41"/>
        <v>17</v>
      </c>
      <c r="BI211">
        <f t="shared" si="41"/>
        <v>11</v>
      </c>
      <c r="BJ211">
        <f t="shared" si="41"/>
        <v>18</v>
      </c>
      <c r="BK211">
        <f t="shared" si="41"/>
        <v>14</v>
      </c>
      <c r="BL211">
        <f t="shared" si="41"/>
        <v>20</v>
      </c>
      <c r="BM211">
        <f t="shared" si="41"/>
        <v>8</v>
      </c>
      <c r="BN211">
        <f t="shared" si="41"/>
        <v>7</v>
      </c>
      <c r="BO211">
        <f t="shared" si="41"/>
        <v>7</v>
      </c>
      <c r="BP211">
        <f t="shared" si="41"/>
        <v>8</v>
      </c>
      <c r="BQ211">
        <f t="shared" si="41"/>
        <v>10</v>
      </c>
      <c r="BR211">
        <f t="shared" si="41"/>
        <v>8</v>
      </c>
      <c r="BS211">
        <f t="shared" si="41"/>
        <v>18</v>
      </c>
      <c r="BT211">
        <f t="shared" si="41"/>
        <v>17</v>
      </c>
      <c r="BU211">
        <f t="shared" si="41"/>
        <v>12</v>
      </c>
      <c r="BV211">
        <f t="shared" si="41"/>
        <v>20</v>
      </c>
      <c r="BW211">
        <f t="shared" si="41"/>
        <v>10</v>
      </c>
      <c r="BX211">
        <f t="shared" si="41"/>
        <v>11</v>
      </c>
      <c r="BY211">
        <f t="shared" si="41"/>
        <v>12</v>
      </c>
      <c r="BZ211">
        <f t="shared" si="41"/>
        <v>7</v>
      </c>
      <c r="CA211">
        <f t="shared" si="41"/>
        <v>10</v>
      </c>
      <c r="CB211">
        <f t="shared" si="41"/>
        <v>4</v>
      </c>
      <c r="CC211">
        <f t="shared" si="41"/>
        <v>12</v>
      </c>
      <c r="CD211">
        <f t="shared" si="41"/>
        <v>6</v>
      </c>
      <c r="CE211">
        <f t="shared" si="41"/>
        <v>5</v>
      </c>
      <c r="CF211">
        <f t="shared" si="41"/>
        <v>4</v>
      </c>
      <c r="CG211">
        <f t="shared" si="41"/>
        <v>7</v>
      </c>
      <c r="CH211">
        <f t="shared" si="41"/>
        <v>5</v>
      </c>
      <c r="CI211">
        <f t="shared" si="41"/>
        <v>10</v>
      </c>
      <c r="CJ211">
        <f t="shared" si="41"/>
        <v>8</v>
      </c>
      <c r="CK211">
        <f t="shared" si="41"/>
        <v>10</v>
      </c>
    </row>
    <row r="212" spans="1:89" x14ac:dyDescent="0.25">
      <c r="A212" s="26" t="s">
        <v>313</v>
      </c>
      <c r="B212">
        <f>COUNTIF($B$170:$B$193,A212)</f>
        <v>5</v>
      </c>
      <c r="C212">
        <f>COUNTIF($C$170:$C$193,A212)</f>
        <v>1</v>
      </c>
      <c r="D212">
        <f t="shared" si="42"/>
        <v>1</v>
      </c>
      <c r="E212">
        <f t="shared" si="43"/>
        <v>0</v>
      </c>
      <c r="F212">
        <f t="shared" si="44"/>
        <v>6</v>
      </c>
      <c r="G212">
        <f t="shared" si="45"/>
        <v>9</v>
      </c>
      <c r="H212">
        <f t="shared" si="46"/>
        <v>1</v>
      </c>
      <c r="I212">
        <f t="shared" si="47"/>
        <v>0</v>
      </c>
      <c r="J212">
        <f t="shared" si="48"/>
        <v>14</v>
      </c>
      <c r="K212">
        <f t="shared" si="49"/>
        <v>0</v>
      </c>
      <c r="L212">
        <f t="shared" si="50"/>
        <v>4</v>
      </c>
      <c r="M212">
        <f t="shared" si="51"/>
        <v>1</v>
      </c>
      <c r="N212">
        <f t="shared" si="51"/>
        <v>4</v>
      </c>
      <c r="O212">
        <f t="shared" si="40"/>
        <v>0</v>
      </c>
      <c r="P212">
        <f t="shared" si="40"/>
        <v>4</v>
      </c>
      <c r="Q212">
        <f t="shared" si="40"/>
        <v>4</v>
      </c>
      <c r="R212">
        <f t="shared" si="40"/>
        <v>2</v>
      </c>
      <c r="S212">
        <f t="shared" si="40"/>
        <v>2</v>
      </c>
      <c r="T212">
        <f t="shared" si="40"/>
        <v>9</v>
      </c>
      <c r="U212">
        <f t="shared" si="40"/>
        <v>2</v>
      </c>
      <c r="V212">
        <f t="shared" si="40"/>
        <v>5</v>
      </c>
      <c r="W212">
        <f t="shared" si="40"/>
        <v>3</v>
      </c>
      <c r="X212">
        <f t="shared" si="40"/>
        <v>0</v>
      </c>
      <c r="Y212">
        <f t="shared" si="40"/>
        <v>2</v>
      </c>
      <c r="Z212">
        <f t="shared" si="40"/>
        <v>3</v>
      </c>
      <c r="AA212">
        <f t="shared" si="40"/>
        <v>3</v>
      </c>
      <c r="AB212">
        <f t="shared" si="40"/>
        <v>4</v>
      </c>
      <c r="AC212">
        <f t="shared" si="40"/>
        <v>1</v>
      </c>
      <c r="AD212">
        <f t="shared" si="40"/>
        <v>4</v>
      </c>
      <c r="AE212">
        <f t="shared" si="40"/>
        <v>2</v>
      </c>
      <c r="AF212">
        <f t="shared" si="40"/>
        <v>5</v>
      </c>
      <c r="AG212">
        <f t="shared" si="40"/>
        <v>0</v>
      </c>
      <c r="AH212">
        <f t="shared" si="40"/>
        <v>2</v>
      </c>
      <c r="AI212">
        <f t="shared" si="40"/>
        <v>1</v>
      </c>
      <c r="AJ212">
        <f t="shared" si="40"/>
        <v>10</v>
      </c>
      <c r="AK212">
        <f t="shared" si="40"/>
        <v>6</v>
      </c>
      <c r="AL212">
        <f t="shared" si="40"/>
        <v>10</v>
      </c>
      <c r="AM212">
        <f t="shared" si="40"/>
        <v>9</v>
      </c>
      <c r="AN212">
        <f t="shared" si="40"/>
        <v>3</v>
      </c>
      <c r="AO212">
        <f t="shared" si="40"/>
        <v>1</v>
      </c>
      <c r="AP212">
        <f t="shared" si="40"/>
        <v>6</v>
      </c>
      <c r="AQ212">
        <f t="shared" si="40"/>
        <v>13</v>
      </c>
      <c r="AR212">
        <f t="shared" si="52"/>
        <v>8</v>
      </c>
      <c r="AS212">
        <f t="shared" si="41"/>
        <v>0</v>
      </c>
      <c r="AT212">
        <f t="shared" si="41"/>
        <v>11</v>
      </c>
      <c r="AU212">
        <f t="shared" si="41"/>
        <v>3</v>
      </c>
      <c r="AV212">
        <f t="shared" si="41"/>
        <v>0</v>
      </c>
      <c r="AW212">
        <f t="shared" si="41"/>
        <v>2</v>
      </c>
      <c r="AX212">
        <f t="shared" si="41"/>
        <v>0</v>
      </c>
      <c r="AY212">
        <f t="shared" si="41"/>
        <v>1</v>
      </c>
      <c r="AZ212">
        <f t="shared" si="41"/>
        <v>2</v>
      </c>
      <c r="BA212">
        <f t="shared" si="41"/>
        <v>0</v>
      </c>
      <c r="BB212">
        <f t="shared" si="41"/>
        <v>4</v>
      </c>
      <c r="BC212">
        <f t="shared" si="41"/>
        <v>5</v>
      </c>
      <c r="BD212">
        <f t="shared" si="41"/>
        <v>3</v>
      </c>
      <c r="BE212">
        <f t="shared" si="41"/>
        <v>1</v>
      </c>
      <c r="BF212">
        <f t="shared" si="41"/>
        <v>2</v>
      </c>
      <c r="BG212">
        <f t="shared" si="41"/>
        <v>4</v>
      </c>
      <c r="BH212">
        <f t="shared" si="41"/>
        <v>0</v>
      </c>
      <c r="BI212">
        <f t="shared" si="41"/>
        <v>3</v>
      </c>
      <c r="BJ212">
        <f t="shared" si="41"/>
        <v>0</v>
      </c>
      <c r="BK212">
        <f t="shared" si="41"/>
        <v>0</v>
      </c>
      <c r="BL212">
        <f t="shared" si="41"/>
        <v>0</v>
      </c>
      <c r="BM212">
        <f t="shared" si="41"/>
        <v>4</v>
      </c>
      <c r="BN212">
        <f t="shared" si="41"/>
        <v>11</v>
      </c>
      <c r="BO212">
        <f t="shared" si="41"/>
        <v>6</v>
      </c>
      <c r="BP212">
        <f t="shared" si="41"/>
        <v>6</v>
      </c>
      <c r="BQ212">
        <f t="shared" si="41"/>
        <v>4</v>
      </c>
      <c r="BR212">
        <f t="shared" si="41"/>
        <v>0</v>
      </c>
      <c r="BS212">
        <f t="shared" si="41"/>
        <v>0</v>
      </c>
      <c r="BT212">
        <f t="shared" si="41"/>
        <v>4</v>
      </c>
      <c r="BU212">
        <f t="shared" si="41"/>
        <v>4</v>
      </c>
      <c r="BV212">
        <f t="shared" si="41"/>
        <v>2</v>
      </c>
      <c r="BW212">
        <f t="shared" si="41"/>
        <v>1</v>
      </c>
      <c r="BX212">
        <f t="shared" si="41"/>
        <v>4</v>
      </c>
      <c r="BY212">
        <f t="shared" si="41"/>
        <v>7</v>
      </c>
      <c r="BZ212">
        <f t="shared" si="41"/>
        <v>7</v>
      </c>
      <c r="CA212">
        <f t="shared" si="41"/>
        <v>3</v>
      </c>
      <c r="CB212">
        <f t="shared" si="41"/>
        <v>16</v>
      </c>
      <c r="CC212">
        <f t="shared" si="41"/>
        <v>1</v>
      </c>
      <c r="CD212">
        <f t="shared" si="41"/>
        <v>12</v>
      </c>
      <c r="CE212">
        <f t="shared" si="41"/>
        <v>6</v>
      </c>
      <c r="CF212">
        <f t="shared" si="41"/>
        <v>2</v>
      </c>
      <c r="CG212">
        <f t="shared" si="41"/>
        <v>5</v>
      </c>
      <c r="CH212">
        <f t="shared" si="41"/>
        <v>7</v>
      </c>
      <c r="CI212">
        <f t="shared" si="41"/>
        <v>8</v>
      </c>
      <c r="CJ212">
        <f t="shared" si="41"/>
        <v>8</v>
      </c>
      <c r="CK212">
        <f t="shared" si="41"/>
        <v>4</v>
      </c>
    </row>
    <row r="213" spans="1:89" x14ac:dyDescent="0.25">
      <c r="A213" s="26" t="s">
        <v>314</v>
      </c>
      <c r="B213">
        <f>COUNTIF($B$170:$B$193,A213)</f>
        <v>4</v>
      </c>
      <c r="C213">
        <f>COUNTIF($C$170:$C$193,A213)</f>
        <v>1</v>
      </c>
      <c r="D213">
        <f t="shared" si="42"/>
        <v>3</v>
      </c>
      <c r="E213">
        <f t="shared" si="43"/>
        <v>0</v>
      </c>
      <c r="F213">
        <f t="shared" si="44"/>
        <v>0</v>
      </c>
      <c r="G213">
        <f t="shared" si="45"/>
        <v>2</v>
      </c>
      <c r="H213">
        <f t="shared" si="46"/>
        <v>2</v>
      </c>
      <c r="I213">
        <f t="shared" si="47"/>
        <v>1</v>
      </c>
      <c r="J213">
        <f t="shared" si="48"/>
        <v>0</v>
      </c>
      <c r="K213">
        <f t="shared" si="49"/>
        <v>4</v>
      </c>
      <c r="L213">
        <f t="shared" si="50"/>
        <v>2</v>
      </c>
      <c r="M213">
        <f t="shared" si="51"/>
        <v>1</v>
      </c>
      <c r="N213">
        <f t="shared" si="51"/>
        <v>5</v>
      </c>
      <c r="O213">
        <f t="shared" si="40"/>
        <v>0</v>
      </c>
      <c r="P213">
        <f t="shared" si="40"/>
        <v>8</v>
      </c>
      <c r="Q213">
        <f t="shared" si="40"/>
        <v>4</v>
      </c>
      <c r="R213">
        <f t="shared" si="40"/>
        <v>0</v>
      </c>
      <c r="S213">
        <f t="shared" si="40"/>
        <v>0</v>
      </c>
      <c r="T213">
        <f t="shared" si="40"/>
        <v>4</v>
      </c>
      <c r="U213">
        <f t="shared" si="40"/>
        <v>1</v>
      </c>
      <c r="V213">
        <f t="shared" si="40"/>
        <v>3</v>
      </c>
      <c r="W213">
        <f t="shared" si="40"/>
        <v>3</v>
      </c>
      <c r="X213">
        <f t="shared" si="40"/>
        <v>2</v>
      </c>
      <c r="Y213">
        <f t="shared" si="40"/>
        <v>2</v>
      </c>
      <c r="Z213">
        <f t="shared" si="40"/>
        <v>4</v>
      </c>
      <c r="AA213">
        <f t="shared" si="40"/>
        <v>4</v>
      </c>
      <c r="AB213">
        <f t="shared" si="40"/>
        <v>2</v>
      </c>
      <c r="AC213">
        <f t="shared" si="40"/>
        <v>4</v>
      </c>
      <c r="AD213">
        <f t="shared" si="40"/>
        <v>4</v>
      </c>
      <c r="AE213">
        <f t="shared" si="40"/>
        <v>2</v>
      </c>
      <c r="AF213">
        <f t="shared" si="40"/>
        <v>4</v>
      </c>
      <c r="AG213">
        <f t="shared" si="40"/>
        <v>1</v>
      </c>
      <c r="AH213">
        <f t="shared" si="40"/>
        <v>2</v>
      </c>
      <c r="AI213">
        <f t="shared" si="40"/>
        <v>3</v>
      </c>
      <c r="AJ213">
        <f t="shared" si="40"/>
        <v>5</v>
      </c>
      <c r="AK213">
        <f t="shared" si="40"/>
        <v>3</v>
      </c>
      <c r="AL213">
        <f t="shared" si="40"/>
        <v>2</v>
      </c>
      <c r="AM213">
        <f t="shared" si="40"/>
        <v>0</v>
      </c>
      <c r="AN213">
        <f t="shared" si="40"/>
        <v>0</v>
      </c>
      <c r="AO213">
        <f t="shared" si="40"/>
        <v>8</v>
      </c>
      <c r="AP213">
        <f t="shared" si="40"/>
        <v>3</v>
      </c>
      <c r="AQ213">
        <f t="shared" si="40"/>
        <v>0</v>
      </c>
      <c r="AR213">
        <f t="shared" si="52"/>
        <v>0</v>
      </c>
      <c r="AS213">
        <f t="shared" si="41"/>
        <v>0</v>
      </c>
      <c r="AT213">
        <f t="shared" si="41"/>
        <v>3</v>
      </c>
      <c r="AU213">
        <f t="shared" si="41"/>
        <v>3</v>
      </c>
      <c r="AV213">
        <f t="shared" si="41"/>
        <v>0</v>
      </c>
      <c r="AW213">
        <f t="shared" si="41"/>
        <v>1</v>
      </c>
      <c r="AX213">
        <f t="shared" si="41"/>
        <v>0</v>
      </c>
      <c r="AY213">
        <f t="shared" si="41"/>
        <v>0</v>
      </c>
      <c r="AZ213">
        <f t="shared" si="41"/>
        <v>5</v>
      </c>
      <c r="BA213">
        <f t="shared" si="41"/>
        <v>2</v>
      </c>
      <c r="BB213">
        <f t="shared" si="41"/>
        <v>5</v>
      </c>
      <c r="BC213">
        <f t="shared" si="41"/>
        <v>2</v>
      </c>
      <c r="BD213">
        <f t="shared" si="41"/>
        <v>0</v>
      </c>
      <c r="BE213">
        <f t="shared" si="41"/>
        <v>18</v>
      </c>
      <c r="BF213">
        <f t="shared" si="41"/>
        <v>0</v>
      </c>
      <c r="BG213">
        <f t="shared" si="41"/>
        <v>1</v>
      </c>
      <c r="BH213">
        <f t="shared" si="41"/>
        <v>0</v>
      </c>
      <c r="BI213">
        <f t="shared" si="41"/>
        <v>2</v>
      </c>
      <c r="BJ213">
        <f t="shared" si="41"/>
        <v>2</v>
      </c>
      <c r="BK213">
        <f t="shared" si="41"/>
        <v>1</v>
      </c>
      <c r="BL213">
        <f t="shared" si="41"/>
        <v>0</v>
      </c>
      <c r="BM213">
        <f t="shared" si="41"/>
        <v>0</v>
      </c>
      <c r="BN213">
        <f t="shared" si="41"/>
        <v>2</v>
      </c>
      <c r="BO213">
        <f t="shared" si="41"/>
        <v>1</v>
      </c>
      <c r="BP213">
        <f t="shared" si="41"/>
        <v>2</v>
      </c>
      <c r="BQ213">
        <f t="shared" si="41"/>
        <v>1</v>
      </c>
      <c r="BR213">
        <f t="shared" si="41"/>
        <v>0</v>
      </c>
      <c r="BS213">
        <f t="shared" si="41"/>
        <v>0</v>
      </c>
      <c r="BT213">
        <f t="shared" si="41"/>
        <v>1</v>
      </c>
      <c r="BU213">
        <f t="shared" si="41"/>
        <v>2</v>
      </c>
      <c r="BV213">
        <f t="shared" si="41"/>
        <v>0</v>
      </c>
      <c r="BW213">
        <f t="shared" si="41"/>
        <v>3</v>
      </c>
      <c r="BX213">
        <f t="shared" si="41"/>
        <v>3</v>
      </c>
      <c r="BY213">
        <f t="shared" si="41"/>
        <v>0</v>
      </c>
      <c r="BZ213">
        <f t="shared" si="41"/>
        <v>0</v>
      </c>
      <c r="CA213">
        <f t="shared" si="41"/>
        <v>6</v>
      </c>
      <c r="CB213">
        <f t="shared" si="41"/>
        <v>1</v>
      </c>
      <c r="CC213">
        <f t="shared" si="41"/>
        <v>0</v>
      </c>
      <c r="CD213">
        <f t="shared" si="41"/>
        <v>1</v>
      </c>
      <c r="CE213">
        <f t="shared" si="41"/>
        <v>8</v>
      </c>
      <c r="CF213">
        <f t="shared" si="41"/>
        <v>2</v>
      </c>
      <c r="CG213">
        <f t="shared" si="41"/>
        <v>0</v>
      </c>
      <c r="CH213">
        <f t="shared" si="41"/>
        <v>2</v>
      </c>
      <c r="CI213">
        <f t="shared" si="41"/>
        <v>4</v>
      </c>
      <c r="CJ213">
        <f t="shared" si="41"/>
        <v>1</v>
      </c>
      <c r="CK213">
        <f t="shared" si="41"/>
        <v>4</v>
      </c>
    </row>
    <row r="214" spans="1:89" x14ac:dyDescent="0.25">
      <c r="B214">
        <f t="shared" ref="B214:N214" si="53">SUM(B210:B213)</f>
        <v>24</v>
      </c>
      <c r="C214">
        <f t="shared" si="53"/>
        <v>23</v>
      </c>
      <c r="D214">
        <f t="shared" si="53"/>
        <v>23</v>
      </c>
      <c r="E214">
        <f t="shared" si="53"/>
        <v>24</v>
      </c>
      <c r="F214">
        <f t="shared" si="53"/>
        <v>24</v>
      </c>
      <c r="G214">
        <f t="shared" si="53"/>
        <v>24</v>
      </c>
      <c r="H214">
        <f t="shared" si="53"/>
        <v>24</v>
      </c>
      <c r="I214">
        <f t="shared" si="53"/>
        <v>24</v>
      </c>
      <c r="J214">
        <f t="shared" si="53"/>
        <v>24</v>
      </c>
      <c r="K214">
        <f t="shared" si="53"/>
        <v>24</v>
      </c>
      <c r="L214">
        <f t="shared" si="53"/>
        <v>20</v>
      </c>
      <c r="M214">
        <f t="shared" si="53"/>
        <v>21</v>
      </c>
      <c r="N214">
        <f t="shared" si="53"/>
        <v>24</v>
      </c>
      <c r="O214">
        <f t="shared" ref="O214:AQ214" si="54">SUM(O210:O213)</f>
        <v>24</v>
      </c>
      <c r="P214">
        <f t="shared" si="54"/>
        <v>24</v>
      </c>
      <c r="Q214">
        <f t="shared" si="54"/>
        <v>24</v>
      </c>
      <c r="R214">
        <f t="shared" si="54"/>
        <v>24</v>
      </c>
      <c r="S214">
        <f t="shared" si="54"/>
        <v>24</v>
      </c>
      <c r="T214">
        <f t="shared" si="54"/>
        <v>24</v>
      </c>
      <c r="U214">
        <f t="shared" si="54"/>
        <v>24</v>
      </c>
      <c r="V214">
        <f t="shared" si="54"/>
        <v>24</v>
      </c>
      <c r="W214">
        <f t="shared" si="54"/>
        <v>24</v>
      </c>
      <c r="X214">
        <f t="shared" si="54"/>
        <v>24</v>
      </c>
      <c r="Y214">
        <f t="shared" si="54"/>
        <v>24</v>
      </c>
      <c r="Z214">
        <f t="shared" si="54"/>
        <v>23</v>
      </c>
      <c r="AA214">
        <f t="shared" si="54"/>
        <v>24</v>
      </c>
      <c r="AB214">
        <f t="shared" si="54"/>
        <v>24</v>
      </c>
      <c r="AC214">
        <f t="shared" si="54"/>
        <v>24</v>
      </c>
      <c r="AD214">
        <f t="shared" si="54"/>
        <v>23</v>
      </c>
      <c r="AE214">
        <f t="shared" si="54"/>
        <v>24</v>
      </c>
      <c r="AF214">
        <f t="shared" si="54"/>
        <v>24</v>
      </c>
      <c r="AG214">
        <f t="shared" si="54"/>
        <v>22</v>
      </c>
      <c r="AH214">
        <f t="shared" si="54"/>
        <v>23</v>
      </c>
      <c r="AI214">
        <f t="shared" si="54"/>
        <v>24</v>
      </c>
      <c r="AJ214">
        <f t="shared" si="54"/>
        <v>24</v>
      </c>
      <c r="AK214">
        <f t="shared" si="54"/>
        <v>24</v>
      </c>
      <c r="AL214">
        <f t="shared" si="54"/>
        <v>23</v>
      </c>
      <c r="AM214">
        <f t="shared" si="54"/>
        <v>24</v>
      </c>
      <c r="AN214">
        <f t="shared" si="54"/>
        <v>24</v>
      </c>
      <c r="AO214">
        <f t="shared" si="54"/>
        <v>23</v>
      </c>
      <c r="AP214">
        <f t="shared" si="54"/>
        <v>24</v>
      </c>
      <c r="AQ214">
        <f t="shared" si="54"/>
        <v>24</v>
      </c>
      <c r="AR214">
        <f>SUM(AR210:AR213)</f>
        <v>24</v>
      </c>
      <c r="AS214">
        <f t="shared" ref="AS214:CK214" si="55">SUM(AS210:AS213)</f>
        <v>23</v>
      </c>
      <c r="AT214">
        <f t="shared" si="55"/>
        <v>24</v>
      </c>
      <c r="AU214">
        <f t="shared" si="55"/>
        <v>24</v>
      </c>
      <c r="AV214">
        <f t="shared" si="55"/>
        <v>23</v>
      </c>
      <c r="AW214">
        <f t="shared" si="55"/>
        <v>24</v>
      </c>
      <c r="AX214">
        <f t="shared" si="55"/>
        <v>24</v>
      </c>
      <c r="AY214">
        <f t="shared" si="55"/>
        <v>23</v>
      </c>
      <c r="AZ214">
        <f t="shared" si="55"/>
        <v>24</v>
      </c>
      <c r="BA214">
        <f t="shared" si="55"/>
        <v>24</v>
      </c>
      <c r="BB214">
        <f t="shared" si="55"/>
        <v>24</v>
      </c>
      <c r="BC214">
        <f t="shared" si="55"/>
        <v>24</v>
      </c>
      <c r="BD214">
        <f t="shared" si="55"/>
        <v>24</v>
      </c>
      <c r="BE214">
        <f t="shared" si="55"/>
        <v>24</v>
      </c>
      <c r="BF214">
        <f t="shared" si="55"/>
        <v>23</v>
      </c>
      <c r="BG214">
        <f t="shared" si="55"/>
        <v>24</v>
      </c>
      <c r="BH214">
        <f t="shared" si="55"/>
        <v>24</v>
      </c>
      <c r="BI214">
        <f t="shared" si="55"/>
        <v>24</v>
      </c>
      <c r="BJ214">
        <f t="shared" si="55"/>
        <v>24</v>
      </c>
      <c r="BK214">
        <f t="shared" si="55"/>
        <v>24</v>
      </c>
      <c r="BL214">
        <f t="shared" si="55"/>
        <v>22</v>
      </c>
      <c r="BM214">
        <f t="shared" si="55"/>
        <v>23</v>
      </c>
      <c r="BN214">
        <f t="shared" si="55"/>
        <v>24</v>
      </c>
      <c r="BO214">
        <f t="shared" si="55"/>
        <v>24</v>
      </c>
      <c r="BP214">
        <f t="shared" si="55"/>
        <v>24</v>
      </c>
      <c r="BQ214">
        <f t="shared" si="55"/>
        <v>23</v>
      </c>
      <c r="BR214">
        <f t="shared" si="55"/>
        <v>24</v>
      </c>
      <c r="BS214">
        <f t="shared" si="55"/>
        <v>24</v>
      </c>
      <c r="BT214">
        <f t="shared" si="55"/>
        <v>24</v>
      </c>
      <c r="BU214">
        <f t="shared" si="55"/>
        <v>24</v>
      </c>
      <c r="BV214">
        <f t="shared" si="55"/>
        <v>24</v>
      </c>
      <c r="BW214">
        <f t="shared" si="55"/>
        <v>24</v>
      </c>
      <c r="BX214">
        <f t="shared" si="55"/>
        <v>24</v>
      </c>
      <c r="BY214">
        <f t="shared" si="55"/>
        <v>24</v>
      </c>
      <c r="BZ214">
        <f t="shared" si="55"/>
        <v>24</v>
      </c>
      <c r="CA214">
        <f t="shared" si="55"/>
        <v>24</v>
      </c>
      <c r="CB214">
        <f t="shared" si="55"/>
        <v>24</v>
      </c>
      <c r="CC214">
        <f t="shared" si="55"/>
        <v>24</v>
      </c>
      <c r="CD214">
        <f t="shared" si="55"/>
        <v>24</v>
      </c>
      <c r="CE214">
        <f t="shared" si="55"/>
        <v>24</v>
      </c>
      <c r="CF214">
        <f t="shared" si="55"/>
        <v>24</v>
      </c>
      <c r="CG214">
        <f t="shared" si="55"/>
        <v>24</v>
      </c>
      <c r="CH214">
        <f t="shared" si="55"/>
        <v>24</v>
      </c>
      <c r="CI214">
        <f t="shared" si="55"/>
        <v>24</v>
      </c>
      <c r="CJ214">
        <f t="shared" si="55"/>
        <v>24</v>
      </c>
      <c r="CK214">
        <f t="shared" si="55"/>
        <v>24</v>
      </c>
    </row>
    <row r="216" spans="1:89" x14ac:dyDescent="0.25">
      <c r="A216" s="26" t="s">
        <v>335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6">COUNTIF(O$98:O$169,$A216)</f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0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0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1</v>
      </c>
      <c r="AH216">
        <f t="shared" si="56"/>
        <v>0</v>
      </c>
      <c r="AI216">
        <f t="shared" si="56"/>
        <v>3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0</v>
      </c>
      <c r="AN216">
        <f t="shared" si="56"/>
        <v>1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>COUNTIF($AR$98:$AR$169,A216)</f>
        <v>0</v>
      </c>
      <c r="AS216">
        <f t="shared" ref="AS216:CK221" si="57">COUNTIF(AS$98:AS$169,$A216)</f>
        <v>0</v>
      </c>
      <c r="AT216">
        <f t="shared" si="57"/>
        <v>0</v>
      </c>
      <c r="AU216">
        <f t="shared" si="57"/>
        <v>1</v>
      </c>
      <c r="AV216">
        <f t="shared" si="57"/>
        <v>0</v>
      </c>
      <c r="AW216">
        <f t="shared" si="57"/>
        <v>0</v>
      </c>
      <c r="AX216">
        <f t="shared" si="57"/>
        <v>0</v>
      </c>
      <c r="AY216">
        <f t="shared" si="57"/>
        <v>0</v>
      </c>
      <c r="AZ216">
        <f t="shared" si="57"/>
        <v>0</v>
      </c>
      <c r="BA216">
        <f t="shared" si="57"/>
        <v>0</v>
      </c>
      <c r="BB216">
        <f t="shared" si="57"/>
        <v>0</v>
      </c>
      <c r="BC216">
        <f t="shared" si="57"/>
        <v>0</v>
      </c>
      <c r="BD216">
        <f t="shared" si="57"/>
        <v>2</v>
      </c>
      <c r="BE216">
        <f t="shared" si="57"/>
        <v>0</v>
      </c>
      <c r="BF216">
        <f t="shared" si="57"/>
        <v>0</v>
      </c>
      <c r="BG216">
        <f t="shared" si="57"/>
        <v>1</v>
      </c>
      <c r="BH216">
        <f t="shared" si="57"/>
        <v>0</v>
      </c>
      <c r="BI216">
        <f t="shared" si="57"/>
        <v>0</v>
      </c>
      <c r="BJ216">
        <f t="shared" si="57"/>
        <v>0</v>
      </c>
      <c r="BK216">
        <f t="shared" si="57"/>
        <v>0</v>
      </c>
      <c r="BL216">
        <f t="shared" si="57"/>
        <v>0</v>
      </c>
      <c r="BM216">
        <f t="shared" si="57"/>
        <v>1</v>
      </c>
      <c r="BN216">
        <f t="shared" si="57"/>
        <v>0</v>
      </c>
      <c r="BO216">
        <f t="shared" si="57"/>
        <v>0</v>
      </c>
      <c r="BP216">
        <f t="shared" si="57"/>
        <v>2</v>
      </c>
      <c r="BQ216">
        <f t="shared" si="57"/>
        <v>0</v>
      </c>
      <c r="BR216">
        <f t="shared" si="57"/>
        <v>0</v>
      </c>
      <c r="BS216">
        <f t="shared" si="57"/>
        <v>0</v>
      </c>
      <c r="BT216">
        <f t="shared" si="57"/>
        <v>0</v>
      </c>
      <c r="BU216">
        <f t="shared" si="57"/>
        <v>1</v>
      </c>
      <c r="BV216">
        <f t="shared" si="57"/>
        <v>0</v>
      </c>
      <c r="BW216">
        <f t="shared" si="57"/>
        <v>0</v>
      </c>
      <c r="BX216">
        <f t="shared" si="57"/>
        <v>0</v>
      </c>
      <c r="BY216">
        <f t="shared" si="57"/>
        <v>0</v>
      </c>
      <c r="BZ216">
        <f t="shared" si="57"/>
        <v>1</v>
      </c>
      <c r="CA216">
        <f t="shared" si="57"/>
        <v>0</v>
      </c>
      <c r="CB216">
        <f t="shared" si="57"/>
        <v>0</v>
      </c>
      <c r="CC216">
        <f t="shared" si="57"/>
        <v>4</v>
      </c>
      <c r="CD216">
        <f t="shared" si="57"/>
        <v>0</v>
      </c>
      <c r="CE216">
        <f t="shared" si="57"/>
        <v>2</v>
      </c>
      <c r="CF216">
        <f t="shared" si="57"/>
        <v>0</v>
      </c>
      <c r="CG216">
        <f t="shared" si="57"/>
        <v>0</v>
      </c>
      <c r="CH216">
        <f t="shared" si="57"/>
        <v>0</v>
      </c>
      <c r="CI216">
        <f t="shared" si="57"/>
        <v>1</v>
      </c>
      <c r="CJ216">
        <f t="shared" si="57"/>
        <v>1</v>
      </c>
      <c r="CK216">
        <f t="shared" si="57"/>
        <v>1</v>
      </c>
    </row>
    <row r="217" spans="1:89" x14ac:dyDescent="0.25">
      <c r="A217" s="26" t="s">
        <v>333</v>
      </c>
      <c r="D217">
        <f t="shared" ref="D217:D221" si="58">COUNTIF($D$98:$D$169,A217)</f>
        <v>40</v>
      </c>
      <c r="E217">
        <f t="shared" ref="E217:E221" si="59">COUNTIF($E$98:$E$169,A217)</f>
        <v>3</v>
      </c>
      <c r="F217">
        <f t="shared" ref="F217:F221" si="60">COUNTIF($F$98:$F$169,A217)</f>
        <v>13</v>
      </c>
      <c r="G217">
        <f t="shared" ref="G217:G221" si="61">COUNTIF($G$98:$G$169,A217)</f>
        <v>12</v>
      </c>
      <c r="H217">
        <f t="shared" ref="H217:H221" si="62">COUNTIF($H$98:$H$169,A217)</f>
        <v>2</v>
      </c>
      <c r="I217">
        <f t="shared" ref="I217:I221" si="63">COUNTIF($I$98:$I$169,A217)</f>
        <v>22</v>
      </c>
      <c r="J217">
        <f t="shared" ref="J217:J221" si="64">COUNTIF($J$98:$J$169,A217)</f>
        <v>23</v>
      </c>
      <c r="K217">
        <f t="shared" ref="K217:K221" si="65">COUNTIF($K$98:$K$169,A217)</f>
        <v>7</v>
      </c>
      <c r="L217">
        <f t="shared" ref="L217:L221" si="66">COUNTIF($L$98:$L$169,A217)</f>
        <v>10</v>
      </c>
      <c r="M217">
        <f t="shared" ref="M217:AB221" si="67">COUNTIF(M$98:M$169,$A217)</f>
        <v>14</v>
      </c>
      <c r="N217">
        <f t="shared" si="67"/>
        <v>5</v>
      </c>
      <c r="O217">
        <f t="shared" si="67"/>
        <v>4</v>
      </c>
      <c r="P217">
        <f t="shared" si="67"/>
        <v>3</v>
      </c>
      <c r="Q217">
        <f t="shared" si="67"/>
        <v>6</v>
      </c>
      <c r="R217">
        <f t="shared" si="67"/>
        <v>4</v>
      </c>
      <c r="S217">
        <f t="shared" si="67"/>
        <v>16</v>
      </c>
      <c r="T217">
        <f t="shared" si="67"/>
        <v>21</v>
      </c>
      <c r="U217">
        <f t="shared" si="67"/>
        <v>5</v>
      </c>
      <c r="V217">
        <f t="shared" si="67"/>
        <v>13</v>
      </c>
      <c r="W217">
        <f t="shared" si="67"/>
        <v>2</v>
      </c>
      <c r="X217">
        <f t="shared" si="67"/>
        <v>5</v>
      </c>
      <c r="Y217">
        <f t="shared" si="67"/>
        <v>23</v>
      </c>
      <c r="Z217">
        <f t="shared" si="67"/>
        <v>0</v>
      </c>
      <c r="AA217">
        <f t="shared" si="67"/>
        <v>0</v>
      </c>
      <c r="AB217">
        <f t="shared" si="67"/>
        <v>4</v>
      </c>
      <c r="AC217">
        <f t="shared" si="56"/>
        <v>9</v>
      </c>
      <c r="AD217">
        <f t="shared" si="56"/>
        <v>3</v>
      </c>
      <c r="AE217">
        <f t="shared" si="56"/>
        <v>0</v>
      </c>
      <c r="AF217">
        <f t="shared" si="56"/>
        <v>5</v>
      </c>
      <c r="AG217">
        <f t="shared" si="56"/>
        <v>5</v>
      </c>
      <c r="AH217">
        <f t="shared" si="56"/>
        <v>1</v>
      </c>
      <c r="AI217">
        <f t="shared" si="56"/>
        <v>23</v>
      </c>
      <c r="AJ217">
        <f t="shared" si="56"/>
        <v>17</v>
      </c>
      <c r="AK217">
        <f t="shared" si="56"/>
        <v>23</v>
      </c>
      <c r="AL217">
        <f t="shared" si="56"/>
        <v>14</v>
      </c>
      <c r="AM217">
        <f t="shared" si="56"/>
        <v>1</v>
      </c>
      <c r="AN217">
        <f t="shared" si="56"/>
        <v>2</v>
      </c>
      <c r="AO217">
        <f t="shared" si="56"/>
        <v>22</v>
      </c>
      <c r="AP217">
        <f t="shared" si="56"/>
        <v>4</v>
      </c>
      <c r="AQ217">
        <f t="shared" si="56"/>
        <v>8</v>
      </c>
      <c r="AR217">
        <f t="shared" ref="AR217:AR221" si="68">COUNTIF($AR$98:$AR$169,A217)</f>
        <v>14</v>
      </c>
      <c r="AS217">
        <f t="shared" si="57"/>
        <v>6</v>
      </c>
      <c r="AT217">
        <f t="shared" si="57"/>
        <v>25</v>
      </c>
      <c r="AU217">
        <f t="shared" si="57"/>
        <v>0</v>
      </c>
      <c r="AV217">
        <f t="shared" si="57"/>
        <v>3</v>
      </c>
      <c r="AW217">
        <f t="shared" si="57"/>
        <v>10</v>
      </c>
      <c r="AX217">
        <f t="shared" si="57"/>
        <v>4</v>
      </c>
      <c r="AY217">
        <f t="shared" si="57"/>
        <v>7</v>
      </c>
      <c r="AZ217">
        <f t="shared" si="57"/>
        <v>6</v>
      </c>
      <c r="BA217">
        <f t="shared" si="57"/>
        <v>3</v>
      </c>
      <c r="BB217">
        <f t="shared" si="57"/>
        <v>6</v>
      </c>
      <c r="BC217">
        <f t="shared" si="57"/>
        <v>1</v>
      </c>
      <c r="BD217">
        <f t="shared" si="57"/>
        <v>1</v>
      </c>
      <c r="BE217">
        <f t="shared" si="57"/>
        <v>22</v>
      </c>
      <c r="BF217">
        <f t="shared" si="57"/>
        <v>2</v>
      </c>
      <c r="BG217">
        <f t="shared" si="57"/>
        <v>2</v>
      </c>
      <c r="BH217">
        <f t="shared" si="57"/>
        <v>3</v>
      </c>
      <c r="BI217">
        <f t="shared" si="57"/>
        <v>0</v>
      </c>
      <c r="BJ217">
        <f t="shared" si="57"/>
        <v>7</v>
      </c>
      <c r="BK217">
        <f t="shared" si="57"/>
        <v>1</v>
      </c>
      <c r="BL217">
        <f t="shared" si="57"/>
        <v>8</v>
      </c>
      <c r="BM217">
        <f t="shared" si="57"/>
        <v>1</v>
      </c>
      <c r="BN217">
        <f t="shared" si="57"/>
        <v>11</v>
      </c>
      <c r="BO217">
        <f t="shared" si="57"/>
        <v>2</v>
      </c>
      <c r="BP217">
        <f t="shared" si="57"/>
        <v>1</v>
      </c>
      <c r="BQ217">
        <f t="shared" si="57"/>
        <v>2</v>
      </c>
      <c r="BR217">
        <f t="shared" si="57"/>
        <v>0</v>
      </c>
      <c r="BS217">
        <f t="shared" si="57"/>
        <v>6</v>
      </c>
      <c r="BT217">
        <f t="shared" si="57"/>
        <v>31</v>
      </c>
      <c r="BU217">
        <f t="shared" si="57"/>
        <v>8</v>
      </c>
      <c r="BV217">
        <f t="shared" si="57"/>
        <v>1</v>
      </c>
      <c r="BW217">
        <f t="shared" si="57"/>
        <v>3</v>
      </c>
      <c r="BX217">
        <f t="shared" si="57"/>
        <v>4</v>
      </c>
      <c r="BY217">
        <f t="shared" si="57"/>
        <v>1</v>
      </c>
      <c r="BZ217">
        <f t="shared" si="57"/>
        <v>3</v>
      </c>
      <c r="CA217">
        <f t="shared" si="57"/>
        <v>12</v>
      </c>
      <c r="CB217">
        <f t="shared" si="57"/>
        <v>11</v>
      </c>
      <c r="CC217">
        <f t="shared" si="57"/>
        <v>0</v>
      </c>
      <c r="CD217">
        <f t="shared" si="57"/>
        <v>6</v>
      </c>
      <c r="CE217">
        <f t="shared" si="57"/>
        <v>5</v>
      </c>
      <c r="CF217">
        <f t="shared" si="57"/>
        <v>3</v>
      </c>
      <c r="CG217">
        <f t="shared" si="57"/>
        <v>3</v>
      </c>
      <c r="CH217">
        <f t="shared" si="57"/>
        <v>4</v>
      </c>
      <c r="CI217">
        <f t="shared" si="57"/>
        <v>17</v>
      </c>
      <c r="CJ217">
        <f t="shared" si="57"/>
        <v>2</v>
      </c>
      <c r="CK217">
        <f t="shared" si="57"/>
        <v>4</v>
      </c>
    </row>
    <row r="218" spans="1:89" x14ac:dyDescent="0.25">
      <c r="A218" s="26" t="s">
        <v>299</v>
      </c>
      <c r="D218">
        <f t="shared" si="58"/>
        <v>10</v>
      </c>
      <c r="E218">
        <f t="shared" si="59"/>
        <v>0</v>
      </c>
      <c r="F218">
        <f t="shared" si="60"/>
        <v>0</v>
      </c>
      <c r="G218">
        <f t="shared" si="61"/>
        <v>2</v>
      </c>
      <c r="H218">
        <f t="shared" si="62"/>
        <v>16</v>
      </c>
      <c r="I218">
        <f t="shared" si="63"/>
        <v>0</v>
      </c>
      <c r="J218">
        <f t="shared" si="64"/>
        <v>1</v>
      </c>
      <c r="K218">
        <f t="shared" si="65"/>
        <v>3</v>
      </c>
      <c r="L218">
        <f t="shared" si="66"/>
        <v>0</v>
      </c>
      <c r="M218">
        <f t="shared" si="67"/>
        <v>2</v>
      </c>
      <c r="N218">
        <f t="shared" si="67"/>
        <v>0</v>
      </c>
      <c r="O218">
        <f t="shared" si="56"/>
        <v>0</v>
      </c>
      <c r="P218">
        <f t="shared" si="56"/>
        <v>2</v>
      </c>
      <c r="Q218">
        <f t="shared" si="56"/>
        <v>0</v>
      </c>
      <c r="R218">
        <f t="shared" si="56"/>
        <v>16</v>
      </c>
      <c r="S218">
        <f t="shared" si="56"/>
        <v>0</v>
      </c>
      <c r="T218">
        <f t="shared" si="56"/>
        <v>0</v>
      </c>
      <c r="U218">
        <f t="shared" si="56"/>
        <v>0</v>
      </c>
      <c r="V218">
        <f t="shared" si="56"/>
        <v>5</v>
      </c>
      <c r="W218">
        <f t="shared" si="56"/>
        <v>0</v>
      </c>
      <c r="X218">
        <f t="shared" si="56"/>
        <v>0</v>
      </c>
      <c r="Y218">
        <f t="shared" si="56"/>
        <v>6</v>
      </c>
      <c r="Z218">
        <f t="shared" si="56"/>
        <v>0</v>
      </c>
      <c r="AA218">
        <f t="shared" si="56"/>
        <v>2</v>
      </c>
      <c r="AB218">
        <f t="shared" si="56"/>
        <v>2</v>
      </c>
      <c r="AC218">
        <f t="shared" si="56"/>
        <v>1</v>
      </c>
      <c r="AD218">
        <f t="shared" si="56"/>
        <v>1</v>
      </c>
      <c r="AE218">
        <f t="shared" si="56"/>
        <v>0</v>
      </c>
      <c r="AF218">
        <f t="shared" si="56"/>
        <v>4</v>
      </c>
      <c r="AG218">
        <f t="shared" si="56"/>
        <v>4</v>
      </c>
      <c r="AH218">
        <f t="shared" si="56"/>
        <v>2</v>
      </c>
      <c r="AI218">
        <f t="shared" si="56"/>
        <v>5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0</v>
      </c>
      <c r="AN218">
        <f t="shared" si="56"/>
        <v>3</v>
      </c>
      <c r="AO218">
        <f t="shared" si="56"/>
        <v>0</v>
      </c>
      <c r="AP218">
        <f t="shared" si="56"/>
        <v>0</v>
      </c>
      <c r="AQ218">
        <f t="shared" si="56"/>
        <v>0</v>
      </c>
      <c r="AR218">
        <f t="shared" si="68"/>
        <v>6</v>
      </c>
      <c r="AS218">
        <f t="shared" si="57"/>
        <v>1</v>
      </c>
      <c r="AT218">
        <f t="shared" si="57"/>
        <v>1</v>
      </c>
      <c r="AU218">
        <f t="shared" si="57"/>
        <v>0</v>
      </c>
      <c r="AV218">
        <f t="shared" si="57"/>
        <v>1</v>
      </c>
      <c r="AW218">
        <f t="shared" si="57"/>
        <v>2</v>
      </c>
      <c r="AX218">
        <f t="shared" si="57"/>
        <v>0</v>
      </c>
      <c r="AY218">
        <f t="shared" si="57"/>
        <v>0</v>
      </c>
      <c r="AZ218">
        <f t="shared" si="57"/>
        <v>0</v>
      </c>
      <c r="BA218">
        <f t="shared" si="57"/>
        <v>0</v>
      </c>
      <c r="BB218">
        <f t="shared" si="57"/>
        <v>0</v>
      </c>
      <c r="BC218">
        <f t="shared" si="57"/>
        <v>0</v>
      </c>
      <c r="BD218">
        <f t="shared" si="57"/>
        <v>0</v>
      </c>
      <c r="BE218">
        <f t="shared" si="57"/>
        <v>0</v>
      </c>
      <c r="BF218">
        <f t="shared" si="57"/>
        <v>0</v>
      </c>
      <c r="BG218">
        <f t="shared" si="57"/>
        <v>0</v>
      </c>
      <c r="BH218">
        <f t="shared" si="57"/>
        <v>0</v>
      </c>
      <c r="BI218">
        <f t="shared" si="57"/>
        <v>0</v>
      </c>
      <c r="BJ218">
        <f t="shared" si="57"/>
        <v>2</v>
      </c>
      <c r="BK218">
        <f t="shared" si="57"/>
        <v>0</v>
      </c>
      <c r="BL218">
        <f t="shared" si="57"/>
        <v>0</v>
      </c>
      <c r="BM218">
        <f t="shared" si="57"/>
        <v>0</v>
      </c>
      <c r="BN218">
        <f t="shared" si="57"/>
        <v>0</v>
      </c>
      <c r="BO218">
        <f t="shared" si="57"/>
        <v>1</v>
      </c>
      <c r="BP218">
        <f t="shared" si="57"/>
        <v>3</v>
      </c>
      <c r="BQ218">
        <f t="shared" si="57"/>
        <v>3</v>
      </c>
      <c r="BR218">
        <f t="shared" si="57"/>
        <v>0</v>
      </c>
      <c r="BS218">
        <f t="shared" si="57"/>
        <v>0</v>
      </c>
      <c r="BT218">
        <f t="shared" si="57"/>
        <v>12</v>
      </c>
      <c r="BU218">
        <f t="shared" si="57"/>
        <v>13</v>
      </c>
      <c r="BV218">
        <f t="shared" si="57"/>
        <v>1</v>
      </c>
      <c r="BW218">
        <f t="shared" si="57"/>
        <v>2</v>
      </c>
      <c r="BX218">
        <f t="shared" si="57"/>
        <v>0</v>
      </c>
      <c r="BY218">
        <f t="shared" si="57"/>
        <v>8</v>
      </c>
      <c r="BZ218">
        <f t="shared" si="57"/>
        <v>4</v>
      </c>
      <c r="CA218">
        <f t="shared" si="57"/>
        <v>1</v>
      </c>
      <c r="CB218">
        <f t="shared" si="57"/>
        <v>0</v>
      </c>
      <c r="CC218">
        <f t="shared" si="57"/>
        <v>2</v>
      </c>
      <c r="CD218">
        <f t="shared" si="57"/>
        <v>0</v>
      </c>
      <c r="CE218">
        <f t="shared" si="57"/>
        <v>0</v>
      </c>
      <c r="CF218">
        <f t="shared" si="57"/>
        <v>1</v>
      </c>
      <c r="CG218">
        <f t="shared" si="57"/>
        <v>3</v>
      </c>
      <c r="CH218">
        <f t="shared" si="57"/>
        <v>3</v>
      </c>
      <c r="CI218">
        <f t="shared" si="57"/>
        <v>3</v>
      </c>
      <c r="CJ218">
        <f t="shared" si="57"/>
        <v>0</v>
      </c>
      <c r="CK218">
        <f t="shared" si="57"/>
        <v>4</v>
      </c>
    </row>
    <row r="219" spans="1:89" x14ac:dyDescent="0.25">
      <c r="A219" s="26" t="s">
        <v>332</v>
      </c>
      <c r="D219">
        <f t="shared" si="58"/>
        <v>6</v>
      </c>
      <c r="E219">
        <f t="shared" si="59"/>
        <v>0</v>
      </c>
      <c r="F219">
        <f t="shared" si="60"/>
        <v>3</v>
      </c>
      <c r="G219">
        <f t="shared" si="61"/>
        <v>2</v>
      </c>
      <c r="H219">
        <f t="shared" si="62"/>
        <v>11</v>
      </c>
      <c r="I219">
        <f t="shared" si="63"/>
        <v>1</v>
      </c>
      <c r="J219">
        <f t="shared" si="64"/>
        <v>2</v>
      </c>
      <c r="K219">
        <f t="shared" si="65"/>
        <v>8</v>
      </c>
      <c r="L219">
        <f t="shared" si="66"/>
        <v>0</v>
      </c>
      <c r="M219">
        <f t="shared" si="67"/>
        <v>2</v>
      </c>
      <c r="N219">
        <f t="shared" si="67"/>
        <v>2</v>
      </c>
      <c r="O219">
        <f t="shared" si="56"/>
        <v>5</v>
      </c>
      <c r="P219">
        <f t="shared" si="56"/>
        <v>1</v>
      </c>
      <c r="Q219">
        <f t="shared" si="56"/>
        <v>3</v>
      </c>
      <c r="R219">
        <f t="shared" si="56"/>
        <v>8</v>
      </c>
      <c r="S219">
        <f t="shared" si="56"/>
        <v>7</v>
      </c>
      <c r="T219">
        <f t="shared" si="56"/>
        <v>0</v>
      </c>
      <c r="U219">
        <f t="shared" si="56"/>
        <v>3</v>
      </c>
      <c r="V219">
        <f t="shared" si="56"/>
        <v>3</v>
      </c>
      <c r="W219">
        <f t="shared" si="56"/>
        <v>1</v>
      </c>
      <c r="X219">
        <f t="shared" si="56"/>
        <v>0</v>
      </c>
      <c r="Y219">
        <f t="shared" si="56"/>
        <v>0</v>
      </c>
      <c r="Z219">
        <f t="shared" si="56"/>
        <v>2</v>
      </c>
      <c r="AA219">
        <f t="shared" si="56"/>
        <v>0</v>
      </c>
      <c r="AB219">
        <f t="shared" si="56"/>
        <v>3</v>
      </c>
      <c r="AC219">
        <f t="shared" si="56"/>
        <v>0</v>
      </c>
      <c r="AD219">
        <f t="shared" si="56"/>
        <v>3</v>
      </c>
      <c r="AE219">
        <f t="shared" si="56"/>
        <v>1</v>
      </c>
      <c r="AF219">
        <f t="shared" si="56"/>
        <v>0</v>
      </c>
      <c r="AG219">
        <f t="shared" si="56"/>
        <v>1</v>
      </c>
      <c r="AH219">
        <f t="shared" si="56"/>
        <v>1</v>
      </c>
      <c r="AI219">
        <f t="shared" si="56"/>
        <v>4</v>
      </c>
      <c r="AJ219">
        <f t="shared" si="56"/>
        <v>0</v>
      </c>
      <c r="AK219">
        <f t="shared" si="56"/>
        <v>1</v>
      </c>
      <c r="AL219">
        <f t="shared" si="56"/>
        <v>0</v>
      </c>
      <c r="AM219">
        <f t="shared" si="56"/>
        <v>0</v>
      </c>
      <c r="AN219">
        <f t="shared" si="56"/>
        <v>1</v>
      </c>
      <c r="AO219">
        <f t="shared" si="56"/>
        <v>0</v>
      </c>
      <c r="AP219">
        <f t="shared" si="56"/>
        <v>1</v>
      </c>
      <c r="AQ219">
        <f t="shared" si="56"/>
        <v>0</v>
      </c>
      <c r="AR219">
        <f t="shared" si="68"/>
        <v>3</v>
      </c>
      <c r="AS219">
        <f t="shared" si="57"/>
        <v>6</v>
      </c>
      <c r="AT219">
        <f t="shared" si="57"/>
        <v>0</v>
      </c>
      <c r="AU219">
        <f t="shared" si="57"/>
        <v>0</v>
      </c>
      <c r="AV219">
        <f t="shared" si="57"/>
        <v>0</v>
      </c>
      <c r="AW219">
        <f t="shared" si="57"/>
        <v>4</v>
      </c>
      <c r="AX219">
        <f t="shared" si="57"/>
        <v>0</v>
      </c>
      <c r="AY219">
        <f t="shared" si="57"/>
        <v>0</v>
      </c>
      <c r="AZ219">
        <f t="shared" si="57"/>
        <v>4</v>
      </c>
      <c r="BA219">
        <f t="shared" si="57"/>
        <v>2</v>
      </c>
      <c r="BB219">
        <f t="shared" si="57"/>
        <v>0</v>
      </c>
      <c r="BC219">
        <f t="shared" si="57"/>
        <v>0</v>
      </c>
      <c r="BD219">
        <f t="shared" si="57"/>
        <v>1</v>
      </c>
      <c r="BE219">
        <f t="shared" si="57"/>
        <v>0</v>
      </c>
      <c r="BF219">
        <f t="shared" si="57"/>
        <v>1</v>
      </c>
      <c r="BG219">
        <f t="shared" si="57"/>
        <v>5</v>
      </c>
      <c r="BH219">
        <f t="shared" si="57"/>
        <v>5</v>
      </c>
      <c r="BI219">
        <f t="shared" si="57"/>
        <v>1</v>
      </c>
      <c r="BJ219">
        <f t="shared" si="57"/>
        <v>3</v>
      </c>
      <c r="BK219">
        <f t="shared" si="57"/>
        <v>1</v>
      </c>
      <c r="BL219">
        <f t="shared" si="57"/>
        <v>3</v>
      </c>
      <c r="BM219">
        <f t="shared" si="57"/>
        <v>0</v>
      </c>
      <c r="BN219">
        <f t="shared" si="57"/>
        <v>1</v>
      </c>
      <c r="BO219">
        <f t="shared" si="57"/>
        <v>0</v>
      </c>
      <c r="BP219">
        <f t="shared" si="57"/>
        <v>4</v>
      </c>
      <c r="BQ219">
        <f t="shared" si="57"/>
        <v>2</v>
      </c>
      <c r="BR219">
        <f t="shared" si="57"/>
        <v>0</v>
      </c>
      <c r="BS219">
        <f t="shared" si="57"/>
        <v>5</v>
      </c>
      <c r="BT219">
        <f t="shared" si="57"/>
        <v>1</v>
      </c>
      <c r="BU219">
        <f t="shared" si="57"/>
        <v>1</v>
      </c>
      <c r="BV219">
        <f t="shared" si="57"/>
        <v>1</v>
      </c>
      <c r="BW219">
        <f t="shared" si="57"/>
        <v>4</v>
      </c>
      <c r="BX219">
        <f t="shared" si="57"/>
        <v>6</v>
      </c>
      <c r="BY219">
        <f t="shared" si="57"/>
        <v>3</v>
      </c>
      <c r="BZ219">
        <f t="shared" si="57"/>
        <v>0</v>
      </c>
      <c r="CA219">
        <f t="shared" si="57"/>
        <v>2</v>
      </c>
      <c r="CB219">
        <f t="shared" si="57"/>
        <v>5</v>
      </c>
      <c r="CC219">
        <f t="shared" si="57"/>
        <v>5</v>
      </c>
      <c r="CD219">
        <f t="shared" si="57"/>
        <v>0</v>
      </c>
      <c r="CE219">
        <f t="shared" si="57"/>
        <v>1</v>
      </c>
      <c r="CF219">
        <f t="shared" si="57"/>
        <v>9</v>
      </c>
      <c r="CG219">
        <f t="shared" si="57"/>
        <v>2</v>
      </c>
      <c r="CH219">
        <f t="shared" si="57"/>
        <v>0</v>
      </c>
      <c r="CI219">
        <f t="shared" si="57"/>
        <v>5</v>
      </c>
      <c r="CJ219">
        <f t="shared" si="57"/>
        <v>2</v>
      </c>
      <c r="CK219">
        <f t="shared" si="57"/>
        <v>0</v>
      </c>
    </row>
    <row r="220" spans="1:89" x14ac:dyDescent="0.25">
      <c r="A220" s="26" t="s">
        <v>331</v>
      </c>
      <c r="D220">
        <f t="shared" si="58"/>
        <v>13</v>
      </c>
      <c r="E220">
        <f t="shared" si="59"/>
        <v>29</v>
      </c>
      <c r="F220">
        <f t="shared" si="60"/>
        <v>31</v>
      </c>
      <c r="G220">
        <f t="shared" si="61"/>
        <v>16</v>
      </c>
      <c r="H220">
        <f t="shared" si="62"/>
        <v>13</v>
      </c>
      <c r="I220">
        <f t="shared" si="63"/>
        <v>13</v>
      </c>
      <c r="J220">
        <f t="shared" si="64"/>
        <v>21</v>
      </c>
      <c r="K220">
        <f t="shared" si="65"/>
        <v>13</v>
      </c>
      <c r="L220">
        <f t="shared" si="66"/>
        <v>37</v>
      </c>
      <c r="M220">
        <f t="shared" si="67"/>
        <v>30</v>
      </c>
      <c r="N220">
        <f t="shared" si="67"/>
        <v>19</v>
      </c>
      <c r="O220">
        <f t="shared" si="56"/>
        <v>15</v>
      </c>
      <c r="P220">
        <f t="shared" si="56"/>
        <v>27</v>
      </c>
      <c r="Q220">
        <f t="shared" si="56"/>
        <v>33</v>
      </c>
      <c r="R220">
        <f t="shared" si="56"/>
        <v>6</v>
      </c>
      <c r="S220">
        <f t="shared" si="56"/>
        <v>14</v>
      </c>
      <c r="T220">
        <f t="shared" si="56"/>
        <v>14</v>
      </c>
      <c r="U220">
        <f t="shared" si="56"/>
        <v>37</v>
      </c>
      <c r="V220">
        <f t="shared" si="56"/>
        <v>3</v>
      </c>
      <c r="W220">
        <f t="shared" si="56"/>
        <v>9</v>
      </c>
      <c r="X220">
        <f t="shared" si="56"/>
        <v>19</v>
      </c>
      <c r="Y220">
        <f t="shared" si="56"/>
        <v>6</v>
      </c>
      <c r="Z220">
        <f t="shared" si="56"/>
        <v>33</v>
      </c>
      <c r="AA220">
        <f t="shared" si="56"/>
        <v>27</v>
      </c>
      <c r="AB220">
        <f t="shared" si="56"/>
        <v>18</v>
      </c>
      <c r="AC220">
        <f t="shared" si="56"/>
        <v>35</v>
      </c>
      <c r="AD220">
        <f t="shared" si="56"/>
        <v>30</v>
      </c>
      <c r="AE220">
        <f t="shared" si="56"/>
        <v>26</v>
      </c>
      <c r="AF220">
        <f t="shared" si="56"/>
        <v>30</v>
      </c>
      <c r="AG220">
        <f t="shared" si="56"/>
        <v>35</v>
      </c>
      <c r="AH220">
        <f t="shared" si="56"/>
        <v>40</v>
      </c>
      <c r="AI220">
        <f t="shared" si="56"/>
        <v>2</v>
      </c>
      <c r="AJ220">
        <f t="shared" si="56"/>
        <v>20</v>
      </c>
      <c r="AK220">
        <f t="shared" si="56"/>
        <v>6</v>
      </c>
      <c r="AL220">
        <f t="shared" si="56"/>
        <v>30</v>
      </c>
      <c r="AM220">
        <f t="shared" si="56"/>
        <v>35</v>
      </c>
      <c r="AN220">
        <f t="shared" si="56"/>
        <v>33</v>
      </c>
      <c r="AO220">
        <f t="shared" si="56"/>
        <v>24</v>
      </c>
      <c r="AP220">
        <f t="shared" si="56"/>
        <v>40</v>
      </c>
      <c r="AQ220">
        <f t="shared" si="56"/>
        <v>16</v>
      </c>
      <c r="AR220">
        <f t="shared" si="68"/>
        <v>9</v>
      </c>
      <c r="AS220">
        <f t="shared" si="57"/>
        <v>25</v>
      </c>
      <c r="AT220">
        <f t="shared" si="57"/>
        <v>6</v>
      </c>
      <c r="AU220">
        <f t="shared" si="57"/>
        <v>23</v>
      </c>
      <c r="AV220">
        <f t="shared" si="57"/>
        <v>29</v>
      </c>
      <c r="AW220">
        <f t="shared" si="57"/>
        <v>31</v>
      </c>
      <c r="AX220">
        <f t="shared" si="57"/>
        <v>31</v>
      </c>
      <c r="AY220">
        <f t="shared" si="57"/>
        <v>18</v>
      </c>
      <c r="AZ220">
        <f t="shared" si="57"/>
        <v>34</v>
      </c>
      <c r="BA220">
        <f t="shared" si="57"/>
        <v>19</v>
      </c>
      <c r="BB220">
        <f t="shared" si="57"/>
        <v>23</v>
      </c>
      <c r="BC220">
        <f t="shared" si="57"/>
        <v>22</v>
      </c>
      <c r="BD220">
        <f t="shared" si="57"/>
        <v>23</v>
      </c>
      <c r="BE220">
        <f t="shared" si="57"/>
        <v>0</v>
      </c>
      <c r="BF220">
        <f t="shared" si="57"/>
        <v>41</v>
      </c>
      <c r="BG220">
        <f t="shared" si="57"/>
        <v>26</v>
      </c>
      <c r="BH220">
        <f t="shared" si="57"/>
        <v>18</v>
      </c>
      <c r="BI220">
        <f t="shared" si="57"/>
        <v>29</v>
      </c>
      <c r="BJ220">
        <f t="shared" si="57"/>
        <v>12</v>
      </c>
      <c r="BK220">
        <f t="shared" si="57"/>
        <v>34</v>
      </c>
      <c r="BL220">
        <f t="shared" si="57"/>
        <v>16</v>
      </c>
      <c r="BM220">
        <f t="shared" si="57"/>
        <v>27</v>
      </c>
      <c r="BN220">
        <f t="shared" si="57"/>
        <v>22</v>
      </c>
      <c r="BO220">
        <f t="shared" si="57"/>
        <v>41</v>
      </c>
      <c r="BP220">
        <f t="shared" si="57"/>
        <v>19</v>
      </c>
      <c r="BQ220">
        <f t="shared" si="57"/>
        <v>29</v>
      </c>
      <c r="BR220">
        <f t="shared" si="57"/>
        <v>33</v>
      </c>
      <c r="BS220">
        <f t="shared" si="57"/>
        <v>14</v>
      </c>
      <c r="BT220">
        <f t="shared" si="57"/>
        <v>3</v>
      </c>
      <c r="BU220">
        <f t="shared" si="57"/>
        <v>21</v>
      </c>
      <c r="BV220">
        <f t="shared" si="57"/>
        <v>22</v>
      </c>
      <c r="BW220">
        <f t="shared" si="57"/>
        <v>16</v>
      </c>
      <c r="BX220">
        <f t="shared" si="57"/>
        <v>27</v>
      </c>
      <c r="BY220">
        <f t="shared" si="57"/>
        <v>24</v>
      </c>
      <c r="BZ220">
        <f t="shared" si="57"/>
        <v>37</v>
      </c>
      <c r="CA220">
        <f t="shared" si="57"/>
        <v>23</v>
      </c>
      <c r="CB220">
        <f t="shared" si="57"/>
        <v>8</v>
      </c>
      <c r="CC220">
        <f t="shared" si="57"/>
        <v>36</v>
      </c>
      <c r="CD220">
        <f t="shared" si="57"/>
        <v>18</v>
      </c>
      <c r="CE220">
        <f t="shared" si="57"/>
        <v>28</v>
      </c>
      <c r="CF220">
        <f t="shared" si="57"/>
        <v>19</v>
      </c>
      <c r="CG220">
        <f t="shared" si="57"/>
        <v>19</v>
      </c>
      <c r="CH220">
        <f t="shared" si="57"/>
        <v>34</v>
      </c>
      <c r="CI220">
        <f t="shared" si="57"/>
        <v>8</v>
      </c>
      <c r="CJ220">
        <f t="shared" si="57"/>
        <v>34</v>
      </c>
      <c r="CK220">
        <f t="shared" si="57"/>
        <v>34</v>
      </c>
    </row>
    <row r="221" spans="1:89" x14ac:dyDescent="0.25">
      <c r="A221" s="26" t="s">
        <v>334</v>
      </c>
      <c r="D221">
        <f t="shared" si="58"/>
        <v>2</v>
      </c>
      <c r="E221">
        <f t="shared" si="59"/>
        <v>0</v>
      </c>
      <c r="F221">
        <f t="shared" si="60"/>
        <v>0</v>
      </c>
      <c r="G221">
        <f t="shared" si="61"/>
        <v>0</v>
      </c>
      <c r="H221">
        <f t="shared" si="62"/>
        <v>0</v>
      </c>
      <c r="I221">
        <f t="shared" si="63"/>
        <v>0</v>
      </c>
      <c r="J221">
        <f t="shared" si="64"/>
        <v>1</v>
      </c>
      <c r="K221">
        <f t="shared" si="65"/>
        <v>0</v>
      </c>
      <c r="L221">
        <f t="shared" si="66"/>
        <v>1</v>
      </c>
      <c r="M221">
        <f t="shared" si="67"/>
        <v>0</v>
      </c>
      <c r="N221">
        <f t="shared" si="67"/>
        <v>0</v>
      </c>
      <c r="O221">
        <f t="shared" si="56"/>
        <v>0</v>
      </c>
      <c r="P221">
        <f t="shared" si="56"/>
        <v>2</v>
      </c>
      <c r="Q221">
        <f t="shared" si="56"/>
        <v>2</v>
      </c>
      <c r="R221">
        <f t="shared" si="56"/>
        <v>0</v>
      </c>
      <c r="S221">
        <f t="shared" si="56"/>
        <v>0</v>
      </c>
      <c r="T221">
        <f t="shared" si="56"/>
        <v>0</v>
      </c>
      <c r="U221">
        <f t="shared" si="56"/>
        <v>0</v>
      </c>
      <c r="V221">
        <f t="shared" si="56"/>
        <v>0</v>
      </c>
      <c r="W221">
        <f t="shared" si="56"/>
        <v>0</v>
      </c>
      <c r="X221">
        <f t="shared" si="56"/>
        <v>0</v>
      </c>
      <c r="Y221">
        <f t="shared" si="56"/>
        <v>0</v>
      </c>
      <c r="Z221">
        <f t="shared" si="56"/>
        <v>0</v>
      </c>
      <c r="AA221">
        <f t="shared" si="56"/>
        <v>0</v>
      </c>
      <c r="AB221">
        <f t="shared" si="56"/>
        <v>0</v>
      </c>
      <c r="AC221">
        <f t="shared" si="56"/>
        <v>2</v>
      </c>
      <c r="AD221">
        <f t="shared" si="56"/>
        <v>0</v>
      </c>
      <c r="AE221">
        <f t="shared" si="56"/>
        <v>1</v>
      </c>
      <c r="AF221">
        <f t="shared" si="56"/>
        <v>2</v>
      </c>
      <c r="AG221">
        <f t="shared" si="56"/>
        <v>0</v>
      </c>
      <c r="AH221">
        <f t="shared" si="56"/>
        <v>0</v>
      </c>
      <c r="AI221">
        <f t="shared" si="56"/>
        <v>0</v>
      </c>
      <c r="AJ221">
        <f t="shared" si="56"/>
        <v>0</v>
      </c>
      <c r="AK221">
        <f t="shared" si="56"/>
        <v>0</v>
      </c>
      <c r="AL221">
        <f t="shared" si="56"/>
        <v>1</v>
      </c>
      <c r="AM221">
        <f t="shared" si="56"/>
        <v>1</v>
      </c>
      <c r="AN221">
        <f t="shared" si="56"/>
        <v>0</v>
      </c>
      <c r="AO221">
        <f t="shared" si="56"/>
        <v>2</v>
      </c>
      <c r="AP221">
        <f t="shared" si="56"/>
        <v>0</v>
      </c>
      <c r="AQ221">
        <f t="shared" si="56"/>
        <v>0</v>
      </c>
      <c r="AR221">
        <f t="shared" si="68"/>
        <v>0</v>
      </c>
      <c r="AS221">
        <f t="shared" si="57"/>
        <v>0</v>
      </c>
      <c r="AT221">
        <f t="shared" si="57"/>
        <v>0</v>
      </c>
      <c r="AU221">
        <f t="shared" si="57"/>
        <v>3</v>
      </c>
      <c r="AV221">
        <f t="shared" si="57"/>
        <v>0</v>
      </c>
      <c r="AW221">
        <f t="shared" si="57"/>
        <v>1</v>
      </c>
      <c r="AX221">
        <f t="shared" si="57"/>
        <v>0</v>
      </c>
      <c r="AY221">
        <f t="shared" si="57"/>
        <v>0</v>
      </c>
      <c r="AZ221">
        <f t="shared" si="57"/>
        <v>2</v>
      </c>
      <c r="BA221">
        <f t="shared" si="57"/>
        <v>0</v>
      </c>
      <c r="BB221">
        <f t="shared" si="57"/>
        <v>0</v>
      </c>
      <c r="BC221">
        <f t="shared" si="57"/>
        <v>0</v>
      </c>
      <c r="BD221">
        <f t="shared" si="57"/>
        <v>1</v>
      </c>
      <c r="BE221">
        <f t="shared" si="57"/>
        <v>0</v>
      </c>
      <c r="BF221">
        <f t="shared" si="57"/>
        <v>0</v>
      </c>
      <c r="BG221">
        <f t="shared" si="57"/>
        <v>0</v>
      </c>
      <c r="BH221">
        <f t="shared" si="57"/>
        <v>0</v>
      </c>
      <c r="BI221">
        <f t="shared" si="57"/>
        <v>0</v>
      </c>
      <c r="BJ221">
        <f t="shared" si="57"/>
        <v>0</v>
      </c>
      <c r="BK221">
        <f t="shared" si="57"/>
        <v>0</v>
      </c>
      <c r="BL221">
        <f t="shared" si="57"/>
        <v>0</v>
      </c>
      <c r="BM221">
        <f t="shared" si="57"/>
        <v>2</v>
      </c>
      <c r="BN221">
        <f t="shared" si="57"/>
        <v>0</v>
      </c>
      <c r="BO221">
        <f t="shared" si="57"/>
        <v>0</v>
      </c>
      <c r="BP221">
        <f t="shared" si="57"/>
        <v>0</v>
      </c>
      <c r="BQ221">
        <f t="shared" si="57"/>
        <v>0</v>
      </c>
      <c r="BR221">
        <f t="shared" si="57"/>
        <v>0</v>
      </c>
      <c r="BS221">
        <f t="shared" si="57"/>
        <v>0</v>
      </c>
      <c r="BT221">
        <f t="shared" si="57"/>
        <v>0</v>
      </c>
      <c r="BU221">
        <f t="shared" si="57"/>
        <v>0</v>
      </c>
      <c r="BV221">
        <f t="shared" si="57"/>
        <v>0</v>
      </c>
      <c r="BW221">
        <f t="shared" ref="BW221:CK221" si="69">COUNTIF(BW$98:BW$169,$A221)</f>
        <v>0</v>
      </c>
      <c r="BX221">
        <f t="shared" si="69"/>
        <v>0</v>
      </c>
      <c r="BY221">
        <f t="shared" si="69"/>
        <v>0</v>
      </c>
      <c r="BZ221">
        <f t="shared" si="69"/>
        <v>0</v>
      </c>
      <c r="CA221">
        <f t="shared" si="69"/>
        <v>0</v>
      </c>
      <c r="CB221">
        <f t="shared" si="69"/>
        <v>0</v>
      </c>
      <c r="CC221">
        <f t="shared" si="69"/>
        <v>0</v>
      </c>
      <c r="CD221">
        <f t="shared" si="69"/>
        <v>0</v>
      </c>
      <c r="CE221">
        <f t="shared" si="69"/>
        <v>0</v>
      </c>
      <c r="CF221">
        <f t="shared" si="69"/>
        <v>0</v>
      </c>
      <c r="CG221">
        <f t="shared" si="69"/>
        <v>0</v>
      </c>
      <c r="CH221">
        <f t="shared" si="69"/>
        <v>1</v>
      </c>
      <c r="CI221">
        <f t="shared" si="69"/>
        <v>0</v>
      </c>
      <c r="CJ221">
        <f t="shared" si="69"/>
        <v>1</v>
      </c>
      <c r="CK221">
        <f t="shared" si="69"/>
        <v>3</v>
      </c>
    </row>
    <row r="222" spans="1:89" x14ac:dyDescent="0.25">
      <c r="D222">
        <f t="shared" ref="D222:N222" si="70">SUM(D216:D221)</f>
        <v>72</v>
      </c>
      <c r="E222">
        <f t="shared" si="70"/>
        <v>33</v>
      </c>
      <c r="F222">
        <f t="shared" si="70"/>
        <v>47</v>
      </c>
      <c r="G222">
        <f t="shared" si="70"/>
        <v>32</v>
      </c>
      <c r="H222">
        <f t="shared" si="70"/>
        <v>46</v>
      </c>
      <c r="I222">
        <f t="shared" si="70"/>
        <v>36</v>
      </c>
      <c r="J222">
        <f t="shared" si="70"/>
        <v>48</v>
      </c>
      <c r="K222">
        <f t="shared" si="70"/>
        <v>31</v>
      </c>
      <c r="L222">
        <f t="shared" si="70"/>
        <v>48</v>
      </c>
      <c r="M222">
        <f t="shared" si="70"/>
        <v>48</v>
      </c>
      <c r="N222">
        <f t="shared" si="70"/>
        <v>26</v>
      </c>
      <c r="O222">
        <f t="shared" ref="O222:AQ222" si="71">SUM(O216:O221)</f>
        <v>24</v>
      </c>
      <c r="P222">
        <f t="shared" si="71"/>
        <v>35</v>
      </c>
      <c r="Q222">
        <f t="shared" si="71"/>
        <v>44</v>
      </c>
      <c r="R222">
        <f t="shared" si="71"/>
        <v>34</v>
      </c>
      <c r="S222">
        <f t="shared" si="71"/>
        <v>37</v>
      </c>
      <c r="T222">
        <f t="shared" si="71"/>
        <v>35</v>
      </c>
      <c r="U222">
        <f t="shared" si="71"/>
        <v>45</v>
      </c>
      <c r="V222">
        <f t="shared" si="71"/>
        <v>24</v>
      </c>
      <c r="W222">
        <f t="shared" si="71"/>
        <v>12</v>
      </c>
      <c r="X222">
        <f t="shared" si="71"/>
        <v>24</v>
      </c>
      <c r="Y222">
        <f t="shared" si="71"/>
        <v>35</v>
      </c>
      <c r="Z222">
        <f t="shared" si="71"/>
        <v>35</v>
      </c>
      <c r="AA222">
        <f t="shared" si="71"/>
        <v>30</v>
      </c>
      <c r="AB222">
        <f t="shared" si="71"/>
        <v>27</v>
      </c>
      <c r="AC222">
        <f t="shared" si="71"/>
        <v>47</v>
      </c>
      <c r="AD222">
        <f t="shared" si="71"/>
        <v>37</v>
      </c>
      <c r="AE222">
        <f t="shared" si="71"/>
        <v>28</v>
      </c>
      <c r="AF222">
        <f t="shared" si="71"/>
        <v>41</v>
      </c>
      <c r="AG222">
        <f t="shared" si="71"/>
        <v>46</v>
      </c>
      <c r="AH222">
        <f t="shared" si="71"/>
        <v>44</v>
      </c>
      <c r="AI222">
        <f t="shared" si="71"/>
        <v>37</v>
      </c>
      <c r="AJ222">
        <f t="shared" si="71"/>
        <v>37</v>
      </c>
      <c r="AK222">
        <f t="shared" si="71"/>
        <v>30</v>
      </c>
      <c r="AL222">
        <f t="shared" si="71"/>
        <v>46</v>
      </c>
      <c r="AM222">
        <f t="shared" si="71"/>
        <v>37</v>
      </c>
      <c r="AN222">
        <f t="shared" si="71"/>
        <v>40</v>
      </c>
      <c r="AO222">
        <f t="shared" si="71"/>
        <v>48</v>
      </c>
      <c r="AP222">
        <f t="shared" si="71"/>
        <v>45</v>
      </c>
      <c r="AQ222">
        <f t="shared" si="71"/>
        <v>24</v>
      </c>
      <c r="AR222">
        <f>SUM(AR216:AR221)</f>
        <v>32</v>
      </c>
      <c r="AS222">
        <f t="shared" ref="AS222:CK222" si="72">SUM(AS216:AS221)</f>
        <v>38</v>
      </c>
      <c r="AT222">
        <f t="shared" si="72"/>
        <v>32</v>
      </c>
      <c r="AU222">
        <f t="shared" si="72"/>
        <v>27</v>
      </c>
      <c r="AV222">
        <f t="shared" si="72"/>
        <v>33</v>
      </c>
      <c r="AW222">
        <f t="shared" si="72"/>
        <v>48</v>
      </c>
      <c r="AX222">
        <f t="shared" si="72"/>
        <v>35</v>
      </c>
      <c r="AY222">
        <f t="shared" si="72"/>
        <v>25</v>
      </c>
      <c r="AZ222">
        <f t="shared" si="72"/>
        <v>46</v>
      </c>
      <c r="BA222">
        <f t="shared" si="72"/>
        <v>24</v>
      </c>
      <c r="BB222">
        <f t="shared" si="72"/>
        <v>29</v>
      </c>
      <c r="BC222">
        <f t="shared" si="72"/>
        <v>23</v>
      </c>
      <c r="BD222">
        <f t="shared" si="72"/>
        <v>28</v>
      </c>
      <c r="BE222">
        <f t="shared" si="72"/>
        <v>22</v>
      </c>
      <c r="BF222">
        <f t="shared" si="72"/>
        <v>44</v>
      </c>
      <c r="BG222">
        <f t="shared" si="72"/>
        <v>34</v>
      </c>
      <c r="BH222">
        <f t="shared" si="72"/>
        <v>26</v>
      </c>
      <c r="BI222">
        <f t="shared" si="72"/>
        <v>30</v>
      </c>
      <c r="BJ222">
        <f t="shared" si="72"/>
        <v>24</v>
      </c>
      <c r="BK222">
        <f t="shared" si="72"/>
        <v>36</v>
      </c>
      <c r="BL222">
        <f t="shared" si="72"/>
        <v>27</v>
      </c>
      <c r="BM222">
        <f t="shared" si="72"/>
        <v>31</v>
      </c>
      <c r="BN222">
        <f t="shared" si="72"/>
        <v>34</v>
      </c>
      <c r="BO222">
        <f t="shared" si="72"/>
        <v>44</v>
      </c>
      <c r="BP222">
        <f t="shared" si="72"/>
        <v>29</v>
      </c>
      <c r="BQ222">
        <f t="shared" si="72"/>
        <v>36</v>
      </c>
      <c r="BR222">
        <f t="shared" si="72"/>
        <v>33</v>
      </c>
      <c r="BS222">
        <f t="shared" si="72"/>
        <v>25</v>
      </c>
      <c r="BT222">
        <f t="shared" si="72"/>
        <v>47</v>
      </c>
      <c r="BU222">
        <f t="shared" si="72"/>
        <v>44</v>
      </c>
      <c r="BV222">
        <f t="shared" si="72"/>
        <v>25</v>
      </c>
      <c r="BW222">
        <f t="shared" si="72"/>
        <v>25</v>
      </c>
      <c r="BX222">
        <f t="shared" si="72"/>
        <v>37</v>
      </c>
      <c r="BY222">
        <f t="shared" si="72"/>
        <v>36</v>
      </c>
      <c r="BZ222">
        <f t="shared" si="72"/>
        <v>45</v>
      </c>
      <c r="CA222">
        <f t="shared" si="72"/>
        <v>38</v>
      </c>
      <c r="CB222">
        <f t="shared" si="72"/>
        <v>24</v>
      </c>
      <c r="CC222">
        <f t="shared" si="72"/>
        <v>47</v>
      </c>
      <c r="CD222">
        <f t="shared" si="72"/>
        <v>24</v>
      </c>
      <c r="CE222">
        <f t="shared" si="72"/>
        <v>36</v>
      </c>
      <c r="CF222">
        <f t="shared" si="72"/>
        <v>32</v>
      </c>
      <c r="CG222">
        <f t="shared" si="72"/>
        <v>27</v>
      </c>
      <c r="CH222">
        <f t="shared" si="72"/>
        <v>42</v>
      </c>
      <c r="CI222">
        <f t="shared" si="72"/>
        <v>34</v>
      </c>
      <c r="CJ222">
        <f t="shared" si="72"/>
        <v>40</v>
      </c>
      <c r="CK222">
        <f t="shared" si="72"/>
        <v>46</v>
      </c>
    </row>
    <row r="225" spans="1:89" x14ac:dyDescent="0.25">
      <c r="A225" s="33" t="s">
        <v>154</v>
      </c>
      <c r="B225" s="31">
        <f>AVERAGE(B$26:B$45,B$86:B$89)</f>
        <v>0.22249999999999998</v>
      </c>
      <c r="C225" s="31">
        <f t="shared" ref="C225:BN225" si="73">AVERAGE(C$26:C$45,C$86:C$89)</f>
        <v>0.44791666666666657</v>
      </c>
      <c r="D225" s="31">
        <f t="shared" si="73"/>
        <v>0.54291666666666671</v>
      </c>
      <c r="E225" s="31">
        <f t="shared" si="73"/>
        <v>9.1249999999999998E-2</v>
      </c>
      <c r="F225" s="31">
        <f t="shared" si="73"/>
        <v>0.11000000000000001</v>
      </c>
      <c r="G225" s="31">
        <f t="shared" si="73"/>
        <v>0.45466666666666661</v>
      </c>
      <c r="H225" s="31">
        <f t="shared" si="73"/>
        <v>0.18625000000000003</v>
      </c>
      <c r="I225" s="31">
        <f t="shared" si="73"/>
        <v>0.26666666666666666</v>
      </c>
      <c r="J225" s="31">
        <f t="shared" si="73"/>
        <v>0.15062500000000004</v>
      </c>
      <c r="K225" s="31">
        <f t="shared" si="73"/>
        <v>0.21000000000000002</v>
      </c>
      <c r="L225" s="31">
        <f t="shared" si="73"/>
        <v>0.24812500000000001</v>
      </c>
      <c r="M225" s="31">
        <f t="shared" si="73"/>
        <v>0.359375</v>
      </c>
      <c r="N225" s="31">
        <f t="shared" si="73"/>
        <v>0.27</v>
      </c>
      <c r="O225" s="31">
        <f t="shared" si="73"/>
        <v>0.29750000000000004</v>
      </c>
      <c r="P225" s="31">
        <f t="shared" si="73"/>
        <v>0.27000000000000007</v>
      </c>
      <c r="Q225" s="31">
        <f t="shared" si="73"/>
        <v>0.41562500000000002</v>
      </c>
      <c r="R225" s="31">
        <f t="shared" si="73"/>
        <v>0.24545454545454543</v>
      </c>
      <c r="S225" s="31">
        <f t="shared" si="73"/>
        <v>0.35333333333333333</v>
      </c>
      <c r="T225" s="31">
        <f t="shared" si="73"/>
        <v>0.27166666666666667</v>
      </c>
      <c r="U225" s="31">
        <f t="shared" si="73"/>
        <v>0.18000000000000002</v>
      </c>
      <c r="V225" s="31">
        <f t="shared" si="73"/>
        <v>0.23250000000000004</v>
      </c>
      <c r="W225" s="31">
        <f t="shared" si="73"/>
        <v>0.29454545454545455</v>
      </c>
      <c r="X225" s="31">
        <f t="shared" si="73"/>
        <v>0.27749999999999997</v>
      </c>
      <c r="Y225" s="31">
        <f t="shared" si="73"/>
        <v>0.24545454545454548</v>
      </c>
      <c r="Z225" s="31">
        <f t="shared" si="73"/>
        <v>0.35299999999999998</v>
      </c>
      <c r="AA225" s="31">
        <f t="shared" si="73"/>
        <v>0.2225</v>
      </c>
      <c r="AB225" s="31">
        <f t="shared" si="73"/>
        <v>0.12222222222222223</v>
      </c>
      <c r="AC225" s="31">
        <f t="shared" si="73"/>
        <v>0.34499999999999997</v>
      </c>
      <c r="AD225" s="31">
        <f t="shared" si="73"/>
        <v>0.30153846153846153</v>
      </c>
      <c r="AE225" s="31">
        <f t="shared" si="73"/>
        <v>0.27909090909090906</v>
      </c>
      <c r="AF225" s="31">
        <f t="shared" si="73"/>
        <v>0.28857142857142859</v>
      </c>
      <c r="AG225" s="31">
        <f t="shared" si="73"/>
        <v>0.39066666666666666</v>
      </c>
      <c r="AH225" s="31">
        <f t="shared" si="73"/>
        <v>0.35000000000000003</v>
      </c>
      <c r="AI225" s="31">
        <f t="shared" si="73"/>
        <v>0.38384615384615384</v>
      </c>
      <c r="AJ225" s="31">
        <f t="shared" si="73"/>
        <v>0.28333333333333338</v>
      </c>
      <c r="AK225" s="31">
        <f t="shared" si="73"/>
        <v>0.246</v>
      </c>
      <c r="AL225" s="31">
        <f t="shared" si="73"/>
        <v>0.29533333333333334</v>
      </c>
      <c r="AM225" s="31">
        <f t="shared" si="73"/>
        <v>0.34769230769230774</v>
      </c>
      <c r="AN225" s="31">
        <f t="shared" si="73"/>
        <v>0.23250000000000004</v>
      </c>
      <c r="AO225" s="31">
        <f t="shared" si="73"/>
        <v>0.36125000000000002</v>
      </c>
      <c r="AP225" s="31">
        <f t="shared" si="73"/>
        <v>0.2985714285714286</v>
      </c>
      <c r="AQ225" s="31">
        <f t="shared" si="73"/>
        <v>0.14000000000000001</v>
      </c>
      <c r="AR225" s="31">
        <f t="shared" si="73"/>
        <v>0.27</v>
      </c>
      <c r="AS225" s="31">
        <f t="shared" si="73"/>
        <v>0.22142857142857145</v>
      </c>
      <c r="AT225" s="31">
        <f t="shared" si="73"/>
        <v>0.19090909090909092</v>
      </c>
      <c r="AU225" s="31">
        <f t="shared" si="73"/>
        <v>0.21333333333333337</v>
      </c>
      <c r="AV225" s="31">
        <f t="shared" si="73"/>
        <v>0.27833333333333332</v>
      </c>
      <c r="AW225" s="31">
        <f t="shared" si="73"/>
        <v>0.32625000000000004</v>
      </c>
      <c r="AX225" s="31">
        <f t="shared" si="73"/>
        <v>0.13833333333333334</v>
      </c>
      <c r="AY225" s="31">
        <f t="shared" si="73"/>
        <v>0.25888888888888889</v>
      </c>
      <c r="AZ225" s="31">
        <f t="shared" si="73"/>
        <v>0.25624999999999998</v>
      </c>
      <c r="BA225" s="31">
        <f t="shared" si="73"/>
        <v>0.23249999999999998</v>
      </c>
      <c r="BB225" s="31">
        <f t="shared" si="73"/>
        <v>0.22000000000000003</v>
      </c>
      <c r="BC225" s="31">
        <f t="shared" si="73"/>
        <v>0.26</v>
      </c>
      <c r="BD225" s="31">
        <f t="shared" si="73"/>
        <v>0.13125000000000001</v>
      </c>
      <c r="BE225" s="31">
        <f t="shared" si="73"/>
        <v>0.28249999999999997</v>
      </c>
      <c r="BF225" s="31">
        <f t="shared" si="73"/>
        <v>0.30375000000000002</v>
      </c>
      <c r="BG225" s="31">
        <f t="shared" si="73"/>
        <v>0.27499999999999997</v>
      </c>
      <c r="BH225" s="31">
        <f t="shared" si="73"/>
        <v>0.2</v>
      </c>
      <c r="BI225" s="31">
        <f t="shared" si="73"/>
        <v>0.31</v>
      </c>
      <c r="BJ225" s="31">
        <f t="shared" si="73"/>
        <v>0.25375000000000003</v>
      </c>
      <c r="BK225" s="31">
        <f t="shared" si="73"/>
        <v>0.16833333333333336</v>
      </c>
      <c r="BL225" s="31">
        <f t="shared" si="73"/>
        <v>0.47555555555555556</v>
      </c>
      <c r="BM225" s="31">
        <f t="shared" si="73"/>
        <v>0.31384615384615394</v>
      </c>
      <c r="BN225" s="31">
        <f t="shared" si="73"/>
        <v>0.22363636363636363</v>
      </c>
      <c r="BO225" s="31">
        <f t="shared" ref="BO225:CK225" si="74">AVERAGE(BO$26:BO$45,BO$86:BO$89)</f>
        <v>0.44687500000000008</v>
      </c>
      <c r="BP225" s="31">
        <f t="shared" si="74"/>
        <v>0.12444444444444445</v>
      </c>
      <c r="BQ225" s="31">
        <f t="shared" si="74"/>
        <v>0.14000000000000001</v>
      </c>
      <c r="BR225" s="31">
        <f t="shared" si="74"/>
        <v>0.11833333333333335</v>
      </c>
      <c r="BS225" s="31">
        <f t="shared" si="74"/>
        <v>0.13500000000000001</v>
      </c>
      <c r="BT225" s="31">
        <f t="shared" si="74"/>
        <v>0.42399999999999999</v>
      </c>
      <c r="BU225" s="31">
        <f t="shared" si="74"/>
        <v>0.26357142857142857</v>
      </c>
      <c r="BV225" s="31">
        <f t="shared" si="74"/>
        <v>0.37000000000000005</v>
      </c>
      <c r="BW225" s="31">
        <f t="shared" si="74"/>
        <v>0.17222222222222219</v>
      </c>
      <c r="BX225" s="31">
        <f t="shared" si="74"/>
        <v>0.23250000000000001</v>
      </c>
      <c r="BY225" s="31">
        <f t="shared" si="74"/>
        <v>0.3116666666666667</v>
      </c>
      <c r="BZ225" s="31">
        <f t="shared" si="74"/>
        <v>0.46928571428571431</v>
      </c>
      <c r="CA225" s="31">
        <f t="shared" si="74"/>
        <v>0.3428571428571428</v>
      </c>
      <c r="CB225" s="31">
        <f t="shared" si="74"/>
        <v>0.29375000000000001</v>
      </c>
      <c r="CC225" s="31">
        <f t="shared" si="74"/>
        <v>0.41999999999999993</v>
      </c>
      <c r="CD225" s="31">
        <f t="shared" si="74"/>
        <v>0.30250000000000005</v>
      </c>
      <c r="CE225" s="31">
        <f t="shared" si="74"/>
        <v>0.11833333333333335</v>
      </c>
      <c r="CF225" s="31">
        <f t="shared" si="74"/>
        <v>0.15916666666666668</v>
      </c>
      <c r="CG225" s="31">
        <f t="shared" si="74"/>
        <v>0.16</v>
      </c>
      <c r="CH225" s="31">
        <f t="shared" si="74"/>
        <v>0.21312500000000004</v>
      </c>
      <c r="CI225" s="31">
        <f t="shared" si="74"/>
        <v>0.22999999999999998</v>
      </c>
      <c r="CJ225" s="31">
        <f t="shared" si="74"/>
        <v>0.28000000000000008</v>
      </c>
      <c r="CK225" s="31">
        <f t="shared" si="74"/>
        <v>0.33799999999999997</v>
      </c>
    </row>
    <row r="226" spans="1:89" x14ac:dyDescent="0.25">
      <c r="A226" s="33" t="s">
        <v>155</v>
      </c>
      <c r="B226" s="31">
        <f>AVERAGE(B$46:B$65,B$90:B$93)</f>
        <v>0.37687500000000002</v>
      </c>
      <c r="C226" s="31">
        <f t="shared" ref="C226:BN226" si="75">AVERAGE(C$46:C$65,C$90:C$93)</f>
        <v>0.29166666666666674</v>
      </c>
      <c r="D226" s="31">
        <f t="shared" si="75"/>
        <v>0.45458333333333351</v>
      </c>
      <c r="E226" s="31">
        <f t="shared" si="75"/>
        <v>0.14333333333333337</v>
      </c>
      <c r="F226" s="31">
        <f t="shared" si="75"/>
        <v>0.25062500000000004</v>
      </c>
      <c r="G226" s="31">
        <f t="shared" si="75"/>
        <v>0.32999999999999996</v>
      </c>
      <c r="H226" s="31">
        <f t="shared" si="75"/>
        <v>0.35562500000000002</v>
      </c>
      <c r="I226" s="31">
        <f t="shared" si="75"/>
        <v>0.3033333333333334</v>
      </c>
      <c r="J226" s="31">
        <f t="shared" si="75"/>
        <v>0.14250000000000002</v>
      </c>
      <c r="K226" s="31">
        <f t="shared" si="75"/>
        <v>0.24909090909090906</v>
      </c>
      <c r="L226" s="31">
        <f t="shared" si="75"/>
        <v>0.33875000000000005</v>
      </c>
      <c r="M226" s="31">
        <f t="shared" si="75"/>
        <v>0.31230769230769229</v>
      </c>
      <c r="N226" s="31">
        <f t="shared" si="75"/>
        <v>0.15777777777777777</v>
      </c>
      <c r="O226" s="31">
        <f t="shared" si="75"/>
        <v>0.30500000000000005</v>
      </c>
      <c r="P226" s="31">
        <f t="shared" si="75"/>
        <v>0.18333333333333335</v>
      </c>
      <c r="Q226" s="31">
        <f t="shared" si="75"/>
        <v>0.33333333333333331</v>
      </c>
      <c r="R226" s="31">
        <f t="shared" si="75"/>
        <v>0.27499999999999997</v>
      </c>
      <c r="S226" s="31">
        <f t="shared" si="75"/>
        <v>0.47166666666666668</v>
      </c>
      <c r="T226" s="31">
        <f t="shared" si="75"/>
        <v>0.14000000000000001</v>
      </c>
      <c r="U226" s="31">
        <f t="shared" si="75"/>
        <v>0.26</v>
      </c>
      <c r="V226" s="31">
        <f t="shared" si="75"/>
        <v>0.22125</v>
      </c>
      <c r="W226" s="31">
        <f t="shared" si="75"/>
        <v>9.1111111111111115E-2</v>
      </c>
      <c r="X226" s="31">
        <f t="shared" si="75"/>
        <v>0.22624999999999998</v>
      </c>
      <c r="Y226" s="31">
        <f t="shared" si="75"/>
        <v>0.14583333333333334</v>
      </c>
      <c r="Z226" s="31">
        <f t="shared" si="75"/>
        <v>0.23785714285714285</v>
      </c>
      <c r="AA226" s="31">
        <f t="shared" si="75"/>
        <v>0.25</v>
      </c>
      <c r="AB226" s="31">
        <f t="shared" si="75"/>
        <v>0.13</v>
      </c>
      <c r="AC226" s="31">
        <f t="shared" si="75"/>
        <v>0.21937500000000001</v>
      </c>
      <c r="AD226" s="31">
        <f t="shared" si="75"/>
        <v>0.48833333333333329</v>
      </c>
      <c r="AE226" s="31">
        <f t="shared" si="75"/>
        <v>0.13999999999999999</v>
      </c>
      <c r="AF226" s="31">
        <f t="shared" si="75"/>
        <v>0.23153846153846155</v>
      </c>
      <c r="AG226" s="31">
        <f t="shared" si="75"/>
        <v>0.31937500000000002</v>
      </c>
      <c r="AH226" s="31">
        <f t="shared" si="75"/>
        <v>0.18428571428571425</v>
      </c>
      <c r="AI226" s="31">
        <f t="shared" si="75"/>
        <v>0.21500000000000005</v>
      </c>
      <c r="AJ226" s="31">
        <f t="shared" si="75"/>
        <v>0.17000000000000004</v>
      </c>
      <c r="AK226" s="31">
        <f t="shared" si="75"/>
        <v>0.23799999999999999</v>
      </c>
      <c r="AL226" s="31">
        <f t="shared" si="75"/>
        <v>0.233125</v>
      </c>
      <c r="AM226" s="31">
        <f t="shared" si="75"/>
        <v>0.23</v>
      </c>
      <c r="AN226" s="31">
        <f t="shared" si="75"/>
        <v>0.19333333333333333</v>
      </c>
      <c r="AO226" s="31">
        <f t="shared" si="75"/>
        <v>0.35062500000000002</v>
      </c>
      <c r="AP226" s="31">
        <f t="shared" si="75"/>
        <v>0.12250000000000001</v>
      </c>
      <c r="AQ226" s="31">
        <f t="shared" si="75"/>
        <v>0.11750000000000002</v>
      </c>
      <c r="AR226" s="31">
        <f t="shared" si="75"/>
        <v>0.16545454545454547</v>
      </c>
      <c r="AS226" s="31">
        <f t="shared" si="75"/>
        <v>0.32187500000000002</v>
      </c>
      <c r="AT226" s="31">
        <f t="shared" si="75"/>
        <v>0.32545454545454544</v>
      </c>
      <c r="AU226" s="31">
        <f t="shared" si="75"/>
        <v>0.13583333333333336</v>
      </c>
      <c r="AV226" s="31">
        <f t="shared" si="75"/>
        <v>0.15636363636363637</v>
      </c>
      <c r="AW226" s="31">
        <f t="shared" si="75"/>
        <v>0.42249999999999999</v>
      </c>
      <c r="AX226" s="31">
        <f t="shared" si="75"/>
        <v>0.22333333333333336</v>
      </c>
      <c r="AY226" s="31">
        <f t="shared" si="75"/>
        <v>0.3125</v>
      </c>
      <c r="AZ226" s="31">
        <f t="shared" si="75"/>
        <v>0.20600000000000004</v>
      </c>
      <c r="BA226" s="31">
        <f t="shared" si="75"/>
        <v>0.17750000000000002</v>
      </c>
      <c r="BB226" s="31">
        <f t="shared" si="75"/>
        <v>0.29833333333333328</v>
      </c>
      <c r="BC226" s="31">
        <f t="shared" si="75"/>
        <v>0.21250000000000002</v>
      </c>
      <c r="BD226" s="31">
        <f t="shared" si="75"/>
        <v>0.22727272727272732</v>
      </c>
      <c r="BE226" s="31">
        <f t="shared" si="75"/>
        <v>0.30500000000000005</v>
      </c>
      <c r="BF226" s="31">
        <f t="shared" si="75"/>
        <v>0.26749999999999996</v>
      </c>
      <c r="BG226" s="31">
        <f t="shared" si="75"/>
        <v>0.23333333333333336</v>
      </c>
      <c r="BH226" s="31">
        <f t="shared" si="75"/>
        <v>0.21800000000000003</v>
      </c>
      <c r="BI226" s="31">
        <f t="shared" si="75"/>
        <v>0.16818181818181818</v>
      </c>
      <c r="BJ226" s="31">
        <f t="shared" si="75"/>
        <v>0.26</v>
      </c>
      <c r="BK226" s="31">
        <f t="shared" si="75"/>
        <v>0.20333333333333337</v>
      </c>
      <c r="BL226" s="31">
        <f t="shared" si="75"/>
        <v>0.38500000000000001</v>
      </c>
      <c r="BM226" s="31">
        <f t="shared" si="75"/>
        <v>0.39090909090909087</v>
      </c>
      <c r="BN226" s="31">
        <f t="shared" si="75"/>
        <v>0.22272727272727275</v>
      </c>
      <c r="BO226" s="31">
        <f t="shared" ref="BO226:CK226" si="76">AVERAGE(BO$46:BO$65,BO$90:BO$93)</f>
        <v>0.2207142857142857</v>
      </c>
      <c r="BP226" s="31">
        <f t="shared" si="76"/>
        <v>0.2218181818181818</v>
      </c>
      <c r="BQ226" s="31">
        <f t="shared" si="76"/>
        <v>0.21000000000000005</v>
      </c>
      <c r="BR226" s="31">
        <f t="shared" si="76"/>
        <v>0.14000000000000001</v>
      </c>
      <c r="BS226" s="31">
        <f t="shared" si="76"/>
        <v>0.11555555555555556</v>
      </c>
      <c r="BT226" s="31">
        <f t="shared" si="76"/>
        <v>0.32437500000000002</v>
      </c>
      <c r="BU226" s="31">
        <f t="shared" si="76"/>
        <v>0.24933333333333335</v>
      </c>
      <c r="BV226" s="31">
        <f t="shared" si="76"/>
        <v>0.38222222222222219</v>
      </c>
      <c r="BW226" s="31">
        <f t="shared" si="76"/>
        <v>0.1125</v>
      </c>
      <c r="BX226" s="31">
        <f t="shared" si="76"/>
        <v>0.28307692307692311</v>
      </c>
      <c r="BY226" s="31">
        <f t="shared" si="76"/>
        <v>0.31333333333333335</v>
      </c>
      <c r="BZ226" s="31">
        <f t="shared" si="76"/>
        <v>0.45333333333333325</v>
      </c>
      <c r="CA226" s="31">
        <f t="shared" si="76"/>
        <v>0.31</v>
      </c>
      <c r="CB226" s="31">
        <f t="shared" si="76"/>
        <v>0.3175</v>
      </c>
      <c r="CC226" s="31">
        <f t="shared" si="76"/>
        <v>0.38375000000000004</v>
      </c>
      <c r="CD226" s="31">
        <f t="shared" si="76"/>
        <v>0.37249999999999994</v>
      </c>
      <c r="CE226" s="31">
        <f t="shared" si="76"/>
        <v>0.13499999999999998</v>
      </c>
      <c r="CF226" s="31">
        <f t="shared" si="76"/>
        <v>0.17000000000000004</v>
      </c>
      <c r="CG226" s="31">
        <f t="shared" si="76"/>
        <v>0.11600000000000002</v>
      </c>
      <c r="CH226" s="31">
        <f t="shared" si="76"/>
        <v>0.23999999999999996</v>
      </c>
      <c r="CI226" s="31">
        <f t="shared" si="76"/>
        <v>0.21600000000000003</v>
      </c>
      <c r="CJ226" s="31">
        <f t="shared" si="76"/>
        <v>0.15076923076923079</v>
      </c>
      <c r="CK226" s="31">
        <f t="shared" si="76"/>
        <v>0.23374999999999996</v>
      </c>
    </row>
    <row r="227" spans="1:89" x14ac:dyDescent="0.25">
      <c r="A227" s="33" t="s">
        <v>156</v>
      </c>
      <c r="B227" s="31">
        <f>AVERAGE(B$66:B$85,B$94:B$97)</f>
        <v>0.41384615384615392</v>
      </c>
      <c r="C227" s="31">
        <f t="shared" ref="C227:BN227" si="77">AVERAGE(C$66:C$85,C$94:C$97)</f>
        <v>0.30687500000000001</v>
      </c>
      <c r="D227" s="31">
        <f t="shared" si="77"/>
        <v>0.38874999999999998</v>
      </c>
      <c r="E227" s="31">
        <f t="shared" si="77"/>
        <v>8.5384615384615378E-2</v>
      </c>
      <c r="F227" s="31">
        <f t="shared" si="77"/>
        <v>0.19</v>
      </c>
      <c r="G227" s="31">
        <f t="shared" si="77"/>
        <v>0.53374999999999995</v>
      </c>
      <c r="H227" s="31">
        <f t="shared" si="77"/>
        <v>0.17466666666666666</v>
      </c>
      <c r="I227" s="31">
        <f t="shared" si="77"/>
        <v>0.27666666666666667</v>
      </c>
      <c r="J227" s="31">
        <f t="shared" si="77"/>
        <v>0.18437500000000001</v>
      </c>
      <c r="K227" s="31">
        <f t="shared" si="77"/>
        <v>0.32300000000000001</v>
      </c>
      <c r="L227" s="31">
        <f t="shared" si="77"/>
        <v>0.25750000000000001</v>
      </c>
      <c r="M227" s="31">
        <f t="shared" si="77"/>
        <v>0.48375000000000001</v>
      </c>
      <c r="N227" s="31">
        <f t="shared" si="77"/>
        <v>0.12888888888888889</v>
      </c>
      <c r="O227" s="31">
        <f t="shared" si="77"/>
        <v>0.26750000000000002</v>
      </c>
      <c r="P227" s="31">
        <f t="shared" si="77"/>
        <v>0.44833333333333325</v>
      </c>
      <c r="Q227" s="31">
        <f t="shared" si="77"/>
        <v>0.28875000000000001</v>
      </c>
      <c r="R227" s="31">
        <f t="shared" si="77"/>
        <v>0.2290909090909091</v>
      </c>
      <c r="S227" s="31">
        <f t="shared" si="77"/>
        <v>0.39076923076923087</v>
      </c>
      <c r="T227" s="31">
        <f t="shared" si="77"/>
        <v>0.34</v>
      </c>
      <c r="U227" s="31">
        <f t="shared" si="77"/>
        <v>0.21857142857142858</v>
      </c>
      <c r="V227" s="31">
        <f t="shared" si="77"/>
        <v>0.1925</v>
      </c>
      <c r="W227" s="31">
        <f t="shared" si="77"/>
        <v>0.16625000000000001</v>
      </c>
      <c r="X227" s="31">
        <f t="shared" si="77"/>
        <v>0.37</v>
      </c>
      <c r="Y227" s="31">
        <f t="shared" si="77"/>
        <v>0.10666666666666669</v>
      </c>
      <c r="Z227" s="31">
        <f t="shared" si="77"/>
        <v>0.16545454545454544</v>
      </c>
      <c r="AA227" s="31">
        <f t="shared" si="77"/>
        <v>0.19833333333333333</v>
      </c>
      <c r="AB227" s="31">
        <f t="shared" si="77"/>
        <v>0.26800000000000002</v>
      </c>
      <c r="AC227" s="31">
        <f t="shared" si="77"/>
        <v>0.27875000000000005</v>
      </c>
      <c r="AD227" s="31">
        <f t="shared" si="77"/>
        <v>0.29416666666666669</v>
      </c>
      <c r="AE227" s="31">
        <f t="shared" si="77"/>
        <v>0.27250000000000002</v>
      </c>
      <c r="AF227" s="31">
        <f t="shared" si="77"/>
        <v>0.20400000000000004</v>
      </c>
      <c r="AG227" s="31">
        <f t="shared" si="77"/>
        <v>0.34333333333333338</v>
      </c>
      <c r="AH227" s="31">
        <f t="shared" si="77"/>
        <v>0.37571428571428572</v>
      </c>
      <c r="AI227" s="31">
        <f t="shared" si="77"/>
        <v>0.32999999999999996</v>
      </c>
      <c r="AJ227" s="31">
        <f t="shared" si="77"/>
        <v>0.40384615384615385</v>
      </c>
      <c r="AK227" s="31">
        <f t="shared" si="77"/>
        <v>0.17199999999999999</v>
      </c>
      <c r="AL227" s="31">
        <f t="shared" si="77"/>
        <v>0.65187499999999998</v>
      </c>
      <c r="AM227" s="31">
        <f t="shared" si="77"/>
        <v>0.35166666666666674</v>
      </c>
      <c r="AN227" s="31">
        <f t="shared" si="77"/>
        <v>0.15333333333333335</v>
      </c>
      <c r="AO227" s="31">
        <f t="shared" si="77"/>
        <v>0.58437499999999998</v>
      </c>
      <c r="AP227" s="31">
        <f t="shared" si="77"/>
        <v>0.33333333333333326</v>
      </c>
      <c r="AQ227" s="31">
        <f t="shared" si="77"/>
        <v>9.2499999999999999E-2</v>
      </c>
      <c r="AR227" s="31">
        <f t="shared" si="77"/>
        <v>0.5763636363636363</v>
      </c>
      <c r="AS227" s="31">
        <f t="shared" si="77"/>
        <v>0.41000000000000003</v>
      </c>
      <c r="AT227" s="31">
        <f t="shared" si="77"/>
        <v>0.5591666666666667</v>
      </c>
      <c r="AU227" s="31">
        <f t="shared" si="77"/>
        <v>0.16416666666666668</v>
      </c>
      <c r="AV227" s="31">
        <f t="shared" si="77"/>
        <v>0.16200000000000001</v>
      </c>
      <c r="AW227" s="31">
        <f t="shared" si="77"/>
        <v>0.22437500000000005</v>
      </c>
      <c r="AX227" s="31">
        <f t="shared" si="77"/>
        <v>0.13454545454545458</v>
      </c>
      <c r="AY227" s="31">
        <f t="shared" si="77"/>
        <v>0.38749999999999996</v>
      </c>
      <c r="AZ227" s="31">
        <f t="shared" si="77"/>
        <v>0.2106666666666667</v>
      </c>
      <c r="BA227" s="31">
        <f t="shared" si="77"/>
        <v>0.22000000000000003</v>
      </c>
      <c r="BB227" s="31">
        <f t="shared" si="77"/>
        <v>0.16818181818181818</v>
      </c>
      <c r="BC227" s="31">
        <f t="shared" si="77"/>
        <v>0.20250000000000001</v>
      </c>
      <c r="BD227" s="31">
        <f t="shared" si="77"/>
        <v>0.14833333333333334</v>
      </c>
      <c r="BE227" s="31">
        <f t="shared" si="77"/>
        <v>0.46000000000000008</v>
      </c>
      <c r="BF227" s="31">
        <f t="shared" si="77"/>
        <v>0.17125000000000001</v>
      </c>
      <c r="BG227" s="31">
        <f t="shared" si="77"/>
        <v>0.19090909090909092</v>
      </c>
      <c r="BH227" s="31">
        <f t="shared" si="77"/>
        <v>0.26500000000000001</v>
      </c>
      <c r="BI227" s="31">
        <f t="shared" si="77"/>
        <v>0.26666666666666666</v>
      </c>
      <c r="BJ227" s="31">
        <f t="shared" si="77"/>
        <v>0.33624999999999999</v>
      </c>
      <c r="BK227" s="31">
        <f t="shared" si="77"/>
        <v>0.21166666666666667</v>
      </c>
      <c r="BL227" s="31">
        <f t="shared" si="77"/>
        <v>0.45600000000000007</v>
      </c>
      <c r="BM227" s="31">
        <f t="shared" si="77"/>
        <v>0.21555555555555558</v>
      </c>
      <c r="BN227" s="31">
        <f t="shared" si="77"/>
        <v>0.18666666666666665</v>
      </c>
      <c r="BO227" s="31">
        <f t="shared" ref="BO227:CK227" si="78">AVERAGE(BO$66:BO$85,BO$94:BO$97)</f>
        <v>0.22785714285714284</v>
      </c>
      <c r="BP227" s="31">
        <f t="shared" si="78"/>
        <v>0.20666666666666669</v>
      </c>
      <c r="BQ227" s="31">
        <f t="shared" si="78"/>
        <v>0.12333333333333335</v>
      </c>
      <c r="BR227" s="31">
        <f t="shared" si="78"/>
        <v>0.10249999999999999</v>
      </c>
      <c r="BS227" s="31">
        <f t="shared" si="78"/>
        <v>0.23125000000000001</v>
      </c>
      <c r="BT227" s="31">
        <f t="shared" si="78"/>
        <v>0.32187499999999997</v>
      </c>
      <c r="BU227" s="31">
        <f t="shared" si="78"/>
        <v>0.19133333333333333</v>
      </c>
      <c r="BV227" s="31">
        <f t="shared" si="78"/>
        <v>0.40499999999999997</v>
      </c>
      <c r="BW227" s="31">
        <f t="shared" si="78"/>
        <v>0.17750000000000005</v>
      </c>
      <c r="BX227" s="31">
        <f t="shared" si="78"/>
        <v>0.23833333333333337</v>
      </c>
      <c r="BY227" s="31">
        <f t="shared" si="78"/>
        <v>0.28666666666666663</v>
      </c>
      <c r="BZ227" s="31">
        <f t="shared" si="78"/>
        <v>0.21937500000000004</v>
      </c>
      <c r="CA227" s="31">
        <f t="shared" si="78"/>
        <v>0.33499999999999996</v>
      </c>
      <c r="CB227" s="31">
        <f t="shared" si="78"/>
        <v>0.23</v>
      </c>
      <c r="CC227" s="31">
        <f t="shared" si="78"/>
        <v>0.43687500000000001</v>
      </c>
      <c r="CD227" s="31">
        <f t="shared" si="78"/>
        <v>0.58250000000000002</v>
      </c>
      <c r="CE227" s="31">
        <f t="shared" si="78"/>
        <v>0.18500000000000003</v>
      </c>
      <c r="CF227" s="31">
        <f t="shared" si="78"/>
        <v>0.12249999999999998</v>
      </c>
      <c r="CG227" s="31">
        <f t="shared" si="78"/>
        <v>0.12545454545454546</v>
      </c>
      <c r="CH227" s="31">
        <f t="shared" si="78"/>
        <v>0.25875000000000004</v>
      </c>
      <c r="CI227" s="31">
        <f t="shared" si="78"/>
        <v>0.26285714285714284</v>
      </c>
      <c r="CJ227" s="31">
        <f t="shared" si="78"/>
        <v>0.29428571428571432</v>
      </c>
      <c r="CK227" s="31">
        <f t="shared" si="78"/>
        <v>0.32133333333333336</v>
      </c>
    </row>
    <row r="228" spans="1:89" x14ac:dyDescent="0.25">
      <c r="A228" s="33" t="s">
        <v>157</v>
      </c>
      <c r="B228" s="31">
        <f>AVERAGE(B$26:B$97)</f>
        <v>0.33266666666666667</v>
      </c>
      <c r="C228" s="31">
        <f t="shared" ref="C228:BN228" si="79">AVERAGE(C$26:C$97)</f>
        <v>0.36051724137931035</v>
      </c>
      <c r="D228" s="31">
        <f t="shared" si="79"/>
        <v>0.46208333333333318</v>
      </c>
      <c r="E228" s="31">
        <f t="shared" si="79"/>
        <v>0.10787878787878791</v>
      </c>
      <c r="F228" s="31">
        <f t="shared" si="79"/>
        <v>0.1835416666666666</v>
      </c>
      <c r="G228" s="31">
        <f t="shared" si="79"/>
        <v>0.43937499999999996</v>
      </c>
      <c r="H228" s="31">
        <f t="shared" si="79"/>
        <v>0.24021276595744684</v>
      </c>
      <c r="I228" s="31">
        <f t="shared" si="79"/>
        <v>0.28222222222222215</v>
      </c>
      <c r="J228" s="31">
        <f t="shared" si="79"/>
        <v>0.15916666666666668</v>
      </c>
      <c r="K228" s="31">
        <f t="shared" si="79"/>
        <v>0.26032258064516128</v>
      </c>
      <c r="L228" s="31">
        <f t="shared" si="79"/>
        <v>0.28145833333333337</v>
      </c>
      <c r="M228" s="31">
        <f t="shared" si="79"/>
        <v>0.39</v>
      </c>
      <c r="N228" s="31">
        <f t="shared" si="79"/>
        <v>0.18230769230769231</v>
      </c>
      <c r="O228" s="31">
        <f t="shared" si="79"/>
        <v>0.29000000000000004</v>
      </c>
      <c r="P228" s="31">
        <f t="shared" si="79"/>
        <v>0.30055555555555563</v>
      </c>
      <c r="Q228" s="31">
        <f t="shared" si="79"/>
        <v>0.3470454545454546</v>
      </c>
      <c r="R228" s="31">
        <f t="shared" si="79"/>
        <v>0.25058823529411767</v>
      </c>
      <c r="S228" s="31">
        <f t="shared" si="79"/>
        <v>0.40486486486486495</v>
      </c>
      <c r="T228" s="31">
        <f t="shared" si="79"/>
        <v>0.25371428571428573</v>
      </c>
      <c r="U228" s="31">
        <f t="shared" si="79"/>
        <v>0.22044444444444444</v>
      </c>
      <c r="V228" s="31">
        <f t="shared" si="79"/>
        <v>0.21541666666666662</v>
      </c>
      <c r="W228" s="31">
        <f t="shared" si="79"/>
        <v>0.19249999999999995</v>
      </c>
      <c r="X228" s="31">
        <f t="shared" si="79"/>
        <v>0.29125000000000006</v>
      </c>
      <c r="Y228" s="31">
        <f t="shared" si="79"/>
        <v>0.16371428571428576</v>
      </c>
      <c r="Z228" s="31">
        <f t="shared" si="79"/>
        <v>0.24800000000000005</v>
      </c>
      <c r="AA228" s="31">
        <f t="shared" si="79"/>
        <v>0.22361111111111112</v>
      </c>
      <c r="AB228" s="31">
        <f t="shared" si="79"/>
        <v>0.17517241379310347</v>
      </c>
      <c r="AC228" s="31">
        <f t="shared" si="79"/>
        <v>0.28104166666666669</v>
      </c>
      <c r="AD228" s="31">
        <f t="shared" si="79"/>
        <v>0.35972972972972972</v>
      </c>
      <c r="AE228" s="31">
        <f t="shared" si="79"/>
        <v>0.22931034482758619</v>
      </c>
      <c r="AF228" s="31">
        <f t="shared" si="79"/>
        <v>0.24071428571428574</v>
      </c>
      <c r="AG228" s="31">
        <f t="shared" si="79"/>
        <v>0.35043478260869565</v>
      </c>
      <c r="AH228" s="31">
        <f t="shared" si="79"/>
        <v>0.30545454545454537</v>
      </c>
      <c r="AI228" s="31">
        <f t="shared" si="79"/>
        <v>0.29918918918918913</v>
      </c>
      <c r="AJ228" s="31">
        <f t="shared" si="79"/>
        <v>0.28578947368421054</v>
      </c>
      <c r="AK228" s="31">
        <f t="shared" si="79"/>
        <v>0.21866666666666668</v>
      </c>
      <c r="AL228" s="31">
        <f t="shared" si="79"/>
        <v>0.39553191489361694</v>
      </c>
      <c r="AM228" s="31">
        <f t="shared" si="79"/>
        <v>0.3108108108108108</v>
      </c>
      <c r="AN228" s="31">
        <f t="shared" si="79"/>
        <v>0.19700000000000004</v>
      </c>
      <c r="AO228" s="31">
        <f t="shared" si="79"/>
        <v>0.43208333333333332</v>
      </c>
      <c r="AP228" s="31">
        <f t="shared" si="79"/>
        <v>0.24755555555555553</v>
      </c>
      <c r="AQ228" s="31">
        <f t="shared" si="79"/>
        <v>0.1166666666666667</v>
      </c>
      <c r="AR228" s="31">
        <f t="shared" si="79"/>
        <v>0.33937499999999993</v>
      </c>
      <c r="AS228" s="31">
        <f t="shared" si="79"/>
        <v>0.30342105263157904</v>
      </c>
      <c r="AT228" s="31">
        <f t="shared" si="79"/>
        <v>0.36441176470588232</v>
      </c>
      <c r="AU228" s="31">
        <f t="shared" si="79"/>
        <v>0.1711111111111111</v>
      </c>
      <c r="AV228" s="31">
        <f t="shared" si="79"/>
        <v>0.20242424242424245</v>
      </c>
      <c r="AW228" s="31">
        <f t="shared" si="79"/>
        <v>0.32437500000000008</v>
      </c>
      <c r="AX228" s="31">
        <f t="shared" si="79"/>
        <v>0.16628571428571426</v>
      </c>
      <c r="AY228" s="31">
        <f t="shared" si="79"/>
        <v>0.31719999999999998</v>
      </c>
      <c r="AZ228" s="31">
        <f t="shared" si="79"/>
        <v>0.22500000000000001</v>
      </c>
      <c r="BA228" s="31">
        <f t="shared" si="79"/>
        <v>0.21000000000000005</v>
      </c>
      <c r="BB228" s="31">
        <f t="shared" si="79"/>
        <v>0.23193548387096771</v>
      </c>
      <c r="BC228" s="31">
        <f t="shared" si="79"/>
        <v>0.22500000000000001</v>
      </c>
      <c r="BD228" s="31">
        <f t="shared" si="79"/>
        <v>0.17193548387096771</v>
      </c>
      <c r="BE228" s="31">
        <f t="shared" si="79"/>
        <v>0.34916666666666668</v>
      </c>
      <c r="BF228" s="31">
        <f t="shared" si="79"/>
        <v>0.24749999999999997</v>
      </c>
      <c r="BG228" s="31">
        <f t="shared" si="79"/>
        <v>0.23428571428571426</v>
      </c>
      <c r="BH228" s="31">
        <f t="shared" si="79"/>
        <v>0.22692307692307698</v>
      </c>
      <c r="BI228" s="31">
        <f t="shared" si="79"/>
        <v>0.25057142857142861</v>
      </c>
      <c r="BJ228" s="31">
        <f t="shared" si="79"/>
        <v>0.28333333333333338</v>
      </c>
      <c r="BK228" s="31">
        <f t="shared" si="79"/>
        <v>0.19444444444444453</v>
      </c>
      <c r="BL228" s="31">
        <f t="shared" si="79"/>
        <v>0.44148148148148147</v>
      </c>
      <c r="BM228" s="31">
        <f t="shared" si="79"/>
        <v>0.31272727272727274</v>
      </c>
      <c r="BN228" s="31">
        <f t="shared" si="79"/>
        <v>0.21029411764705883</v>
      </c>
      <c r="BO228" s="31">
        <f t="shared" ref="BO228:CK228" si="80">AVERAGE(BO$26:BO$97)</f>
        <v>0.30522727272727268</v>
      </c>
      <c r="BP228" s="31">
        <f t="shared" si="80"/>
        <v>0.18689655172413794</v>
      </c>
      <c r="BQ228" s="31">
        <f t="shared" si="80"/>
        <v>0.15777777777777777</v>
      </c>
      <c r="BR228" s="31">
        <f t="shared" si="80"/>
        <v>0.11971428571428573</v>
      </c>
      <c r="BS228" s="31">
        <f t="shared" si="80"/>
        <v>0.15880000000000005</v>
      </c>
      <c r="BT228" s="31">
        <f t="shared" si="80"/>
        <v>0.35531914893617028</v>
      </c>
      <c r="BU228" s="31">
        <f t="shared" si="80"/>
        <v>0.23409090909090907</v>
      </c>
      <c r="BV228" s="31">
        <f t="shared" si="80"/>
        <v>0.3856</v>
      </c>
      <c r="BW228" s="31">
        <f t="shared" si="80"/>
        <v>0.15480000000000005</v>
      </c>
      <c r="BX228" s="31">
        <f t="shared" si="80"/>
        <v>0.25216216216216214</v>
      </c>
      <c r="BY228" s="31">
        <f t="shared" si="80"/>
        <v>0.30388888888888899</v>
      </c>
      <c r="BZ228" s="31">
        <f t="shared" si="80"/>
        <v>0.37511111111111117</v>
      </c>
      <c r="CA228" s="31">
        <f t="shared" si="80"/>
        <v>0.32948717948717948</v>
      </c>
      <c r="CB228" s="31">
        <f t="shared" si="80"/>
        <v>0.28041666666666659</v>
      </c>
      <c r="CC228" s="31">
        <f t="shared" si="80"/>
        <v>0.41354166666666653</v>
      </c>
      <c r="CD228" s="31">
        <f t="shared" si="80"/>
        <v>0.41916666666666652</v>
      </c>
      <c r="CE228" s="31">
        <f t="shared" si="80"/>
        <v>0.14611111111111114</v>
      </c>
      <c r="CF228" s="31">
        <f t="shared" si="80"/>
        <v>0.15055555555555561</v>
      </c>
      <c r="CG228" s="31">
        <f t="shared" si="80"/>
        <v>0.13172413793103452</v>
      </c>
      <c r="CH228" s="31">
        <f t="shared" si="80"/>
        <v>0.23723404255319153</v>
      </c>
      <c r="CI228" s="31">
        <f t="shared" si="80"/>
        <v>0.23941176470588238</v>
      </c>
      <c r="CJ228" s="31">
        <f t="shared" si="80"/>
        <v>0.24476190476190482</v>
      </c>
      <c r="CK228" s="31">
        <f t="shared" si="80"/>
        <v>0.296304347826087</v>
      </c>
    </row>
    <row r="229" spans="1:89" x14ac:dyDescent="0.25">
      <c r="A229" s="33" t="s">
        <v>596</v>
      </c>
      <c r="B229" s="31">
        <f>_xlfn.STDEV.S(B$26:B$97)</f>
        <v>0.20597219582881934</v>
      </c>
      <c r="C229" s="31">
        <f t="shared" ref="C229:BN229" si="81">_xlfn.STDEV.S(C$26:C$97)</f>
        <v>0.14410549758549032</v>
      </c>
      <c r="D229" s="31">
        <f t="shared" si="81"/>
        <v>0.12220898171275155</v>
      </c>
      <c r="E229" s="31">
        <f t="shared" si="81"/>
        <v>4.3139133608416917E-2</v>
      </c>
      <c r="F229" s="31">
        <f t="shared" si="81"/>
        <v>0.15732456738712525</v>
      </c>
      <c r="G229" s="31">
        <f t="shared" si="81"/>
        <v>0.20857330265555374</v>
      </c>
      <c r="H229" s="31">
        <f t="shared" si="81"/>
        <v>0.15973468983860495</v>
      </c>
      <c r="I229" s="31">
        <f t="shared" si="81"/>
        <v>0.10709438056782623</v>
      </c>
      <c r="J229" s="31">
        <f t="shared" si="81"/>
        <v>0.10006026552827378</v>
      </c>
      <c r="K229" s="31">
        <f t="shared" si="81"/>
        <v>9.9815959678057495E-2</v>
      </c>
      <c r="L229" s="31">
        <f t="shared" si="81"/>
        <v>0.22884529368050435</v>
      </c>
      <c r="M229" s="31">
        <f t="shared" si="81"/>
        <v>0.14641162397966787</v>
      </c>
      <c r="N229" s="31">
        <f t="shared" si="81"/>
        <v>0.13063866785321085</v>
      </c>
      <c r="O229" s="31">
        <f t="shared" si="81"/>
        <v>0.11375029861403703</v>
      </c>
      <c r="P229" s="31">
        <f t="shared" si="81"/>
        <v>0.18228618699247054</v>
      </c>
      <c r="Q229" s="31">
        <f t="shared" si="81"/>
        <v>0.27190610165715884</v>
      </c>
      <c r="R229" s="31">
        <f t="shared" si="81"/>
        <v>0.13533216546302898</v>
      </c>
      <c r="S229" s="31">
        <f t="shared" si="81"/>
        <v>0.1541395763877953</v>
      </c>
      <c r="T229" s="31">
        <f t="shared" si="81"/>
        <v>0.14501695061745901</v>
      </c>
      <c r="U229" s="31">
        <f t="shared" si="81"/>
        <v>0.13317718128929448</v>
      </c>
      <c r="V229" s="31">
        <f t="shared" si="81"/>
        <v>8.4027902543126282E-2</v>
      </c>
      <c r="W229" s="31">
        <f t="shared" si="81"/>
        <v>0.21012562380104391</v>
      </c>
      <c r="X229" s="31">
        <f t="shared" si="81"/>
        <v>0.12480637177156696</v>
      </c>
      <c r="Y229" s="31">
        <f t="shared" si="81"/>
        <v>9.8102159066176281E-2</v>
      </c>
      <c r="Z229" s="31">
        <f t="shared" si="81"/>
        <v>0.16021676493022147</v>
      </c>
      <c r="AA229" s="31">
        <f t="shared" si="81"/>
        <v>0.12226792074965714</v>
      </c>
      <c r="AB229" s="31">
        <f t="shared" si="81"/>
        <v>0.14497834049202887</v>
      </c>
      <c r="AC229" s="31">
        <f t="shared" si="81"/>
        <v>0.1459268190732009</v>
      </c>
      <c r="AD229" s="31">
        <f t="shared" si="81"/>
        <v>0.28296531478145764</v>
      </c>
      <c r="AE229" s="31">
        <f t="shared" si="81"/>
        <v>0.191943649366213</v>
      </c>
      <c r="AF229" s="31">
        <f t="shared" si="81"/>
        <v>0.13765267102283646</v>
      </c>
      <c r="AG229" s="31">
        <f t="shared" si="81"/>
        <v>0.12379115965095985</v>
      </c>
      <c r="AH229" s="31">
        <f t="shared" si="81"/>
        <v>0.18768422943566257</v>
      </c>
      <c r="AI229" s="31">
        <f t="shared" si="81"/>
        <v>0.13544942431234827</v>
      </c>
      <c r="AJ229" s="31">
        <f t="shared" si="81"/>
        <v>0.19851654678051753</v>
      </c>
      <c r="AK229" s="31">
        <f t="shared" si="81"/>
        <v>0.11410017780315967</v>
      </c>
      <c r="AL229" s="31">
        <f t="shared" si="81"/>
        <v>0.25917770058598033</v>
      </c>
      <c r="AM229" s="31">
        <f t="shared" si="81"/>
        <v>0.22274023707721338</v>
      </c>
      <c r="AN229" s="31">
        <f t="shared" si="81"/>
        <v>0.11987600431385922</v>
      </c>
      <c r="AO229" s="31">
        <f t="shared" si="81"/>
        <v>0.18403235531128329</v>
      </c>
      <c r="AP229" s="31">
        <f t="shared" si="81"/>
        <v>0.20446332806949161</v>
      </c>
      <c r="AQ229" s="31">
        <f t="shared" si="81"/>
        <v>7.1909766323870195E-2</v>
      </c>
      <c r="AR229" s="31">
        <f t="shared" si="81"/>
        <v>0.20874335994848006</v>
      </c>
      <c r="AS229" s="31">
        <f t="shared" si="81"/>
        <v>0.12085900464701581</v>
      </c>
      <c r="AT229" s="31">
        <f t="shared" si="81"/>
        <v>0.21874561365604839</v>
      </c>
      <c r="AU229" s="31">
        <f t="shared" si="81"/>
        <v>0.12473463896901366</v>
      </c>
      <c r="AV229" s="31">
        <f t="shared" si="81"/>
        <v>0.1107652445216431</v>
      </c>
      <c r="AW229" s="31">
        <f t="shared" si="81"/>
        <v>0.1567204619425597</v>
      </c>
      <c r="AX229" s="31">
        <f t="shared" si="81"/>
        <v>9.3150280675454639E-2</v>
      </c>
      <c r="AY229" s="31">
        <f t="shared" si="81"/>
        <v>0.12607934009979596</v>
      </c>
      <c r="AZ229" s="31">
        <f t="shared" si="81"/>
        <v>0.11377853732385372</v>
      </c>
      <c r="BA229" s="31">
        <f t="shared" si="81"/>
        <v>0.10210821199355966</v>
      </c>
      <c r="BB229" s="31">
        <f t="shared" si="81"/>
        <v>8.6116949738469437E-2</v>
      </c>
      <c r="BC229" s="31">
        <f t="shared" si="81"/>
        <v>0.2029564099697915</v>
      </c>
      <c r="BD229" s="31">
        <f t="shared" si="81"/>
        <v>0.17702013736368549</v>
      </c>
      <c r="BE229" s="31">
        <f t="shared" si="81"/>
        <v>0.35907994346259642</v>
      </c>
      <c r="BF229" s="31">
        <f t="shared" si="81"/>
        <v>0.12912965610233151</v>
      </c>
      <c r="BG229" s="31">
        <f t="shared" si="81"/>
        <v>0.13638797847416362</v>
      </c>
      <c r="BH229" s="31">
        <f t="shared" si="81"/>
        <v>7.8779146010564433E-2</v>
      </c>
      <c r="BI229" s="31">
        <f t="shared" si="81"/>
        <v>0.17806051279968677</v>
      </c>
      <c r="BJ229" s="31">
        <f t="shared" si="81"/>
        <v>8.4424737085075099E-2</v>
      </c>
      <c r="BK229" s="31">
        <f t="shared" si="81"/>
        <v>7.1331998207353933E-2</v>
      </c>
      <c r="BL229" s="31">
        <f t="shared" si="81"/>
        <v>0.12960602145626124</v>
      </c>
      <c r="BM229" s="31">
        <f t="shared" si="81"/>
        <v>0.13129815134058251</v>
      </c>
      <c r="BN229" s="31">
        <f t="shared" si="81"/>
        <v>0.14044270467946246</v>
      </c>
      <c r="BO229" s="31">
        <f t="shared" ref="BO229:CK229" si="82">_xlfn.STDEV.S(BO$26:BO$97)</f>
        <v>0.22443198209644241</v>
      </c>
      <c r="BP229" s="31">
        <f t="shared" si="82"/>
        <v>0.11035991276196074</v>
      </c>
      <c r="BQ229" s="31">
        <f t="shared" si="82"/>
        <v>0.11551403405427442</v>
      </c>
      <c r="BR229" s="31">
        <f t="shared" si="82"/>
        <v>5.8535344490502877E-2</v>
      </c>
      <c r="BS229" s="31">
        <f t="shared" si="82"/>
        <v>0.13207699774500223</v>
      </c>
      <c r="BT229" s="31">
        <f t="shared" si="82"/>
        <v>0.11507749872283193</v>
      </c>
      <c r="BU229" s="31">
        <f t="shared" si="82"/>
        <v>0.13411758433203805</v>
      </c>
      <c r="BV229" s="31">
        <f t="shared" si="82"/>
        <v>0.11409352888456596</v>
      </c>
      <c r="BW229" s="31">
        <f t="shared" si="82"/>
        <v>8.8370432460938633E-2</v>
      </c>
      <c r="BX229" s="31">
        <f t="shared" si="82"/>
        <v>0.14255866502241449</v>
      </c>
      <c r="BY229" s="31">
        <f t="shared" si="82"/>
        <v>0.14027071332203639</v>
      </c>
      <c r="BZ229" s="31">
        <f t="shared" si="82"/>
        <v>0.28208333892842746</v>
      </c>
      <c r="CA229" s="31">
        <f t="shared" si="82"/>
        <v>0.23513656410409131</v>
      </c>
      <c r="CB229" s="31">
        <f t="shared" si="82"/>
        <v>0.13989061461717517</v>
      </c>
      <c r="CC229" s="31">
        <f t="shared" si="82"/>
        <v>0.20334950086869211</v>
      </c>
      <c r="CD229" s="31">
        <f t="shared" si="82"/>
        <v>0.26945866290489329</v>
      </c>
      <c r="CE229" s="31">
        <f t="shared" si="82"/>
        <v>7.9112136608298952E-2</v>
      </c>
      <c r="CF229" s="31">
        <f t="shared" si="82"/>
        <v>9.4625410191809686E-2</v>
      </c>
      <c r="CG229" s="31">
        <f t="shared" si="82"/>
        <v>5.4580802846869676E-2</v>
      </c>
      <c r="CH229" s="31">
        <f t="shared" si="82"/>
        <v>0.15364699982440799</v>
      </c>
      <c r="CI229" s="31">
        <f t="shared" si="82"/>
        <v>7.8583720130308898E-2</v>
      </c>
      <c r="CJ229" s="31">
        <f t="shared" si="82"/>
        <v>0.14913143810219801</v>
      </c>
      <c r="CK229" s="31">
        <f t="shared" si="82"/>
        <v>0.18657567658134697</v>
      </c>
    </row>
    <row r="230" spans="1:89" x14ac:dyDescent="0.25">
      <c r="A230" s="33" t="s">
        <v>158</v>
      </c>
      <c r="B230" s="31">
        <f>MAX(B$26:B$45,B$86:B$89)</f>
        <v>0.32</v>
      </c>
      <c r="C230" s="31">
        <f t="shared" ref="C230:BN230" si="83">MAX(C$26:C$45,C$86:C$89)</f>
        <v>0.7</v>
      </c>
      <c r="D230" s="31">
        <f t="shared" si="83"/>
        <v>0.7</v>
      </c>
      <c r="E230" s="31">
        <f t="shared" si="83"/>
        <v>0.13</v>
      </c>
      <c r="F230" s="31">
        <f t="shared" si="83"/>
        <v>0.36</v>
      </c>
      <c r="G230" s="31">
        <f t="shared" si="83"/>
        <v>0.78</v>
      </c>
      <c r="H230" s="31">
        <f t="shared" si="83"/>
        <v>0.36</v>
      </c>
      <c r="I230" s="31">
        <f t="shared" si="83"/>
        <v>0.42</v>
      </c>
      <c r="J230" s="31">
        <f t="shared" si="83"/>
        <v>0.44</v>
      </c>
      <c r="K230" s="31">
        <f t="shared" si="83"/>
        <v>0.28000000000000003</v>
      </c>
      <c r="L230" s="31">
        <f t="shared" si="83"/>
        <v>0.54</v>
      </c>
      <c r="M230" s="31">
        <f t="shared" si="83"/>
        <v>0.62</v>
      </c>
      <c r="N230" s="31">
        <f t="shared" si="83"/>
        <v>0.68</v>
      </c>
      <c r="O230" s="31">
        <f t="shared" si="83"/>
        <v>0.5</v>
      </c>
      <c r="P230" s="31">
        <f t="shared" si="83"/>
        <v>0.68</v>
      </c>
      <c r="Q230" s="31">
        <f t="shared" si="83"/>
        <v>1.5</v>
      </c>
      <c r="R230" s="31">
        <f t="shared" si="83"/>
        <v>0.5</v>
      </c>
      <c r="S230" s="31">
        <f t="shared" si="83"/>
        <v>0.56000000000000005</v>
      </c>
      <c r="T230" s="31">
        <f t="shared" si="83"/>
        <v>0.4</v>
      </c>
      <c r="U230" s="31">
        <f t="shared" si="83"/>
        <v>0.44</v>
      </c>
      <c r="V230" s="31">
        <f t="shared" si="83"/>
        <v>0.36</v>
      </c>
      <c r="W230" s="31">
        <f t="shared" si="83"/>
        <v>0.8</v>
      </c>
      <c r="X230" s="31">
        <f t="shared" si="83"/>
        <v>0.5</v>
      </c>
      <c r="Y230" s="31">
        <f t="shared" si="83"/>
        <v>0.48</v>
      </c>
      <c r="Z230" s="31">
        <f t="shared" si="83"/>
        <v>0.68</v>
      </c>
      <c r="AA230" s="31">
        <f t="shared" si="83"/>
        <v>0.54</v>
      </c>
      <c r="AB230" s="31">
        <f t="shared" si="83"/>
        <v>0.28000000000000003</v>
      </c>
      <c r="AC230" s="31">
        <f t="shared" si="83"/>
        <v>0.84</v>
      </c>
      <c r="AD230" s="31">
        <f t="shared" si="83"/>
        <v>1.3</v>
      </c>
      <c r="AE230" s="31">
        <f t="shared" si="83"/>
        <v>0.8</v>
      </c>
      <c r="AF230" s="31">
        <f t="shared" si="83"/>
        <v>0.7</v>
      </c>
      <c r="AG230" s="31">
        <f t="shared" si="83"/>
        <v>0.62</v>
      </c>
      <c r="AH230" s="31">
        <f t="shared" si="83"/>
        <v>0.8</v>
      </c>
      <c r="AI230" s="31">
        <f t="shared" si="83"/>
        <v>0.64</v>
      </c>
      <c r="AJ230" s="31">
        <f t="shared" si="83"/>
        <v>0.57999999999999996</v>
      </c>
      <c r="AK230" s="31">
        <f t="shared" si="83"/>
        <v>0.56000000000000005</v>
      </c>
      <c r="AL230" s="31">
        <f t="shared" si="83"/>
        <v>0.68</v>
      </c>
      <c r="AM230" s="31">
        <f t="shared" si="83"/>
        <v>0.74</v>
      </c>
      <c r="AN230" s="31">
        <f t="shared" si="83"/>
        <v>0.54</v>
      </c>
      <c r="AO230" s="31">
        <f t="shared" si="83"/>
        <v>0.6</v>
      </c>
      <c r="AP230" s="31">
        <f t="shared" si="83"/>
        <v>0.88</v>
      </c>
      <c r="AQ230" s="31">
        <f t="shared" si="83"/>
        <v>0.3</v>
      </c>
      <c r="AR230" s="31">
        <f t="shared" si="83"/>
        <v>0.5</v>
      </c>
      <c r="AS230" s="31">
        <f t="shared" si="83"/>
        <v>0.38</v>
      </c>
      <c r="AT230" s="31">
        <f t="shared" si="83"/>
        <v>0.46</v>
      </c>
      <c r="AU230" s="31">
        <f t="shared" si="83"/>
        <v>0.5</v>
      </c>
      <c r="AV230" s="31">
        <f t="shared" si="83"/>
        <v>0.48</v>
      </c>
      <c r="AW230" s="31">
        <f t="shared" si="83"/>
        <v>0.59</v>
      </c>
      <c r="AX230" s="31">
        <f t="shared" si="83"/>
        <v>0.26</v>
      </c>
      <c r="AY230" s="31">
        <f t="shared" si="83"/>
        <v>0.36</v>
      </c>
      <c r="AZ230" s="31">
        <f t="shared" si="83"/>
        <v>0.56000000000000005</v>
      </c>
      <c r="BA230" s="31">
        <f t="shared" si="83"/>
        <v>0.53</v>
      </c>
      <c r="BB230" s="31">
        <f t="shared" si="83"/>
        <v>0.3</v>
      </c>
      <c r="BC230" s="31">
        <f t="shared" si="83"/>
        <v>0.7</v>
      </c>
      <c r="BD230" s="31">
        <f t="shared" si="83"/>
        <v>0.24</v>
      </c>
      <c r="BE230" s="31">
        <f t="shared" si="83"/>
        <v>0.42</v>
      </c>
      <c r="BF230" s="31">
        <f t="shared" si="83"/>
        <v>0.5</v>
      </c>
      <c r="BG230" s="31">
        <f t="shared" si="83"/>
        <v>0.62</v>
      </c>
      <c r="BH230" s="31">
        <f t="shared" si="83"/>
        <v>0.28000000000000003</v>
      </c>
      <c r="BI230" s="31">
        <f t="shared" si="83"/>
        <v>0.74</v>
      </c>
      <c r="BJ230" s="31">
        <f t="shared" si="83"/>
        <v>0.36</v>
      </c>
      <c r="BK230" s="31">
        <f t="shared" si="83"/>
        <v>0.3</v>
      </c>
      <c r="BL230" s="31">
        <f t="shared" si="83"/>
        <v>0.68</v>
      </c>
      <c r="BM230" s="31">
        <f t="shared" si="83"/>
        <v>0.4</v>
      </c>
      <c r="BN230" s="31">
        <f t="shared" si="83"/>
        <v>0.54</v>
      </c>
      <c r="BO230" s="31">
        <f t="shared" ref="BO230:CK230" si="84">MAX(BO$26:BO$45,BO$86:BO$89)</f>
        <v>1.08</v>
      </c>
      <c r="BP230" s="31">
        <f t="shared" si="84"/>
        <v>0.24</v>
      </c>
      <c r="BQ230" s="31">
        <f t="shared" si="84"/>
        <v>0.28000000000000003</v>
      </c>
      <c r="BR230" s="31">
        <f t="shared" si="84"/>
        <v>0.26</v>
      </c>
      <c r="BS230" s="31">
        <f t="shared" si="84"/>
        <v>0.18</v>
      </c>
      <c r="BT230" s="31">
        <f t="shared" si="84"/>
        <v>0.56000000000000005</v>
      </c>
      <c r="BU230" s="31">
        <f t="shared" si="84"/>
        <v>0.57999999999999996</v>
      </c>
      <c r="BV230" s="31">
        <f t="shared" si="84"/>
        <v>0.6</v>
      </c>
      <c r="BW230" s="31">
        <f t="shared" si="84"/>
        <v>0.44</v>
      </c>
      <c r="BX230" s="31">
        <f t="shared" si="84"/>
        <v>0.55000000000000004</v>
      </c>
      <c r="BY230" s="31">
        <f t="shared" si="84"/>
        <v>0.5</v>
      </c>
      <c r="BZ230" s="31">
        <f t="shared" si="84"/>
        <v>1.1000000000000001</v>
      </c>
      <c r="CA230" s="31">
        <f t="shared" si="84"/>
        <v>0.6</v>
      </c>
      <c r="CB230" s="31">
        <f t="shared" si="84"/>
        <v>0.5</v>
      </c>
      <c r="CC230" s="31">
        <f t="shared" si="84"/>
        <v>0.74</v>
      </c>
      <c r="CD230" s="31">
        <f t="shared" si="84"/>
        <v>0.86</v>
      </c>
      <c r="CE230" s="31">
        <f t="shared" si="84"/>
        <v>0.3</v>
      </c>
      <c r="CF230" s="31">
        <f t="shared" si="84"/>
        <v>0.38</v>
      </c>
      <c r="CG230" s="31">
        <f t="shared" si="84"/>
        <v>0.24</v>
      </c>
      <c r="CH230" s="31">
        <f t="shared" si="84"/>
        <v>0.59</v>
      </c>
      <c r="CI230" s="31">
        <f t="shared" si="84"/>
        <v>0.3</v>
      </c>
      <c r="CJ230" s="31">
        <f t="shared" si="84"/>
        <v>0.6</v>
      </c>
      <c r="CK230" s="31">
        <f t="shared" si="84"/>
        <v>0.64</v>
      </c>
    </row>
    <row r="231" spans="1:89" x14ac:dyDescent="0.25">
      <c r="A231" s="33" t="s">
        <v>159</v>
      </c>
      <c r="B231" s="31">
        <f>MAX(B$46:B$65,B$90:B$93)</f>
        <v>1</v>
      </c>
      <c r="C231" s="31">
        <f t="shared" ref="C231:BN231" si="85">MAX(C$46:C$65,C$90:C$93)</f>
        <v>0.46</v>
      </c>
      <c r="D231" s="31">
        <f t="shared" si="85"/>
        <v>0.68</v>
      </c>
      <c r="E231" s="31">
        <f t="shared" si="85"/>
        <v>0.24</v>
      </c>
      <c r="F231" s="31">
        <f t="shared" si="85"/>
        <v>0.59</v>
      </c>
      <c r="G231" s="31">
        <f t="shared" si="85"/>
        <v>0.46</v>
      </c>
      <c r="H231" s="31">
        <f t="shared" si="85"/>
        <v>0.62</v>
      </c>
      <c r="I231" s="31">
        <f t="shared" si="85"/>
        <v>0.5</v>
      </c>
      <c r="J231" s="31">
        <f t="shared" si="85"/>
        <v>0.44</v>
      </c>
      <c r="K231" s="31">
        <f t="shared" si="85"/>
        <v>0.52</v>
      </c>
      <c r="L231" s="31">
        <f t="shared" si="85"/>
        <v>1.5</v>
      </c>
      <c r="M231" s="31">
        <f t="shared" si="85"/>
        <v>0.48</v>
      </c>
      <c r="N231" s="31">
        <f t="shared" si="85"/>
        <v>0.28000000000000003</v>
      </c>
      <c r="O231" s="31">
        <f t="shared" si="85"/>
        <v>0.56000000000000005</v>
      </c>
      <c r="P231" s="31">
        <f t="shared" si="85"/>
        <v>0.36</v>
      </c>
      <c r="Q231" s="31">
        <f t="shared" si="85"/>
        <v>0.78</v>
      </c>
      <c r="R231" s="31">
        <f t="shared" si="85"/>
        <v>0.62</v>
      </c>
      <c r="S231" s="31">
        <f t="shared" si="85"/>
        <v>0.7</v>
      </c>
      <c r="T231" s="31">
        <f t="shared" si="85"/>
        <v>0.24</v>
      </c>
      <c r="U231" s="31">
        <f t="shared" si="85"/>
        <v>0.54</v>
      </c>
      <c r="V231" s="31">
        <f t="shared" si="85"/>
        <v>0.36</v>
      </c>
      <c r="W231" s="31">
        <f t="shared" si="85"/>
        <v>0.16</v>
      </c>
      <c r="X231" s="31">
        <f t="shared" si="85"/>
        <v>0.5</v>
      </c>
      <c r="Y231" s="31">
        <f t="shared" si="85"/>
        <v>0.26</v>
      </c>
      <c r="Z231" s="31">
        <f t="shared" si="85"/>
        <v>0.54</v>
      </c>
      <c r="AA231" s="31">
        <f t="shared" si="85"/>
        <v>0.56000000000000005</v>
      </c>
      <c r="AB231" s="31">
        <f t="shared" si="85"/>
        <v>0.2</v>
      </c>
      <c r="AC231" s="31">
        <f t="shared" si="85"/>
        <v>0.39</v>
      </c>
      <c r="AD231" s="31">
        <f t="shared" si="85"/>
        <v>1.2</v>
      </c>
      <c r="AE231" s="31">
        <f t="shared" si="85"/>
        <v>0.24</v>
      </c>
      <c r="AF231" s="31">
        <f t="shared" si="85"/>
        <v>0.48</v>
      </c>
      <c r="AG231" s="31">
        <f t="shared" si="85"/>
        <v>0.56000000000000005</v>
      </c>
      <c r="AH231" s="31">
        <f t="shared" si="85"/>
        <v>0.34</v>
      </c>
      <c r="AI231" s="31">
        <f t="shared" si="85"/>
        <v>0.36</v>
      </c>
      <c r="AJ231" s="31">
        <f t="shared" si="85"/>
        <v>0.38</v>
      </c>
      <c r="AK231" s="31">
        <f t="shared" si="85"/>
        <v>0.38</v>
      </c>
      <c r="AL231" s="31">
        <f t="shared" si="85"/>
        <v>0.66</v>
      </c>
      <c r="AM231" s="31">
        <f t="shared" si="85"/>
        <v>0.57999999999999996</v>
      </c>
      <c r="AN231" s="31">
        <f t="shared" si="85"/>
        <v>0.52</v>
      </c>
      <c r="AO231" s="31">
        <f t="shared" si="85"/>
        <v>0.65</v>
      </c>
      <c r="AP231" s="31">
        <f t="shared" si="85"/>
        <v>0.26</v>
      </c>
      <c r="AQ231" s="31">
        <f t="shared" si="85"/>
        <v>0.24</v>
      </c>
      <c r="AR231" s="31">
        <f t="shared" si="85"/>
        <v>0.26</v>
      </c>
      <c r="AS231" s="31">
        <f t="shared" si="85"/>
        <v>0.48</v>
      </c>
      <c r="AT231" s="31">
        <f t="shared" si="85"/>
        <v>0.62</v>
      </c>
      <c r="AU231" s="31">
        <f t="shared" si="85"/>
        <v>0.32</v>
      </c>
      <c r="AV231" s="31">
        <f t="shared" si="85"/>
        <v>0.28000000000000003</v>
      </c>
      <c r="AW231" s="31">
        <f t="shared" si="85"/>
        <v>0.88</v>
      </c>
      <c r="AX231" s="31">
        <f t="shared" si="85"/>
        <v>0.5</v>
      </c>
      <c r="AY231" s="31">
        <f t="shared" si="85"/>
        <v>0.44</v>
      </c>
      <c r="AZ231" s="31">
        <f t="shared" si="85"/>
        <v>0.4</v>
      </c>
      <c r="BA231" s="31">
        <f t="shared" si="85"/>
        <v>0.32</v>
      </c>
      <c r="BB231" s="31">
        <f t="shared" si="85"/>
        <v>0.42</v>
      </c>
      <c r="BC231" s="31">
        <f t="shared" si="85"/>
        <v>0.84</v>
      </c>
      <c r="BD231" s="31">
        <f t="shared" si="85"/>
        <v>0.86</v>
      </c>
      <c r="BE231" s="31">
        <f t="shared" si="85"/>
        <v>0.4</v>
      </c>
      <c r="BF231" s="31">
        <f t="shared" si="85"/>
        <v>0.48</v>
      </c>
      <c r="BG231" s="31">
        <f t="shared" si="85"/>
        <v>0.52</v>
      </c>
      <c r="BH231" s="31">
        <f t="shared" si="85"/>
        <v>0.4</v>
      </c>
      <c r="BI231" s="31">
        <f t="shared" si="85"/>
        <v>0.26</v>
      </c>
      <c r="BJ231" s="31">
        <f t="shared" si="85"/>
        <v>0.4</v>
      </c>
      <c r="BK231" s="31">
        <f t="shared" si="85"/>
        <v>0.3</v>
      </c>
      <c r="BL231" s="31">
        <f t="shared" si="85"/>
        <v>0.64</v>
      </c>
      <c r="BM231" s="31">
        <f t="shared" si="85"/>
        <v>0.62</v>
      </c>
      <c r="BN231" s="31">
        <f t="shared" si="85"/>
        <v>0.5</v>
      </c>
      <c r="BO231" s="31">
        <f t="shared" ref="BO231:CK231" si="86">MAX(BO$46:BO$65,BO$90:BO$93)</f>
        <v>0.62</v>
      </c>
      <c r="BP231" s="31">
        <f t="shared" si="86"/>
        <v>0.38</v>
      </c>
      <c r="BQ231" s="31">
        <f t="shared" si="86"/>
        <v>0.52</v>
      </c>
      <c r="BR231" s="31">
        <f t="shared" si="86"/>
        <v>0.3</v>
      </c>
      <c r="BS231" s="31">
        <f t="shared" si="86"/>
        <v>0.18</v>
      </c>
      <c r="BT231" s="31">
        <f t="shared" si="86"/>
        <v>0.5</v>
      </c>
      <c r="BU231" s="31">
        <f t="shared" si="86"/>
        <v>0.44</v>
      </c>
      <c r="BV231" s="31">
        <f t="shared" si="86"/>
        <v>0.52</v>
      </c>
      <c r="BW231" s="31">
        <f t="shared" si="86"/>
        <v>0.18</v>
      </c>
      <c r="BX231" s="31">
        <f t="shared" si="86"/>
        <v>0.69</v>
      </c>
      <c r="BY231" s="31">
        <f t="shared" si="86"/>
        <v>0.74</v>
      </c>
      <c r="BZ231" s="31">
        <f t="shared" si="86"/>
        <v>0.86</v>
      </c>
      <c r="CA231" s="31">
        <f t="shared" si="86"/>
        <v>0.52</v>
      </c>
      <c r="CB231" s="31">
        <f t="shared" si="86"/>
        <v>0.5</v>
      </c>
      <c r="CC231" s="31">
        <f t="shared" si="86"/>
        <v>0.68</v>
      </c>
      <c r="CD231" s="31">
        <f t="shared" si="86"/>
        <v>0.6</v>
      </c>
      <c r="CE231" s="31">
        <f t="shared" si="86"/>
        <v>0.34</v>
      </c>
      <c r="CF231" s="31">
        <f t="shared" si="86"/>
        <v>0.4</v>
      </c>
      <c r="CG231" s="31">
        <f t="shared" si="86"/>
        <v>0.19</v>
      </c>
      <c r="CH231" s="31">
        <f t="shared" si="86"/>
        <v>0.72</v>
      </c>
      <c r="CI231" s="31">
        <f t="shared" si="86"/>
        <v>0.3</v>
      </c>
      <c r="CJ231" s="31">
        <f t="shared" si="86"/>
        <v>0.4</v>
      </c>
      <c r="CK231" s="31">
        <f t="shared" si="86"/>
        <v>0.52</v>
      </c>
    </row>
    <row r="232" spans="1:89" x14ac:dyDescent="0.25">
      <c r="A232" s="33" t="s">
        <v>160</v>
      </c>
      <c r="B232" s="31">
        <f>MAX(B$66:B$85,B$94:B$97)</f>
        <v>0.92</v>
      </c>
      <c r="C232" s="31">
        <f t="shared" ref="C232:BN232" si="87">MAX(C$66:C$85,C$94:C$97)</f>
        <v>0.54</v>
      </c>
      <c r="D232" s="31">
        <f t="shared" si="87"/>
        <v>0.61</v>
      </c>
      <c r="E232" s="31">
        <f t="shared" si="87"/>
        <v>0.15</v>
      </c>
      <c r="F232" s="31">
        <f t="shared" si="87"/>
        <v>0.57999999999999996</v>
      </c>
      <c r="G232" s="31">
        <f t="shared" si="87"/>
        <v>0.88</v>
      </c>
      <c r="H232" s="31">
        <f t="shared" si="87"/>
        <v>0.28000000000000003</v>
      </c>
      <c r="I232" s="31">
        <f t="shared" si="87"/>
        <v>0.44</v>
      </c>
      <c r="J232" s="31">
        <f t="shared" si="87"/>
        <v>0.32</v>
      </c>
      <c r="K232" s="31">
        <f t="shared" si="87"/>
        <v>0.46</v>
      </c>
      <c r="L232" s="31">
        <f t="shared" si="87"/>
        <v>0.48</v>
      </c>
      <c r="M232" s="31">
        <f t="shared" si="87"/>
        <v>0.72</v>
      </c>
      <c r="N232" s="31">
        <f t="shared" si="87"/>
        <v>0.18</v>
      </c>
      <c r="O232" s="31">
        <f t="shared" si="87"/>
        <v>0.38</v>
      </c>
      <c r="P232" s="31">
        <f t="shared" si="87"/>
        <v>0.84</v>
      </c>
      <c r="Q232" s="31">
        <f t="shared" si="87"/>
        <v>0.57999999999999996</v>
      </c>
      <c r="R232" s="31">
        <f t="shared" si="87"/>
        <v>0.48</v>
      </c>
      <c r="S232" s="31">
        <f t="shared" si="87"/>
        <v>0.57999999999999996</v>
      </c>
      <c r="T232" s="31">
        <f t="shared" si="87"/>
        <v>0.76</v>
      </c>
      <c r="U232" s="31">
        <f t="shared" si="87"/>
        <v>0.66</v>
      </c>
      <c r="V232" s="31">
        <f t="shared" si="87"/>
        <v>0.3</v>
      </c>
      <c r="W232" s="31">
        <f t="shared" si="87"/>
        <v>0.6</v>
      </c>
      <c r="X232" s="31">
        <f t="shared" si="87"/>
        <v>0.5</v>
      </c>
      <c r="Y232" s="31">
        <f t="shared" si="87"/>
        <v>0.2</v>
      </c>
      <c r="Z232" s="31">
        <f t="shared" si="87"/>
        <v>0.3</v>
      </c>
      <c r="AA232" s="31">
        <f t="shared" si="87"/>
        <v>0.44</v>
      </c>
      <c r="AB232" s="31">
        <f t="shared" si="87"/>
        <v>0.68</v>
      </c>
      <c r="AC232" s="31">
        <f t="shared" si="87"/>
        <v>0.42</v>
      </c>
      <c r="AD232" s="31">
        <f t="shared" si="87"/>
        <v>0.78</v>
      </c>
      <c r="AE232" s="31">
        <f t="shared" si="87"/>
        <v>0.66</v>
      </c>
      <c r="AF232" s="31">
        <f t="shared" si="87"/>
        <v>0.46</v>
      </c>
      <c r="AG232" s="31">
        <f t="shared" si="87"/>
        <v>0.59</v>
      </c>
      <c r="AH232" s="31">
        <f t="shared" si="87"/>
        <v>0.76</v>
      </c>
      <c r="AI232" s="31">
        <f t="shared" si="87"/>
        <v>0.44</v>
      </c>
      <c r="AJ232" s="31">
        <f t="shared" si="87"/>
        <v>0.78</v>
      </c>
      <c r="AK232" s="31">
        <f t="shared" si="87"/>
        <v>0.24</v>
      </c>
      <c r="AL232" s="31">
        <f t="shared" si="87"/>
        <v>0.98</v>
      </c>
      <c r="AM232" s="31">
        <f t="shared" si="87"/>
        <v>1</v>
      </c>
      <c r="AN232" s="31">
        <f t="shared" si="87"/>
        <v>0.3</v>
      </c>
      <c r="AO232" s="31">
        <f t="shared" si="87"/>
        <v>0.8</v>
      </c>
      <c r="AP232" s="31">
        <f t="shared" si="87"/>
        <v>0.82</v>
      </c>
      <c r="AQ232" s="31">
        <f t="shared" si="87"/>
        <v>0.16</v>
      </c>
      <c r="AR232" s="31">
        <f t="shared" si="87"/>
        <v>0.78</v>
      </c>
      <c r="AS232" s="31">
        <f t="shared" si="87"/>
        <v>0.52</v>
      </c>
      <c r="AT232" s="31">
        <f t="shared" si="87"/>
        <v>0.82</v>
      </c>
      <c r="AU232" s="31">
        <f t="shared" si="87"/>
        <v>0.63</v>
      </c>
      <c r="AV232" s="31">
        <f t="shared" si="87"/>
        <v>0.22</v>
      </c>
      <c r="AW232" s="31">
        <f t="shared" si="87"/>
        <v>0.48</v>
      </c>
      <c r="AX232" s="31">
        <f t="shared" si="87"/>
        <v>0.26</v>
      </c>
      <c r="AY232" s="31">
        <f t="shared" si="87"/>
        <v>0.74</v>
      </c>
      <c r="AZ232" s="31">
        <f t="shared" si="87"/>
        <v>0.32</v>
      </c>
      <c r="BA232" s="31">
        <f t="shared" si="87"/>
        <v>0.36</v>
      </c>
      <c r="BB232" s="31">
        <f t="shared" si="87"/>
        <v>0.3</v>
      </c>
      <c r="BC232" s="31">
        <f t="shared" si="87"/>
        <v>0.4</v>
      </c>
      <c r="BD232" s="31">
        <f t="shared" si="87"/>
        <v>0.42</v>
      </c>
      <c r="BE232" s="31">
        <f t="shared" si="87"/>
        <v>2</v>
      </c>
      <c r="BF232" s="31">
        <f t="shared" si="87"/>
        <v>0.62</v>
      </c>
      <c r="BG232" s="31">
        <f t="shared" si="87"/>
        <v>0.5</v>
      </c>
      <c r="BH232" s="31">
        <f t="shared" si="87"/>
        <v>0.38</v>
      </c>
      <c r="BI232" s="31">
        <f t="shared" si="87"/>
        <v>0.72</v>
      </c>
      <c r="BJ232" s="31">
        <f t="shared" si="87"/>
        <v>0.46</v>
      </c>
      <c r="BK232" s="31">
        <f t="shared" si="87"/>
        <v>0.32</v>
      </c>
      <c r="BL232" s="31">
        <f t="shared" si="87"/>
        <v>0.66</v>
      </c>
      <c r="BM232" s="31">
        <f t="shared" si="87"/>
        <v>0.38</v>
      </c>
      <c r="BN232" s="31">
        <f t="shared" si="87"/>
        <v>0.4</v>
      </c>
      <c r="BO232" s="31">
        <f t="shared" ref="BO232:CK232" si="88">MAX(BO$66:BO$85,BO$94:BO$97)</f>
        <v>0.44</v>
      </c>
      <c r="BP232" s="31">
        <f t="shared" si="88"/>
        <v>0.42</v>
      </c>
      <c r="BQ232" s="31">
        <f t="shared" si="88"/>
        <v>0.26</v>
      </c>
      <c r="BR232" s="31">
        <f t="shared" si="88"/>
        <v>0.22</v>
      </c>
      <c r="BS232" s="31">
        <f t="shared" si="88"/>
        <v>0.77</v>
      </c>
      <c r="BT232" s="31">
        <f t="shared" si="88"/>
        <v>0.54</v>
      </c>
      <c r="BU232" s="31">
        <f t="shared" si="88"/>
        <v>0.54</v>
      </c>
      <c r="BV232" s="31">
        <f t="shared" si="88"/>
        <v>0.52</v>
      </c>
      <c r="BW232" s="31">
        <f t="shared" si="88"/>
        <v>0.28000000000000003</v>
      </c>
      <c r="BX232" s="31">
        <f t="shared" si="88"/>
        <v>0.52</v>
      </c>
      <c r="BY232" s="31">
        <f t="shared" si="88"/>
        <v>0.52</v>
      </c>
      <c r="BZ232" s="31">
        <f t="shared" si="88"/>
        <v>0.6</v>
      </c>
      <c r="CA232" s="31">
        <f t="shared" si="88"/>
        <v>1.4</v>
      </c>
      <c r="CB232" s="31">
        <f t="shared" si="88"/>
        <v>0.42</v>
      </c>
      <c r="CC232" s="31">
        <f t="shared" si="88"/>
        <v>1</v>
      </c>
      <c r="CD232" s="31">
        <f t="shared" si="88"/>
        <v>0.92</v>
      </c>
      <c r="CE232" s="31">
        <f t="shared" si="88"/>
        <v>0.36</v>
      </c>
      <c r="CF232" s="31">
        <f t="shared" si="88"/>
        <v>0.3</v>
      </c>
      <c r="CG232" s="31">
        <f t="shared" si="88"/>
        <v>0.22</v>
      </c>
      <c r="CH232" s="31">
        <f t="shared" si="88"/>
        <v>0.57999999999999996</v>
      </c>
      <c r="CI232" s="31">
        <f t="shared" si="88"/>
        <v>0.38</v>
      </c>
      <c r="CJ232" s="31">
        <f t="shared" si="88"/>
        <v>0.54</v>
      </c>
      <c r="CK232" s="31">
        <f t="shared" si="88"/>
        <v>1.08</v>
      </c>
    </row>
    <row r="233" spans="1:89" x14ac:dyDescent="0.25">
      <c r="A233" s="33" t="s">
        <v>125</v>
      </c>
      <c r="B233" s="31">
        <f>MAX(B$230:B$232)</f>
        <v>1</v>
      </c>
      <c r="C233" s="31">
        <f t="shared" ref="C233:BN233" si="89">MAX(C$230:C$232)</f>
        <v>0.7</v>
      </c>
      <c r="D233" s="31">
        <f t="shared" si="89"/>
        <v>0.7</v>
      </c>
      <c r="E233" s="31">
        <f t="shared" si="89"/>
        <v>0.24</v>
      </c>
      <c r="F233" s="31">
        <f t="shared" si="89"/>
        <v>0.59</v>
      </c>
      <c r="G233" s="31">
        <f t="shared" si="89"/>
        <v>0.88</v>
      </c>
      <c r="H233" s="31">
        <f t="shared" si="89"/>
        <v>0.62</v>
      </c>
      <c r="I233" s="31">
        <f t="shared" si="89"/>
        <v>0.5</v>
      </c>
      <c r="J233" s="31">
        <f t="shared" si="89"/>
        <v>0.44</v>
      </c>
      <c r="K233" s="31">
        <f t="shared" si="89"/>
        <v>0.52</v>
      </c>
      <c r="L233" s="31">
        <f t="shared" si="89"/>
        <v>1.5</v>
      </c>
      <c r="M233" s="31">
        <f t="shared" si="89"/>
        <v>0.72</v>
      </c>
      <c r="N233" s="31">
        <f t="shared" si="89"/>
        <v>0.68</v>
      </c>
      <c r="O233" s="31">
        <f t="shared" si="89"/>
        <v>0.56000000000000005</v>
      </c>
      <c r="P233" s="31">
        <f t="shared" si="89"/>
        <v>0.84</v>
      </c>
      <c r="Q233" s="31">
        <f t="shared" si="89"/>
        <v>1.5</v>
      </c>
      <c r="R233" s="31">
        <f t="shared" si="89"/>
        <v>0.62</v>
      </c>
      <c r="S233" s="31">
        <f t="shared" si="89"/>
        <v>0.7</v>
      </c>
      <c r="T233" s="31">
        <f t="shared" si="89"/>
        <v>0.76</v>
      </c>
      <c r="U233" s="31">
        <f t="shared" si="89"/>
        <v>0.66</v>
      </c>
      <c r="V233" s="31">
        <f t="shared" si="89"/>
        <v>0.36</v>
      </c>
      <c r="W233" s="31">
        <f t="shared" si="89"/>
        <v>0.8</v>
      </c>
      <c r="X233" s="31">
        <f t="shared" si="89"/>
        <v>0.5</v>
      </c>
      <c r="Y233" s="31">
        <f t="shared" si="89"/>
        <v>0.48</v>
      </c>
      <c r="Z233" s="31">
        <f t="shared" si="89"/>
        <v>0.68</v>
      </c>
      <c r="AA233" s="31">
        <f t="shared" si="89"/>
        <v>0.56000000000000005</v>
      </c>
      <c r="AB233" s="31">
        <f t="shared" si="89"/>
        <v>0.68</v>
      </c>
      <c r="AC233" s="31">
        <f t="shared" si="89"/>
        <v>0.84</v>
      </c>
      <c r="AD233" s="31">
        <f t="shared" si="89"/>
        <v>1.3</v>
      </c>
      <c r="AE233" s="31">
        <f t="shared" si="89"/>
        <v>0.8</v>
      </c>
      <c r="AF233" s="31">
        <f t="shared" si="89"/>
        <v>0.7</v>
      </c>
      <c r="AG233" s="31">
        <f t="shared" si="89"/>
        <v>0.62</v>
      </c>
      <c r="AH233" s="31">
        <f t="shared" si="89"/>
        <v>0.8</v>
      </c>
      <c r="AI233" s="31">
        <f t="shared" si="89"/>
        <v>0.64</v>
      </c>
      <c r="AJ233" s="31">
        <f t="shared" si="89"/>
        <v>0.78</v>
      </c>
      <c r="AK233" s="31">
        <f t="shared" si="89"/>
        <v>0.56000000000000005</v>
      </c>
      <c r="AL233" s="31">
        <f t="shared" si="89"/>
        <v>0.98</v>
      </c>
      <c r="AM233" s="31">
        <f t="shared" si="89"/>
        <v>1</v>
      </c>
      <c r="AN233" s="31">
        <f t="shared" si="89"/>
        <v>0.54</v>
      </c>
      <c r="AO233" s="31">
        <f t="shared" si="89"/>
        <v>0.8</v>
      </c>
      <c r="AP233" s="31">
        <f t="shared" si="89"/>
        <v>0.88</v>
      </c>
      <c r="AQ233" s="31">
        <f t="shared" si="89"/>
        <v>0.3</v>
      </c>
      <c r="AR233" s="31">
        <f t="shared" si="89"/>
        <v>0.78</v>
      </c>
      <c r="AS233" s="31">
        <f t="shared" si="89"/>
        <v>0.52</v>
      </c>
      <c r="AT233" s="31">
        <f t="shared" si="89"/>
        <v>0.82</v>
      </c>
      <c r="AU233" s="31">
        <f t="shared" si="89"/>
        <v>0.63</v>
      </c>
      <c r="AV233" s="31">
        <f t="shared" si="89"/>
        <v>0.48</v>
      </c>
      <c r="AW233" s="31">
        <f t="shared" si="89"/>
        <v>0.88</v>
      </c>
      <c r="AX233" s="31">
        <f t="shared" si="89"/>
        <v>0.5</v>
      </c>
      <c r="AY233" s="31">
        <f t="shared" si="89"/>
        <v>0.74</v>
      </c>
      <c r="AZ233" s="31">
        <f t="shared" si="89"/>
        <v>0.56000000000000005</v>
      </c>
      <c r="BA233" s="31">
        <f t="shared" si="89"/>
        <v>0.53</v>
      </c>
      <c r="BB233" s="31">
        <f t="shared" si="89"/>
        <v>0.42</v>
      </c>
      <c r="BC233" s="31">
        <f t="shared" si="89"/>
        <v>0.84</v>
      </c>
      <c r="BD233" s="31">
        <f t="shared" si="89"/>
        <v>0.86</v>
      </c>
      <c r="BE233" s="31">
        <f t="shared" si="89"/>
        <v>2</v>
      </c>
      <c r="BF233" s="31">
        <f t="shared" si="89"/>
        <v>0.62</v>
      </c>
      <c r="BG233" s="31">
        <f t="shared" si="89"/>
        <v>0.62</v>
      </c>
      <c r="BH233" s="31">
        <f t="shared" si="89"/>
        <v>0.4</v>
      </c>
      <c r="BI233" s="31">
        <f t="shared" si="89"/>
        <v>0.74</v>
      </c>
      <c r="BJ233" s="31">
        <f t="shared" si="89"/>
        <v>0.46</v>
      </c>
      <c r="BK233" s="31">
        <f t="shared" si="89"/>
        <v>0.32</v>
      </c>
      <c r="BL233" s="31">
        <f t="shared" si="89"/>
        <v>0.68</v>
      </c>
      <c r="BM233" s="31">
        <f t="shared" si="89"/>
        <v>0.62</v>
      </c>
      <c r="BN233" s="31">
        <f t="shared" si="89"/>
        <v>0.54</v>
      </c>
      <c r="BO233" s="31">
        <f t="shared" ref="BO233:CK233" si="90">MAX(BO$230:BO$232)</f>
        <v>1.08</v>
      </c>
      <c r="BP233" s="31">
        <f t="shared" si="90"/>
        <v>0.42</v>
      </c>
      <c r="BQ233" s="31">
        <f t="shared" si="90"/>
        <v>0.52</v>
      </c>
      <c r="BR233" s="31">
        <f t="shared" si="90"/>
        <v>0.3</v>
      </c>
      <c r="BS233" s="31">
        <f t="shared" si="90"/>
        <v>0.77</v>
      </c>
      <c r="BT233" s="31">
        <f t="shared" si="90"/>
        <v>0.56000000000000005</v>
      </c>
      <c r="BU233" s="31">
        <f t="shared" si="90"/>
        <v>0.57999999999999996</v>
      </c>
      <c r="BV233" s="31">
        <f t="shared" si="90"/>
        <v>0.6</v>
      </c>
      <c r="BW233" s="31">
        <f t="shared" si="90"/>
        <v>0.44</v>
      </c>
      <c r="BX233" s="31">
        <f t="shared" si="90"/>
        <v>0.69</v>
      </c>
      <c r="BY233" s="31">
        <f t="shared" si="90"/>
        <v>0.74</v>
      </c>
      <c r="BZ233" s="31">
        <f t="shared" si="90"/>
        <v>1.1000000000000001</v>
      </c>
      <c r="CA233" s="31">
        <f t="shared" si="90"/>
        <v>1.4</v>
      </c>
      <c r="CB233" s="31">
        <f t="shared" si="90"/>
        <v>0.5</v>
      </c>
      <c r="CC233" s="31">
        <f t="shared" si="90"/>
        <v>1</v>
      </c>
      <c r="CD233" s="31">
        <f t="shared" si="90"/>
        <v>0.92</v>
      </c>
      <c r="CE233" s="31">
        <f t="shared" si="90"/>
        <v>0.36</v>
      </c>
      <c r="CF233" s="31">
        <f t="shared" si="90"/>
        <v>0.4</v>
      </c>
      <c r="CG233" s="31">
        <f t="shared" si="90"/>
        <v>0.24</v>
      </c>
      <c r="CH233" s="31">
        <f t="shared" si="90"/>
        <v>0.72</v>
      </c>
      <c r="CI233" s="31">
        <f t="shared" si="90"/>
        <v>0.38</v>
      </c>
      <c r="CJ233" s="31">
        <f t="shared" si="90"/>
        <v>0.6</v>
      </c>
      <c r="CK233" s="31">
        <f t="shared" si="90"/>
        <v>1.08</v>
      </c>
    </row>
    <row r="236" spans="1:89" x14ac:dyDescent="0.25">
      <c r="A236" s="34" t="s">
        <v>601</v>
      </c>
      <c r="B236">
        <f>(B$211/B$214)</f>
        <v>0.375</v>
      </c>
      <c r="C236">
        <f t="shared" ref="C236:BN236" si="91">(C$211/C$214)</f>
        <v>0.69565217391304346</v>
      </c>
      <c r="D236">
        <f t="shared" si="91"/>
        <v>0.78260869565217395</v>
      </c>
      <c r="E236">
        <f t="shared" si="91"/>
        <v>0.16666666666666666</v>
      </c>
      <c r="F236">
        <f t="shared" si="91"/>
        <v>0.33333333333333331</v>
      </c>
      <c r="G236">
        <f t="shared" si="91"/>
        <v>0.29166666666666669</v>
      </c>
      <c r="H236">
        <f t="shared" si="91"/>
        <v>0.58333333333333337</v>
      </c>
      <c r="I236">
        <f t="shared" si="91"/>
        <v>0.83333333333333337</v>
      </c>
      <c r="J236">
        <f t="shared" si="91"/>
        <v>0.125</v>
      </c>
      <c r="K236">
        <f t="shared" si="91"/>
        <v>0.45833333333333331</v>
      </c>
      <c r="L236">
        <f t="shared" si="91"/>
        <v>0.35</v>
      </c>
      <c r="M236">
        <f t="shared" si="91"/>
        <v>0.7142857142857143</v>
      </c>
      <c r="N236">
        <f t="shared" si="91"/>
        <v>0.33333333333333331</v>
      </c>
      <c r="O236">
        <f t="shared" si="91"/>
        <v>0.79166666666666663</v>
      </c>
      <c r="P236">
        <f t="shared" si="91"/>
        <v>0.33333333333333331</v>
      </c>
      <c r="Q236">
        <f t="shared" si="91"/>
        <v>0.375</v>
      </c>
      <c r="R236">
        <f t="shared" si="91"/>
        <v>0.79166666666666663</v>
      </c>
      <c r="S236">
        <f t="shared" si="91"/>
        <v>0.83333333333333337</v>
      </c>
      <c r="T236">
        <f t="shared" si="91"/>
        <v>0.29166666666666669</v>
      </c>
      <c r="U236">
        <f t="shared" si="91"/>
        <v>0.45833333333333331</v>
      </c>
      <c r="V236">
        <f t="shared" si="91"/>
        <v>0.58333333333333337</v>
      </c>
      <c r="W236">
        <f t="shared" si="91"/>
        <v>8.3333333333333329E-2</v>
      </c>
      <c r="X236">
        <f t="shared" si="91"/>
        <v>0.79166666666666663</v>
      </c>
      <c r="Y236">
        <f t="shared" si="91"/>
        <v>0.75</v>
      </c>
      <c r="Z236">
        <f t="shared" si="91"/>
        <v>0.13043478260869565</v>
      </c>
      <c r="AA236">
        <f t="shared" si="91"/>
        <v>0.33333333333333331</v>
      </c>
      <c r="AB236">
        <f t="shared" si="91"/>
        <v>0.45833333333333331</v>
      </c>
      <c r="AC236">
        <f t="shared" si="91"/>
        <v>0.45833333333333331</v>
      </c>
      <c r="AD236">
        <f t="shared" si="91"/>
        <v>0.39130434782608697</v>
      </c>
      <c r="AE236">
        <f t="shared" si="91"/>
        <v>0.5</v>
      </c>
      <c r="AF236">
        <f t="shared" si="91"/>
        <v>0.33333333333333331</v>
      </c>
      <c r="AG236">
        <f t="shared" si="91"/>
        <v>0.77272727272727271</v>
      </c>
      <c r="AH236">
        <f t="shared" si="91"/>
        <v>0.52173913043478259</v>
      </c>
      <c r="AI236">
        <f t="shared" si="91"/>
        <v>0.79166666666666663</v>
      </c>
      <c r="AJ236">
        <f t="shared" si="91"/>
        <v>0.20833333333333334</v>
      </c>
      <c r="AK236">
        <f t="shared" si="91"/>
        <v>0.41666666666666669</v>
      </c>
      <c r="AL236">
        <f t="shared" si="91"/>
        <v>0.13043478260869565</v>
      </c>
      <c r="AM236">
        <f t="shared" si="91"/>
        <v>0.20833333333333334</v>
      </c>
      <c r="AN236">
        <f t="shared" si="91"/>
        <v>0.25</v>
      </c>
      <c r="AO236">
        <f t="shared" si="91"/>
        <v>0.52173913043478259</v>
      </c>
      <c r="AP236">
        <f t="shared" si="91"/>
        <v>0.375</v>
      </c>
      <c r="AQ236">
        <f t="shared" si="91"/>
        <v>0.45833333333333331</v>
      </c>
      <c r="AR236">
        <f t="shared" si="91"/>
        <v>0.41666666666666669</v>
      </c>
      <c r="AS236">
        <f t="shared" si="91"/>
        <v>0.91304347826086951</v>
      </c>
      <c r="AT236">
        <f t="shared" si="91"/>
        <v>0.29166666666666669</v>
      </c>
      <c r="AU236">
        <f t="shared" si="91"/>
        <v>0.29166666666666669</v>
      </c>
      <c r="AV236">
        <f t="shared" si="91"/>
        <v>0.30434782608695654</v>
      </c>
      <c r="AW236">
        <f t="shared" si="91"/>
        <v>0.58333333333333337</v>
      </c>
      <c r="AX236">
        <f t="shared" si="91"/>
        <v>0.5</v>
      </c>
      <c r="AY236">
        <f t="shared" si="91"/>
        <v>0.91304347826086951</v>
      </c>
      <c r="AZ236">
        <f t="shared" si="91"/>
        <v>0.16666666666666666</v>
      </c>
      <c r="BA236">
        <f t="shared" si="91"/>
        <v>0.70833333333333337</v>
      </c>
      <c r="BB236">
        <f t="shared" si="91"/>
        <v>0.375</v>
      </c>
      <c r="BC236">
        <f t="shared" si="91"/>
        <v>0.29166666666666669</v>
      </c>
      <c r="BD236">
        <f t="shared" si="91"/>
        <v>0.58333333333333337</v>
      </c>
      <c r="BE236">
        <f t="shared" si="91"/>
        <v>0.20833333333333334</v>
      </c>
      <c r="BF236">
        <f t="shared" si="91"/>
        <v>0.39130434782608697</v>
      </c>
      <c r="BG236">
        <f t="shared" si="91"/>
        <v>0.41666666666666669</v>
      </c>
      <c r="BH236">
        <f t="shared" si="91"/>
        <v>0.70833333333333337</v>
      </c>
      <c r="BI236">
        <f t="shared" si="91"/>
        <v>0.45833333333333331</v>
      </c>
      <c r="BJ236">
        <f t="shared" si="91"/>
        <v>0.75</v>
      </c>
      <c r="BK236">
        <f t="shared" si="91"/>
        <v>0.58333333333333337</v>
      </c>
      <c r="BL236">
        <f t="shared" si="91"/>
        <v>0.90909090909090906</v>
      </c>
      <c r="BM236">
        <f t="shared" si="91"/>
        <v>0.34782608695652173</v>
      </c>
      <c r="BN236">
        <f t="shared" si="91"/>
        <v>0.29166666666666669</v>
      </c>
      <c r="BO236">
        <f t="shared" ref="BO236:CK236" si="92">(BO$211/BO$214)</f>
        <v>0.29166666666666669</v>
      </c>
      <c r="BP236">
        <f t="shared" si="92"/>
        <v>0.33333333333333331</v>
      </c>
      <c r="BQ236">
        <f t="shared" si="92"/>
        <v>0.43478260869565216</v>
      </c>
      <c r="BR236">
        <f t="shared" si="92"/>
        <v>0.33333333333333331</v>
      </c>
      <c r="BS236">
        <f t="shared" si="92"/>
        <v>0.75</v>
      </c>
      <c r="BT236">
        <f t="shared" si="92"/>
        <v>0.70833333333333337</v>
      </c>
      <c r="BU236">
        <f t="shared" si="92"/>
        <v>0.5</v>
      </c>
      <c r="BV236">
        <f t="shared" si="92"/>
        <v>0.83333333333333337</v>
      </c>
      <c r="BW236">
        <f t="shared" si="92"/>
        <v>0.41666666666666669</v>
      </c>
      <c r="BX236">
        <f t="shared" si="92"/>
        <v>0.45833333333333331</v>
      </c>
      <c r="BY236">
        <f t="shared" si="92"/>
        <v>0.5</v>
      </c>
      <c r="BZ236">
        <f t="shared" si="92"/>
        <v>0.29166666666666669</v>
      </c>
      <c r="CA236">
        <f t="shared" si="92"/>
        <v>0.41666666666666669</v>
      </c>
      <c r="CB236">
        <f t="shared" si="92"/>
        <v>0.16666666666666666</v>
      </c>
      <c r="CC236">
        <f t="shared" si="92"/>
        <v>0.5</v>
      </c>
      <c r="CD236">
        <f t="shared" si="92"/>
        <v>0.25</v>
      </c>
      <c r="CE236">
        <f t="shared" si="92"/>
        <v>0.20833333333333334</v>
      </c>
      <c r="CF236">
        <f t="shared" si="92"/>
        <v>0.16666666666666666</v>
      </c>
      <c r="CG236">
        <f t="shared" si="92"/>
        <v>0.29166666666666669</v>
      </c>
      <c r="CH236">
        <f t="shared" si="92"/>
        <v>0.20833333333333334</v>
      </c>
      <c r="CI236">
        <f t="shared" si="92"/>
        <v>0.41666666666666669</v>
      </c>
      <c r="CJ236">
        <f t="shared" si="92"/>
        <v>0.33333333333333331</v>
      </c>
      <c r="CK236">
        <f t="shared" si="92"/>
        <v>0.41666666666666669</v>
      </c>
    </row>
    <row r="237" spans="1:89" x14ac:dyDescent="0.25">
      <c r="A237" s="34" t="s">
        <v>604</v>
      </c>
      <c r="B237" s="35">
        <f>COUNTIF(B$170:B$173,"pool") + COUNTIF(B$182:B$185,"pool")+COUNTIF(B$170:B$173, "glide")+COUNTIF(B$182:B$185, "glide")</f>
        <v>0</v>
      </c>
      <c r="C237" s="35">
        <f t="shared" ref="C237:BN237" si="93">COUNTIF(C$170:C$173,"pool") + COUNTIF(C$182:C$185,"pool")+COUNTIF(C$170:C$173, "glide")+COUNTIF(C$182:C$185, "glide")</f>
        <v>2</v>
      </c>
      <c r="D237" s="35">
        <f t="shared" si="93"/>
        <v>0</v>
      </c>
      <c r="E237" s="35">
        <f t="shared" si="93"/>
        <v>0</v>
      </c>
      <c r="F237" s="35">
        <f t="shared" si="93"/>
        <v>0</v>
      </c>
      <c r="G237" s="35">
        <f t="shared" si="93"/>
        <v>5</v>
      </c>
      <c r="H237" s="35">
        <f t="shared" si="93"/>
        <v>0</v>
      </c>
      <c r="I237" s="35">
        <f t="shared" si="93"/>
        <v>1</v>
      </c>
      <c r="J237" s="35">
        <f t="shared" si="93"/>
        <v>4</v>
      </c>
      <c r="K237" s="35">
        <f t="shared" si="93"/>
        <v>0</v>
      </c>
      <c r="L237" s="35">
        <f t="shared" si="93"/>
        <v>1</v>
      </c>
      <c r="M237" s="35">
        <f t="shared" si="93"/>
        <v>1</v>
      </c>
      <c r="N237" s="35">
        <f t="shared" si="93"/>
        <v>5</v>
      </c>
      <c r="O237" s="35">
        <f t="shared" si="93"/>
        <v>0</v>
      </c>
      <c r="P237" s="35">
        <f t="shared" si="93"/>
        <v>4</v>
      </c>
      <c r="Q237" s="35">
        <f t="shared" si="93"/>
        <v>3</v>
      </c>
      <c r="R237" s="35">
        <f t="shared" si="93"/>
        <v>0</v>
      </c>
      <c r="S237" s="35">
        <f t="shared" si="93"/>
        <v>0</v>
      </c>
      <c r="T237" s="35">
        <f t="shared" si="93"/>
        <v>4</v>
      </c>
      <c r="U237" s="35">
        <f t="shared" si="93"/>
        <v>0</v>
      </c>
      <c r="V237" s="35">
        <f t="shared" si="93"/>
        <v>3</v>
      </c>
      <c r="W237" s="35">
        <f t="shared" si="93"/>
        <v>4</v>
      </c>
      <c r="X237" s="35">
        <f t="shared" si="93"/>
        <v>0</v>
      </c>
      <c r="Y237" s="35">
        <f t="shared" si="93"/>
        <v>2</v>
      </c>
      <c r="Z237" s="35">
        <f t="shared" si="93"/>
        <v>3</v>
      </c>
      <c r="AA237" s="35">
        <f t="shared" si="93"/>
        <v>3</v>
      </c>
      <c r="AB237" s="35">
        <f t="shared" si="93"/>
        <v>0</v>
      </c>
      <c r="AC237" s="35">
        <f t="shared" si="93"/>
        <v>3</v>
      </c>
      <c r="AD237" s="35">
        <f t="shared" si="93"/>
        <v>1</v>
      </c>
      <c r="AE237" s="35">
        <f t="shared" si="93"/>
        <v>1</v>
      </c>
      <c r="AF237" s="35">
        <f t="shared" si="93"/>
        <v>5</v>
      </c>
      <c r="AG237" s="35">
        <f t="shared" si="93"/>
        <v>0</v>
      </c>
      <c r="AH237" s="35">
        <f t="shared" si="93"/>
        <v>1</v>
      </c>
      <c r="AI237" s="35">
        <f t="shared" si="93"/>
        <v>4</v>
      </c>
      <c r="AJ237" s="35">
        <f t="shared" si="93"/>
        <v>7</v>
      </c>
      <c r="AK237" s="35">
        <f t="shared" si="93"/>
        <v>3</v>
      </c>
      <c r="AL237" s="35">
        <f t="shared" si="93"/>
        <v>3</v>
      </c>
      <c r="AM237" s="35">
        <f t="shared" si="93"/>
        <v>4</v>
      </c>
      <c r="AN237" s="35">
        <f t="shared" si="93"/>
        <v>2</v>
      </c>
      <c r="AO237" s="35">
        <f t="shared" si="93"/>
        <v>1</v>
      </c>
      <c r="AP237" s="35">
        <f t="shared" si="93"/>
        <v>5</v>
      </c>
      <c r="AQ237" s="35">
        <f t="shared" si="93"/>
        <v>6</v>
      </c>
      <c r="AR237" s="35">
        <f t="shared" si="93"/>
        <v>0</v>
      </c>
      <c r="AS237" s="35">
        <f t="shared" si="93"/>
        <v>0</v>
      </c>
      <c r="AT237" s="35">
        <f t="shared" si="93"/>
        <v>1</v>
      </c>
      <c r="AU237" s="35">
        <f t="shared" si="93"/>
        <v>2</v>
      </c>
      <c r="AV237" s="35">
        <f t="shared" si="93"/>
        <v>0</v>
      </c>
      <c r="AW237" s="35">
        <f t="shared" si="93"/>
        <v>0</v>
      </c>
      <c r="AX237" s="35">
        <f t="shared" si="93"/>
        <v>0</v>
      </c>
      <c r="AY237" s="35">
        <f t="shared" si="93"/>
        <v>0</v>
      </c>
      <c r="AZ237" s="35">
        <f t="shared" si="93"/>
        <v>2</v>
      </c>
      <c r="BA237" s="35">
        <f t="shared" si="93"/>
        <v>2</v>
      </c>
      <c r="BB237" s="35">
        <f t="shared" si="93"/>
        <v>2</v>
      </c>
      <c r="BC237" s="35">
        <f t="shared" si="93"/>
        <v>3</v>
      </c>
      <c r="BD237" s="35">
        <f t="shared" si="93"/>
        <v>0</v>
      </c>
      <c r="BE237" s="35">
        <f t="shared" si="93"/>
        <v>4</v>
      </c>
      <c r="BF237" s="35">
        <f t="shared" si="93"/>
        <v>0</v>
      </c>
      <c r="BG237" s="35">
        <f t="shared" si="93"/>
        <v>1</v>
      </c>
      <c r="BH237" s="35">
        <f t="shared" si="93"/>
        <v>0</v>
      </c>
      <c r="BI237" s="35">
        <f t="shared" si="93"/>
        <v>4</v>
      </c>
      <c r="BJ237" s="35">
        <f t="shared" si="93"/>
        <v>0</v>
      </c>
      <c r="BK237" s="35">
        <f t="shared" si="93"/>
        <v>1</v>
      </c>
      <c r="BL237" s="35">
        <f>COUNTIF(BL$170:BL$173,"pool") + COUNTIF(BL$182:BL$185,"pool")+COUNTIF(BL$170:BL$173, "glide")+COUNTIF(BL$182:BL$185, "glide")</f>
        <v>0</v>
      </c>
      <c r="BM237" s="35">
        <f t="shared" si="93"/>
        <v>1</v>
      </c>
      <c r="BN237" s="35">
        <f t="shared" si="93"/>
        <v>5</v>
      </c>
      <c r="BO237" s="35">
        <f t="shared" ref="BO237:CK237" si="94">COUNTIF(BO$170:BO$173,"pool") + COUNTIF(BO$182:BO$185,"pool")+COUNTIF(BO$170:BO$173, "glide")+COUNTIF(BO$182:BO$185, "glide")</f>
        <v>5</v>
      </c>
      <c r="BP237" s="35">
        <f t="shared" si="94"/>
        <v>0</v>
      </c>
      <c r="BQ237" s="35">
        <f t="shared" si="94"/>
        <v>2</v>
      </c>
      <c r="BR237" s="35">
        <f t="shared" si="94"/>
        <v>0</v>
      </c>
      <c r="BS237" s="35">
        <f t="shared" si="94"/>
        <v>0</v>
      </c>
      <c r="BT237" s="35">
        <f t="shared" si="94"/>
        <v>0</v>
      </c>
      <c r="BU237" s="35">
        <f t="shared" si="94"/>
        <v>2</v>
      </c>
      <c r="BV237" s="35">
        <f t="shared" si="94"/>
        <v>1</v>
      </c>
      <c r="BW237" s="35">
        <f t="shared" si="94"/>
        <v>0</v>
      </c>
      <c r="BX237" s="35">
        <f t="shared" si="94"/>
        <v>1</v>
      </c>
      <c r="BY237" s="35">
        <f t="shared" si="94"/>
        <v>2</v>
      </c>
      <c r="BZ237" s="35">
        <f t="shared" si="94"/>
        <v>4</v>
      </c>
      <c r="CA237" s="35">
        <f t="shared" si="94"/>
        <v>5</v>
      </c>
      <c r="CB237" s="35">
        <f t="shared" si="94"/>
        <v>5</v>
      </c>
      <c r="CC237" s="35">
        <f t="shared" si="94"/>
        <v>0</v>
      </c>
      <c r="CD237" s="35">
        <f t="shared" si="94"/>
        <v>3</v>
      </c>
      <c r="CE237" s="35">
        <f t="shared" si="94"/>
        <v>3</v>
      </c>
      <c r="CF237" s="35">
        <f t="shared" si="94"/>
        <v>2</v>
      </c>
      <c r="CG237" s="35">
        <f t="shared" si="94"/>
        <v>3</v>
      </c>
      <c r="CH237" s="35">
        <f t="shared" si="94"/>
        <v>3</v>
      </c>
      <c r="CI237" s="35">
        <f t="shared" si="94"/>
        <v>3</v>
      </c>
      <c r="CJ237" s="35">
        <f t="shared" si="94"/>
        <v>4</v>
      </c>
      <c r="CK237" s="35">
        <f t="shared" si="94"/>
        <v>2</v>
      </c>
    </row>
    <row r="238" spans="1:89" x14ac:dyDescent="0.25">
      <c r="A238" s="34" t="s">
        <v>605</v>
      </c>
      <c r="B238" s="35">
        <f>COUNTIF(B$174:B$177,"pool") + COUNTIF(B$186:B$189,"pool")+COUNTIF(B$174:B$177, "glide")+COUNTIF(B$186:B$189, "glide")</f>
        <v>4</v>
      </c>
      <c r="C238" s="35">
        <f t="shared" ref="C238:BN238" si="95">COUNTIF(C$174:C$177,"pool") + COUNTIF(C$186:C$189,"pool")+COUNTIF(C$174:C$177, "glide")+COUNTIF(C$186:C$189, "glide")</f>
        <v>0</v>
      </c>
      <c r="D238" s="35">
        <f t="shared" si="95"/>
        <v>4</v>
      </c>
      <c r="E238" s="35">
        <f t="shared" si="95"/>
        <v>0</v>
      </c>
      <c r="F238" s="35">
        <f t="shared" si="95"/>
        <v>3</v>
      </c>
      <c r="G238" s="35">
        <f t="shared" si="95"/>
        <v>1</v>
      </c>
      <c r="H238" s="35">
        <f t="shared" si="95"/>
        <v>3</v>
      </c>
      <c r="I238" s="35">
        <f t="shared" si="95"/>
        <v>0</v>
      </c>
      <c r="J238" s="35">
        <f t="shared" si="95"/>
        <v>3</v>
      </c>
      <c r="K238" s="35">
        <f t="shared" si="95"/>
        <v>1</v>
      </c>
      <c r="L238" s="35">
        <f t="shared" si="95"/>
        <v>2</v>
      </c>
      <c r="M238" s="35">
        <f t="shared" si="95"/>
        <v>0</v>
      </c>
      <c r="N238" s="35">
        <f t="shared" si="95"/>
        <v>4</v>
      </c>
      <c r="O238" s="35">
        <f t="shared" si="95"/>
        <v>0</v>
      </c>
      <c r="P238" s="35">
        <f t="shared" si="95"/>
        <v>4</v>
      </c>
      <c r="Q238" s="35">
        <f t="shared" si="95"/>
        <v>3</v>
      </c>
      <c r="R238" s="35">
        <f t="shared" si="95"/>
        <v>2</v>
      </c>
      <c r="S238" s="35">
        <f t="shared" si="95"/>
        <v>2</v>
      </c>
      <c r="T238" s="35">
        <f t="shared" si="95"/>
        <v>2</v>
      </c>
      <c r="U238" s="35">
        <f t="shared" si="95"/>
        <v>2</v>
      </c>
      <c r="V238" s="35">
        <f t="shared" si="95"/>
        <v>2</v>
      </c>
      <c r="W238" s="35">
        <f t="shared" si="95"/>
        <v>0</v>
      </c>
      <c r="X238" s="35">
        <f t="shared" si="95"/>
        <v>0</v>
      </c>
      <c r="Y238" s="35">
        <f t="shared" si="95"/>
        <v>2</v>
      </c>
      <c r="Z238" s="35">
        <f t="shared" si="95"/>
        <v>4</v>
      </c>
      <c r="AA238" s="35">
        <f t="shared" si="95"/>
        <v>3</v>
      </c>
      <c r="AB238" s="35">
        <f t="shared" si="95"/>
        <v>2</v>
      </c>
      <c r="AC238" s="35">
        <f t="shared" si="95"/>
        <v>2</v>
      </c>
      <c r="AD238" s="35">
        <f t="shared" si="95"/>
        <v>4</v>
      </c>
      <c r="AE238" s="35">
        <f t="shared" si="95"/>
        <v>1</v>
      </c>
      <c r="AF238" s="35">
        <f t="shared" si="95"/>
        <v>2</v>
      </c>
      <c r="AG238" s="35">
        <f t="shared" si="95"/>
        <v>0</v>
      </c>
      <c r="AH238" s="35">
        <f t="shared" si="95"/>
        <v>2</v>
      </c>
      <c r="AI238" s="35">
        <f t="shared" si="95"/>
        <v>0</v>
      </c>
      <c r="AJ238" s="35">
        <f t="shared" si="95"/>
        <v>3</v>
      </c>
      <c r="AK238" s="35">
        <f t="shared" si="95"/>
        <v>5</v>
      </c>
      <c r="AL238" s="35">
        <f t="shared" si="95"/>
        <v>1</v>
      </c>
      <c r="AM238" s="35">
        <f t="shared" si="95"/>
        <v>1</v>
      </c>
      <c r="AN238" s="35">
        <f t="shared" si="95"/>
        <v>1</v>
      </c>
      <c r="AO238" s="35">
        <f t="shared" si="95"/>
        <v>1</v>
      </c>
      <c r="AP238" s="35">
        <f t="shared" si="95"/>
        <v>0</v>
      </c>
      <c r="AQ238" s="35">
        <f t="shared" si="95"/>
        <v>4</v>
      </c>
      <c r="AR238" s="35">
        <f t="shared" si="95"/>
        <v>0</v>
      </c>
      <c r="AS238" s="35">
        <f t="shared" si="95"/>
        <v>0</v>
      </c>
      <c r="AT238" s="35">
        <f t="shared" si="95"/>
        <v>5</v>
      </c>
      <c r="AU238" s="35">
        <f t="shared" si="95"/>
        <v>2</v>
      </c>
      <c r="AV238" s="35">
        <f t="shared" si="95"/>
        <v>0</v>
      </c>
      <c r="AW238" s="35">
        <f t="shared" si="95"/>
        <v>3</v>
      </c>
      <c r="AX238" s="35">
        <f t="shared" si="95"/>
        <v>0</v>
      </c>
      <c r="AY238" s="35">
        <f t="shared" si="95"/>
        <v>0</v>
      </c>
      <c r="AZ238" s="35">
        <f t="shared" si="95"/>
        <v>3</v>
      </c>
      <c r="BA238" s="35">
        <f t="shared" si="95"/>
        <v>0</v>
      </c>
      <c r="BB238" s="35">
        <f t="shared" si="95"/>
        <v>6</v>
      </c>
      <c r="BC238" s="35">
        <f t="shared" si="95"/>
        <v>1</v>
      </c>
      <c r="BD238" s="35">
        <f t="shared" si="95"/>
        <v>2</v>
      </c>
      <c r="BE238" s="35">
        <f t="shared" si="95"/>
        <v>8</v>
      </c>
      <c r="BF238" s="35">
        <f t="shared" si="95"/>
        <v>1</v>
      </c>
      <c r="BG238" s="35">
        <f t="shared" si="95"/>
        <v>3</v>
      </c>
      <c r="BH238" s="35">
        <f t="shared" si="95"/>
        <v>0</v>
      </c>
      <c r="BI238" s="35">
        <f t="shared" si="95"/>
        <v>0</v>
      </c>
      <c r="BJ238" s="35">
        <f t="shared" si="95"/>
        <v>0</v>
      </c>
      <c r="BK238" s="35">
        <f t="shared" si="95"/>
        <v>0</v>
      </c>
      <c r="BL238" s="35">
        <f t="shared" si="95"/>
        <v>0</v>
      </c>
      <c r="BM238" s="35">
        <f t="shared" si="95"/>
        <v>3</v>
      </c>
      <c r="BN238" s="35">
        <f t="shared" si="95"/>
        <v>5</v>
      </c>
      <c r="BO238" s="35">
        <f t="shared" ref="BO238:CK238" si="96">COUNTIF(BO$174:BO$177,"pool") + COUNTIF(BO$186:BO$189,"pool")+COUNTIF(BO$174:BO$177, "glide")+COUNTIF(BO$186:BO$189, "glide")</f>
        <v>1</v>
      </c>
      <c r="BP238" s="35">
        <f t="shared" si="96"/>
        <v>4</v>
      </c>
      <c r="BQ238" s="35">
        <f t="shared" si="96"/>
        <v>3</v>
      </c>
      <c r="BR238" s="35">
        <f t="shared" si="96"/>
        <v>0</v>
      </c>
      <c r="BS238" s="35">
        <f t="shared" si="96"/>
        <v>0</v>
      </c>
      <c r="BT238" s="35">
        <f t="shared" si="96"/>
        <v>3</v>
      </c>
      <c r="BU238" s="35">
        <f t="shared" si="96"/>
        <v>2</v>
      </c>
      <c r="BV238" s="35">
        <f t="shared" si="96"/>
        <v>1</v>
      </c>
      <c r="BW238" s="35">
        <f t="shared" si="96"/>
        <v>2</v>
      </c>
      <c r="BX238" s="35">
        <f t="shared" si="96"/>
        <v>2</v>
      </c>
      <c r="BY238" s="35">
        <f t="shared" si="96"/>
        <v>3</v>
      </c>
      <c r="BZ238" s="35">
        <f t="shared" si="96"/>
        <v>2</v>
      </c>
      <c r="CA238" s="35">
        <f t="shared" si="96"/>
        <v>2</v>
      </c>
      <c r="CB238" s="35">
        <f t="shared" si="96"/>
        <v>7</v>
      </c>
      <c r="CC238" s="35">
        <f t="shared" si="96"/>
        <v>1</v>
      </c>
      <c r="CD238" s="35">
        <f t="shared" si="96"/>
        <v>5</v>
      </c>
      <c r="CE238" s="35">
        <f t="shared" si="96"/>
        <v>6</v>
      </c>
      <c r="CF238" s="35">
        <f t="shared" si="96"/>
        <v>1</v>
      </c>
      <c r="CG238" s="35">
        <f t="shared" si="96"/>
        <v>0</v>
      </c>
      <c r="CH238" s="35">
        <f t="shared" si="96"/>
        <v>3</v>
      </c>
      <c r="CI238" s="35">
        <f t="shared" si="96"/>
        <v>3</v>
      </c>
      <c r="CJ238" s="35">
        <f t="shared" si="96"/>
        <v>0</v>
      </c>
      <c r="CK238" s="35">
        <f t="shared" si="96"/>
        <v>1</v>
      </c>
    </row>
    <row r="239" spans="1:89" x14ac:dyDescent="0.25">
      <c r="A239" s="34" t="s">
        <v>606</v>
      </c>
      <c r="B239" s="35">
        <f>COUNTIF(B$178:B$181,"pool") + COUNTIF(B$190:B$193,"pool")+COUNTIF(B$178:B$181, "glide")+COUNTIF(B$190:B$193, "glide")</f>
        <v>5</v>
      </c>
      <c r="C239" s="35">
        <f t="shared" ref="C239:BN239" si="97">COUNTIF(C$178:C$181,"pool") + COUNTIF(C$190:C$193,"pool")+COUNTIF(C$178:C$181, "glide")+COUNTIF(C$190:C$193, "glide")</f>
        <v>0</v>
      </c>
      <c r="D239" s="35">
        <f t="shared" si="97"/>
        <v>0</v>
      </c>
      <c r="E239" s="35">
        <f t="shared" si="97"/>
        <v>0</v>
      </c>
      <c r="F239" s="35">
        <f t="shared" si="97"/>
        <v>3</v>
      </c>
      <c r="G239" s="35">
        <f t="shared" si="97"/>
        <v>5</v>
      </c>
      <c r="H239" s="35">
        <f t="shared" si="97"/>
        <v>0</v>
      </c>
      <c r="I239" s="35">
        <f t="shared" si="97"/>
        <v>0</v>
      </c>
      <c r="J239" s="35">
        <f t="shared" si="97"/>
        <v>7</v>
      </c>
      <c r="K239" s="35">
        <f t="shared" si="97"/>
        <v>3</v>
      </c>
      <c r="L239" s="35">
        <f t="shared" si="97"/>
        <v>3</v>
      </c>
      <c r="M239" s="35">
        <f t="shared" si="97"/>
        <v>1</v>
      </c>
      <c r="N239" s="35">
        <f t="shared" si="97"/>
        <v>0</v>
      </c>
      <c r="O239" s="35">
        <f t="shared" si="97"/>
        <v>0</v>
      </c>
      <c r="P239" s="35">
        <f t="shared" si="97"/>
        <v>4</v>
      </c>
      <c r="Q239" s="35">
        <f t="shared" si="97"/>
        <v>2</v>
      </c>
      <c r="R239" s="35">
        <f t="shared" si="97"/>
        <v>0</v>
      </c>
      <c r="S239" s="35">
        <f t="shared" si="97"/>
        <v>0</v>
      </c>
      <c r="T239" s="35">
        <f t="shared" si="97"/>
        <v>7</v>
      </c>
      <c r="U239" s="35">
        <f t="shared" si="97"/>
        <v>1</v>
      </c>
      <c r="V239" s="35">
        <f t="shared" si="97"/>
        <v>3</v>
      </c>
      <c r="W239" s="35">
        <f t="shared" si="97"/>
        <v>2</v>
      </c>
      <c r="X239" s="35">
        <f t="shared" si="97"/>
        <v>2</v>
      </c>
      <c r="Y239" s="35">
        <f t="shared" si="97"/>
        <v>0</v>
      </c>
      <c r="Z239" s="35">
        <f t="shared" si="97"/>
        <v>0</v>
      </c>
      <c r="AA239" s="35">
        <f t="shared" si="97"/>
        <v>1</v>
      </c>
      <c r="AB239" s="35">
        <f t="shared" si="97"/>
        <v>4</v>
      </c>
      <c r="AC239" s="35">
        <f t="shared" si="97"/>
        <v>0</v>
      </c>
      <c r="AD239" s="35">
        <f t="shared" si="97"/>
        <v>3</v>
      </c>
      <c r="AE239" s="35">
        <f t="shared" si="97"/>
        <v>2</v>
      </c>
      <c r="AF239" s="35">
        <f t="shared" si="97"/>
        <v>2</v>
      </c>
      <c r="AG239" s="35">
        <f t="shared" si="97"/>
        <v>1</v>
      </c>
      <c r="AH239" s="35">
        <f t="shared" si="97"/>
        <v>1</v>
      </c>
      <c r="AI239" s="35">
        <f t="shared" si="97"/>
        <v>0</v>
      </c>
      <c r="AJ239" s="35">
        <f t="shared" si="97"/>
        <v>5</v>
      </c>
      <c r="AK239" s="35">
        <f t="shared" si="97"/>
        <v>1</v>
      </c>
      <c r="AL239" s="35">
        <f t="shared" si="97"/>
        <v>8</v>
      </c>
      <c r="AM239" s="35">
        <f t="shared" si="97"/>
        <v>4</v>
      </c>
      <c r="AN239" s="35">
        <f t="shared" si="97"/>
        <v>0</v>
      </c>
      <c r="AO239" s="35">
        <f t="shared" si="97"/>
        <v>7</v>
      </c>
      <c r="AP239" s="35">
        <f t="shared" si="97"/>
        <v>4</v>
      </c>
      <c r="AQ239" s="35">
        <f t="shared" si="97"/>
        <v>3</v>
      </c>
      <c r="AR239" s="35">
        <f t="shared" si="97"/>
        <v>8</v>
      </c>
      <c r="AS239" s="35">
        <f t="shared" si="97"/>
        <v>0</v>
      </c>
      <c r="AT239" s="35">
        <f t="shared" si="97"/>
        <v>8</v>
      </c>
      <c r="AU239" s="35">
        <f t="shared" si="97"/>
        <v>2</v>
      </c>
      <c r="AV239" s="35">
        <f t="shared" si="97"/>
        <v>0</v>
      </c>
      <c r="AW239" s="35">
        <f t="shared" si="97"/>
        <v>0</v>
      </c>
      <c r="AX239" s="35">
        <f t="shared" si="97"/>
        <v>0</v>
      </c>
      <c r="AY239" s="35">
        <f t="shared" si="97"/>
        <v>1</v>
      </c>
      <c r="AZ239" s="35">
        <f t="shared" si="97"/>
        <v>2</v>
      </c>
      <c r="BA239" s="35">
        <f t="shared" si="97"/>
        <v>0</v>
      </c>
      <c r="BB239" s="35">
        <f t="shared" si="97"/>
        <v>1</v>
      </c>
      <c r="BC239" s="35">
        <f t="shared" si="97"/>
        <v>3</v>
      </c>
      <c r="BD239" s="35">
        <f t="shared" si="97"/>
        <v>1</v>
      </c>
      <c r="BE239" s="35">
        <f t="shared" si="97"/>
        <v>7</v>
      </c>
      <c r="BF239" s="35">
        <f t="shared" si="97"/>
        <v>1</v>
      </c>
      <c r="BG239" s="35">
        <f t="shared" si="97"/>
        <v>1</v>
      </c>
      <c r="BH239" s="35">
        <f t="shared" si="97"/>
        <v>0</v>
      </c>
      <c r="BI239" s="35">
        <f t="shared" si="97"/>
        <v>1</v>
      </c>
      <c r="BJ239" s="35">
        <f t="shared" si="97"/>
        <v>2</v>
      </c>
      <c r="BK239" s="35">
        <f t="shared" si="97"/>
        <v>0</v>
      </c>
      <c r="BL239" s="35">
        <f t="shared" si="97"/>
        <v>0</v>
      </c>
      <c r="BM239" s="35">
        <f t="shared" si="97"/>
        <v>0</v>
      </c>
      <c r="BN239" s="35">
        <f t="shared" si="97"/>
        <v>3</v>
      </c>
      <c r="BO239" s="35">
        <f t="shared" ref="BO239:CK239" si="98">COUNTIF(BO$178:BO$181,"pool") + COUNTIF(BO$190:BO$193,"pool")+COUNTIF(BO$178:BO$181, "glide")+COUNTIF(BO$190:BO$193, "glide")</f>
        <v>1</v>
      </c>
      <c r="BP239" s="35">
        <f t="shared" si="98"/>
        <v>4</v>
      </c>
      <c r="BQ239" s="35">
        <f t="shared" si="98"/>
        <v>0</v>
      </c>
      <c r="BR239" s="35">
        <f t="shared" si="98"/>
        <v>0</v>
      </c>
      <c r="BS239" s="35">
        <f t="shared" si="98"/>
        <v>0</v>
      </c>
      <c r="BT239" s="35">
        <f t="shared" si="98"/>
        <v>2</v>
      </c>
      <c r="BU239" s="35">
        <f t="shared" si="98"/>
        <v>2</v>
      </c>
      <c r="BV239" s="35">
        <f t="shared" si="98"/>
        <v>0</v>
      </c>
      <c r="BW239" s="35">
        <f t="shared" si="98"/>
        <v>2</v>
      </c>
      <c r="BX239" s="35">
        <f t="shared" si="98"/>
        <v>4</v>
      </c>
      <c r="BY239" s="35">
        <f t="shared" si="98"/>
        <v>2</v>
      </c>
      <c r="BZ239" s="35">
        <f t="shared" si="98"/>
        <v>1</v>
      </c>
      <c r="CA239" s="35">
        <f t="shared" si="98"/>
        <v>2</v>
      </c>
      <c r="CB239" s="35">
        <f t="shared" si="98"/>
        <v>5</v>
      </c>
      <c r="CC239" s="35">
        <f t="shared" si="98"/>
        <v>0</v>
      </c>
      <c r="CD239" s="35">
        <f t="shared" si="98"/>
        <v>5</v>
      </c>
      <c r="CE239" s="35">
        <f t="shared" si="98"/>
        <v>5</v>
      </c>
      <c r="CF239" s="35">
        <f t="shared" si="98"/>
        <v>1</v>
      </c>
      <c r="CG239" s="35">
        <f t="shared" si="98"/>
        <v>2</v>
      </c>
      <c r="CH239" s="35">
        <f t="shared" si="98"/>
        <v>3</v>
      </c>
      <c r="CI239" s="35">
        <f t="shared" si="98"/>
        <v>6</v>
      </c>
      <c r="CJ239" s="35">
        <f t="shared" si="98"/>
        <v>5</v>
      </c>
      <c r="CK239" s="35">
        <f t="shared" si="98"/>
        <v>5</v>
      </c>
    </row>
    <row r="240" spans="1:89" x14ac:dyDescent="0.25">
      <c r="A240" s="34" t="s">
        <v>603</v>
      </c>
      <c r="B240">
        <f>COUNTIF(B$170:B$193, "pool") + COUNTIF(B$170:B$193, "glide")</f>
        <v>9</v>
      </c>
      <c r="C240">
        <f t="shared" ref="C240:BN240" si="99">COUNTIF(C$170:C$193, "pool") + COUNTIF(C$170:C$193, "glide")</f>
        <v>2</v>
      </c>
      <c r="D240">
        <f t="shared" si="99"/>
        <v>4</v>
      </c>
      <c r="E240">
        <f t="shared" si="99"/>
        <v>0</v>
      </c>
      <c r="F240">
        <f t="shared" si="99"/>
        <v>6</v>
      </c>
      <c r="G240">
        <f t="shared" si="99"/>
        <v>11</v>
      </c>
      <c r="H240">
        <f t="shared" si="99"/>
        <v>3</v>
      </c>
      <c r="I240">
        <f t="shared" si="99"/>
        <v>1</v>
      </c>
      <c r="J240">
        <f t="shared" si="99"/>
        <v>14</v>
      </c>
      <c r="K240">
        <f t="shared" si="99"/>
        <v>4</v>
      </c>
      <c r="L240">
        <f t="shared" si="99"/>
        <v>6</v>
      </c>
      <c r="M240">
        <f t="shared" si="99"/>
        <v>2</v>
      </c>
      <c r="N240">
        <f t="shared" si="99"/>
        <v>9</v>
      </c>
      <c r="O240">
        <f t="shared" si="99"/>
        <v>0</v>
      </c>
      <c r="P240">
        <f t="shared" si="99"/>
        <v>12</v>
      </c>
      <c r="Q240">
        <f t="shared" si="99"/>
        <v>8</v>
      </c>
      <c r="R240">
        <f t="shared" si="99"/>
        <v>2</v>
      </c>
      <c r="S240">
        <f t="shared" si="99"/>
        <v>2</v>
      </c>
      <c r="T240">
        <f t="shared" si="99"/>
        <v>13</v>
      </c>
      <c r="U240">
        <f t="shared" si="99"/>
        <v>3</v>
      </c>
      <c r="V240">
        <f t="shared" si="99"/>
        <v>8</v>
      </c>
      <c r="W240">
        <f t="shared" si="99"/>
        <v>6</v>
      </c>
      <c r="X240">
        <f t="shared" si="99"/>
        <v>2</v>
      </c>
      <c r="Y240">
        <f t="shared" si="99"/>
        <v>4</v>
      </c>
      <c r="Z240">
        <f t="shared" si="99"/>
        <v>7</v>
      </c>
      <c r="AA240">
        <f t="shared" si="99"/>
        <v>7</v>
      </c>
      <c r="AB240">
        <f t="shared" si="99"/>
        <v>6</v>
      </c>
      <c r="AC240">
        <f t="shared" si="99"/>
        <v>5</v>
      </c>
      <c r="AD240">
        <f t="shared" si="99"/>
        <v>8</v>
      </c>
      <c r="AE240">
        <f t="shared" si="99"/>
        <v>4</v>
      </c>
      <c r="AF240">
        <f t="shared" si="99"/>
        <v>9</v>
      </c>
      <c r="AG240">
        <f t="shared" si="99"/>
        <v>1</v>
      </c>
      <c r="AH240">
        <f t="shared" si="99"/>
        <v>4</v>
      </c>
      <c r="AI240">
        <f t="shared" si="99"/>
        <v>4</v>
      </c>
      <c r="AJ240">
        <f t="shared" si="99"/>
        <v>15</v>
      </c>
      <c r="AK240">
        <f t="shared" si="99"/>
        <v>9</v>
      </c>
      <c r="AL240">
        <f t="shared" si="99"/>
        <v>12</v>
      </c>
      <c r="AM240">
        <f t="shared" si="99"/>
        <v>9</v>
      </c>
      <c r="AN240">
        <f t="shared" si="99"/>
        <v>3</v>
      </c>
      <c r="AO240">
        <f t="shared" si="99"/>
        <v>9</v>
      </c>
      <c r="AP240">
        <f t="shared" si="99"/>
        <v>9</v>
      </c>
      <c r="AQ240">
        <f t="shared" si="99"/>
        <v>13</v>
      </c>
      <c r="AR240">
        <f t="shared" si="99"/>
        <v>8</v>
      </c>
      <c r="AS240">
        <f t="shared" si="99"/>
        <v>0</v>
      </c>
      <c r="AT240">
        <f t="shared" si="99"/>
        <v>14</v>
      </c>
      <c r="AU240">
        <f t="shared" si="99"/>
        <v>6</v>
      </c>
      <c r="AV240">
        <f t="shared" si="99"/>
        <v>0</v>
      </c>
      <c r="AW240">
        <f t="shared" si="99"/>
        <v>3</v>
      </c>
      <c r="AX240">
        <f t="shared" si="99"/>
        <v>0</v>
      </c>
      <c r="AY240">
        <f t="shared" si="99"/>
        <v>1</v>
      </c>
      <c r="AZ240">
        <f t="shared" si="99"/>
        <v>7</v>
      </c>
      <c r="BA240">
        <f t="shared" si="99"/>
        <v>2</v>
      </c>
      <c r="BB240">
        <f t="shared" si="99"/>
        <v>9</v>
      </c>
      <c r="BC240">
        <f t="shared" si="99"/>
        <v>7</v>
      </c>
      <c r="BD240">
        <f t="shared" si="99"/>
        <v>3</v>
      </c>
      <c r="BE240">
        <f t="shared" si="99"/>
        <v>19</v>
      </c>
      <c r="BF240">
        <f t="shared" si="99"/>
        <v>2</v>
      </c>
      <c r="BG240">
        <f t="shared" si="99"/>
        <v>5</v>
      </c>
      <c r="BH240">
        <f t="shared" si="99"/>
        <v>0</v>
      </c>
      <c r="BI240">
        <f t="shared" si="99"/>
        <v>5</v>
      </c>
      <c r="BJ240">
        <f t="shared" si="99"/>
        <v>2</v>
      </c>
      <c r="BK240">
        <f t="shared" si="99"/>
        <v>1</v>
      </c>
      <c r="BL240">
        <f t="shared" si="99"/>
        <v>0</v>
      </c>
      <c r="BM240">
        <f t="shared" si="99"/>
        <v>4</v>
      </c>
      <c r="BN240">
        <f t="shared" si="99"/>
        <v>13</v>
      </c>
      <c r="BO240">
        <f t="shared" ref="BO240:CK240" si="100">COUNTIF(BO$170:BO$193, "pool") + COUNTIF(BO$170:BO$193, "glide")</f>
        <v>7</v>
      </c>
      <c r="BP240">
        <f t="shared" si="100"/>
        <v>8</v>
      </c>
      <c r="BQ240">
        <f t="shared" si="100"/>
        <v>5</v>
      </c>
      <c r="BR240">
        <f t="shared" si="100"/>
        <v>0</v>
      </c>
      <c r="BS240">
        <f t="shared" si="100"/>
        <v>0</v>
      </c>
      <c r="BT240">
        <f t="shared" si="100"/>
        <v>5</v>
      </c>
      <c r="BU240">
        <f t="shared" si="100"/>
        <v>6</v>
      </c>
      <c r="BV240">
        <f t="shared" si="100"/>
        <v>2</v>
      </c>
      <c r="BW240">
        <f t="shared" si="100"/>
        <v>4</v>
      </c>
      <c r="BX240">
        <f t="shared" si="100"/>
        <v>7</v>
      </c>
      <c r="BY240">
        <f t="shared" si="100"/>
        <v>7</v>
      </c>
      <c r="BZ240">
        <f t="shared" si="100"/>
        <v>7</v>
      </c>
      <c r="CA240">
        <f t="shared" si="100"/>
        <v>9</v>
      </c>
      <c r="CB240">
        <f t="shared" si="100"/>
        <v>17</v>
      </c>
      <c r="CC240">
        <f t="shared" si="100"/>
        <v>1</v>
      </c>
      <c r="CD240">
        <f t="shared" si="100"/>
        <v>13</v>
      </c>
      <c r="CE240">
        <f t="shared" si="100"/>
        <v>14</v>
      </c>
      <c r="CF240">
        <f t="shared" si="100"/>
        <v>4</v>
      </c>
      <c r="CG240">
        <f t="shared" si="100"/>
        <v>5</v>
      </c>
      <c r="CH240">
        <f t="shared" si="100"/>
        <v>9</v>
      </c>
      <c r="CI240">
        <f t="shared" si="100"/>
        <v>12</v>
      </c>
      <c r="CJ240">
        <f t="shared" si="100"/>
        <v>9</v>
      </c>
      <c r="CK240">
        <f t="shared" si="100"/>
        <v>8</v>
      </c>
    </row>
    <row r="241" spans="1:89" x14ac:dyDescent="0.25">
      <c r="A241" s="34" t="s">
        <v>607</v>
      </c>
      <c r="B241">
        <f>(B$237/8)*100</f>
        <v>0</v>
      </c>
      <c r="C241">
        <f t="shared" ref="C241:BN241" si="101">(C$237/8)*100</f>
        <v>25</v>
      </c>
      <c r="D241">
        <f t="shared" si="101"/>
        <v>0</v>
      </c>
      <c r="E241">
        <f t="shared" si="101"/>
        <v>0</v>
      </c>
      <c r="F241">
        <f t="shared" si="101"/>
        <v>0</v>
      </c>
      <c r="G241">
        <f t="shared" si="101"/>
        <v>62.5</v>
      </c>
      <c r="H241">
        <f t="shared" si="101"/>
        <v>0</v>
      </c>
      <c r="I241">
        <f t="shared" si="101"/>
        <v>12.5</v>
      </c>
      <c r="J241">
        <f t="shared" si="101"/>
        <v>50</v>
      </c>
      <c r="K241">
        <f t="shared" si="101"/>
        <v>0</v>
      </c>
      <c r="L241">
        <f t="shared" si="101"/>
        <v>12.5</v>
      </c>
      <c r="M241">
        <f t="shared" si="101"/>
        <v>12.5</v>
      </c>
      <c r="N241">
        <f t="shared" si="101"/>
        <v>62.5</v>
      </c>
      <c r="O241">
        <f t="shared" si="101"/>
        <v>0</v>
      </c>
      <c r="P241">
        <f t="shared" si="101"/>
        <v>50</v>
      </c>
      <c r="Q241">
        <f t="shared" si="101"/>
        <v>37.5</v>
      </c>
      <c r="R241">
        <f t="shared" si="101"/>
        <v>0</v>
      </c>
      <c r="S241">
        <f t="shared" si="101"/>
        <v>0</v>
      </c>
      <c r="T241">
        <f t="shared" si="101"/>
        <v>50</v>
      </c>
      <c r="U241">
        <f t="shared" si="101"/>
        <v>0</v>
      </c>
      <c r="V241">
        <f t="shared" si="101"/>
        <v>37.5</v>
      </c>
      <c r="W241">
        <f t="shared" si="101"/>
        <v>50</v>
      </c>
      <c r="X241">
        <f t="shared" si="101"/>
        <v>0</v>
      </c>
      <c r="Y241">
        <f t="shared" si="101"/>
        <v>25</v>
      </c>
      <c r="Z241">
        <f t="shared" si="101"/>
        <v>37.5</v>
      </c>
      <c r="AA241">
        <f t="shared" si="101"/>
        <v>37.5</v>
      </c>
      <c r="AB241">
        <f t="shared" si="101"/>
        <v>0</v>
      </c>
      <c r="AC241">
        <f t="shared" si="101"/>
        <v>37.5</v>
      </c>
      <c r="AD241">
        <f t="shared" si="101"/>
        <v>12.5</v>
      </c>
      <c r="AE241">
        <f t="shared" si="101"/>
        <v>12.5</v>
      </c>
      <c r="AF241">
        <f t="shared" si="101"/>
        <v>62.5</v>
      </c>
      <c r="AG241">
        <f t="shared" si="101"/>
        <v>0</v>
      </c>
      <c r="AH241">
        <f t="shared" si="101"/>
        <v>12.5</v>
      </c>
      <c r="AI241">
        <f t="shared" si="101"/>
        <v>50</v>
      </c>
      <c r="AJ241">
        <f t="shared" si="101"/>
        <v>87.5</v>
      </c>
      <c r="AK241">
        <f t="shared" si="101"/>
        <v>37.5</v>
      </c>
      <c r="AL241">
        <f t="shared" si="101"/>
        <v>37.5</v>
      </c>
      <c r="AM241">
        <f t="shared" si="101"/>
        <v>50</v>
      </c>
      <c r="AN241">
        <f t="shared" si="101"/>
        <v>25</v>
      </c>
      <c r="AO241">
        <f t="shared" si="101"/>
        <v>12.5</v>
      </c>
      <c r="AP241">
        <f t="shared" si="101"/>
        <v>62.5</v>
      </c>
      <c r="AQ241">
        <f t="shared" si="101"/>
        <v>75</v>
      </c>
      <c r="AR241">
        <f t="shared" si="101"/>
        <v>0</v>
      </c>
      <c r="AS241">
        <f t="shared" si="101"/>
        <v>0</v>
      </c>
      <c r="AT241">
        <f t="shared" si="101"/>
        <v>12.5</v>
      </c>
      <c r="AU241">
        <f t="shared" si="101"/>
        <v>25</v>
      </c>
      <c r="AV241">
        <f t="shared" si="101"/>
        <v>0</v>
      </c>
      <c r="AW241">
        <f t="shared" si="101"/>
        <v>0</v>
      </c>
      <c r="AX241">
        <f t="shared" si="101"/>
        <v>0</v>
      </c>
      <c r="AY241">
        <f t="shared" si="101"/>
        <v>0</v>
      </c>
      <c r="AZ241">
        <f t="shared" si="101"/>
        <v>25</v>
      </c>
      <c r="BA241">
        <f t="shared" si="101"/>
        <v>25</v>
      </c>
      <c r="BB241">
        <f t="shared" si="101"/>
        <v>25</v>
      </c>
      <c r="BC241">
        <f t="shared" si="101"/>
        <v>37.5</v>
      </c>
      <c r="BD241">
        <f t="shared" si="101"/>
        <v>0</v>
      </c>
      <c r="BE241">
        <f t="shared" si="101"/>
        <v>50</v>
      </c>
      <c r="BF241">
        <f t="shared" si="101"/>
        <v>0</v>
      </c>
      <c r="BG241">
        <f t="shared" si="101"/>
        <v>12.5</v>
      </c>
      <c r="BH241">
        <f t="shared" si="101"/>
        <v>0</v>
      </c>
      <c r="BI241">
        <f t="shared" si="101"/>
        <v>50</v>
      </c>
      <c r="BJ241">
        <f t="shared" si="101"/>
        <v>0</v>
      </c>
      <c r="BK241">
        <f t="shared" si="101"/>
        <v>12.5</v>
      </c>
      <c r="BL241">
        <f t="shared" si="101"/>
        <v>0</v>
      </c>
      <c r="BM241">
        <f t="shared" si="101"/>
        <v>12.5</v>
      </c>
      <c r="BN241">
        <f t="shared" si="101"/>
        <v>62.5</v>
      </c>
      <c r="BO241">
        <f t="shared" ref="BO241:CK241" si="102">(BO$237/8)*100</f>
        <v>62.5</v>
      </c>
      <c r="BP241">
        <f t="shared" si="102"/>
        <v>0</v>
      </c>
      <c r="BQ241">
        <f t="shared" si="102"/>
        <v>25</v>
      </c>
      <c r="BR241">
        <f t="shared" si="102"/>
        <v>0</v>
      </c>
      <c r="BS241">
        <f t="shared" si="102"/>
        <v>0</v>
      </c>
      <c r="BT241">
        <f t="shared" si="102"/>
        <v>0</v>
      </c>
      <c r="BU241">
        <f t="shared" si="102"/>
        <v>25</v>
      </c>
      <c r="BV241">
        <f t="shared" si="102"/>
        <v>12.5</v>
      </c>
      <c r="BW241">
        <f t="shared" si="102"/>
        <v>0</v>
      </c>
      <c r="BX241">
        <f t="shared" si="102"/>
        <v>12.5</v>
      </c>
      <c r="BY241">
        <f t="shared" si="102"/>
        <v>25</v>
      </c>
      <c r="BZ241">
        <f t="shared" si="102"/>
        <v>50</v>
      </c>
      <c r="CA241">
        <f t="shared" si="102"/>
        <v>62.5</v>
      </c>
      <c r="CB241">
        <f t="shared" si="102"/>
        <v>62.5</v>
      </c>
      <c r="CC241">
        <f t="shared" si="102"/>
        <v>0</v>
      </c>
      <c r="CD241">
        <f t="shared" si="102"/>
        <v>37.5</v>
      </c>
      <c r="CE241">
        <f t="shared" si="102"/>
        <v>37.5</v>
      </c>
      <c r="CF241">
        <f t="shared" si="102"/>
        <v>25</v>
      </c>
      <c r="CG241">
        <f t="shared" si="102"/>
        <v>37.5</v>
      </c>
      <c r="CH241">
        <f t="shared" si="102"/>
        <v>37.5</v>
      </c>
      <c r="CI241">
        <f t="shared" si="102"/>
        <v>37.5</v>
      </c>
      <c r="CJ241">
        <f t="shared" si="102"/>
        <v>50</v>
      </c>
      <c r="CK241">
        <f t="shared" si="102"/>
        <v>25</v>
      </c>
    </row>
    <row r="242" spans="1:89" x14ac:dyDescent="0.25">
      <c r="A242" s="34" t="s">
        <v>608</v>
      </c>
      <c r="B242">
        <f>(B$238/8)*100</f>
        <v>50</v>
      </c>
      <c r="C242">
        <f t="shared" ref="C242:BN242" si="103">(C$238/8)*100</f>
        <v>0</v>
      </c>
      <c r="D242">
        <f t="shared" si="103"/>
        <v>50</v>
      </c>
      <c r="E242">
        <f t="shared" si="103"/>
        <v>0</v>
      </c>
      <c r="F242">
        <f t="shared" si="103"/>
        <v>37.5</v>
      </c>
      <c r="G242">
        <f t="shared" si="103"/>
        <v>12.5</v>
      </c>
      <c r="H242">
        <f t="shared" si="103"/>
        <v>37.5</v>
      </c>
      <c r="I242">
        <f t="shared" si="103"/>
        <v>0</v>
      </c>
      <c r="J242">
        <f t="shared" si="103"/>
        <v>37.5</v>
      </c>
      <c r="K242">
        <f t="shared" si="103"/>
        <v>12.5</v>
      </c>
      <c r="L242">
        <f t="shared" si="103"/>
        <v>25</v>
      </c>
      <c r="M242">
        <f t="shared" si="103"/>
        <v>0</v>
      </c>
      <c r="N242">
        <f t="shared" si="103"/>
        <v>50</v>
      </c>
      <c r="O242">
        <f t="shared" si="103"/>
        <v>0</v>
      </c>
      <c r="P242">
        <f t="shared" si="103"/>
        <v>50</v>
      </c>
      <c r="Q242">
        <f t="shared" si="103"/>
        <v>37.5</v>
      </c>
      <c r="R242">
        <f t="shared" si="103"/>
        <v>25</v>
      </c>
      <c r="S242">
        <f t="shared" si="103"/>
        <v>25</v>
      </c>
      <c r="T242">
        <f t="shared" si="103"/>
        <v>25</v>
      </c>
      <c r="U242">
        <f t="shared" si="103"/>
        <v>25</v>
      </c>
      <c r="V242">
        <f t="shared" si="103"/>
        <v>25</v>
      </c>
      <c r="W242">
        <f t="shared" si="103"/>
        <v>0</v>
      </c>
      <c r="X242">
        <f t="shared" si="103"/>
        <v>0</v>
      </c>
      <c r="Y242">
        <f t="shared" si="103"/>
        <v>25</v>
      </c>
      <c r="Z242">
        <f t="shared" si="103"/>
        <v>50</v>
      </c>
      <c r="AA242">
        <f t="shared" si="103"/>
        <v>37.5</v>
      </c>
      <c r="AB242">
        <f t="shared" si="103"/>
        <v>25</v>
      </c>
      <c r="AC242">
        <f t="shared" si="103"/>
        <v>25</v>
      </c>
      <c r="AD242">
        <f t="shared" si="103"/>
        <v>50</v>
      </c>
      <c r="AE242">
        <f t="shared" si="103"/>
        <v>12.5</v>
      </c>
      <c r="AF242">
        <f t="shared" si="103"/>
        <v>25</v>
      </c>
      <c r="AG242">
        <f t="shared" si="103"/>
        <v>0</v>
      </c>
      <c r="AH242">
        <f t="shared" si="103"/>
        <v>25</v>
      </c>
      <c r="AI242">
        <f t="shared" si="103"/>
        <v>0</v>
      </c>
      <c r="AJ242">
        <f t="shared" si="103"/>
        <v>37.5</v>
      </c>
      <c r="AK242">
        <f t="shared" si="103"/>
        <v>62.5</v>
      </c>
      <c r="AL242">
        <f t="shared" si="103"/>
        <v>12.5</v>
      </c>
      <c r="AM242">
        <f t="shared" si="103"/>
        <v>12.5</v>
      </c>
      <c r="AN242">
        <f t="shared" si="103"/>
        <v>12.5</v>
      </c>
      <c r="AO242">
        <f t="shared" si="103"/>
        <v>12.5</v>
      </c>
      <c r="AP242">
        <f t="shared" si="103"/>
        <v>0</v>
      </c>
      <c r="AQ242">
        <f t="shared" si="103"/>
        <v>50</v>
      </c>
      <c r="AR242">
        <f t="shared" si="103"/>
        <v>0</v>
      </c>
      <c r="AS242">
        <f t="shared" si="103"/>
        <v>0</v>
      </c>
      <c r="AT242">
        <f t="shared" si="103"/>
        <v>62.5</v>
      </c>
      <c r="AU242">
        <f t="shared" si="103"/>
        <v>25</v>
      </c>
      <c r="AV242">
        <f t="shared" si="103"/>
        <v>0</v>
      </c>
      <c r="AW242">
        <f t="shared" si="103"/>
        <v>37.5</v>
      </c>
      <c r="AX242">
        <f t="shared" si="103"/>
        <v>0</v>
      </c>
      <c r="AY242">
        <f t="shared" si="103"/>
        <v>0</v>
      </c>
      <c r="AZ242">
        <f t="shared" si="103"/>
        <v>37.5</v>
      </c>
      <c r="BA242">
        <f t="shared" si="103"/>
        <v>0</v>
      </c>
      <c r="BB242">
        <f t="shared" si="103"/>
        <v>75</v>
      </c>
      <c r="BC242">
        <f t="shared" si="103"/>
        <v>12.5</v>
      </c>
      <c r="BD242">
        <f t="shared" si="103"/>
        <v>25</v>
      </c>
      <c r="BE242">
        <f t="shared" si="103"/>
        <v>100</v>
      </c>
      <c r="BF242">
        <f t="shared" si="103"/>
        <v>12.5</v>
      </c>
      <c r="BG242">
        <f t="shared" si="103"/>
        <v>37.5</v>
      </c>
      <c r="BH242">
        <f t="shared" si="103"/>
        <v>0</v>
      </c>
      <c r="BI242">
        <f t="shared" si="103"/>
        <v>0</v>
      </c>
      <c r="BJ242">
        <f t="shared" si="103"/>
        <v>0</v>
      </c>
      <c r="BK242">
        <f t="shared" si="103"/>
        <v>0</v>
      </c>
      <c r="BL242">
        <f t="shared" si="103"/>
        <v>0</v>
      </c>
      <c r="BM242">
        <f t="shared" si="103"/>
        <v>37.5</v>
      </c>
      <c r="BN242">
        <f t="shared" si="103"/>
        <v>62.5</v>
      </c>
      <c r="BO242">
        <f t="shared" ref="BO242:CK242" si="104">(BO$238/8)*100</f>
        <v>12.5</v>
      </c>
      <c r="BP242">
        <f t="shared" si="104"/>
        <v>50</v>
      </c>
      <c r="BQ242">
        <f t="shared" si="104"/>
        <v>37.5</v>
      </c>
      <c r="BR242">
        <f t="shared" si="104"/>
        <v>0</v>
      </c>
      <c r="BS242">
        <f t="shared" si="104"/>
        <v>0</v>
      </c>
      <c r="BT242">
        <f t="shared" si="104"/>
        <v>37.5</v>
      </c>
      <c r="BU242">
        <f t="shared" si="104"/>
        <v>25</v>
      </c>
      <c r="BV242">
        <f t="shared" si="104"/>
        <v>12.5</v>
      </c>
      <c r="BW242">
        <f t="shared" si="104"/>
        <v>25</v>
      </c>
      <c r="BX242">
        <f t="shared" si="104"/>
        <v>25</v>
      </c>
      <c r="BY242">
        <f t="shared" si="104"/>
        <v>37.5</v>
      </c>
      <c r="BZ242">
        <f t="shared" si="104"/>
        <v>25</v>
      </c>
      <c r="CA242">
        <f t="shared" si="104"/>
        <v>25</v>
      </c>
      <c r="CB242">
        <f t="shared" si="104"/>
        <v>87.5</v>
      </c>
      <c r="CC242">
        <f t="shared" si="104"/>
        <v>12.5</v>
      </c>
      <c r="CD242">
        <f t="shared" si="104"/>
        <v>62.5</v>
      </c>
      <c r="CE242">
        <f t="shared" si="104"/>
        <v>75</v>
      </c>
      <c r="CF242">
        <f t="shared" si="104"/>
        <v>12.5</v>
      </c>
      <c r="CG242">
        <f t="shared" si="104"/>
        <v>0</v>
      </c>
      <c r="CH242">
        <f t="shared" si="104"/>
        <v>37.5</v>
      </c>
      <c r="CI242">
        <f t="shared" si="104"/>
        <v>37.5</v>
      </c>
      <c r="CJ242">
        <f t="shared" si="104"/>
        <v>0</v>
      </c>
      <c r="CK242">
        <f t="shared" si="104"/>
        <v>12.5</v>
      </c>
    </row>
    <row r="243" spans="1:89" x14ac:dyDescent="0.25">
      <c r="A243" s="34" t="s">
        <v>609</v>
      </c>
      <c r="B243">
        <f>(B$239/8)*100</f>
        <v>62.5</v>
      </c>
      <c r="C243">
        <f t="shared" ref="C243:BN243" si="105">(C$239/8)*100</f>
        <v>0</v>
      </c>
      <c r="D243">
        <f t="shared" si="105"/>
        <v>0</v>
      </c>
      <c r="E243">
        <f t="shared" si="105"/>
        <v>0</v>
      </c>
      <c r="F243">
        <f t="shared" si="105"/>
        <v>37.5</v>
      </c>
      <c r="G243">
        <f t="shared" si="105"/>
        <v>62.5</v>
      </c>
      <c r="H243">
        <f t="shared" si="105"/>
        <v>0</v>
      </c>
      <c r="I243">
        <f t="shared" si="105"/>
        <v>0</v>
      </c>
      <c r="J243">
        <f t="shared" si="105"/>
        <v>87.5</v>
      </c>
      <c r="K243">
        <f t="shared" si="105"/>
        <v>37.5</v>
      </c>
      <c r="L243">
        <f t="shared" si="105"/>
        <v>37.5</v>
      </c>
      <c r="M243">
        <f t="shared" si="105"/>
        <v>12.5</v>
      </c>
      <c r="N243">
        <f t="shared" si="105"/>
        <v>0</v>
      </c>
      <c r="O243">
        <f t="shared" si="105"/>
        <v>0</v>
      </c>
      <c r="P243">
        <f t="shared" si="105"/>
        <v>50</v>
      </c>
      <c r="Q243">
        <f t="shared" si="105"/>
        <v>25</v>
      </c>
      <c r="R243">
        <f t="shared" si="105"/>
        <v>0</v>
      </c>
      <c r="S243">
        <f t="shared" si="105"/>
        <v>0</v>
      </c>
      <c r="T243">
        <f t="shared" si="105"/>
        <v>87.5</v>
      </c>
      <c r="U243">
        <f t="shared" si="105"/>
        <v>12.5</v>
      </c>
      <c r="V243">
        <f t="shared" si="105"/>
        <v>37.5</v>
      </c>
      <c r="W243">
        <f t="shared" si="105"/>
        <v>25</v>
      </c>
      <c r="X243">
        <f t="shared" si="105"/>
        <v>25</v>
      </c>
      <c r="Y243">
        <f t="shared" si="105"/>
        <v>0</v>
      </c>
      <c r="Z243">
        <f t="shared" si="105"/>
        <v>0</v>
      </c>
      <c r="AA243">
        <f t="shared" si="105"/>
        <v>12.5</v>
      </c>
      <c r="AB243">
        <f t="shared" si="105"/>
        <v>50</v>
      </c>
      <c r="AC243">
        <f t="shared" si="105"/>
        <v>0</v>
      </c>
      <c r="AD243">
        <f t="shared" si="105"/>
        <v>37.5</v>
      </c>
      <c r="AE243">
        <f t="shared" si="105"/>
        <v>25</v>
      </c>
      <c r="AF243">
        <f t="shared" si="105"/>
        <v>25</v>
      </c>
      <c r="AG243">
        <f t="shared" si="105"/>
        <v>12.5</v>
      </c>
      <c r="AH243">
        <f t="shared" si="105"/>
        <v>12.5</v>
      </c>
      <c r="AI243">
        <f t="shared" si="105"/>
        <v>0</v>
      </c>
      <c r="AJ243">
        <f t="shared" si="105"/>
        <v>62.5</v>
      </c>
      <c r="AK243">
        <f t="shared" si="105"/>
        <v>12.5</v>
      </c>
      <c r="AL243">
        <f t="shared" si="105"/>
        <v>100</v>
      </c>
      <c r="AM243">
        <f t="shared" si="105"/>
        <v>50</v>
      </c>
      <c r="AN243">
        <f t="shared" si="105"/>
        <v>0</v>
      </c>
      <c r="AO243">
        <f t="shared" si="105"/>
        <v>87.5</v>
      </c>
      <c r="AP243">
        <f t="shared" si="105"/>
        <v>50</v>
      </c>
      <c r="AQ243">
        <f t="shared" si="105"/>
        <v>37.5</v>
      </c>
      <c r="AR243">
        <f t="shared" si="105"/>
        <v>100</v>
      </c>
      <c r="AS243">
        <f t="shared" si="105"/>
        <v>0</v>
      </c>
      <c r="AT243">
        <f t="shared" si="105"/>
        <v>100</v>
      </c>
      <c r="AU243">
        <f t="shared" si="105"/>
        <v>25</v>
      </c>
      <c r="AV243">
        <f t="shared" si="105"/>
        <v>0</v>
      </c>
      <c r="AW243">
        <f t="shared" si="105"/>
        <v>0</v>
      </c>
      <c r="AX243">
        <f t="shared" si="105"/>
        <v>0</v>
      </c>
      <c r="AY243">
        <f t="shared" si="105"/>
        <v>12.5</v>
      </c>
      <c r="AZ243">
        <f t="shared" si="105"/>
        <v>25</v>
      </c>
      <c r="BA243">
        <f t="shared" si="105"/>
        <v>0</v>
      </c>
      <c r="BB243">
        <f t="shared" si="105"/>
        <v>12.5</v>
      </c>
      <c r="BC243">
        <f t="shared" si="105"/>
        <v>37.5</v>
      </c>
      <c r="BD243">
        <f t="shared" si="105"/>
        <v>12.5</v>
      </c>
      <c r="BE243">
        <f t="shared" si="105"/>
        <v>87.5</v>
      </c>
      <c r="BF243">
        <f t="shared" si="105"/>
        <v>12.5</v>
      </c>
      <c r="BG243">
        <f t="shared" si="105"/>
        <v>12.5</v>
      </c>
      <c r="BH243">
        <f t="shared" si="105"/>
        <v>0</v>
      </c>
      <c r="BI243">
        <f t="shared" si="105"/>
        <v>12.5</v>
      </c>
      <c r="BJ243">
        <f t="shared" si="105"/>
        <v>25</v>
      </c>
      <c r="BK243">
        <f t="shared" si="105"/>
        <v>0</v>
      </c>
      <c r="BL243">
        <f t="shared" si="105"/>
        <v>0</v>
      </c>
      <c r="BM243">
        <f t="shared" si="105"/>
        <v>0</v>
      </c>
      <c r="BN243">
        <f t="shared" si="105"/>
        <v>37.5</v>
      </c>
      <c r="BO243">
        <f t="shared" ref="BO243:CK243" si="106">(BO$239/8)*100</f>
        <v>12.5</v>
      </c>
      <c r="BP243">
        <f t="shared" si="106"/>
        <v>50</v>
      </c>
      <c r="BQ243">
        <f t="shared" si="106"/>
        <v>0</v>
      </c>
      <c r="BR243">
        <f t="shared" si="106"/>
        <v>0</v>
      </c>
      <c r="BS243">
        <f t="shared" si="106"/>
        <v>0</v>
      </c>
      <c r="BT243">
        <f t="shared" si="106"/>
        <v>25</v>
      </c>
      <c r="BU243">
        <f t="shared" si="106"/>
        <v>25</v>
      </c>
      <c r="BV243">
        <f t="shared" si="106"/>
        <v>0</v>
      </c>
      <c r="BW243">
        <f t="shared" si="106"/>
        <v>25</v>
      </c>
      <c r="BX243">
        <f t="shared" si="106"/>
        <v>50</v>
      </c>
      <c r="BY243">
        <f t="shared" si="106"/>
        <v>25</v>
      </c>
      <c r="BZ243">
        <f t="shared" si="106"/>
        <v>12.5</v>
      </c>
      <c r="CA243">
        <f t="shared" si="106"/>
        <v>25</v>
      </c>
      <c r="CB243">
        <f t="shared" si="106"/>
        <v>62.5</v>
      </c>
      <c r="CC243">
        <f t="shared" si="106"/>
        <v>0</v>
      </c>
      <c r="CD243">
        <f t="shared" si="106"/>
        <v>62.5</v>
      </c>
      <c r="CE243">
        <f t="shared" si="106"/>
        <v>62.5</v>
      </c>
      <c r="CF243">
        <f t="shared" si="106"/>
        <v>12.5</v>
      </c>
      <c r="CG243">
        <f t="shared" si="106"/>
        <v>25</v>
      </c>
      <c r="CH243">
        <f t="shared" si="106"/>
        <v>37.5</v>
      </c>
      <c r="CI243">
        <f t="shared" si="106"/>
        <v>75</v>
      </c>
      <c r="CJ243">
        <f t="shared" si="106"/>
        <v>62.5</v>
      </c>
      <c r="CK243">
        <f t="shared" si="106"/>
        <v>62.5</v>
      </c>
    </row>
    <row r="244" spans="1:89" x14ac:dyDescent="0.25">
      <c r="A244" s="34" t="s">
        <v>602</v>
      </c>
      <c r="B244">
        <f>(B$240/24)*100</f>
        <v>37.5</v>
      </c>
      <c r="C244">
        <f t="shared" ref="C244:BN244" si="107">(C$240/24)*100</f>
        <v>8.3333333333333321</v>
      </c>
      <c r="D244">
        <f t="shared" si="107"/>
        <v>16.666666666666664</v>
      </c>
      <c r="E244">
        <f t="shared" si="107"/>
        <v>0</v>
      </c>
      <c r="F244">
        <f t="shared" si="107"/>
        <v>25</v>
      </c>
      <c r="G244">
        <f t="shared" si="107"/>
        <v>45.833333333333329</v>
      </c>
      <c r="H244">
        <f t="shared" si="107"/>
        <v>12.5</v>
      </c>
      <c r="I244">
        <f t="shared" si="107"/>
        <v>4.1666666666666661</v>
      </c>
      <c r="J244">
        <f t="shared" si="107"/>
        <v>58.333333333333336</v>
      </c>
      <c r="K244">
        <f t="shared" si="107"/>
        <v>16.666666666666664</v>
      </c>
      <c r="L244">
        <f t="shared" si="107"/>
        <v>25</v>
      </c>
      <c r="M244">
        <f t="shared" si="107"/>
        <v>8.3333333333333321</v>
      </c>
      <c r="N244">
        <f t="shared" si="107"/>
        <v>37.5</v>
      </c>
      <c r="O244">
        <f t="shared" si="107"/>
        <v>0</v>
      </c>
      <c r="P244">
        <f t="shared" si="107"/>
        <v>50</v>
      </c>
      <c r="Q244">
        <f t="shared" si="107"/>
        <v>33.333333333333329</v>
      </c>
      <c r="R244">
        <f t="shared" si="107"/>
        <v>8.3333333333333321</v>
      </c>
      <c r="S244">
        <f t="shared" si="107"/>
        <v>8.3333333333333321</v>
      </c>
      <c r="T244">
        <f t="shared" si="107"/>
        <v>54.166666666666664</v>
      </c>
      <c r="U244">
        <f t="shared" si="107"/>
        <v>12.5</v>
      </c>
      <c r="V244">
        <f t="shared" si="107"/>
        <v>33.333333333333329</v>
      </c>
      <c r="W244">
        <f t="shared" si="107"/>
        <v>25</v>
      </c>
      <c r="X244">
        <f t="shared" si="107"/>
        <v>8.3333333333333321</v>
      </c>
      <c r="Y244">
        <f t="shared" si="107"/>
        <v>16.666666666666664</v>
      </c>
      <c r="Z244">
        <f t="shared" si="107"/>
        <v>29.166666666666668</v>
      </c>
      <c r="AA244">
        <f t="shared" si="107"/>
        <v>29.166666666666668</v>
      </c>
      <c r="AB244">
        <f t="shared" si="107"/>
        <v>25</v>
      </c>
      <c r="AC244">
        <f t="shared" si="107"/>
        <v>20.833333333333336</v>
      </c>
      <c r="AD244">
        <f t="shared" si="107"/>
        <v>33.333333333333329</v>
      </c>
      <c r="AE244">
        <f t="shared" si="107"/>
        <v>16.666666666666664</v>
      </c>
      <c r="AF244">
        <f t="shared" si="107"/>
        <v>37.5</v>
      </c>
      <c r="AG244">
        <f t="shared" si="107"/>
        <v>4.1666666666666661</v>
      </c>
      <c r="AH244">
        <f t="shared" si="107"/>
        <v>16.666666666666664</v>
      </c>
      <c r="AI244">
        <f t="shared" si="107"/>
        <v>16.666666666666664</v>
      </c>
      <c r="AJ244">
        <f t="shared" si="107"/>
        <v>62.5</v>
      </c>
      <c r="AK244">
        <f t="shared" si="107"/>
        <v>37.5</v>
      </c>
      <c r="AL244">
        <f t="shared" si="107"/>
        <v>50</v>
      </c>
      <c r="AM244">
        <f t="shared" si="107"/>
        <v>37.5</v>
      </c>
      <c r="AN244">
        <f t="shared" si="107"/>
        <v>12.5</v>
      </c>
      <c r="AO244">
        <f t="shared" si="107"/>
        <v>37.5</v>
      </c>
      <c r="AP244">
        <f t="shared" si="107"/>
        <v>37.5</v>
      </c>
      <c r="AQ244">
        <f t="shared" si="107"/>
        <v>54.166666666666664</v>
      </c>
      <c r="AR244">
        <f t="shared" si="107"/>
        <v>33.333333333333329</v>
      </c>
      <c r="AS244">
        <f t="shared" si="107"/>
        <v>0</v>
      </c>
      <c r="AT244">
        <f t="shared" si="107"/>
        <v>58.333333333333336</v>
      </c>
      <c r="AU244">
        <f t="shared" si="107"/>
        <v>25</v>
      </c>
      <c r="AV244">
        <f t="shared" si="107"/>
        <v>0</v>
      </c>
      <c r="AW244">
        <f t="shared" si="107"/>
        <v>12.5</v>
      </c>
      <c r="AX244">
        <f t="shared" si="107"/>
        <v>0</v>
      </c>
      <c r="AY244">
        <f t="shared" si="107"/>
        <v>4.1666666666666661</v>
      </c>
      <c r="AZ244">
        <f t="shared" si="107"/>
        <v>29.166666666666668</v>
      </c>
      <c r="BA244">
        <f t="shared" si="107"/>
        <v>8.3333333333333321</v>
      </c>
      <c r="BB244">
        <f t="shared" si="107"/>
        <v>37.5</v>
      </c>
      <c r="BC244">
        <f t="shared" si="107"/>
        <v>29.166666666666668</v>
      </c>
      <c r="BD244">
        <f t="shared" si="107"/>
        <v>12.5</v>
      </c>
      <c r="BE244">
        <f t="shared" si="107"/>
        <v>79.166666666666657</v>
      </c>
      <c r="BF244">
        <f t="shared" si="107"/>
        <v>8.3333333333333321</v>
      </c>
      <c r="BG244">
        <f t="shared" si="107"/>
        <v>20.833333333333336</v>
      </c>
      <c r="BH244">
        <f t="shared" si="107"/>
        <v>0</v>
      </c>
      <c r="BI244">
        <f t="shared" si="107"/>
        <v>20.833333333333336</v>
      </c>
      <c r="BJ244">
        <f t="shared" si="107"/>
        <v>8.3333333333333321</v>
      </c>
      <c r="BK244">
        <f t="shared" si="107"/>
        <v>4.1666666666666661</v>
      </c>
      <c r="BL244">
        <f t="shared" si="107"/>
        <v>0</v>
      </c>
      <c r="BM244">
        <f t="shared" si="107"/>
        <v>16.666666666666664</v>
      </c>
      <c r="BN244">
        <f t="shared" si="107"/>
        <v>54.166666666666664</v>
      </c>
      <c r="BO244">
        <f t="shared" ref="BO244:CK244" si="108">(BO$240/24)*100</f>
        <v>29.166666666666668</v>
      </c>
      <c r="BP244">
        <f t="shared" si="108"/>
        <v>33.333333333333329</v>
      </c>
      <c r="BQ244">
        <f t="shared" si="108"/>
        <v>20.833333333333336</v>
      </c>
      <c r="BR244">
        <f t="shared" si="108"/>
        <v>0</v>
      </c>
      <c r="BS244">
        <f t="shared" si="108"/>
        <v>0</v>
      </c>
      <c r="BT244">
        <f t="shared" si="108"/>
        <v>20.833333333333336</v>
      </c>
      <c r="BU244">
        <f t="shared" si="108"/>
        <v>25</v>
      </c>
      <c r="BV244">
        <f t="shared" si="108"/>
        <v>8.3333333333333321</v>
      </c>
      <c r="BW244">
        <f t="shared" si="108"/>
        <v>16.666666666666664</v>
      </c>
      <c r="BX244">
        <f t="shared" si="108"/>
        <v>29.166666666666668</v>
      </c>
      <c r="BY244">
        <f t="shared" si="108"/>
        <v>29.166666666666668</v>
      </c>
      <c r="BZ244">
        <f t="shared" si="108"/>
        <v>29.166666666666668</v>
      </c>
      <c r="CA244">
        <f t="shared" si="108"/>
        <v>37.5</v>
      </c>
      <c r="CB244">
        <f t="shared" si="108"/>
        <v>70.833333333333343</v>
      </c>
      <c r="CC244">
        <f t="shared" si="108"/>
        <v>4.1666666666666661</v>
      </c>
      <c r="CD244">
        <f t="shared" si="108"/>
        <v>54.166666666666664</v>
      </c>
      <c r="CE244">
        <f t="shared" si="108"/>
        <v>58.333333333333336</v>
      </c>
      <c r="CF244">
        <f t="shared" si="108"/>
        <v>16.666666666666664</v>
      </c>
      <c r="CG244">
        <f t="shared" si="108"/>
        <v>20.833333333333336</v>
      </c>
      <c r="CH244">
        <f t="shared" si="108"/>
        <v>37.5</v>
      </c>
      <c r="CI244">
        <f t="shared" si="108"/>
        <v>50</v>
      </c>
      <c r="CJ244">
        <f t="shared" si="108"/>
        <v>37.5</v>
      </c>
      <c r="CK244">
        <f t="shared" si="108"/>
        <v>33.333333333333329</v>
      </c>
    </row>
    <row r="246" spans="1:89" x14ac:dyDescent="0.25">
      <c r="A246" s="36" t="s">
        <v>147</v>
      </c>
      <c r="B246">
        <f>AVERAGE(B$2:B$5,B$14:B$17)</f>
        <v>2.7874999999999996</v>
      </c>
      <c r="C246">
        <f t="shared" ref="C246:BN246" si="109">AVERAGE(C$2:C$5,C$14:C$17)</f>
        <v>6.9375000000000009</v>
      </c>
      <c r="D246">
        <f t="shared" si="109"/>
        <v>3.9624999999999995</v>
      </c>
      <c r="E246">
        <f t="shared" si="109"/>
        <v>1.7875000000000001</v>
      </c>
      <c r="F246">
        <f t="shared" si="109"/>
        <v>1.65</v>
      </c>
      <c r="G246">
        <f t="shared" si="109"/>
        <v>4.8250000000000002</v>
      </c>
      <c r="H246">
        <f t="shared" si="109"/>
        <v>2.5874999999999995</v>
      </c>
      <c r="I246">
        <f t="shared" si="109"/>
        <v>1.8124999999999998</v>
      </c>
      <c r="J246">
        <f t="shared" si="109"/>
        <v>2.9874999999999998</v>
      </c>
      <c r="K246">
        <f t="shared" si="109"/>
        <v>1.9125000000000001</v>
      </c>
      <c r="L246">
        <f t="shared" si="109"/>
        <v>6.0124999999999993</v>
      </c>
      <c r="M246">
        <f t="shared" si="109"/>
        <v>3.9499999999999997</v>
      </c>
      <c r="N246">
        <f t="shared" si="109"/>
        <v>1.5750000000000002</v>
      </c>
      <c r="O246">
        <f t="shared" si="109"/>
        <v>1.875</v>
      </c>
      <c r="P246">
        <f t="shared" si="109"/>
        <v>2.5124999999999997</v>
      </c>
      <c r="Q246">
        <f t="shared" si="109"/>
        <v>8.2874999999999996</v>
      </c>
      <c r="R246">
        <f t="shared" si="109"/>
        <v>2.3374999999999999</v>
      </c>
      <c r="S246">
        <f t="shared" si="109"/>
        <v>2.6625000000000005</v>
      </c>
      <c r="T246">
        <f t="shared" si="109"/>
        <v>2.85</v>
      </c>
      <c r="U246">
        <f t="shared" si="109"/>
        <v>4.0625</v>
      </c>
      <c r="V246">
        <f t="shared" si="109"/>
        <v>0.91250000000000009</v>
      </c>
      <c r="W246">
        <f t="shared" si="109"/>
        <v>2.6625000000000001</v>
      </c>
      <c r="X246">
        <f t="shared" si="109"/>
        <v>1.5875000000000001</v>
      </c>
      <c r="Y246">
        <f t="shared" si="109"/>
        <v>1.9</v>
      </c>
      <c r="Z246">
        <f t="shared" si="109"/>
        <v>2.8624999999999998</v>
      </c>
      <c r="AA246">
        <f t="shared" si="109"/>
        <v>2.6750000000000003</v>
      </c>
      <c r="AB246">
        <f t="shared" si="109"/>
        <v>1.4</v>
      </c>
      <c r="AC246">
        <f t="shared" si="109"/>
        <v>5.0999999999999996</v>
      </c>
      <c r="AD246">
        <f t="shared" si="109"/>
        <v>3.4249999999999998</v>
      </c>
      <c r="AE246">
        <f t="shared" si="109"/>
        <v>3.7499999999999996</v>
      </c>
      <c r="AF246">
        <f t="shared" si="109"/>
        <v>3.9499999999999997</v>
      </c>
      <c r="AG246">
        <f t="shared" si="109"/>
        <v>5.5875000000000004</v>
      </c>
      <c r="AH246">
        <f t="shared" si="109"/>
        <v>4.4625000000000004</v>
      </c>
      <c r="AI246">
        <f t="shared" si="109"/>
        <v>3.3874999999999997</v>
      </c>
      <c r="AJ246">
        <f t="shared" si="109"/>
        <v>3.2749999999999999</v>
      </c>
      <c r="AK246">
        <f t="shared" si="109"/>
        <v>1.3624999999999998</v>
      </c>
      <c r="AL246">
        <f t="shared" si="109"/>
        <v>4.6125000000000007</v>
      </c>
      <c r="AM246">
        <f t="shared" si="109"/>
        <v>4.1500000000000004</v>
      </c>
      <c r="AN246">
        <f t="shared" si="109"/>
        <v>4.3999999999999995</v>
      </c>
      <c r="AO246">
        <f t="shared" si="109"/>
        <v>7.65</v>
      </c>
      <c r="AP246">
        <f t="shared" si="109"/>
        <v>4.0875000000000004</v>
      </c>
      <c r="AQ246">
        <f t="shared" si="109"/>
        <v>1.85</v>
      </c>
      <c r="AR246">
        <f t="shared" si="109"/>
        <v>1.85</v>
      </c>
      <c r="AS246">
        <f t="shared" si="109"/>
        <v>2.0125000000000002</v>
      </c>
      <c r="AT246">
        <f t="shared" si="109"/>
        <v>2.3874999999999997</v>
      </c>
      <c r="AU246">
        <f t="shared" si="109"/>
        <v>4.7374999999999998</v>
      </c>
      <c r="AV246">
        <f t="shared" si="109"/>
        <v>3.5124999999999997</v>
      </c>
      <c r="AW246">
        <f t="shared" si="109"/>
        <v>5.6875</v>
      </c>
      <c r="AX246">
        <f t="shared" si="109"/>
        <v>3.2374999999999998</v>
      </c>
      <c r="AY246">
        <f t="shared" si="109"/>
        <v>2.0625</v>
      </c>
      <c r="AZ246">
        <f t="shared" si="109"/>
        <v>4.3874999999999993</v>
      </c>
      <c r="BA246">
        <f t="shared" si="109"/>
        <v>1.0375000000000001</v>
      </c>
      <c r="BB246">
        <f t="shared" si="109"/>
        <v>1.5750000000000002</v>
      </c>
      <c r="BC246">
        <f t="shared" si="109"/>
        <v>1.9624999999999999</v>
      </c>
      <c r="BD246">
        <f t="shared" si="109"/>
        <v>2.0374999999999996</v>
      </c>
      <c r="BE246">
        <f t="shared" si="109"/>
        <v>0.95</v>
      </c>
      <c r="BF246">
        <f t="shared" si="109"/>
        <v>7.5625</v>
      </c>
      <c r="BG246">
        <f t="shared" si="109"/>
        <v>3.0750000000000002</v>
      </c>
      <c r="BH246">
        <f t="shared" si="109"/>
        <v>1.4125000000000001</v>
      </c>
      <c r="BI246">
        <f t="shared" si="109"/>
        <v>3.8124999999999996</v>
      </c>
      <c r="BJ246">
        <f t="shared" si="109"/>
        <v>1.5375000000000001</v>
      </c>
      <c r="BK246">
        <f t="shared" si="109"/>
        <v>2</v>
      </c>
      <c r="BL246">
        <f t="shared" si="109"/>
        <v>3.2250000000000001</v>
      </c>
      <c r="BM246">
        <f t="shared" si="109"/>
        <v>2.5125000000000002</v>
      </c>
      <c r="BN246">
        <f t="shared" si="109"/>
        <v>4.0375000000000005</v>
      </c>
      <c r="BO246">
        <f t="shared" ref="BO246:CK246" si="110">AVERAGE(BO$2:BO$5,BO$14:BO$17)</f>
        <v>3.6124999999999998</v>
      </c>
      <c r="BP246">
        <f t="shared" si="110"/>
        <v>2</v>
      </c>
      <c r="BQ246">
        <f t="shared" si="110"/>
        <v>2.4750000000000001</v>
      </c>
      <c r="BR246">
        <f t="shared" si="110"/>
        <v>2.6625000000000001</v>
      </c>
      <c r="BS246">
        <f t="shared" si="110"/>
        <v>1.1875</v>
      </c>
      <c r="BT246">
        <f t="shared" si="110"/>
        <v>2.6375000000000002</v>
      </c>
      <c r="BU246">
        <f t="shared" si="110"/>
        <v>5.4</v>
      </c>
      <c r="BV246">
        <f t="shared" si="110"/>
        <v>1.35</v>
      </c>
      <c r="BW246">
        <f t="shared" si="110"/>
        <v>1.7249999999999999</v>
      </c>
      <c r="BX246">
        <f t="shared" si="110"/>
        <v>2.6499999999999995</v>
      </c>
      <c r="BY246">
        <f t="shared" si="110"/>
        <v>4.2374999999999998</v>
      </c>
      <c r="BZ246">
        <f t="shared" si="110"/>
        <v>7.416666666666667</v>
      </c>
      <c r="CA246">
        <f t="shared" si="110"/>
        <v>3.25</v>
      </c>
      <c r="CB246">
        <f t="shared" si="110"/>
        <v>1.3250000000000002</v>
      </c>
      <c r="CC246">
        <f t="shared" si="110"/>
        <v>6.8250000000000011</v>
      </c>
      <c r="CD246">
        <f t="shared" si="110"/>
        <v>4.9999999999999991</v>
      </c>
      <c r="CE246">
        <f t="shared" si="110"/>
        <v>2.4499999999999997</v>
      </c>
      <c r="CF246">
        <f t="shared" si="110"/>
        <v>2.7500000000000004</v>
      </c>
      <c r="CG246">
        <f t="shared" si="110"/>
        <v>3.1124999999999994</v>
      </c>
      <c r="CH246">
        <f t="shared" si="110"/>
        <v>5.2874999999999996</v>
      </c>
      <c r="CI246">
        <f t="shared" si="110"/>
        <v>1.675</v>
      </c>
      <c r="CJ246">
        <f t="shared" si="110"/>
        <v>3.2875000000000001</v>
      </c>
      <c r="CK246">
        <f t="shared" si="110"/>
        <v>3.2124999999999999</v>
      </c>
    </row>
    <row r="247" spans="1:89" x14ac:dyDescent="0.25">
      <c r="A247" s="36" t="s">
        <v>146</v>
      </c>
      <c r="B247">
        <f>AVERAGE(B$6:B$9,B$18:B$21)</f>
        <v>3.2875000000000001</v>
      </c>
      <c r="C247">
        <f t="shared" ref="C247:BN247" si="111">AVERAGE(C$6:C$9,C$18:C$21)</f>
        <v>7.0125000000000002</v>
      </c>
      <c r="D247">
        <f t="shared" si="111"/>
        <v>3.95</v>
      </c>
      <c r="E247">
        <f t="shared" si="111"/>
        <v>1.9375</v>
      </c>
      <c r="F247">
        <f t="shared" si="111"/>
        <v>2.1874999999999996</v>
      </c>
      <c r="G247">
        <f t="shared" si="111"/>
        <v>2.3874999999999997</v>
      </c>
      <c r="H247">
        <f t="shared" si="111"/>
        <v>2.8124999999999996</v>
      </c>
      <c r="I247">
        <f t="shared" si="111"/>
        <v>1.5750000000000002</v>
      </c>
      <c r="J247">
        <f t="shared" si="111"/>
        <v>2.7374999999999998</v>
      </c>
      <c r="K247">
        <f t="shared" si="111"/>
        <v>2.4500000000000002</v>
      </c>
      <c r="L247">
        <f t="shared" si="111"/>
        <v>4.9249999999999998</v>
      </c>
      <c r="M247">
        <f t="shared" si="111"/>
        <v>3.8962499999999998</v>
      </c>
      <c r="N247">
        <f t="shared" si="111"/>
        <v>1.7625</v>
      </c>
      <c r="O247">
        <f t="shared" si="111"/>
        <v>1.8125000000000002</v>
      </c>
      <c r="P247">
        <f t="shared" si="111"/>
        <v>2.95</v>
      </c>
      <c r="Q247">
        <f t="shared" si="111"/>
        <v>3.9125000000000005</v>
      </c>
      <c r="R247">
        <f t="shared" si="111"/>
        <v>2.8874999999999997</v>
      </c>
      <c r="S247">
        <f t="shared" si="111"/>
        <v>2.3249999999999997</v>
      </c>
      <c r="T247">
        <f t="shared" si="111"/>
        <v>2.125</v>
      </c>
      <c r="U247">
        <f t="shared" si="111"/>
        <v>3.5124999999999997</v>
      </c>
      <c r="V247">
        <f t="shared" si="111"/>
        <v>1.0249999999999999</v>
      </c>
      <c r="W247">
        <f t="shared" si="111"/>
        <v>2.1374999999999997</v>
      </c>
      <c r="X247">
        <f t="shared" si="111"/>
        <v>1.5125000000000002</v>
      </c>
      <c r="Y247">
        <f t="shared" si="111"/>
        <v>2.2374999999999998</v>
      </c>
      <c r="Z247">
        <f t="shared" si="111"/>
        <v>3.5750000000000002</v>
      </c>
      <c r="AA247">
        <f t="shared" si="111"/>
        <v>3.1374999999999997</v>
      </c>
      <c r="AB247">
        <f t="shared" si="111"/>
        <v>1.5625</v>
      </c>
      <c r="AC247">
        <f t="shared" si="111"/>
        <v>4.7749999999999995</v>
      </c>
      <c r="AD247">
        <f t="shared" si="111"/>
        <v>2.5874999999999999</v>
      </c>
      <c r="AE247">
        <f t="shared" si="111"/>
        <v>4.3375000000000004</v>
      </c>
      <c r="AF247">
        <f t="shared" si="111"/>
        <v>3.4499999999999997</v>
      </c>
      <c r="AG247">
        <f t="shared" si="111"/>
        <v>5.3624999999999998</v>
      </c>
      <c r="AH247">
        <f t="shared" si="111"/>
        <v>4.2374999999999998</v>
      </c>
      <c r="AI247">
        <f t="shared" si="111"/>
        <v>3.5874999999999999</v>
      </c>
      <c r="AJ247">
        <f t="shared" si="111"/>
        <v>2.3374999999999999</v>
      </c>
      <c r="AK247">
        <f t="shared" si="111"/>
        <v>1.4249999999999998</v>
      </c>
      <c r="AL247">
        <f t="shared" si="111"/>
        <v>4.3187500000000005</v>
      </c>
      <c r="AM247">
        <f t="shared" si="111"/>
        <v>3.375</v>
      </c>
      <c r="AN247">
        <f t="shared" si="111"/>
        <v>3.1124999999999994</v>
      </c>
      <c r="AO247">
        <f t="shared" si="111"/>
        <v>5.7</v>
      </c>
      <c r="AP247">
        <f t="shared" si="111"/>
        <v>4.5375000000000005</v>
      </c>
      <c r="AQ247">
        <f t="shared" si="111"/>
        <v>1.7000000000000002</v>
      </c>
      <c r="AR247">
        <f t="shared" si="111"/>
        <v>1.85</v>
      </c>
      <c r="AS247">
        <f t="shared" si="111"/>
        <v>2.0875000000000004</v>
      </c>
      <c r="AT247">
        <f t="shared" si="111"/>
        <v>3.1124999999999998</v>
      </c>
      <c r="AU247">
        <f t="shared" si="111"/>
        <v>4.1500000000000004</v>
      </c>
      <c r="AV247">
        <f t="shared" si="111"/>
        <v>2.8125</v>
      </c>
      <c r="AW247">
        <f t="shared" si="111"/>
        <v>5.9249999999999998</v>
      </c>
      <c r="AX247">
        <f t="shared" si="111"/>
        <v>2.1875</v>
      </c>
      <c r="AY247">
        <f t="shared" si="111"/>
        <v>1.95</v>
      </c>
      <c r="AZ247">
        <f t="shared" si="111"/>
        <v>4.8375000000000004</v>
      </c>
      <c r="BA247">
        <f t="shared" si="111"/>
        <v>0.92499999999999993</v>
      </c>
      <c r="BB247">
        <f t="shared" si="111"/>
        <v>3.6749999999999998</v>
      </c>
      <c r="BC247">
        <f t="shared" si="111"/>
        <v>2.0625</v>
      </c>
      <c r="BD247">
        <f t="shared" si="111"/>
        <v>1.6124999999999998</v>
      </c>
      <c r="BE247">
        <f t="shared" si="111"/>
        <v>0.68749999999999989</v>
      </c>
      <c r="BF247">
        <f t="shared" si="111"/>
        <v>5.1500000000000012</v>
      </c>
      <c r="BG247">
        <f t="shared" si="111"/>
        <v>2.6999999999999997</v>
      </c>
      <c r="BH247">
        <f t="shared" si="111"/>
        <v>1.9625000000000001</v>
      </c>
      <c r="BI247">
        <f t="shared" si="111"/>
        <v>2.6875</v>
      </c>
      <c r="BJ247">
        <f t="shared" si="111"/>
        <v>1.5249999999999999</v>
      </c>
      <c r="BK247">
        <f t="shared" si="111"/>
        <v>1.7000000000000002</v>
      </c>
      <c r="BL247">
        <f t="shared" si="111"/>
        <v>2.5750000000000002</v>
      </c>
      <c r="BM247">
        <f t="shared" si="111"/>
        <v>3.3499999999999996</v>
      </c>
      <c r="BN247">
        <f t="shared" si="111"/>
        <v>3.2124999999999995</v>
      </c>
      <c r="BO247">
        <f t="shared" ref="BO247:CK247" si="112">AVERAGE(BO$6:BO$9,BO$18:BO$21)</f>
        <v>3.9624999999999999</v>
      </c>
      <c r="BP247">
        <f t="shared" si="112"/>
        <v>2.1625000000000001</v>
      </c>
      <c r="BQ247">
        <f t="shared" si="112"/>
        <v>2.625</v>
      </c>
      <c r="BR247">
        <f t="shared" si="112"/>
        <v>2.3624999999999998</v>
      </c>
      <c r="BS247">
        <f t="shared" si="112"/>
        <v>1.3875000000000002</v>
      </c>
      <c r="BT247">
        <f t="shared" si="112"/>
        <v>3.3625000000000003</v>
      </c>
      <c r="BU247">
        <f t="shared" si="112"/>
        <v>4.1375000000000002</v>
      </c>
      <c r="BV247">
        <f t="shared" si="112"/>
        <v>1.35</v>
      </c>
      <c r="BW247">
        <f t="shared" si="112"/>
        <v>2.3250000000000002</v>
      </c>
      <c r="BX247">
        <f t="shared" si="112"/>
        <v>3.9</v>
      </c>
      <c r="BY247">
        <f t="shared" si="112"/>
        <v>4.6499999999999995</v>
      </c>
      <c r="BZ247">
        <f t="shared" si="112"/>
        <v>7.2624999999999993</v>
      </c>
      <c r="CA247">
        <f t="shared" si="112"/>
        <v>3.0625</v>
      </c>
      <c r="CB247">
        <f t="shared" si="112"/>
        <v>1.2749999999999999</v>
      </c>
      <c r="CC247">
        <f t="shared" si="112"/>
        <v>6.2</v>
      </c>
      <c r="CD247">
        <f t="shared" si="112"/>
        <v>4.3624999999999998</v>
      </c>
      <c r="CE247">
        <f t="shared" si="112"/>
        <v>2.6999999999999997</v>
      </c>
      <c r="CF247">
        <f t="shared" si="112"/>
        <v>2.5</v>
      </c>
      <c r="CG247">
        <f t="shared" si="112"/>
        <v>2.7125000000000004</v>
      </c>
      <c r="CH247">
        <f t="shared" si="112"/>
        <v>4.9124999999999996</v>
      </c>
      <c r="CI247">
        <f t="shared" si="112"/>
        <v>1.6749999999999998</v>
      </c>
      <c r="CJ247">
        <f t="shared" si="112"/>
        <v>3.7</v>
      </c>
      <c r="CK247">
        <f t="shared" si="112"/>
        <v>4.9750000000000005</v>
      </c>
    </row>
    <row r="248" spans="1:89" x14ac:dyDescent="0.25">
      <c r="A248" s="36" t="s">
        <v>145</v>
      </c>
      <c r="B248">
        <f>AVERAGE(B$10:B$13,B$22:B$25)</f>
        <v>3.3000000000000003</v>
      </c>
      <c r="C248">
        <f t="shared" ref="C248:BN248" si="113">AVERAGE(C$10:C$13,C$22:C$25)</f>
        <v>6.8</v>
      </c>
      <c r="D248">
        <f t="shared" si="113"/>
        <v>3.5625000000000004</v>
      </c>
      <c r="E248">
        <f t="shared" si="113"/>
        <v>2.5874999999999999</v>
      </c>
      <c r="F248">
        <f t="shared" si="113"/>
        <v>2.3374999999999999</v>
      </c>
      <c r="G248">
        <f t="shared" si="113"/>
        <v>3.7625000000000002</v>
      </c>
      <c r="H248">
        <f t="shared" si="113"/>
        <v>2.3250000000000002</v>
      </c>
      <c r="I248">
        <f t="shared" si="113"/>
        <v>1.2250000000000001</v>
      </c>
      <c r="J248">
        <f t="shared" si="113"/>
        <v>2.9750000000000001</v>
      </c>
      <c r="K248">
        <f t="shared" si="113"/>
        <v>2.1875</v>
      </c>
      <c r="L248">
        <f t="shared" si="113"/>
        <v>6.2500000000000009</v>
      </c>
      <c r="M248">
        <f t="shared" si="113"/>
        <v>4.2874999999999996</v>
      </c>
      <c r="N248">
        <f t="shared" si="113"/>
        <v>1.1625000000000001</v>
      </c>
      <c r="O248">
        <f t="shared" si="113"/>
        <v>2.0375000000000001</v>
      </c>
      <c r="P248">
        <f t="shared" si="113"/>
        <v>4.3249999999999993</v>
      </c>
      <c r="Q248">
        <f t="shared" si="113"/>
        <v>5.5749999999999993</v>
      </c>
      <c r="R248">
        <f t="shared" si="113"/>
        <v>1.9000000000000001</v>
      </c>
      <c r="S248">
        <f t="shared" si="113"/>
        <v>2.0249999999999999</v>
      </c>
      <c r="T248">
        <f t="shared" si="113"/>
        <v>3.1875000000000004</v>
      </c>
      <c r="U248">
        <f t="shared" si="113"/>
        <v>2.8125</v>
      </c>
      <c r="V248">
        <f t="shared" si="113"/>
        <v>0.91249999999999998</v>
      </c>
      <c r="W248">
        <f t="shared" si="113"/>
        <v>1.9499999999999997</v>
      </c>
      <c r="X248">
        <f t="shared" si="113"/>
        <v>2</v>
      </c>
      <c r="Y248">
        <f t="shared" si="113"/>
        <v>2.2124999999999999</v>
      </c>
      <c r="Z248">
        <f t="shared" si="113"/>
        <v>4.242857142857142</v>
      </c>
      <c r="AA248">
        <f t="shared" si="113"/>
        <v>2.7624999999999997</v>
      </c>
      <c r="AB248">
        <f t="shared" si="113"/>
        <v>1.9375</v>
      </c>
      <c r="AC248">
        <f t="shared" si="113"/>
        <v>4.6375000000000002</v>
      </c>
      <c r="AD248">
        <f t="shared" si="113"/>
        <v>2.8875000000000002</v>
      </c>
      <c r="AE248">
        <f t="shared" si="113"/>
        <v>3.2249999999999996</v>
      </c>
      <c r="AF248">
        <f t="shared" si="113"/>
        <v>3.1624999999999996</v>
      </c>
      <c r="AG248">
        <f t="shared" si="113"/>
        <v>5.3624999999999989</v>
      </c>
      <c r="AH248">
        <f t="shared" si="113"/>
        <v>4.6625000000000005</v>
      </c>
      <c r="AI248">
        <f t="shared" si="113"/>
        <v>2.5374999999999996</v>
      </c>
      <c r="AJ248">
        <f t="shared" si="113"/>
        <v>3.1625000000000001</v>
      </c>
      <c r="AK248">
        <f t="shared" si="113"/>
        <v>1.4375</v>
      </c>
      <c r="AL248">
        <f t="shared" si="113"/>
        <v>7.3687500000000004</v>
      </c>
      <c r="AM248">
        <f t="shared" si="113"/>
        <v>4.2375000000000007</v>
      </c>
      <c r="AN248">
        <f t="shared" si="113"/>
        <v>2.4874999999999998</v>
      </c>
      <c r="AO248">
        <f t="shared" si="113"/>
        <v>3.8874999999999997</v>
      </c>
      <c r="AP248">
        <f t="shared" si="113"/>
        <v>4.4124999999999996</v>
      </c>
      <c r="AQ248">
        <f t="shared" si="113"/>
        <v>1.9874999999999998</v>
      </c>
      <c r="AR248">
        <f t="shared" si="113"/>
        <v>4.0125000000000002</v>
      </c>
      <c r="AS248">
        <f t="shared" si="113"/>
        <v>1.85</v>
      </c>
      <c r="AT248">
        <f t="shared" si="113"/>
        <v>3.5250000000000008</v>
      </c>
      <c r="AU248">
        <f t="shared" si="113"/>
        <v>4.9874999999999998</v>
      </c>
      <c r="AV248">
        <f t="shared" si="113"/>
        <v>2.2249999999999996</v>
      </c>
      <c r="AW248">
        <f t="shared" si="113"/>
        <v>6.375</v>
      </c>
      <c r="AX248">
        <f t="shared" si="113"/>
        <v>1.7749999999999999</v>
      </c>
      <c r="AY248">
        <f t="shared" si="113"/>
        <v>2.5187500000000003</v>
      </c>
      <c r="AZ248">
        <f t="shared" si="113"/>
        <v>3.9375</v>
      </c>
      <c r="BA248">
        <f t="shared" si="113"/>
        <v>0.95</v>
      </c>
      <c r="BB248">
        <f t="shared" si="113"/>
        <v>2.7</v>
      </c>
      <c r="BC248">
        <f t="shared" si="113"/>
        <v>1.8875</v>
      </c>
      <c r="BD248">
        <f t="shared" si="113"/>
        <v>1.9375</v>
      </c>
      <c r="BE248">
        <f t="shared" si="113"/>
        <v>1.1000000000000001</v>
      </c>
      <c r="BF248">
        <f t="shared" si="113"/>
        <v>5.7249999999999996</v>
      </c>
      <c r="BG248">
        <f t="shared" si="113"/>
        <v>3.1857142857142859</v>
      </c>
      <c r="BH248">
        <f t="shared" si="113"/>
        <v>2.3000000000000003</v>
      </c>
      <c r="BI248">
        <f t="shared" si="113"/>
        <v>2.7375000000000003</v>
      </c>
      <c r="BJ248">
        <f t="shared" si="113"/>
        <v>1.125</v>
      </c>
      <c r="BK248">
        <f t="shared" si="113"/>
        <v>1.6875</v>
      </c>
      <c r="BL248">
        <f t="shared" si="113"/>
        <v>2.9499999999999997</v>
      </c>
      <c r="BM248">
        <f t="shared" si="113"/>
        <v>2.65</v>
      </c>
      <c r="BN248">
        <f t="shared" si="113"/>
        <v>2.8250000000000002</v>
      </c>
      <c r="BO248">
        <f t="shared" ref="BO248:CK248" si="114">AVERAGE(BO$10:BO$13,BO$22:BO$25)</f>
        <v>3.9250000000000003</v>
      </c>
      <c r="BP248">
        <f t="shared" si="114"/>
        <v>2.1250000000000004</v>
      </c>
      <c r="BQ248">
        <f t="shared" si="114"/>
        <v>2.7250000000000001</v>
      </c>
      <c r="BR248">
        <f t="shared" si="114"/>
        <v>2.5999999999999996</v>
      </c>
      <c r="BS248">
        <f t="shared" si="114"/>
        <v>1.4124999999999999</v>
      </c>
      <c r="BT248">
        <f t="shared" si="114"/>
        <v>2.8875000000000002</v>
      </c>
      <c r="BU248">
        <f t="shared" si="114"/>
        <v>3.9999999999999996</v>
      </c>
      <c r="BV248">
        <f t="shared" si="114"/>
        <v>0.97499999999999998</v>
      </c>
      <c r="BW248">
        <f t="shared" si="114"/>
        <v>1.4125000000000001</v>
      </c>
      <c r="BX248">
        <f t="shared" si="114"/>
        <v>3.2</v>
      </c>
      <c r="BY248">
        <f t="shared" si="114"/>
        <v>5</v>
      </c>
      <c r="BZ248">
        <f t="shared" si="114"/>
        <v>7.7999999999999989</v>
      </c>
      <c r="CA248">
        <f t="shared" si="114"/>
        <v>2.4249999999999998</v>
      </c>
      <c r="CB248">
        <f t="shared" si="114"/>
        <v>1.6499999999999997</v>
      </c>
      <c r="CC248">
        <f t="shared" si="114"/>
        <v>6.2750000000000012</v>
      </c>
      <c r="CD248">
        <f t="shared" si="114"/>
        <v>4.2750000000000004</v>
      </c>
      <c r="CE248">
        <f t="shared" si="114"/>
        <v>3.4999999999999996</v>
      </c>
      <c r="CF248">
        <f t="shared" si="114"/>
        <v>3.4250000000000003</v>
      </c>
      <c r="CG248">
        <f t="shared" si="114"/>
        <v>2.875</v>
      </c>
      <c r="CH248">
        <f t="shared" si="114"/>
        <v>4.1999999999999993</v>
      </c>
      <c r="CI248">
        <f t="shared" si="114"/>
        <v>2.375</v>
      </c>
      <c r="CJ248">
        <f t="shared" si="114"/>
        <v>3.45</v>
      </c>
      <c r="CK248">
        <f t="shared" si="114"/>
        <v>8.7249999999999996</v>
      </c>
    </row>
    <row r="250" spans="1:89" x14ac:dyDescent="0.25">
      <c r="A250" s="36" t="s">
        <v>614</v>
      </c>
      <c r="B250">
        <f>(B$195/B$228)</f>
        <v>9.3937875751503004</v>
      </c>
      <c r="C250">
        <f t="shared" ref="C250:BN250" si="115">(C$195/C$228)</f>
        <v>19.185397736330305</v>
      </c>
      <c r="D250">
        <f t="shared" si="115"/>
        <v>8.2777276825969359</v>
      </c>
      <c r="E250">
        <f t="shared" si="115"/>
        <v>19.504915730337071</v>
      </c>
      <c r="F250">
        <f t="shared" si="115"/>
        <v>11.21452894438139</v>
      </c>
      <c r="G250">
        <f t="shared" si="115"/>
        <v>8.3262209577999062</v>
      </c>
      <c r="H250">
        <f t="shared" si="115"/>
        <v>10.719663418954825</v>
      </c>
      <c r="I250">
        <f t="shared" si="115"/>
        <v>5.4478346456692917</v>
      </c>
      <c r="J250">
        <f t="shared" si="115"/>
        <v>18.219895287958114</v>
      </c>
      <c r="K250">
        <f t="shared" si="115"/>
        <v>8.3870301528294089</v>
      </c>
      <c r="L250">
        <f t="shared" si="115"/>
        <v>20.355292376017765</v>
      </c>
      <c r="M250">
        <f t="shared" si="115"/>
        <v>10.370726495726496</v>
      </c>
      <c r="N250">
        <f t="shared" si="115"/>
        <v>8.2278481012658222</v>
      </c>
      <c r="O250">
        <f t="shared" si="115"/>
        <v>6.580459770114941</v>
      </c>
      <c r="P250">
        <f t="shared" si="115"/>
        <v>10.854898336414044</v>
      </c>
      <c r="Q250">
        <f t="shared" si="115"/>
        <v>17.072691552062867</v>
      </c>
      <c r="R250">
        <f t="shared" si="115"/>
        <v>9.4776995305164302</v>
      </c>
      <c r="S250">
        <f t="shared" si="115"/>
        <v>5.773531375166888</v>
      </c>
      <c r="T250">
        <f t="shared" si="115"/>
        <v>10.724005255255255</v>
      </c>
      <c r="U250">
        <f t="shared" si="115"/>
        <v>15.706905241935486</v>
      </c>
      <c r="V250">
        <f t="shared" si="115"/>
        <v>4.4100580270793053</v>
      </c>
      <c r="W250">
        <f t="shared" si="115"/>
        <v>11.688311688311694</v>
      </c>
      <c r="X250">
        <f t="shared" si="115"/>
        <v>5.8369098712446315</v>
      </c>
      <c r="Y250">
        <f t="shared" si="115"/>
        <v>12.929028504944732</v>
      </c>
      <c r="Z250">
        <f t="shared" si="115"/>
        <v>14.235624123422157</v>
      </c>
      <c r="AA250">
        <f t="shared" si="115"/>
        <v>12.782608695652176</v>
      </c>
      <c r="AB250">
        <f t="shared" si="115"/>
        <v>9.3241469816272957</v>
      </c>
      <c r="AC250">
        <f t="shared" si="115"/>
        <v>17.212750185322459</v>
      </c>
      <c r="AD250">
        <f t="shared" si="115"/>
        <v>8.2469321312296522</v>
      </c>
      <c r="AE250">
        <f t="shared" si="115"/>
        <v>16.444235588972433</v>
      </c>
      <c r="AF250">
        <f t="shared" si="115"/>
        <v>14.626607319485661</v>
      </c>
      <c r="AG250">
        <f t="shared" si="115"/>
        <v>15.516439205955335</v>
      </c>
      <c r="AH250">
        <f t="shared" si="115"/>
        <v>14.582093253968258</v>
      </c>
      <c r="AI250">
        <f t="shared" si="115"/>
        <v>10.598087925323702</v>
      </c>
      <c r="AJ250">
        <f t="shared" si="115"/>
        <v>10.234806629834255</v>
      </c>
      <c r="AK250">
        <f t="shared" si="115"/>
        <v>6.4405487804878048</v>
      </c>
      <c r="AL250">
        <f t="shared" si="115"/>
        <v>13.736776044468353</v>
      </c>
      <c r="AM250">
        <f t="shared" si="115"/>
        <v>12.61485507246377</v>
      </c>
      <c r="AN250">
        <f t="shared" si="115"/>
        <v>16.920473773265652</v>
      </c>
      <c r="AO250">
        <f t="shared" si="115"/>
        <v>13.297974927675989</v>
      </c>
      <c r="AP250">
        <f t="shared" si="115"/>
        <v>17.554982046678639</v>
      </c>
      <c r="AQ250">
        <f t="shared" si="115"/>
        <v>15.821428571428568</v>
      </c>
      <c r="AR250">
        <f t="shared" si="115"/>
        <v>7.575199508901167</v>
      </c>
      <c r="AS250">
        <f t="shared" si="115"/>
        <v>6.5365712633709148</v>
      </c>
      <c r="AT250">
        <f t="shared" si="115"/>
        <v>8.2553134248049513</v>
      </c>
      <c r="AU250">
        <f t="shared" si="115"/>
        <v>27.029220779220775</v>
      </c>
      <c r="AV250">
        <f t="shared" si="115"/>
        <v>14.079341317365268</v>
      </c>
      <c r="AW250">
        <f t="shared" si="115"/>
        <v>18.484264611432234</v>
      </c>
      <c r="AX250">
        <f t="shared" si="115"/>
        <v>14.432989690721648</v>
      </c>
      <c r="AY250">
        <f t="shared" si="115"/>
        <v>6.8634405212274077</v>
      </c>
      <c r="AZ250">
        <f t="shared" si="115"/>
        <v>19.5</v>
      </c>
      <c r="BA250">
        <f t="shared" si="115"/>
        <v>4.6230158730158726</v>
      </c>
      <c r="BB250">
        <f t="shared" si="115"/>
        <v>11.42559109874826</v>
      </c>
      <c r="BC250">
        <f t="shared" si="115"/>
        <v>8.7592592592592577</v>
      </c>
      <c r="BD250">
        <f t="shared" si="115"/>
        <v>10.832551594746718</v>
      </c>
      <c r="BE250">
        <f t="shared" si="115"/>
        <v>2.6133651551312651</v>
      </c>
      <c r="BF250">
        <f t="shared" si="115"/>
        <v>24.831649831649834</v>
      </c>
      <c r="BG250">
        <f t="shared" si="115"/>
        <v>12.712089077412514</v>
      </c>
      <c r="BH250">
        <f t="shared" si="115"/>
        <v>8.3361581920903927</v>
      </c>
      <c r="BI250">
        <f t="shared" si="115"/>
        <v>12.288578487267198</v>
      </c>
      <c r="BJ250">
        <f t="shared" si="115"/>
        <v>4.9264705882352944</v>
      </c>
      <c r="BK250">
        <f t="shared" si="115"/>
        <v>9.2357142857142822</v>
      </c>
      <c r="BL250">
        <f t="shared" si="115"/>
        <v>6.606543624161076</v>
      </c>
      <c r="BM250">
        <f t="shared" si="115"/>
        <v>9.073401162790697</v>
      </c>
      <c r="BN250">
        <f t="shared" si="115"/>
        <v>15.969696969696967</v>
      </c>
      <c r="BO250">
        <f t="shared" ref="BO250:CK250" si="116">(BO$195/BO$228)</f>
        <v>12.558947629684788</v>
      </c>
      <c r="BP250">
        <f t="shared" si="116"/>
        <v>11.213868388683888</v>
      </c>
      <c r="BQ250">
        <f t="shared" si="116"/>
        <v>16.531690140845068</v>
      </c>
      <c r="BR250">
        <f t="shared" si="116"/>
        <v>21.231105807478119</v>
      </c>
      <c r="BS250">
        <f t="shared" si="116"/>
        <v>8.3700671704450027</v>
      </c>
      <c r="BT250">
        <f t="shared" si="116"/>
        <v>8.3375748502993989</v>
      </c>
      <c r="BU250">
        <f t="shared" si="116"/>
        <v>19.276699029126217</v>
      </c>
      <c r="BV250">
        <f t="shared" si="116"/>
        <v>3.1768672199170123</v>
      </c>
      <c r="BW250">
        <f t="shared" si="116"/>
        <v>11.762489233419464</v>
      </c>
      <c r="BX250">
        <f t="shared" si="116"/>
        <v>12.888531618435156</v>
      </c>
      <c r="BY250">
        <f t="shared" si="116"/>
        <v>15.233089579524677</v>
      </c>
      <c r="BZ250">
        <f t="shared" si="116"/>
        <v>19.994075829383885</v>
      </c>
      <c r="CA250">
        <f t="shared" si="116"/>
        <v>8.8394941634241242</v>
      </c>
      <c r="CB250">
        <f t="shared" si="116"/>
        <v>5.0520059435364058</v>
      </c>
      <c r="CC250">
        <f t="shared" si="116"/>
        <v>15.556675062972296</v>
      </c>
      <c r="CD250">
        <f t="shared" si="116"/>
        <v>10.844930417495034</v>
      </c>
      <c r="CE250">
        <f t="shared" si="116"/>
        <v>19.733840304182511</v>
      </c>
      <c r="CF250">
        <f t="shared" si="116"/>
        <v>19.206642066420653</v>
      </c>
      <c r="CG250">
        <f t="shared" si="116"/>
        <v>22.015706806282715</v>
      </c>
      <c r="CH250">
        <f t="shared" si="116"/>
        <v>20.233183856502247</v>
      </c>
      <c r="CI250">
        <f t="shared" si="116"/>
        <v>7.9709254709254695</v>
      </c>
      <c r="CJ250">
        <f t="shared" si="116"/>
        <v>14.214494163424124</v>
      </c>
      <c r="CK250">
        <f t="shared" si="116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268" zoomScale="90" zoomScaleNormal="90" workbookViewId="0">
      <pane xSplit="1" topLeftCell="BI1" activePane="topRight" state="frozen"/>
      <selection pane="topRight" activeCell="A298" sqref="A298:CK305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8" t="s">
        <v>353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8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8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8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8"/>
      <c r="C6">
        <v>0.14000000000000001</v>
      </c>
      <c r="D6">
        <v>0.28000000000000003</v>
      </c>
      <c r="F6">
        <v>0</v>
      </c>
    </row>
    <row r="7" spans="1:89" x14ac:dyDescent="0.25">
      <c r="A7" s="28" t="s">
        <v>354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8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8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8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8"/>
      <c r="C11">
        <v>0.08</v>
      </c>
      <c r="D11">
        <v>0.26</v>
      </c>
      <c r="F11">
        <v>0.04</v>
      </c>
    </row>
    <row r="12" spans="1:89" x14ac:dyDescent="0.25">
      <c r="A12" s="28" t="s">
        <v>355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8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8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8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8"/>
      <c r="C16">
        <v>0.16</v>
      </c>
      <c r="D16">
        <v>0</v>
      </c>
      <c r="F16">
        <v>0.03</v>
      </c>
    </row>
    <row r="17" spans="1:89" x14ac:dyDescent="0.25">
      <c r="A17" s="28" t="s">
        <v>356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8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8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8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8"/>
      <c r="C21">
        <v>0.03</v>
      </c>
      <c r="D21">
        <v>0.21</v>
      </c>
      <c r="F21">
        <v>0</v>
      </c>
    </row>
    <row r="22" spans="1:89" x14ac:dyDescent="0.25">
      <c r="A22" s="28" t="s">
        <v>357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8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8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8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8"/>
      <c r="C26">
        <v>0.15</v>
      </c>
      <c r="D26">
        <v>0</v>
      </c>
      <c r="F26">
        <v>0</v>
      </c>
    </row>
    <row r="27" spans="1:89" x14ac:dyDescent="0.25">
      <c r="A27" s="28" t="s">
        <v>358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8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8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8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8"/>
      <c r="D31">
        <v>0.1</v>
      </c>
      <c r="F31">
        <v>0</v>
      </c>
    </row>
    <row r="32" spans="1:89" x14ac:dyDescent="0.25">
      <c r="A32" s="28" t="s">
        <v>359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8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8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8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8"/>
      <c r="D36">
        <v>0.23</v>
      </c>
      <c r="F36">
        <v>0.52</v>
      </c>
    </row>
    <row r="37" spans="1:89" x14ac:dyDescent="0.25">
      <c r="A37" s="28" t="s">
        <v>360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8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8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8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8"/>
      <c r="D41">
        <v>0.2</v>
      </c>
      <c r="F41">
        <v>0.06</v>
      </c>
    </row>
    <row r="42" spans="1:89" x14ac:dyDescent="0.25">
      <c r="A42" s="28" t="s">
        <v>361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8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8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8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8"/>
      <c r="D46">
        <v>0</v>
      </c>
      <c r="F46">
        <v>0.01</v>
      </c>
    </row>
    <row r="47" spans="1:89" x14ac:dyDescent="0.25">
      <c r="A47" s="28" t="s">
        <v>362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8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8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8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8"/>
      <c r="D51">
        <v>0.08</v>
      </c>
      <c r="F51">
        <v>0.21</v>
      </c>
    </row>
    <row r="52" spans="1:89" x14ac:dyDescent="0.25">
      <c r="A52" s="28" t="s">
        <v>363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8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8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8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8"/>
      <c r="D56">
        <v>0.14000000000000001</v>
      </c>
      <c r="F56">
        <v>0.03</v>
      </c>
    </row>
    <row r="57" spans="1:89" x14ac:dyDescent="0.25">
      <c r="A57" s="28" t="s">
        <v>364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8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8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8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8"/>
      <c r="D61">
        <v>0</v>
      </c>
      <c r="F61">
        <v>0</v>
      </c>
    </row>
    <row r="62" spans="1:89" x14ac:dyDescent="0.25">
      <c r="A62" s="28" t="s">
        <v>365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8" t="s">
        <v>366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8" t="s">
        <v>367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8" t="s">
        <v>368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8" t="s">
        <v>369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8" t="s">
        <v>370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8" t="s">
        <v>371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8" t="s">
        <v>372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8" t="s">
        <v>373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8" t="s">
        <v>374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8" t="s">
        <v>375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8" t="s">
        <v>376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8"/>
    </row>
    <row r="75" spans="1:89" x14ac:dyDescent="0.25">
      <c r="A75" s="28" t="s">
        <v>377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8" t="s">
        <v>378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8" t="s">
        <v>379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8" t="s">
        <v>380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8" t="s">
        <v>381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8" t="s">
        <v>382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8" t="s">
        <v>383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8" t="s">
        <v>384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8" t="s">
        <v>385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8" t="s">
        <v>386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8" t="s">
        <v>387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8" t="s">
        <v>388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8"/>
    </row>
    <row r="88" spans="1:89" x14ac:dyDescent="0.25">
      <c r="A88" s="28" t="s">
        <v>453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8" t="s">
        <v>454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8" t="s">
        <v>455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8" t="s">
        <v>456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8" t="s">
        <v>457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8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8" t="s">
        <v>459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8" t="s">
        <v>460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8" t="s">
        <v>461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8" t="s">
        <v>462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8" t="s">
        <v>463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8" t="s">
        <v>464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8" t="s">
        <v>465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8" t="s">
        <v>466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8" t="s">
        <v>467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8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8" t="s">
        <v>469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8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8" t="s">
        <v>471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8" t="s">
        <v>472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8" t="s">
        <v>473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8" t="s">
        <v>474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8" t="s">
        <v>475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8" t="s">
        <v>476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8"/>
    </row>
    <row r="113" spans="1:89" x14ac:dyDescent="0.25">
      <c r="A113" s="28" t="s">
        <v>477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8" t="s">
        <v>478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8" t="s">
        <v>479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8" t="s">
        <v>480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8" t="s">
        <v>481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8" t="s">
        <v>482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8" t="s">
        <v>483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8" t="s">
        <v>484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8" t="s">
        <v>485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8" t="s">
        <v>486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8" t="s">
        <v>487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8" t="s">
        <v>488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8" t="s">
        <v>489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8" t="s">
        <v>490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8" t="s">
        <v>491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8" t="s">
        <v>492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8" t="s">
        <v>493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8" t="s">
        <v>494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8" t="s">
        <v>495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8" t="s">
        <v>496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8" t="s">
        <v>497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8" t="s">
        <v>498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8" t="s">
        <v>499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8" t="s">
        <v>500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8"/>
    </row>
    <row r="138" spans="1:89" x14ac:dyDescent="0.25">
      <c r="A138" s="28" t="s">
        <v>389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8" t="s">
        <v>390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8" t="s">
        <v>391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8" t="s">
        <v>392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8" t="s">
        <v>393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8" t="s">
        <v>394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8" t="s">
        <v>395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8" t="s">
        <v>396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8" t="s">
        <v>397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8" t="s">
        <v>398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8" t="s">
        <v>399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8" t="s">
        <v>400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8"/>
    </row>
    <row r="151" spans="1:89" x14ac:dyDescent="0.25">
      <c r="A151" s="28" t="s">
        <v>401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8" t="s">
        <v>402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8" t="s">
        <v>403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8" t="s">
        <v>404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8" t="s">
        <v>405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8" t="s">
        <v>406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8" t="s">
        <v>407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8" t="s">
        <v>408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8" t="s">
        <v>409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8" t="s">
        <v>410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8" t="s">
        <v>411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8" t="s">
        <v>412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8"/>
    </row>
    <row r="164" spans="1:89" x14ac:dyDescent="0.25">
      <c r="A164" s="28" t="s">
        <v>413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8" t="s">
        <v>414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8" t="s">
        <v>415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8" t="s">
        <v>416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8" t="s">
        <v>417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8" t="s">
        <v>418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8" t="s">
        <v>419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8" t="s">
        <v>420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8" t="s">
        <v>421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8" t="s">
        <v>422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8" t="s">
        <v>423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8" t="s">
        <v>424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8"/>
    </row>
    <row r="177" spans="1:89" x14ac:dyDescent="0.25">
      <c r="A177" s="28" t="s">
        <v>501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8" t="s">
        <v>502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8" t="s">
        <v>503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8" t="s">
        <v>504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8" t="s">
        <v>505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8" t="s">
        <v>506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8" t="s">
        <v>507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8" t="s">
        <v>508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8" t="s">
        <v>509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8" t="s">
        <v>510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8" t="s">
        <v>511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8" t="s">
        <v>512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8"/>
    </row>
    <row r="190" spans="1:89" x14ac:dyDescent="0.25">
      <c r="A190" s="28" t="s">
        <v>513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8" t="s">
        <v>514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8" t="s">
        <v>515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8" t="s">
        <v>516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8" t="s">
        <v>517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8" t="s">
        <v>518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8" t="s">
        <v>519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8" t="s">
        <v>520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8" t="s">
        <v>521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8" t="s">
        <v>522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8" t="s">
        <v>523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8" t="s">
        <v>524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8"/>
    </row>
    <row r="203" spans="1:89" x14ac:dyDescent="0.25">
      <c r="A203" s="28" t="s">
        <v>525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8" t="s">
        <v>526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8" t="s">
        <v>527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8" t="s">
        <v>528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8" t="s">
        <v>529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8" t="s">
        <v>530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8" t="s">
        <v>531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8" t="s">
        <v>532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8" t="s">
        <v>533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8" t="s">
        <v>534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8" t="s">
        <v>535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8" t="s">
        <v>536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8"/>
    </row>
    <row r="216" spans="1:89" x14ac:dyDescent="0.25">
      <c r="A216" s="28" t="s">
        <v>537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8" t="s">
        <v>538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8" t="s">
        <v>539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8" t="s">
        <v>540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8" t="s">
        <v>541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8" t="s">
        <v>542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8" t="s">
        <v>543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8" t="s">
        <v>544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8" t="s">
        <v>545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8" t="s">
        <v>546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8" t="s">
        <v>547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8" t="s">
        <v>548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8"/>
    </row>
    <row r="229" spans="1:89" x14ac:dyDescent="0.25">
      <c r="A229" s="28" t="s">
        <v>549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8" t="s">
        <v>550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8" t="s">
        <v>551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8" t="s">
        <v>552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8" t="s">
        <v>553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8" t="s">
        <v>554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8" t="s">
        <v>555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8" t="s">
        <v>556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8" t="s">
        <v>557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8" t="s">
        <v>558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8" t="s">
        <v>559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8" t="s">
        <v>560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8"/>
    </row>
    <row r="242" spans="1:89" x14ac:dyDescent="0.25">
      <c r="A242" s="28" t="s">
        <v>562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8" t="s">
        <v>563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8" t="s">
        <v>564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8" t="s">
        <v>565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8" t="s">
        <v>566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8" t="s">
        <v>567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8" t="s">
        <v>568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8" t="s">
        <v>569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8" t="s">
        <v>570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8" t="s">
        <v>571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8" t="s">
        <v>572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8" t="s">
        <v>573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8"/>
    </row>
    <row r="255" spans="1:89" x14ac:dyDescent="0.25">
      <c r="A255" s="28" t="s">
        <v>561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8" t="s">
        <v>574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8" t="s">
        <v>575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8" t="s">
        <v>576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8" t="s">
        <v>577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8" t="s">
        <v>578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8" t="s">
        <v>579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8" t="s">
        <v>580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8" t="s">
        <v>581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8" t="s">
        <v>582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8" t="s">
        <v>583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8" t="s">
        <v>584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32" t="s">
        <v>166</v>
      </c>
      <c r="B270" s="29">
        <f>AVERAGE(B$2:B$19,B$62:B$65)</f>
        <v>0.22562499999999996</v>
      </c>
      <c r="C270" s="29">
        <f t="shared" ref="C270:BN270" si="0">AVERAGE(C$2:C$19,C$62:C$65)</f>
        <v>0.25090909090909091</v>
      </c>
      <c r="D270" s="29">
        <f t="shared" si="0"/>
        <v>0.24727272727272734</v>
      </c>
      <c r="E270" s="29">
        <f t="shared" si="0"/>
        <v>0.46750000000000003</v>
      </c>
      <c r="F270" s="29">
        <f t="shared" si="0"/>
        <v>0.16200000000000001</v>
      </c>
      <c r="G270" s="29">
        <f t="shared" si="0"/>
        <v>9.285714285714286E-2</v>
      </c>
      <c r="H270" s="29">
        <f t="shared" si="0"/>
        <v>0.32874999999999999</v>
      </c>
      <c r="I270" s="29">
        <f t="shared" si="0"/>
        <v>0.26181818181818178</v>
      </c>
      <c r="J270" s="29">
        <f t="shared" si="0"/>
        <v>4.9375000000000002E-2</v>
      </c>
      <c r="K270" s="29">
        <f t="shared" si="0"/>
        <v>0.36888888888888888</v>
      </c>
      <c r="L270" s="29">
        <f t="shared" si="0"/>
        <v>0.33562500000000001</v>
      </c>
      <c r="M270" s="29">
        <f t="shared" si="0"/>
        <v>0.41666666666666674</v>
      </c>
      <c r="N270" s="29">
        <f t="shared" si="0"/>
        <v>9.5000000000000015E-2</v>
      </c>
      <c r="O270" s="29">
        <f t="shared" si="0"/>
        <v>0.41249999999999998</v>
      </c>
      <c r="P270" s="29">
        <f t="shared" si="0"/>
        <v>0.12000000000000001</v>
      </c>
      <c r="Q270" s="29">
        <f t="shared" si="0"/>
        <v>0.11546666666666668</v>
      </c>
      <c r="R270" s="29">
        <f t="shared" si="0"/>
        <v>0.32300000000000006</v>
      </c>
      <c r="S270" s="29">
        <f t="shared" si="0"/>
        <v>0.22454545454545452</v>
      </c>
      <c r="T270" s="29">
        <f t="shared" si="0"/>
        <v>7.2727272727272738E-2</v>
      </c>
      <c r="U270" s="29">
        <f t="shared" si="0"/>
        <v>0.27666666666666662</v>
      </c>
      <c r="V270" s="29">
        <f t="shared" si="0"/>
        <v>0.11750000000000001</v>
      </c>
      <c r="W270" s="29">
        <f t="shared" si="0"/>
        <v>8.1818181818181832E-2</v>
      </c>
      <c r="X270" s="29">
        <f t="shared" si="0"/>
        <v>0.43875000000000003</v>
      </c>
      <c r="Y270" s="29">
        <f t="shared" si="0"/>
        <v>0.19636363636363632</v>
      </c>
      <c r="Z270" s="29">
        <f t="shared" si="0"/>
        <v>0.23888888888888887</v>
      </c>
      <c r="AA270" s="29">
        <f t="shared" si="0"/>
        <v>0.2558333333333333</v>
      </c>
      <c r="AB270" s="29">
        <f t="shared" si="0"/>
        <v>0.23111111111111107</v>
      </c>
      <c r="AC270" s="29">
        <f t="shared" si="0"/>
        <v>0.26</v>
      </c>
      <c r="AD270" s="29">
        <f t="shared" si="0"/>
        <v>0.31916666666666665</v>
      </c>
      <c r="AE270" s="29">
        <f t="shared" si="0"/>
        <v>0.315</v>
      </c>
      <c r="AF270" s="29">
        <f t="shared" si="0"/>
        <v>0.12461538461538463</v>
      </c>
      <c r="AG270" s="29">
        <f t="shared" si="0"/>
        <v>0.27666666666666667</v>
      </c>
      <c r="AH270" s="29">
        <f t="shared" si="0"/>
        <v>0.18066666666666664</v>
      </c>
      <c r="AI270" s="29">
        <f t="shared" si="0"/>
        <v>3.1425000000000001</v>
      </c>
      <c r="AJ270" s="29">
        <f t="shared" si="0"/>
        <v>3.0833333333333334E-2</v>
      </c>
      <c r="AK270" s="29">
        <f t="shared" si="0"/>
        <v>0.26900000000000002</v>
      </c>
      <c r="AL270" s="29">
        <f t="shared" si="0"/>
        <v>0.35133333333333339</v>
      </c>
      <c r="AM270" s="29">
        <f t="shared" si="0"/>
        <v>0.15583333333333335</v>
      </c>
      <c r="AN270" s="29">
        <f t="shared" si="0"/>
        <v>0.19666666666666663</v>
      </c>
      <c r="AO270" s="29">
        <f t="shared" si="0"/>
        <v>0.24187500000000001</v>
      </c>
      <c r="AP270" s="29">
        <f t="shared" si="0"/>
        <v>9.1538461538461541E-2</v>
      </c>
      <c r="AQ270" s="29">
        <f t="shared" si="0"/>
        <v>9.1249999999999998E-2</v>
      </c>
      <c r="AR270" s="29">
        <f t="shared" si="0"/>
        <v>0.32</v>
      </c>
      <c r="AS270" s="29">
        <f t="shared" si="0"/>
        <v>0.37923076923076926</v>
      </c>
      <c r="AT270" s="29">
        <f t="shared" si="0"/>
        <v>0.13727272727272724</v>
      </c>
      <c r="AU270" s="29">
        <f t="shared" si="0"/>
        <v>0.1875</v>
      </c>
      <c r="AV270" s="29">
        <f t="shared" si="0"/>
        <v>0.30583333333333335</v>
      </c>
      <c r="AW270" s="29">
        <f t="shared" si="0"/>
        <v>0.314</v>
      </c>
      <c r="AX270" s="29">
        <f t="shared" si="0"/>
        <v>0.39583333333333331</v>
      </c>
      <c r="AY270" s="29">
        <f t="shared" si="0"/>
        <v>0.49749999999999994</v>
      </c>
      <c r="AZ270" s="29">
        <f t="shared" si="0"/>
        <v>0.21249999999999999</v>
      </c>
      <c r="BA270" s="29">
        <f t="shared" si="0"/>
        <v>0.30249999999999999</v>
      </c>
      <c r="BB270" s="29">
        <f t="shared" si="0"/>
        <v>0.28000000000000003</v>
      </c>
      <c r="BC270" s="29">
        <f t="shared" si="0"/>
        <v>0.16125</v>
      </c>
      <c r="BD270" s="29">
        <f t="shared" si="0"/>
        <v>0.16250000000000001</v>
      </c>
      <c r="BE270" s="29">
        <f t="shared" si="0"/>
        <v>7.0000000000000007E-2</v>
      </c>
      <c r="BF270" s="29">
        <f t="shared" si="0"/>
        <v>0.31</v>
      </c>
      <c r="BG270" s="29">
        <f t="shared" si="0"/>
        <v>0.14636363636363636</v>
      </c>
      <c r="BH270" s="29">
        <f t="shared" si="0"/>
        <v>0.58624999999999994</v>
      </c>
      <c r="BI270" s="29">
        <f t="shared" si="0"/>
        <v>0.11545454545454546</v>
      </c>
      <c r="BJ270" s="29">
        <f t="shared" si="0"/>
        <v>0.42124999999999996</v>
      </c>
      <c r="BK270" s="29">
        <f t="shared" si="0"/>
        <v>0.3741666666666667</v>
      </c>
      <c r="BL270" s="29">
        <f t="shared" si="0"/>
        <v>0.30777777777777771</v>
      </c>
      <c r="BM270" s="29">
        <f t="shared" si="0"/>
        <v>0.37916666666666665</v>
      </c>
      <c r="BN270" s="29">
        <f t="shared" si="0"/>
        <v>0.14899999999999999</v>
      </c>
      <c r="BO270" s="29">
        <f t="shared" ref="BO270:CK270" si="1">AVERAGE(BO$2:BO$19,BO$62:BO$65)</f>
        <v>0.17799999999999999</v>
      </c>
      <c r="BP270" s="29">
        <f t="shared" si="1"/>
        <v>0.22750000000000004</v>
      </c>
      <c r="BQ270" s="29">
        <f t="shared" si="1"/>
        <v>0.28750000000000003</v>
      </c>
      <c r="BR270" s="29">
        <f t="shared" si="1"/>
        <v>0.36166666666666664</v>
      </c>
      <c r="BS270" s="29">
        <f t="shared" si="1"/>
        <v>0.34875</v>
      </c>
      <c r="BT270" s="29">
        <f t="shared" si="1"/>
        <v>0.16857142857142859</v>
      </c>
      <c r="BU270" s="29">
        <f t="shared" si="1"/>
        <v>0.11769230769230769</v>
      </c>
      <c r="BV270" s="29">
        <f t="shared" si="1"/>
        <v>0.33124999999999999</v>
      </c>
      <c r="BW270" s="29">
        <f t="shared" si="1"/>
        <v>0.18555555555555558</v>
      </c>
      <c r="BX270" s="29">
        <f t="shared" si="1"/>
        <v>0.27181818181818185</v>
      </c>
      <c r="BY270" s="29">
        <f t="shared" si="1"/>
        <v>0.21333333333333329</v>
      </c>
      <c r="BZ270" s="29">
        <f t="shared" si="1"/>
        <v>0.23642857142857143</v>
      </c>
      <c r="CA270" s="29">
        <f t="shared" si="1"/>
        <v>0.1435714285714286</v>
      </c>
      <c r="CB270" s="29">
        <f t="shared" si="1"/>
        <v>4.2500000000000003E-2</v>
      </c>
      <c r="CC270" s="29">
        <f t="shared" si="1"/>
        <v>0.28333333333333333</v>
      </c>
      <c r="CD270" s="29">
        <f t="shared" si="1"/>
        <v>0.21000000000000002</v>
      </c>
      <c r="CE270" s="29">
        <f t="shared" si="1"/>
        <v>0.22090909090909089</v>
      </c>
      <c r="CF270" s="29">
        <f t="shared" si="1"/>
        <v>0.15666666666666665</v>
      </c>
      <c r="CG270" s="29">
        <f t="shared" si="1"/>
        <v>0.17625000000000002</v>
      </c>
      <c r="CH270" s="29">
        <f t="shared" si="1"/>
        <v>0.18999999999999995</v>
      </c>
      <c r="CI270" s="29">
        <f t="shared" si="1"/>
        <v>6.7777777777777784E-2</v>
      </c>
      <c r="CJ270" s="29">
        <f t="shared" si="1"/>
        <v>0.11600000000000002</v>
      </c>
      <c r="CK270" s="29">
        <f t="shared" si="1"/>
        <v>0.15642857142857142</v>
      </c>
    </row>
    <row r="271" spans="1:89" x14ac:dyDescent="0.25">
      <c r="A271" s="32" t="s">
        <v>167</v>
      </c>
      <c r="B271" s="29">
        <f>AVERAGE(B$22:B$39,B$66:B$69)</f>
        <v>0.12625</v>
      </c>
      <c r="C271" s="29">
        <f t="shared" ref="C271:BN271" si="2">AVERAGE(C$22:C$39,C$66:C$69)</f>
        <v>0.3322222222222222</v>
      </c>
      <c r="D271" s="29">
        <f t="shared" si="2"/>
        <v>0.2776190476190476</v>
      </c>
      <c r="E271" s="29">
        <f t="shared" si="2"/>
        <v>0.21333333333333335</v>
      </c>
      <c r="F271" s="29">
        <f t="shared" si="2"/>
        <v>6.1333333333333344E-2</v>
      </c>
      <c r="G271" s="29">
        <f t="shared" si="2"/>
        <v>0.28375</v>
      </c>
      <c r="H271" s="29">
        <f t="shared" si="2"/>
        <v>0.18125000000000002</v>
      </c>
      <c r="I271" s="29">
        <f t="shared" si="2"/>
        <v>0.20454545454545456</v>
      </c>
      <c r="J271" s="29">
        <f t="shared" si="2"/>
        <v>0.138125</v>
      </c>
      <c r="K271" s="29">
        <f t="shared" si="2"/>
        <v>0.28300000000000003</v>
      </c>
      <c r="L271" s="29">
        <f t="shared" si="2"/>
        <v>0.46249999999999997</v>
      </c>
      <c r="M271" s="29">
        <f t="shared" si="2"/>
        <v>0.57399999999999995</v>
      </c>
      <c r="N271" s="29">
        <f t="shared" si="2"/>
        <v>9.8750000000000004E-2</v>
      </c>
      <c r="O271" s="29">
        <f t="shared" si="2"/>
        <v>0.47625000000000001</v>
      </c>
      <c r="P271" s="29">
        <f t="shared" si="2"/>
        <v>0.13818181818181821</v>
      </c>
      <c r="Q271" s="29">
        <f t="shared" si="2"/>
        <v>0.31166666666666665</v>
      </c>
      <c r="R271" s="29">
        <f t="shared" si="2"/>
        <v>0.27090909090909093</v>
      </c>
      <c r="S271" s="29">
        <f t="shared" si="2"/>
        <v>0.16999999999999996</v>
      </c>
      <c r="T271" s="29">
        <f t="shared" si="2"/>
        <v>0.20700000000000002</v>
      </c>
      <c r="U271" s="29">
        <f t="shared" si="2"/>
        <v>0.15375</v>
      </c>
      <c r="V271" s="29">
        <f t="shared" si="2"/>
        <v>0.10999999999999999</v>
      </c>
      <c r="W271" s="29">
        <f t="shared" si="2"/>
        <v>0.28888888888888886</v>
      </c>
      <c r="X271" s="29">
        <f t="shared" si="2"/>
        <v>0.50750000000000006</v>
      </c>
      <c r="Y271" s="29">
        <f t="shared" si="2"/>
        <v>0.16636363636363635</v>
      </c>
      <c r="Z271" s="29">
        <f t="shared" si="2"/>
        <v>0.1676923076923077</v>
      </c>
      <c r="AA271" s="29">
        <f t="shared" si="2"/>
        <v>0.23666666666666666</v>
      </c>
      <c r="AB271" s="29">
        <f t="shared" si="2"/>
        <v>0.13900000000000001</v>
      </c>
      <c r="AC271" s="29">
        <f t="shared" si="2"/>
        <v>0.35599999999999998</v>
      </c>
      <c r="AD271" s="29">
        <f t="shared" si="2"/>
        <v>0.20454545454545456</v>
      </c>
      <c r="AE271" s="29">
        <f t="shared" si="2"/>
        <v>0.19400000000000001</v>
      </c>
      <c r="AF271" s="29">
        <f t="shared" si="2"/>
        <v>0.26500000000000001</v>
      </c>
      <c r="AG271" s="29">
        <f t="shared" si="2"/>
        <v>0.46312500000000001</v>
      </c>
      <c r="AH271" s="29">
        <f t="shared" si="2"/>
        <v>0.35230769230769232</v>
      </c>
      <c r="AI271" s="29">
        <f t="shared" si="2"/>
        <v>0.28466666666666662</v>
      </c>
      <c r="AJ271" s="29">
        <f t="shared" si="2"/>
        <v>0.10615384615384617</v>
      </c>
      <c r="AK271" s="29">
        <f t="shared" si="2"/>
        <v>0.15444444444444444</v>
      </c>
      <c r="AL271" s="29">
        <f t="shared" si="2"/>
        <v>0.31125000000000003</v>
      </c>
      <c r="AM271" s="29">
        <f t="shared" si="2"/>
        <v>0.31181818181818183</v>
      </c>
      <c r="AN271" s="29">
        <f t="shared" si="2"/>
        <v>0.27363636363636368</v>
      </c>
      <c r="AO271" s="29">
        <f t="shared" si="2"/>
        <v>0.19500000000000003</v>
      </c>
      <c r="AP271" s="29">
        <f t="shared" si="2"/>
        <v>0.20133333333333334</v>
      </c>
      <c r="AQ271" s="29">
        <f t="shared" si="2"/>
        <v>7.4999999999999997E-2</v>
      </c>
      <c r="AR271" s="29">
        <f t="shared" si="2"/>
        <v>0.55636363636363628</v>
      </c>
      <c r="AS271" s="29">
        <f t="shared" si="2"/>
        <v>0.25533333333333336</v>
      </c>
      <c r="AT271" s="29">
        <f t="shared" si="2"/>
        <v>0.15454545454545457</v>
      </c>
      <c r="AU271" s="29">
        <f t="shared" si="2"/>
        <v>0.25416666666666665</v>
      </c>
      <c r="AV271" s="29">
        <f t="shared" si="2"/>
        <v>0.54272727272727284</v>
      </c>
      <c r="AW271" s="29">
        <f t="shared" si="2"/>
        <v>0.19733333333333333</v>
      </c>
      <c r="AX271" s="29">
        <f t="shared" si="2"/>
        <v>0.34499999999999997</v>
      </c>
      <c r="AY271" s="29">
        <f t="shared" si="2"/>
        <v>0.58125000000000004</v>
      </c>
      <c r="AZ271" s="29">
        <f t="shared" si="2"/>
        <v>0.16666666666666666</v>
      </c>
      <c r="BA271" s="29">
        <f t="shared" si="2"/>
        <v>0.41375000000000001</v>
      </c>
      <c r="BB271" s="29">
        <f t="shared" si="2"/>
        <v>8.2727272727272733E-2</v>
      </c>
      <c r="BC271" s="29">
        <f t="shared" si="2"/>
        <v>0.12499999999999999</v>
      </c>
      <c r="BD271" s="29">
        <f t="shared" si="2"/>
        <v>0.15</v>
      </c>
      <c r="BE271" s="29">
        <f t="shared" si="2"/>
        <v>0.13250000000000001</v>
      </c>
      <c r="BF271" s="29">
        <f t="shared" si="2"/>
        <v>0.39266666666666666</v>
      </c>
      <c r="BG271" s="29">
        <f t="shared" si="2"/>
        <v>0.31</v>
      </c>
      <c r="BH271" s="29">
        <f t="shared" si="2"/>
        <v>0.52100000000000002</v>
      </c>
      <c r="BI271" s="29">
        <f t="shared" si="2"/>
        <v>0.28999999999999998</v>
      </c>
      <c r="BJ271" s="29">
        <f t="shared" si="2"/>
        <v>0.43374999999999997</v>
      </c>
      <c r="BK271" s="29">
        <f t="shared" si="2"/>
        <v>0.34</v>
      </c>
      <c r="BL271" s="29">
        <f t="shared" si="2"/>
        <v>0.65499999999999992</v>
      </c>
      <c r="BM271" s="29">
        <f t="shared" si="2"/>
        <v>0.28272727272727277</v>
      </c>
      <c r="BN271" s="29">
        <f t="shared" si="2"/>
        <v>8.6999999999999994E-2</v>
      </c>
      <c r="BO271" s="29">
        <f t="shared" ref="BO271:CK271" si="3">AVERAGE(BO$22:BO$39,BO$66:BO$69)</f>
        <v>0.30615384615384617</v>
      </c>
      <c r="BP271" s="29">
        <f t="shared" si="3"/>
        <v>0.10909090909090911</v>
      </c>
      <c r="BQ271" s="29">
        <f t="shared" si="3"/>
        <v>0.23333333333333336</v>
      </c>
      <c r="BR271" s="29">
        <f t="shared" si="3"/>
        <v>0.27181818181818185</v>
      </c>
      <c r="BS271" s="29">
        <f t="shared" si="3"/>
        <v>0.29777777777777781</v>
      </c>
      <c r="BT271" s="29">
        <f t="shared" si="3"/>
        <v>0.21733333333333335</v>
      </c>
      <c r="BU271" s="29">
        <f t="shared" si="3"/>
        <v>0.23500000000000001</v>
      </c>
      <c r="BV271" s="29">
        <f t="shared" si="3"/>
        <v>0.40249999999999997</v>
      </c>
      <c r="BW271" s="29">
        <f t="shared" si="3"/>
        <v>0.20875000000000005</v>
      </c>
      <c r="BX271" s="29">
        <f t="shared" si="3"/>
        <v>0.20499999999999999</v>
      </c>
      <c r="BY271" s="29">
        <f t="shared" si="3"/>
        <v>0.25499999999999995</v>
      </c>
      <c r="BZ271" s="29">
        <f t="shared" si="3"/>
        <v>0.23357142857142854</v>
      </c>
      <c r="CA271" s="29">
        <f t="shared" si="3"/>
        <v>0.23846153846153845</v>
      </c>
      <c r="CB271" s="29">
        <f t="shared" si="3"/>
        <v>5.2500000000000005E-2</v>
      </c>
      <c r="CC271" s="29">
        <f t="shared" si="3"/>
        <v>0.34333333333333338</v>
      </c>
      <c r="CD271" s="29">
        <f t="shared" si="3"/>
        <v>0.20250000000000001</v>
      </c>
      <c r="CE271" s="29">
        <f t="shared" si="3"/>
        <v>0.12636363636363637</v>
      </c>
      <c r="CF271" s="29">
        <f t="shared" si="3"/>
        <v>0.18500000000000003</v>
      </c>
      <c r="CG271" s="29">
        <f t="shared" si="3"/>
        <v>0.17</v>
      </c>
      <c r="CH271" s="29">
        <f t="shared" si="3"/>
        <v>0.13799999999999998</v>
      </c>
      <c r="CI271" s="29">
        <f t="shared" si="3"/>
        <v>0.15333333333333332</v>
      </c>
      <c r="CJ271" s="29">
        <f t="shared" si="3"/>
        <v>0.19916666666666669</v>
      </c>
      <c r="CK271" s="29">
        <f t="shared" si="3"/>
        <v>0.28600000000000009</v>
      </c>
    </row>
    <row r="272" spans="1:89" x14ac:dyDescent="0.25">
      <c r="A272" s="32" t="s">
        <v>168</v>
      </c>
      <c r="B272" s="29">
        <f>AVERAGE(B$42:B$59,B$70:B$73)</f>
        <v>0.17307692307692307</v>
      </c>
      <c r="C272" s="29">
        <f t="shared" ref="C272:BN272" si="4">AVERAGE(C$42:C$59,C$70:C$73)</f>
        <v>0.361875</v>
      </c>
      <c r="D272" s="29">
        <f t="shared" si="4"/>
        <v>0.44681818181818184</v>
      </c>
      <c r="E272" s="29">
        <f t="shared" si="4"/>
        <v>0.36307692307692307</v>
      </c>
      <c r="F272" s="29">
        <f t="shared" si="4"/>
        <v>0.13866666666666663</v>
      </c>
      <c r="G272" s="29">
        <f t="shared" si="4"/>
        <v>0.16375000000000001</v>
      </c>
      <c r="H272" s="29">
        <f t="shared" si="4"/>
        <v>0.21799999999999997</v>
      </c>
      <c r="I272" s="29">
        <f t="shared" si="4"/>
        <v>0.24181818181818182</v>
      </c>
      <c r="J272" s="29">
        <f t="shared" si="4"/>
        <v>1.1875E-2</v>
      </c>
      <c r="K272" s="29">
        <f t="shared" si="4"/>
        <v>0.19222222222222218</v>
      </c>
      <c r="L272" s="29">
        <f t="shared" si="4"/>
        <v>0.330625</v>
      </c>
      <c r="M272" s="29">
        <f t="shared" si="4"/>
        <v>0.216</v>
      </c>
      <c r="N272" s="29">
        <f t="shared" si="4"/>
        <v>0.19666666666666666</v>
      </c>
      <c r="O272" s="29">
        <f t="shared" si="4"/>
        <v>0.39999999999999997</v>
      </c>
      <c r="P272" s="29">
        <f t="shared" si="4"/>
        <v>9.5454545454545459E-2</v>
      </c>
      <c r="Q272" s="29">
        <f t="shared" si="4"/>
        <v>0.19</v>
      </c>
      <c r="R272" s="29">
        <f t="shared" si="4"/>
        <v>0.33199999999999996</v>
      </c>
      <c r="S272" s="29">
        <f t="shared" si="4"/>
        <v>0.29499999999999998</v>
      </c>
      <c r="T272" s="29">
        <f t="shared" si="4"/>
        <v>7.8181818181818186E-2</v>
      </c>
      <c r="U272" s="29">
        <f t="shared" si="4"/>
        <v>0.27857142857142858</v>
      </c>
      <c r="V272" s="29">
        <f t="shared" si="4"/>
        <v>0.18375</v>
      </c>
      <c r="W272" s="29">
        <f t="shared" si="4"/>
        <v>0.18875</v>
      </c>
      <c r="X272" s="29">
        <f t="shared" si="4"/>
        <v>0.26874999999999999</v>
      </c>
      <c r="Y272" s="29">
        <f t="shared" si="4"/>
        <v>0.2818181818181818</v>
      </c>
      <c r="Z272" s="29">
        <f t="shared" si="4"/>
        <v>0.27300000000000002</v>
      </c>
      <c r="AA272" s="29">
        <f t="shared" si="4"/>
        <v>0.20333333333333334</v>
      </c>
      <c r="AB272" s="29">
        <f t="shared" si="4"/>
        <v>0.14699999999999999</v>
      </c>
      <c r="AC272" s="29">
        <f t="shared" si="4"/>
        <v>0.27600000000000002</v>
      </c>
      <c r="AD272" s="29">
        <f t="shared" si="4"/>
        <v>0.27090909090909093</v>
      </c>
      <c r="AE272" s="29">
        <f t="shared" si="4"/>
        <v>0.22000000000000003</v>
      </c>
      <c r="AF272" s="29">
        <f t="shared" si="4"/>
        <v>0.16428571428571434</v>
      </c>
      <c r="AG272" s="29">
        <f t="shared" si="4"/>
        <v>0.33875</v>
      </c>
      <c r="AH272" s="29">
        <f t="shared" si="4"/>
        <v>0.18153846153846154</v>
      </c>
      <c r="AI272" s="29">
        <f t="shared" si="4"/>
        <v>0.34500000000000003</v>
      </c>
      <c r="AJ272" s="29">
        <f t="shared" si="4"/>
        <v>6.7500000000000004E-2</v>
      </c>
      <c r="AK272" s="29">
        <f t="shared" si="4"/>
        <v>0.19000000000000006</v>
      </c>
      <c r="AL272" s="29">
        <f t="shared" si="4"/>
        <v>2.2499999999999999E-2</v>
      </c>
      <c r="AM272" s="29">
        <f t="shared" si="4"/>
        <v>0.24916666666666665</v>
      </c>
      <c r="AN272" s="29">
        <f t="shared" si="4"/>
        <v>0.30363636363636365</v>
      </c>
      <c r="AO272" s="29">
        <f t="shared" si="4"/>
        <v>9.7500000000000017E-2</v>
      </c>
      <c r="AP272" s="29">
        <f t="shared" si="4"/>
        <v>0.11714285714285713</v>
      </c>
      <c r="AQ272" s="29">
        <f t="shared" si="4"/>
        <v>9.6250000000000002E-2</v>
      </c>
      <c r="AR272" s="29">
        <f t="shared" si="4"/>
        <v>0.05</v>
      </c>
      <c r="AS272" s="29">
        <f t="shared" si="4"/>
        <v>0.32375000000000004</v>
      </c>
      <c r="AT272" s="29">
        <f t="shared" si="4"/>
        <v>2.8333333333333335E-2</v>
      </c>
      <c r="AU272" s="29">
        <f t="shared" si="4"/>
        <v>0.32454545454545453</v>
      </c>
      <c r="AV272" s="29">
        <f t="shared" si="4"/>
        <v>0.72799999999999998</v>
      </c>
      <c r="AW272" s="29">
        <f t="shared" si="4"/>
        <v>0.29466666666666669</v>
      </c>
      <c r="AX272" s="29">
        <f t="shared" si="4"/>
        <v>0.26090909090909092</v>
      </c>
      <c r="AY272" s="29">
        <f t="shared" si="4"/>
        <v>0.39124999999999999</v>
      </c>
      <c r="AZ272" s="29">
        <f t="shared" si="4"/>
        <v>0.19466666666666668</v>
      </c>
      <c r="BA272" s="29">
        <f t="shared" si="4"/>
        <v>0.26500000000000001</v>
      </c>
      <c r="BB272" s="29">
        <f t="shared" si="4"/>
        <v>0.25</v>
      </c>
      <c r="BC272" s="29">
        <f t="shared" si="4"/>
        <v>0.13625000000000001</v>
      </c>
      <c r="BD272" s="29">
        <f t="shared" si="4"/>
        <v>0.12727272727272729</v>
      </c>
      <c r="BE272" s="29">
        <f t="shared" si="4"/>
        <v>0.13</v>
      </c>
      <c r="BF272" s="29">
        <f t="shared" si="4"/>
        <v>0.40266666666666673</v>
      </c>
      <c r="BG272" s="29">
        <f t="shared" si="4"/>
        <v>0.26999999999999996</v>
      </c>
      <c r="BH272" s="29">
        <f t="shared" si="4"/>
        <v>0.30375000000000002</v>
      </c>
      <c r="BI272" s="29">
        <f t="shared" si="4"/>
        <v>0.24090909090909091</v>
      </c>
      <c r="BJ272" s="29">
        <f t="shared" si="4"/>
        <v>0.23374999999999999</v>
      </c>
      <c r="BK272" s="29">
        <f t="shared" si="4"/>
        <v>0.29166666666666669</v>
      </c>
      <c r="BL272" s="29">
        <f t="shared" si="4"/>
        <v>0.25700000000000001</v>
      </c>
      <c r="BM272" s="29">
        <f t="shared" si="4"/>
        <v>0.46111111111111103</v>
      </c>
      <c r="BN272" s="29">
        <f t="shared" si="4"/>
        <v>0.13636363636363635</v>
      </c>
      <c r="BO272" s="29">
        <f t="shared" ref="BO272:CK272" si="5">AVERAGE(BO$42:BO$59,BO$70:BO$73)</f>
        <v>0.23538461538461541</v>
      </c>
      <c r="BP272" s="29">
        <f t="shared" si="5"/>
        <v>0.14777777777777776</v>
      </c>
      <c r="BQ272" s="29">
        <f t="shared" si="5"/>
        <v>0.16583333333333333</v>
      </c>
      <c r="BR272" s="29">
        <f t="shared" si="5"/>
        <v>0.27416666666666667</v>
      </c>
      <c r="BS272" s="29">
        <f t="shared" si="5"/>
        <v>0.31</v>
      </c>
      <c r="BT272" s="29">
        <f t="shared" si="5"/>
        <v>0.17466666666666666</v>
      </c>
      <c r="BU272" s="29">
        <f t="shared" si="5"/>
        <v>0.24071428571428574</v>
      </c>
      <c r="BV272" s="29">
        <f t="shared" si="5"/>
        <v>0.40625</v>
      </c>
      <c r="BW272" s="29">
        <f t="shared" si="5"/>
        <v>0.15750000000000003</v>
      </c>
      <c r="BX272" s="29">
        <f t="shared" si="5"/>
        <v>0.21090909090909093</v>
      </c>
      <c r="BY272" s="29">
        <f t="shared" si="5"/>
        <v>0.26666666666666666</v>
      </c>
      <c r="BZ272" s="29">
        <f t="shared" si="5"/>
        <v>0.40066666666666667</v>
      </c>
      <c r="CA272" s="29">
        <f t="shared" si="5"/>
        <v>0.29833333333333328</v>
      </c>
      <c r="CB272" s="29">
        <f t="shared" si="5"/>
        <v>7.4999999999999997E-2</v>
      </c>
      <c r="CC272" s="29">
        <f t="shared" si="5"/>
        <v>0.39799999999999996</v>
      </c>
      <c r="CD272" s="29">
        <f t="shared" si="5"/>
        <v>0.20375000000000001</v>
      </c>
      <c r="CE272" s="29">
        <f t="shared" si="5"/>
        <v>0.10909090909090911</v>
      </c>
      <c r="CF272" s="29">
        <f t="shared" si="5"/>
        <v>0.17666666666666667</v>
      </c>
      <c r="CG272" s="29">
        <f t="shared" si="5"/>
        <v>0.11099999999999999</v>
      </c>
      <c r="CH272" s="29">
        <f t="shared" si="5"/>
        <v>0.19874999999999995</v>
      </c>
      <c r="CI272" s="29">
        <f t="shared" si="5"/>
        <v>4.4615384615384626E-2</v>
      </c>
      <c r="CJ272" s="29">
        <f t="shared" si="5"/>
        <v>0.12153846153846154</v>
      </c>
      <c r="CK272" s="29">
        <f t="shared" si="5"/>
        <v>0.1242857142857143</v>
      </c>
    </row>
    <row r="273" spans="1:89" x14ac:dyDescent="0.25">
      <c r="A273" s="32" t="s">
        <v>350</v>
      </c>
      <c r="B273" s="29">
        <f>AVERAGE(B$2:B$73)</f>
        <v>0.17511111111111111</v>
      </c>
      <c r="C273" s="29">
        <f t="shared" ref="C273:BN273" si="6">AVERAGE(C$2:C$73)</f>
        <v>0.30293103448275854</v>
      </c>
      <c r="D273" s="29">
        <f t="shared" si="6"/>
        <v>0.31915492957746472</v>
      </c>
      <c r="E273" s="29">
        <f t="shared" si="6"/>
        <v>0.33393939393939392</v>
      </c>
      <c r="F273" s="29">
        <f t="shared" si="6"/>
        <v>0.114375</v>
      </c>
      <c r="G273" s="29">
        <f t="shared" si="6"/>
        <v>0.16812499999999997</v>
      </c>
      <c r="H273" s="29">
        <f t="shared" si="6"/>
        <v>0.24319148936170212</v>
      </c>
      <c r="I273" s="29">
        <f t="shared" si="6"/>
        <v>0.22999999999999998</v>
      </c>
      <c r="J273" s="29">
        <f t="shared" si="6"/>
        <v>6.6458333333333314E-2</v>
      </c>
      <c r="K273" s="29">
        <f t="shared" si="6"/>
        <v>0.26838709677419342</v>
      </c>
      <c r="L273" s="29">
        <f t="shared" si="6"/>
        <v>0.37625000000000003</v>
      </c>
      <c r="M273" s="29">
        <f t="shared" si="6"/>
        <v>0.40729166666666677</v>
      </c>
      <c r="N273" s="29">
        <f t="shared" si="6"/>
        <v>0.12884615384615386</v>
      </c>
      <c r="O273" s="29">
        <f t="shared" si="6"/>
        <v>0.42958333333333326</v>
      </c>
      <c r="P273" s="29">
        <f t="shared" si="6"/>
        <v>0.11666666666666667</v>
      </c>
      <c r="Q273" s="29">
        <f t="shared" si="6"/>
        <v>0.19572727272727269</v>
      </c>
      <c r="R273" s="29">
        <f t="shared" si="6"/>
        <v>0.31176470588235289</v>
      </c>
      <c r="S273" s="29">
        <f t="shared" si="6"/>
        <v>0.23810810810810817</v>
      </c>
      <c r="T273" s="29">
        <f t="shared" si="6"/>
        <v>0.10885714285714287</v>
      </c>
      <c r="U273" s="29">
        <f t="shared" si="6"/>
        <v>0.23355555555555552</v>
      </c>
      <c r="V273" s="29">
        <f t="shared" si="6"/>
        <v>0.13708333333333331</v>
      </c>
      <c r="W273" s="29">
        <f t="shared" si="6"/>
        <v>0.17892857142857141</v>
      </c>
      <c r="X273" s="29">
        <f t="shared" si="6"/>
        <v>0.40499999999999997</v>
      </c>
      <c r="Y273" s="29">
        <f t="shared" si="6"/>
        <v>0.20942857142857141</v>
      </c>
      <c r="Z273" s="29">
        <f t="shared" si="6"/>
        <v>0.20399999999999996</v>
      </c>
      <c r="AA273" s="29">
        <f t="shared" si="6"/>
        <v>0.23194444444444443</v>
      </c>
      <c r="AB273" s="29">
        <f t="shared" si="6"/>
        <v>0.17034482758620684</v>
      </c>
      <c r="AC273" s="29">
        <f t="shared" si="6"/>
        <v>0.291875</v>
      </c>
      <c r="AD273" s="29">
        <f t="shared" si="6"/>
        <v>0.25972972972972974</v>
      </c>
      <c r="AE273" s="29">
        <f t="shared" si="6"/>
        <v>0.23724137931034484</v>
      </c>
      <c r="AF273" s="29">
        <f t="shared" si="6"/>
        <v>0.18761904761904763</v>
      </c>
      <c r="AG273" s="29">
        <f t="shared" si="6"/>
        <v>0.3612765957446808</v>
      </c>
      <c r="AH273" s="29">
        <f t="shared" si="6"/>
        <v>0.23454545454545447</v>
      </c>
      <c r="AI273" s="29">
        <f t="shared" si="6"/>
        <v>1.2235135135135136</v>
      </c>
      <c r="AJ273" s="29">
        <f t="shared" si="6"/>
        <v>6.7368421052631577E-2</v>
      </c>
      <c r="AK273" s="29">
        <f t="shared" si="6"/>
        <v>0.19833333333333331</v>
      </c>
      <c r="AL273" s="29">
        <f t="shared" si="6"/>
        <v>0.22574468085106375</v>
      </c>
      <c r="AM273" s="29">
        <f t="shared" si="6"/>
        <v>0.23135135135135132</v>
      </c>
      <c r="AN273" s="29">
        <f t="shared" si="6"/>
        <v>0.26650000000000001</v>
      </c>
      <c r="AO273" s="29">
        <f t="shared" si="6"/>
        <v>0.17812500000000001</v>
      </c>
      <c r="AP273" s="29">
        <f t="shared" si="6"/>
        <v>0.13533333333333328</v>
      </c>
      <c r="AQ273" s="29">
        <f t="shared" si="6"/>
        <v>8.7500000000000022E-2</v>
      </c>
      <c r="AR273" s="29">
        <f t="shared" si="6"/>
        <v>0.30843749999999998</v>
      </c>
      <c r="AS273" s="29">
        <f t="shared" si="6"/>
        <v>0.31026315789473685</v>
      </c>
      <c r="AT273" s="29">
        <f t="shared" si="6"/>
        <v>0.10441176470588232</v>
      </c>
      <c r="AU273" s="29">
        <f t="shared" si="6"/>
        <v>0.25342857142857139</v>
      </c>
      <c r="AV273" s="29">
        <f t="shared" si="6"/>
        <v>0.5127272727272727</v>
      </c>
      <c r="AW273" s="29">
        <f t="shared" si="6"/>
        <v>0.26500000000000001</v>
      </c>
      <c r="AX273" s="29">
        <f t="shared" si="6"/>
        <v>0.33600000000000002</v>
      </c>
      <c r="AY273" s="29">
        <f t="shared" si="6"/>
        <v>0.4924</v>
      </c>
      <c r="AZ273" s="29">
        <f t="shared" si="6"/>
        <v>0.19173913043478258</v>
      </c>
      <c r="BA273" s="29">
        <f t="shared" si="6"/>
        <v>0.32708333333333334</v>
      </c>
      <c r="BB273" s="29">
        <f t="shared" si="6"/>
        <v>0.19161290322580646</v>
      </c>
      <c r="BC273" s="29">
        <f t="shared" si="6"/>
        <v>0.14083333333333334</v>
      </c>
      <c r="BD273" s="29">
        <f t="shared" si="6"/>
        <v>0.16774193548387092</v>
      </c>
      <c r="BE273" s="29">
        <f t="shared" si="6"/>
        <v>0.11083333333333334</v>
      </c>
      <c r="BF273" s="29">
        <f t="shared" si="6"/>
        <v>0.3664583333333335</v>
      </c>
      <c r="BG273" s="29">
        <f t="shared" si="6"/>
        <v>0.24200000000000008</v>
      </c>
      <c r="BH273" s="29">
        <f t="shared" si="6"/>
        <v>0.47423076923076912</v>
      </c>
      <c r="BI273" s="29">
        <f t="shared" si="6"/>
        <v>0.19771428571428576</v>
      </c>
      <c r="BJ273" s="29">
        <f t="shared" si="6"/>
        <v>0.36291666666666661</v>
      </c>
      <c r="BK273" s="29">
        <f t="shared" si="6"/>
        <v>0.33527777777777773</v>
      </c>
      <c r="BL273" s="29">
        <f t="shared" si="6"/>
        <v>0.39185185185185178</v>
      </c>
      <c r="BM273" s="29">
        <f t="shared" si="6"/>
        <v>0.36151515151515157</v>
      </c>
      <c r="BN273" s="29">
        <f t="shared" si="6"/>
        <v>0.12</v>
      </c>
      <c r="BO273" s="29">
        <f t="shared" ref="BO273:CK273" si="7">AVERAGE(BO$2:BO$73)</f>
        <v>0.23227272727272724</v>
      </c>
      <c r="BP273" s="29">
        <f t="shared" si="7"/>
        <v>0.15586206896551721</v>
      </c>
      <c r="BQ273" s="29">
        <f t="shared" si="7"/>
        <v>0.22888888888888895</v>
      </c>
      <c r="BR273" s="29">
        <f t="shared" si="7"/>
        <v>0.30342857142857138</v>
      </c>
      <c r="BS273" s="29">
        <f t="shared" si="7"/>
        <v>0.31799999999999995</v>
      </c>
      <c r="BT273" s="29">
        <f t="shared" si="7"/>
        <v>0.18723404255319145</v>
      </c>
      <c r="BU273" s="29">
        <f t="shared" si="7"/>
        <v>0.20272727272727276</v>
      </c>
      <c r="BV273" s="29">
        <f t="shared" si="7"/>
        <v>0.38160000000000005</v>
      </c>
      <c r="BW273" s="29">
        <f t="shared" si="7"/>
        <v>0.184</v>
      </c>
      <c r="BX273" s="29">
        <f t="shared" si="7"/>
        <v>0.22945945945945947</v>
      </c>
      <c r="BY273" s="29">
        <f t="shared" si="7"/>
        <v>0.245</v>
      </c>
      <c r="BZ273" s="29">
        <f t="shared" si="7"/>
        <v>0.31555555555555559</v>
      </c>
      <c r="CA273" s="29">
        <f t="shared" si="7"/>
        <v>0.22282051282051279</v>
      </c>
      <c r="CB273" s="29">
        <f t="shared" si="7"/>
        <v>5.6666666666666671E-2</v>
      </c>
      <c r="CC273" s="29">
        <f t="shared" si="7"/>
        <v>0.34937499999999999</v>
      </c>
      <c r="CD273" s="29">
        <f t="shared" si="7"/>
        <v>0.20541666666666666</v>
      </c>
      <c r="CE273" s="29">
        <f t="shared" si="7"/>
        <v>0.14999999999999997</v>
      </c>
      <c r="CF273" s="29">
        <f t="shared" si="7"/>
        <v>0.17277777777777775</v>
      </c>
      <c r="CG273" s="29">
        <f t="shared" si="7"/>
        <v>0.19</v>
      </c>
      <c r="CH273" s="29">
        <f t="shared" si="7"/>
        <v>0.17638297872340425</v>
      </c>
      <c r="CI273" s="29">
        <f t="shared" si="7"/>
        <v>8.5882352941176465E-2</v>
      </c>
      <c r="CJ273" s="29">
        <f t="shared" si="7"/>
        <v>0.14619047619047612</v>
      </c>
      <c r="CK273" s="29">
        <f t="shared" si="7"/>
        <v>0.18108695652173909</v>
      </c>
    </row>
    <row r="274" spans="1:89" x14ac:dyDescent="0.25">
      <c r="A274" s="32" t="s">
        <v>349</v>
      </c>
      <c r="B274" s="29">
        <f>_xlfn.STDEV.S(B$2:B$73)</f>
        <v>0.18236604326840494</v>
      </c>
      <c r="C274" s="29">
        <f t="shared" ref="C274:BN274" si="8">_xlfn.STDEV.S(C$2:C$73)</f>
        <v>0.20296926239237334</v>
      </c>
      <c r="D274" s="29">
        <f t="shared" si="8"/>
        <v>0.19181647835420526</v>
      </c>
      <c r="E274" s="29">
        <f t="shared" si="8"/>
        <v>0.18861235699741738</v>
      </c>
      <c r="F274" s="29">
        <f t="shared" si="8"/>
        <v>0.19113219497888581</v>
      </c>
      <c r="G274" s="29">
        <f t="shared" si="8"/>
        <v>0.15432344542049217</v>
      </c>
      <c r="H274" s="29">
        <f t="shared" si="8"/>
        <v>0.1472221979803601</v>
      </c>
      <c r="I274" s="29">
        <f t="shared" si="8"/>
        <v>0.15693492736982245</v>
      </c>
      <c r="J274" s="29">
        <f t="shared" si="8"/>
        <v>0.12298572107627975</v>
      </c>
      <c r="K274" s="29">
        <f t="shared" si="8"/>
        <v>0.15684592809917122</v>
      </c>
      <c r="L274" s="29">
        <f t="shared" si="8"/>
        <v>0.33540464605569292</v>
      </c>
      <c r="M274" s="29">
        <f t="shared" si="8"/>
        <v>0.32523470793909265</v>
      </c>
      <c r="N274" s="29">
        <f t="shared" si="8"/>
        <v>0.1208081759841418</v>
      </c>
      <c r="O274" s="29">
        <f t="shared" si="8"/>
        <v>0.22609115450394685</v>
      </c>
      <c r="P274" s="29">
        <f t="shared" si="8"/>
        <v>0.13294467162803375</v>
      </c>
      <c r="Q274" s="29">
        <f t="shared" si="8"/>
        <v>0.18987760606615064</v>
      </c>
      <c r="R274" s="29">
        <f t="shared" si="8"/>
        <v>0.19618282426032957</v>
      </c>
      <c r="S274" s="29">
        <f t="shared" si="8"/>
        <v>0.12571656475840653</v>
      </c>
      <c r="T274" s="29">
        <f t="shared" si="8"/>
        <v>0.15840698567059375</v>
      </c>
      <c r="U274" s="29">
        <f t="shared" si="8"/>
        <v>0.2047188266374102</v>
      </c>
      <c r="V274" s="29">
        <f t="shared" si="8"/>
        <v>9.5438537775647189E-2</v>
      </c>
      <c r="W274" s="29">
        <f t="shared" si="8"/>
        <v>0.15009476724202997</v>
      </c>
      <c r="X274" s="29">
        <f t="shared" si="8"/>
        <v>0.25901149882146002</v>
      </c>
      <c r="Y274" s="29">
        <f t="shared" si="8"/>
        <v>0.12564990712158872</v>
      </c>
      <c r="Z274" s="29">
        <f t="shared" si="8"/>
        <v>0.18137059882364359</v>
      </c>
      <c r="AA274" s="29">
        <f t="shared" si="8"/>
        <v>0.22565231719166601</v>
      </c>
      <c r="AB274" s="29">
        <f t="shared" si="8"/>
        <v>0.16145505253830794</v>
      </c>
      <c r="AC274" s="29">
        <f t="shared" si="8"/>
        <v>0.23431798952015176</v>
      </c>
      <c r="AD274" s="29">
        <f t="shared" si="8"/>
        <v>0.24537371142454983</v>
      </c>
      <c r="AE274" s="29">
        <f t="shared" si="8"/>
        <v>0.19316714730520188</v>
      </c>
      <c r="AF274" s="29">
        <f t="shared" si="8"/>
        <v>0.16558557619241257</v>
      </c>
      <c r="AG274" s="29">
        <f t="shared" si="8"/>
        <v>0.24158549680479588</v>
      </c>
      <c r="AH274" s="29">
        <f t="shared" si="8"/>
        <v>0.21714269818303172</v>
      </c>
      <c r="AI274" s="29">
        <f t="shared" si="8"/>
        <v>5.8779575138422482</v>
      </c>
      <c r="AJ274" s="29">
        <f t="shared" si="8"/>
        <v>0.10983240821695954</v>
      </c>
      <c r="AK274" s="29">
        <f t="shared" si="8"/>
        <v>0.16712752375178155</v>
      </c>
      <c r="AL274" s="29">
        <f t="shared" si="8"/>
        <v>0.27822218741307758</v>
      </c>
      <c r="AM274" s="29">
        <f t="shared" si="8"/>
        <v>0.26200256744036948</v>
      </c>
      <c r="AN274" s="29">
        <f t="shared" si="8"/>
        <v>0.19515345704053463</v>
      </c>
      <c r="AO274" s="29">
        <f t="shared" si="8"/>
        <v>0.2008985797901571</v>
      </c>
      <c r="AP274" s="29">
        <f t="shared" si="8"/>
        <v>0.13354604245182805</v>
      </c>
      <c r="AQ274" s="29">
        <f t="shared" si="8"/>
        <v>8.7984682461358502E-2</v>
      </c>
      <c r="AR274" s="29">
        <f t="shared" si="8"/>
        <v>0.29630095179100946</v>
      </c>
      <c r="AS274" s="29">
        <f t="shared" si="8"/>
        <v>0.19729915332629205</v>
      </c>
      <c r="AT274" s="29">
        <f t="shared" si="8"/>
        <v>0.16263346363452122</v>
      </c>
      <c r="AU274" s="29">
        <f t="shared" si="8"/>
        <v>0.25463864658793339</v>
      </c>
      <c r="AV274" s="29">
        <f t="shared" si="8"/>
        <v>0.31703975231105413</v>
      </c>
      <c r="AW274" s="29">
        <f t="shared" si="8"/>
        <v>0.17136498314068865</v>
      </c>
      <c r="AX274" s="29">
        <f t="shared" si="8"/>
        <v>0.26944605484324352</v>
      </c>
      <c r="AY274" s="29">
        <f t="shared" si="8"/>
        <v>0.2148503355051295</v>
      </c>
      <c r="AZ274" s="29">
        <f t="shared" si="8"/>
        <v>0.16349385782314188</v>
      </c>
      <c r="BA274" s="29">
        <f t="shared" si="8"/>
        <v>0.19068478808178985</v>
      </c>
      <c r="BB274" s="29">
        <f t="shared" si="8"/>
        <v>0.18615579092422471</v>
      </c>
      <c r="BC274" s="29">
        <f t="shared" si="8"/>
        <v>8.7074014826301727E-2</v>
      </c>
      <c r="BD274" s="29">
        <f t="shared" si="8"/>
        <v>0.18800194462503764</v>
      </c>
      <c r="BE274" s="29">
        <f t="shared" si="8"/>
        <v>6.268740020871448E-2</v>
      </c>
      <c r="BF274" s="29">
        <f t="shared" si="8"/>
        <v>0.24621811454293518</v>
      </c>
      <c r="BG274" s="29">
        <f t="shared" si="8"/>
        <v>0.17176933918005541</v>
      </c>
      <c r="BH274" s="29">
        <f t="shared" si="8"/>
        <v>0.20856026614718517</v>
      </c>
      <c r="BI274" s="29">
        <f t="shared" si="8"/>
        <v>0.20315287947005517</v>
      </c>
      <c r="BJ274" s="29">
        <f t="shared" si="8"/>
        <v>0.15894979154400951</v>
      </c>
      <c r="BK274" s="29">
        <f t="shared" si="8"/>
        <v>0.2227039817606849</v>
      </c>
      <c r="BL274" s="29">
        <f t="shared" si="8"/>
        <v>0.29929451711851995</v>
      </c>
      <c r="BM274" s="29">
        <f t="shared" si="8"/>
        <v>0.278670069393463</v>
      </c>
      <c r="BN274" s="29">
        <f t="shared" si="8"/>
        <v>0.1162807469928368</v>
      </c>
      <c r="BO274" s="29">
        <f t="shared" ref="BO274:CK274" si="9">_xlfn.STDEV.S(BO$2:BO$73)</f>
        <v>0.22567587001863557</v>
      </c>
      <c r="BP274" s="29">
        <f t="shared" si="9"/>
        <v>0.14363936093512886</v>
      </c>
      <c r="BQ274" s="29">
        <f t="shared" si="9"/>
        <v>0.23089611489372411</v>
      </c>
      <c r="BR274" s="29">
        <f t="shared" si="9"/>
        <v>0.19380012227797488</v>
      </c>
      <c r="BS274" s="29">
        <f t="shared" si="9"/>
        <v>0.12760616495034002</v>
      </c>
      <c r="BT274" s="29">
        <f t="shared" si="9"/>
        <v>0.11011263260584346</v>
      </c>
      <c r="BU274" s="29">
        <f t="shared" si="9"/>
        <v>0.19151007789820107</v>
      </c>
      <c r="BV274" s="29">
        <f t="shared" si="9"/>
        <v>0.21318380176114057</v>
      </c>
      <c r="BW274" s="29">
        <f t="shared" si="9"/>
        <v>0.13503086067019396</v>
      </c>
      <c r="BX274" s="29">
        <f t="shared" si="9"/>
        <v>0.16978656447869336</v>
      </c>
      <c r="BY274" s="29">
        <f t="shared" si="9"/>
        <v>0.16739175606940748</v>
      </c>
      <c r="BZ274" s="29">
        <f t="shared" si="9"/>
        <v>0.26554879328696185</v>
      </c>
      <c r="CA274" s="29">
        <f t="shared" si="9"/>
        <v>0.25483687990089821</v>
      </c>
      <c r="CB274" s="29">
        <f t="shared" si="9"/>
        <v>5.4904396487195702E-2</v>
      </c>
      <c r="CC274" s="29">
        <f t="shared" si="9"/>
        <v>0.21239672083456607</v>
      </c>
      <c r="CD274" s="29">
        <f t="shared" si="9"/>
        <v>0.22463456636456711</v>
      </c>
      <c r="CE274" s="29">
        <f t="shared" si="9"/>
        <v>0.17647338933351153</v>
      </c>
      <c r="CF274" s="29">
        <f t="shared" si="9"/>
        <v>0.13863850446623743</v>
      </c>
      <c r="CG274" s="29">
        <f t="shared" si="9"/>
        <v>0.21505813167606569</v>
      </c>
      <c r="CH274" s="29">
        <f t="shared" si="9"/>
        <v>0.15216446382714946</v>
      </c>
      <c r="CI274" s="29">
        <f t="shared" si="9"/>
        <v>0.11297942014417534</v>
      </c>
      <c r="CJ274" s="29">
        <f t="shared" si="9"/>
        <v>0.14573534952854356</v>
      </c>
      <c r="CK274" s="29">
        <f t="shared" si="9"/>
        <v>0.18876473612373879</v>
      </c>
    </row>
    <row r="275" spans="1:89" x14ac:dyDescent="0.25">
      <c r="A275" s="32" t="s">
        <v>169</v>
      </c>
      <c r="B275" s="29">
        <f>MAX(B$2:B$19,B$62:B$65)</f>
        <v>0.57999999999999996</v>
      </c>
      <c r="C275" s="29">
        <f t="shared" ref="C275:BN275" si="10">MAX(C$2:C$19,C$62:C$65)</f>
        <v>0.83</v>
      </c>
      <c r="D275" s="29">
        <f t="shared" si="10"/>
        <v>0.39</v>
      </c>
      <c r="E275" s="29">
        <f t="shared" si="10"/>
        <v>0.69</v>
      </c>
      <c r="F275" s="29">
        <f t="shared" si="10"/>
        <v>0.93</v>
      </c>
      <c r="G275" s="29">
        <f t="shared" si="10"/>
        <v>0.28999999999999998</v>
      </c>
      <c r="H275" s="29">
        <f t="shared" si="10"/>
        <v>0.74</v>
      </c>
      <c r="I275" s="29">
        <f t="shared" si="10"/>
        <v>0.61</v>
      </c>
      <c r="J275" s="29">
        <f t="shared" si="10"/>
        <v>0.25</v>
      </c>
      <c r="K275" s="29">
        <f t="shared" si="10"/>
        <v>0.6</v>
      </c>
      <c r="L275" s="29">
        <f t="shared" si="10"/>
        <v>0.72</v>
      </c>
      <c r="M275" s="29">
        <f t="shared" si="10"/>
        <v>1.1499999999999999</v>
      </c>
      <c r="N275" s="29">
        <f t="shared" si="10"/>
        <v>0.28000000000000003</v>
      </c>
      <c r="O275" s="29">
        <f t="shared" si="10"/>
        <v>0.99</v>
      </c>
      <c r="P275" s="29">
        <f t="shared" si="10"/>
        <v>0.53</v>
      </c>
      <c r="Q275" s="29">
        <f t="shared" si="10"/>
        <v>0.55000000000000004</v>
      </c>
      <c r="R275" s="29">
        <f t="shared" si="10"/>
        <v>0.64</v>
      </c>
      <c r="S275" s="29">
        <f t="shared" si="10"/>
        <v>0.35</v>
      </c>
      <c r="T275" s="29">
        <f t="shared" si="10"/>
        <v>0.3</v>
      </c>
      <c r="U275" s="29">
        <f t="shared" si="10"/>
        <v>0.61</v>
      </c>
      <c r="V275" s="29">
        <f t="shared" si="10"/>
        <v>0.25</v>
      </c>
      <c r="W275" s="29">
        <f t="shared" si="10"/>
        <v>0.36</v>
      </c>
      <c r="X275" s="29">
        <f t="shared" si="10"/>
        <v>0.79</v>
      </c>
      <c r="Y275" s="29">
        <f t="shared" si="10"/>
        <v>0.56000000000000005</v>
      </c>
      <c r="Z275" s="29">
        <f t="shared" si="10"/>
        <v>0.54</v>
      </c>
      <c r="AA275" s="29">
        <f t="shared" si="10"/>
        <v>0.72</v>
      </c>
      <c r="AB275" s="29">
        <f t="shared" si="10"/>
        <v>0.5</v>
      </c>
      <c r="AC275" s="29">
        <f t="shared" si="10"/>
        <v>0.89</v>
      </c>
      <c r="AD275" s="29">
        <f t="shared" si="10"/>
        <v>0.84</v>
      </c>
      <c r="AE275" s="29">
        <f t="shared" si="10"/>
        <v>0.71</v>
      </c>
      <c r="AF275" s="29">
        <f t="shared" si="10"/>
        <v>0.6</v>
      </c>
      <c r="AG275" s="29">
        <f t="shared" si="10"/>
        <v>0.6</v>
      </c>
      <c r="AH275" s="29">
        <f t="shared" si="10"/>
        <v>0.51</v>
      </c>
      <c r="AI275" s="29">
        <f t="shared" si="10"/>
        <v>36</v>
      </c>
      <c r="AJ275" s="29">
        <f t="shared" si="10"/>
        <v>0.15</v>
      </c>
      <c r="AK275" s="29">
        <f t="shared" si="10"/>
        <v>0.9</v>
      </c>
      <c r="AL275" s="29">
        <f t="shared" si="10"/>
        <v>1.02</v>
      </c>
      <c r="AM275" s="29">
        <f t="shared" si="10"/>
        <v>0.97</v>
      </c>
      <c r="AN275" s="29">
        <f t="shared" si="10"/>
        <v>0.42</v>
      </c>
      <c r="AO275" s="29">
        <f t="shared" si="10"/>
        <v>1.1000000000000001</v>
      </c>
      <c r="AP275" s="29">
        <f t="shared" si="10"/>
        <v>0.47</v>
      </c>
      <c r="AQ275" s="29">
        <f t="shared" si="10"/>
        <v>0.28999999999999998</v>
      </c>
      <c r="AR275" s="29">
        <f t="shared" si="10"/>
        <v>1.1000000000000001</v>
      </c>
      <c r="AS275" s="29">
        <f t="shared" si="10"/>
        <v>0.77</v>
      </c>
      <c r="AT275" s="29">
        <f t="shared" si="10"/>
        <v>0.32</v>
      </c>
      <c r="AU275" s="29">
        <f t="shared" si="10"/>
        <v>0.4</v>
      </c>
      <c r="AV275" s="29">
        <f t="shared" si="10"/>
        <v>0.78</v>
      </c>
      <c r="AW275" s="29">
        <f t="shared" si="10"/>
        <v>0.56000000000000005</v>
      </c>
      <c r="AX275" s="29">
        <f t="shared" si="10"/>
        <v>0.93</v>
      </c>
      <c r="AY275" s="29">
        <f t="shared" si="10"/>
        <v>0.79</v>
      </c>
      <c r="AZ275" s="29">
        <f t="shared" si="10"/>
        <v>0.61</v>
      </c>
      <c r="BA275" s="29">
        <f t="shared" si="10"/>
        <v>0.67</v>
      </c>
      <c r="BB275" s="29">
        <f t="shared" si="10"/>
        <v>0.68</v>
      </c>
      <c r="BC275" s="29">
        <f t="shared" si="10"/>
        <v>0.28999999999999998</v>
      </c>
      <c r="BD275" s="29">
        <f t="shared" si="10"/>
        <v>0.36</v>
      </c>
      <c r="BE275" s="29">
        <f t="shared" si="10"/>
        <v>0.14000000000000001</v>
      </c>
      <c r="BF275" s="29">
        <f t="shared" si="10"/>
        <v>1.04</v>
      </c>
      <c r="BG275" s="29">
        <f t="shared" si="10"/>
        <v>0.26</v>
      </c>
      <c r="BH275" s="29">
        <f t="shared" si="10"/>
        <v>0.99</v>
      </c>
      <c r="BI275" s="29">
        <f t="shared" si="10"/>
        <v>0.45</v>
      </c>
      <c r="BJ275" s="29">
        <f t="shared" si="10"/>
        <v>0.67</v>
      </c>
      <c r="BK275" s="29">
        <f t="shared" si="10"/>
        <v>0.75</v>
      </c>
      <c r="BL275" s="29">
        <f t="shared" si="10"/>
        <v>0.71</v>
      </c>
      <c r="BM275" s="29">
        <f t="shared" si="10"/>
        <v>0.86</v>
      </c>
      <c r="BN275" s="29">
        <f t="shared" si="10"/>
        <v>0.47</v>
      </c>
      <c r="BO275" s="29">
        <f t="shared" ref="BO275:CK275" si="11">MAX(BO$2:BO$19,BO$62:BO$65)</f>
        <v>0.89</v>
      </c>
      <c r="BP275" s="29">
        <f t="shared" si="11"/>
        <v>0.44</v>
      </c>
      <c r="BQ275" s="29">
        <f t="shared" si="11"/>
        <v>1.04</v>
      </c>
      <c r="BR275" s="29">
        <f t="shared" si="11"/>
        <v>0.7</v>
      </c>
      <c r="BS275" s="29">
        <f t="shared" si="11"/>
        <v>0.42</v>
      </c>
      <c r="BT275" s="29">
        <f t="shared" si="11"/>
        <v>0.39</v>
      </c>
      <c r="BU275" s="29">
        <f t="shared" si="11"/>
        <v>0.28000000000000003</v>
      </c>
      <c r="BV275" s="29">
        <f t="shared" si="11"/>
        <v>0.86</v>
      </c>
      <c r="BW275" s="29">
        <f t="shared" si="11"/>
        <v>0.34</v>
      </c>
      <c r="BX275" s="29">
        <f t="shared" si="11"/>
        <v>0.54</v>
      </c>
      <c r="BY275" s="29">
        <f t="shared" si="11"/>
        <v>0.48</v>
      </c>
      <c r="BZ275" s="29">
        <f t="shared" si="11"/>
        <v>0.54</v>
      </c>
      <c r="CA275" s="29">
        <f t="shared" si="11"/>
        <v>1.03</v>
      </c>
      <c r="CB275" s="29">
        <f t="shared" si="11"/>
        <v>0.13</v>
      </c>
      <c r="CC275" s="29">
        <f t="shared" si="11"/>
        <v>0.62</v>
      </c>
      <c r="CD275" s="29">
        <f t="shared" si="11"/>
        <v>0.41</v>
      </c>
      <c r="CE275" s="29">
        <f t="shared" si="11"/>
        <v>0.69</v>
      </c>
      <c r="CF275" s="29">
        <f t="shared" si="11"/>
        <v>0.3</v>
      </c>
      <c r="CG275" s="29">
        <f t="shared" si="11"/>
        <v>0.39</v>
      </c>
      <c r="CH275" s="29">
        <f t="shared" si="11"/>
        <v>0.56999999999999995</v>
      </c>
      <c r="CI275" s="29">
        <f t="shared" si="11"/>
        <v>0.18</v>
      </c>
      <c r="CJ275" s="29">
        <f t="shared" si="11"/>
        <v>0.31</v>
      </c>
      <c r="CK275" s="29">
        <f t="shared" si="11"/>
        <v>0.69</v>
      </c>
    </row>
    <row r="276" spans="1:89" x14ac:dyDescent="0.25">
      <c r="A276" s="32" t="s">
        <v>170</v>
      </c>
      <c r="B276" s="29">
        <f>MAX(B$22:B$39,B$66:B$69)</f>
        <v>0.5</v>
      </c>
      <c r="C276" s="29">
        <f t="shared" ref="C276:BN276" si="12">MAX(C$22:C$39,C$66:C$69)</f>
        <v>0.75</v>
      </c>
      <c r="D276" s="29">
        <f t="shared" si="12"/>
        <v>0.46</v>
      </c>
      <c r="E276" s="29">
        <f t="shared" si="12"/>
        <v>0.44</v>
      </c>
      <c r="F276" s="29">
        <f t="shared" si="12"/>
        <v>0.52</v>
      </c>
      <c r="G276" s="29">
        <f t="shared" si="12"/>
        <v>0.43</v>
      </c>
      <c r="H276" s="29">
        <f t="shared" si="12"/>
        <v>0.53</v>
      </c>
      <c r="I276" s="29">
        <f t="shared" si="12"/>
        <v>0.54</v>
      </c>
      <c r="J276" s="29">
        <f t="shared" si="12"/>
        <v>0.61</v>
      </c>
      <c r="K276" s="29">
        <f t="shared" si="12"/>
        <v>0.72</v>
      </c>
      <c r="L276" s="29">
        <f t="shared" si="12"/>
        <v>1.34</v>
      </c>
      <c r="M276" s="29">
        <f t="shared" si="12"/>
        <v>1.46</v>
      </c>
      <c r="N276" s="29">
        <f t="shared" si="12"/>
        <v>0.31</v>
      </c>
      <c r="O276" s="29">
        <f t="shared" si="12"/>
        <v>0.95</v>
      </c>
      <c r="P276" s="29">
        <f t="shared" si="12"/>
        <v>0.56999999999999995</v>
      </c>
      <c r="Q276" s="29">
        <f t="shared" si="12"/>
        <v>0.65</v>
      </c>
      <c r="R276" s="29">
        <f t="shared" si="12"/>
        <v>0.83</v>
      </c>
      <c r="S276" s="29">
        <f t="shared" si="12"/>
        <v>0.28999999999999998</v>
      </c>
      <c r="T276" s="29">
        <f t="shared" si="12"/>
        <v>0.56000000000000005</v>
      </c>
      <c r="U276" s="29">
        <f t="shared" si="12"/>
        <v>0.62</v>
      </c>
      <c r="V276" s="29">
        <f t="shared" si="12"/>
        <v>0.25</v>
      </c>
      <c r="W276" s="29">
        <f t="shared" si="12"/>
        <v>0.53</v>
      </c>
      <c r="X276" s="29">
        <f t="shared" si="12"/>
        <v>0.96</v>
      </c>
      <c r="Y276" s="29">
        <f t="shared" si="12"/>
        <v>0.38</v>
      </c>
      <c r="Z276" s="29">
        <f t="shared" si="12"/>
        <v>0.48</v>
      </c>
      <c r="AA276" s="29">
        <f t="shared" si="12"/>
        <v>0.92</v>
      </c>
      <c r="AB276" s="29">
        <f t="shared" si="12"/>
        <v>0.26</v>
      </c>
      <c r="AC276" s="29">
        <f t="shared" si="12"/>
        <v>0.89</v>
      </c>
      <c r="AD276" s="29">
        <f t="shared" si="12"/>
        <v>0.67</v>
      </c>
      <c r="AE276" s="29">
        <f t="shared" si="12"/>
        <v>0.45</v>
      </c>
      <c r="AF276" s="29">
        <f t="shared" si="12"/>
        <v>0.52</v>
      </c>
      <c r="AG276" s="29">
        <f t="shared" si="12"/>
        <v>1.04</v>
      </c>
      <c r="AH276" s="29">
        <f t="shared" si="12"/>
        <v>1.24</v>
      </c>
      <c r="AI276" s="29">
        <f t="shared" si="12"/>
        <v>0.55000000000000004</v>
      </c>
      <c r="AJ276" s="29">
        <f t="shared" si="12"/>
        <v>0.33</v>
      </c>
      <c r="AK276" s="29">
        <f t="shared" si="12"/>
        <v>0.24</v>
      </c>
      <c r="AL276" s="29">
        <f t="shared" si="12"/>
        <v>0.85</v>
      </c>
      <c r="AM276" s="29">
        <f t="shared" si="12"/>
        <v>0.74</v>
      </c>
      <c r="AN276" s="29">
        <f t="shared" si="12"/>
        <v>0.56000000000000005</v>
      </c>
      <c r="AO276" s="29">
        <f t="shared" si="12"/>
        <v>0.38</v>
      </c>
      <c r="AP276" s="29">
        <f t="shared" si="12"/>
        <v>0.43</v>
      </c>
      <c r="AQ276" s="29">
        <f t="shared" si="12"/>
        <v>0.23</v>
      </c>
      <c r="AR276" s="29">
        <f t="shared" si="12"/>
        <v>0.89</v>
      </c>
      <c r="AS276" s="29">
        <f t="shared" si="12"/>
        <v>0.57999999999999996</v>
      </c>
      <c r="AT276" s="29">
        <f t="shared" si="12"/>
        <v>0.78</v>
      </c>
      <c r="AU276" s="29">
        <f t="shared" si="12"/>
        <v>0.76</v>
      </c>
      <c r="AV276" s="29">
        <f t="shared" si="12"/>
        <v>0.92</v>
      </c>
      <c r="AW276" s="29">
        <f t="shared" si="12"/>
        <v>0.53</v>
      </c>
      <c r="AX276" s="29">
        <f t="shared" si="12"/>
        <v>0.72</v>
      </c>
      <c r="AY276" s="29">
        <f t="shared" si="12"/>
        <v>1.05</v>
      </c>
      <c r="AZ276" s="29">
        <f t="shared" si="12"/>
        <v>0.49</v>
      </c>
      <c r="BA276" s="29">
        <f t="shared" si="12"/>
        <v>0.93</v>
      </c>
      <c r="BB276" s="29">
        <f t="shared" si="12"/>
        <v>0.18</v>
      </c>
      <c r="BC276" s="29">
        <f t="shared" si="12"/>
        <v>0.25</v>
      </c>
      <c r="BD276" s="29">
        <f t="shared" si="12"/>
        <v>0.39</v>
      </c>
      <c r="BE276" s="29">
        <f t="shared" si="12"/>
        <v>0.28999999999999998</v>
      </c>
      <c r="BF276" s="29">
        <f t="shared" si="12"/>
        <v>0.88</v>
      </c>
      <c r="BG276" s="29">
        <f t="shared" si="12"/>
        <v>0.86</v>
      </c>
      <c r="BH276" s="29">
        <f t="shared" si="12"/>
        <v>0.95</v>
      </c>
      <c r="BI276" s="29">
        <f t="shared" si="12"/>
        <v>0.94</v>
      </c>
      <c r="BJ276" s="29">
        <f t="shared" si="12"/>
        <v>0.72</v>
      </c>
      <c r="BK276" s="29">
        <f t="shared" si="12"/>
        <v>0.8</v>
      </c>
      <c r="BL276" s="29">
        <f t="shared" si="12"/>
        <v>1.23</v>
      </c>
      <c r="BM276" s="29">
        <f t="shared" si="12"/>
        <v>1.1200000000000001</v>
      </c>
      <c r="BN276" s="29">
        <f t="shared" si="12"/>
        <v>0.27</v>
      </c>
      <c r="BO276" s="29">
        <f t="shared" ref="BO276:CK276" si="13">MAX(BO$22:BO$39,BO$66:BO$69)</f>
        <v>0.78</v>
      </c>
      <c r="BP276" s="29">
        <f t="shared" si="13"/>
        <v>0.52</v>
      </c>
      <c r="BQ276" s="29">
        <f t="shared" si="13"/>
        <v>0.52</v>
      </c>
      <c r="BR276" s="29">
        <f t="shared" si="13"/>
        <v>0.75</v>
      </c>
      <c r="BS276" s="29">
        <f t="shared" si="13"/>
        <v>0.75</v>
      </c>
      <c r="BT276" s="29">
        <f t="shared" si="13"/>
        <v>0.4</v>
      </c>
      <c r="BU276" s="29">
        <f t="shared" si="13"/>
        <v>0.69</v>
      </c>
      <c r="BV276" s="29">
        <f t="shared" si="13"/>
        <v>0.96</v>
      </c>
      <c r="BW276" s="29">
        <f t="shared" si="13"/>
        <v>0.45</v>
      </c>
      <c r="BX276" s="29">
        <f t="shared" si="13"/>
        <v>0.45</v>
      </c>
      <c r="BY276" s="29">
        <f t="shared" si="13"/>
        <v>0.53</v>
      </c>
      <c r="BZ276" s="29">
        <f t="shared" si="13"/>
        <v>0.81</v>
      </c>
      <c r="CA276" s="29">
        <f t="shared" si="13"/>
        <v>0.97</v>
      </c>
      <c r="CB276" s="29">
        <f t="shared" si="13"/>
        <v>0.12</v>
      </c>
      <c r="CC276" s="29">
        <f t="shared" si="13"/>
        <v>0.71</v>
      </c>
      <c r="CD276" s="29">
        <f t="shared" si="13"/>
        <v>0.61</v>
      </c>
      <c r="CE276" s="29">
        <f t="shared" si="13"/>
        <v>0.51</v>
      </c>
      <c r="CF276" s="29">
        <f t="shared" si="13"/>
        <v>0.62</v>
      </c>
      <c r="CG276" s="29">
        <f t="shared" si="13"/>
        <v>0.39</v>
      </c>
      <c r="CH276" s="29">
        <f t="shared" si="13"/>
        <v>0.4</v>
      </c>
      <c r="CI276" s="29">
        <f t="shared" si="13"/>
        <v>0.57999999999999996</v>
      </c>
      <c r="CJ276" s="29">
        <f t="shared" si="13"/>
        <v>0.44</v>
      </c>
      <c r="CK276" s="29">
        <f t="shared" si="13"/>
        <v>0.78</v>
      </c>
    </row>
    <row r="277" spans="1:89" x14ac:dyDescent="0.25">
      <c r="A277" s="32" t="s">
        <v>171</v>
      </c>
      <c r="B277" s="29">
        <f>MAX(B$42:B$59,B$70:B$73)</f>
        <v>0.68</v>
      </c>
      <c r="C277" s="29">
        <f t="shared" ref="C277:BN277" si="14">MAX(C$42:C$59,C$70:C$73)</f>
        <v>0.75</v>
      </c>
      <c r="D277" s="29">
        <f t="shared" si="14"/>
        <v>1.01</v>
      </c>
      <c r="E277" s="29">
        <f t="shared" si="14"/>
        <v>0.65</v>
      </c>
      <c r="F277" s="29">
        <f t="shared" si="14"/>
        <v>0.6</v>
      </c>
      <c r="G277" s="29">
        <f t="shared" si="14"/>
        <v>0.6</v>
      </c>
      <c r="H277" s="29">
        <f t="shared" si="14"/>
        <v>0.42</v>
      </c>
      <c r="I277" s="29">
        <f t="shared" si="14"/>
        <v>0.46</v>
      </c>
      <c r="J277" s="29">
        <f t="shared" si="14"/>
        <v>0.05</v>
      </c>
      <c r="K277" s="29">
        <f t="shared" si="14"/>
        <v>0.36</v>
      </c>
      <c r="L277" s="29">
        <f t="shared" si="14"/>
        <v>1.2</v>
      </c>
      <c r="M277" s="29">
        <f t="shared" si="14"/>
        <v>0.4</v>
      </c>
      <c r="N277" s="29">
        <f t="shared" si="14"/>
        <v>0.49</v>
      </c>
      <c r="O277" s="29">
        <f t="shared" si="14"/>
        <v>0.83</v>
      </c>
      <c r="P277" s="29">
        <f t="shared" si="14"/>
        <v>0.28000000000000003</v>
      </c>
      <c r="Q277" s="29">
        <f t="shared" si="14"/>
        <v>0.5</v>
      </c>
      <c r="R277" s="29">
        <f t="shared" si="14"/>
        <v>0.64</v>
      </c>
      <c r="S277" s="29">
        <f t="shared" si="14"/>
        <v>0.55000000000000004</v>
      </c>
      <c r="T277" s="29">
        <f t="shared" si="14"/>
        <v>0.56999999999999995</v>
      </c>
      <c r="U277" s="29">
        <f t="shared" si="14"/>
        <v>0.76</v>
      </c>
      <c r="V277" s="29">
        <f t="shared" si="14"/>
        <v>0.37</v>
      </c>
      <c r="W277" s="29">
        <f t="shared" si="14"/>
        <v>0.39</v>
      </c>
      <c r="X277" s="29">
        <f t="shared" si="14"/>
        <v>0.57999999999999996</v>
      </c>
      <c r="Y277" s="29">
        <f t="shared" si="14"/>
        <v>0.46</v>
      </c>
      <c r="Z277" s="29">
        <f t="shared" si="14"/>
        <v>0.67</v>
      </c>
      <c r="AA277" s="29">
        <f t="shared" si="14"/>
        <v>0.46</v>
      </c>
      <c r="AB277" s="29">
        <f t="shared" si="14"/>
        <v>0.56000000000000005</v>
      </c>
      <c r="AC277" s="29">
        <f t="shared" si="14"/>
        <v>0.53</v>
      </c>
      <c r="AD277" s="29">
        <f t="shared" si="14"/>
        <v>1.01</v>
      </c>
      <c r="AE277" s="29">
        <f t="shared" si="14"/>
        <v>0.64</v>
      </c>
      <c r="AF277" s="29">
        <f t="shared" si="14"/>
        <v>0.28999999999999998</v>
      </c>
      <c r="AG277" s="29">
        <f t="shared" si="14"/>
        <v>0.91</v>
      </c>
      <c r="AH277" s="29">
        <f t="shared" si="14"/>
        <v>0.34</v>
      </c>
      <c r="AI277" s="29">
        <f t="shared" si="14"/>
        <v>0.79</v>
      </c>
      <c r="AJ277" s="29">
        <f t="shared" si="14"/>
        <v>0.46</v>
      </c>
      <c r="AK277" s="29">
        <f t="shared" si="14"/>
        <v>0.42</v>
      </c>
      <c r="AL277" s="29">
        <f t="shared" si="14"/>
        <v>7.0000000000000007E-2</v>
      </c>
      <c r="AM277" s="29">
        <f t="shared" si="14"/>
        <v>0.8</v>
      </c>
      <c r="AN277" s="29">
        <f t="shared" si="14"/>
        <v>0.8</v>
      </c>
      <c r="AO277" s="29">
        <f t="shared" si="14"/>
        <v>0.17</v>
      </c>
      <c r="AP277" s="29">
        <f t="shared" si="14"/>
        <v>0.42</v>
      </c>
      <c r="AQ277" s="29">
        <f t="shared" si="14"/>
        <v>0.25</v>
      </c>
      <c r="AR277" s="29">
        <f t="shared" si="14"/>
        <v>0.09</v>
      </c>
      <c r="AS277" s="29">
        <f t="shared" si="14"/>
        <v>0.83</v>
      </c>
      <c r="AT277" s="29">
        <f t="shared" si="14"/>
        <v>0.09</v>
      </c>
      <c r="AU277" s="29">
        <f t="shared" si="14"/>
        <v>1.04</v>
      </c>
      <c r="AV277" s="29">
        <f t="shared" si="14"/>
        <v>1.23</v>
      </c>
      <c r="AW277" s="29">
        <f t="shared" si="14"/>
        <v>0.85</v>
      </c>
      <c r="AX277" s="29">
        <f t="shared" si="14"/>
        <v>0.75</v>
      </c>
      <c r="AY277" s="29">
        <f t="shared" si="14"/>
        <v>0.78</v>
      </c>
      <c r="AZ277" s="29">
        <f t="shared" si="14"/>
        <v>0.46</v>
      </c>
      <c r="BA277" s="29">
        <f t="shared" si="14"/>
        <v>0.36</v>
      </c>
      <c r="BB277" s="29">
        <f t="shared" si="14"/>
        <v>0.67</v>
      </c>
      <c r="BC277" s="29">
        <f t="shared" si="14"/>
        <v>0.28000000000000003</v>
      </c>
      <c r="BD277" s="29">
        <f t="shared" si="14"/>
        <v>0.25</v>
      </c>
      <c r="BE277" s="29">
        <f t="shared" si="14"/>
        <v>0.19</v>
      </c>
      <c r="BF277" s="29">
        <f t="shared" si="14"/>
        <v>0.86</v>
      </c>
      <c r="BG277" s="29">
        <f t="shared" si="14"/>
        <v>0.5</v>
      </c>
      <c r="BH277" s="29">
        <f t="shared" si="14"/>
        <v>0.42</v>
      </c>
      <c r="BI277" s="29">
        <f t="shared" si="14"/>
        <v>0.56999999999999995</v>
      </c>
      <c r="BJ277" s="29">
        <f t="shared" si="14"/>
        <v>0.44</v>
      </c>
      <c r="BK277" s="29">
        <f t="shared" si="14"/>
        <v>0.88</v>
      </c>
      <c r="BL277" s="29">
        <f t="shared" si="14"/>
        <v>0.6</v>
      </c>
      <c r="BM277" s="29">
        <f t="shared" si="14"/>
        <v>0.94</v>
      </c>
      <c r="BN277" s="29">
        <f t="shared" si="14"/>
        <v>0.26</v>
      </c>
      <c r="BO277" s="29">
        <f t="shared" ref="BO277:CK277" si="15">MAX(BO$42:BO$59,BO$70:BO$73)</f>
        <v>0.63</v>
      </c>
      <c r="BP277" s="29">
        <f t="shared" si="15"/>
        <v>0.41</v>
      </c>
      <c r="BQ277" s="29">
        <f t="shared" si="15"/>
        <v>0.53</v>
      </c>
      <c r="BR277" s="29">
        <f t="shared" si="15"/>
        <v>0.52</v>
      </c>
      <c r="BS277" s="29">
        <f t="shared" si="15"/>
        <v>0.42</v>
      </c>
      <c r="BT277" s="29">
        <f t="shared" si="15"/>
        <v>0.43</v>
      </c>
      <c r="BU277" s="29">
        <f t="shared" si="15"/>
        <v>0.66</v>
      </c>
      <c r="BV277" s="29">
        <f t="shared" si="15"/>
        <v>0.72</v>
      </c>
      <c r="BW277" s="29">
        <f t="shared" si="15"/>
        <v>0.44</v>
      </c>
      <c r="BX277" s="29">
        <f t="shared" si="15"/>
        <v>0.6</v>
      </c>
      <c r="BY277" s="29">
        <f t="shared" si="15"/>
        <v>0.56000000000000005</v>
      </c>
      <c r="BZ277" s="29">
        <f t="shared" si="15"/>
        <v>1.1599999999999999</v>
      </c>
      <c r="CA277" s="29">
        <f t="shared" si="15"/>
        <v>0.72</v>
      </c>
      <c r="CB277" s="29">
        <f t="shared" si="15"/>
        <v>0.2</v>
      </c>
      <c r="CC277" s="29">
        <f t="shared" si="15"/>
        <v>0.87</v>
      </c>
      <c r="CD277" s="29">
        <f t="shared" si="15"/>
        <v>0.89</v>
      </c>
      <c r="CE277" s="29">
        <f t="shared" si="15"/>
        <v>0.41</v>
      </c>
      <c r="CF277" s="29">
        <f t="shared" si="15"/>
        <v>0.3</v>
      </c>
      <c r="CG277" s="29">
        <f t="shared" si="15"/>
        <v>0.38</v>
      </c>
      <c r="CH277" s="29">
        <f t="shared" si="15"/>
        <v>0.53</v>
      </c>
      <c r="CI277" s="29">
        <f t="shared" si="15"/>
        <v>0.17</v>
      </c>
      <c r="CJ277" s="29">
        <f t="shared" si="15"/>
        <v>0.69</v>
      </c>
      <c r="CK277" s="29">
        <f t="shared" si="15"/>
        <v>0.41</v>
      </c>
    </row>
    <row r="278" spans="1:89" x14ac:dyDescent="0.25">
      <c r="A278" s="32" t="s">
        <v>351</v>
      </c>
      <c r="B278" s="29">
        <f>MAX(B$275:B$277)</f>
        <v>0.68</v>
      </c>
      <c r="C278" s="29">
        <f t="shared" ref="C278:BN278" si="16">MAX(C$275:C$277)</f>
        <v>0.83</v>
      </c>
      <c r="D278" s="29">
        <f t="shared" si="16"/>
        <v>1.01</v>
      </c>
      <c r="E278" s="29">
        <f t="shared" si="16"/>
        <v>0.69</v>
      </c>
      <c r="F278" s="29">
        <f t="shared" si="16"/>
        <v>0.93</v>
      </c>
      <c r="G278" s="29">
        <f t="shared" si="16"/>
        <v>0.6</v>
      </c>
      <c r="H278" s="29">
        <f t="shared" si="16"/>
        <v>0.74</v>
      </c>
      <c r="I278" s="29">
        <f t="shared" si="16"/>
        <v>0.61</v>
      </c>
      <c r="J278" s="29">
        <f t="shared" si="16"/>
        <v>0.61</v>
      </c>
      <c r="K278" s="29">
        <f t="shared" si="16"/>
        <v>0.72</v>
      </c>
      <c r="L278" s="29">
        <f t="shared" si="16"/>
        <v>1.34</v>
      </c>
      <c r="M278" s="29">
        <f t="shared" si="16"/>
        <v>1.46</v>
      </c>
      <c r="N278" s="29">
        <f t="shared" si="16"/>
        <v>0.49</v>
      </c>
      <c r="O278" s="29">
        <f t="shared" si="16"/>
        <v>0.99</v>
      </c>
      <c r="P278" s="29">
        <f t="shared" si="16"/>
        <v>0.56999999999999995</v>
      </c>
      <c r="Q278" s="29">
        <f t="shared" si="16"/>
        <v>0.65</v>
      </c>
      <c r="R278" s="29">
        <f t="shared" si="16"/>
        <v>0.83</v>
      </c>
      <c r="S278" s="29">
        <f t="shared" si="16"/>
        <v>0.55000000000000004</v>
      </c>
      <c r="T278" s="29">
        <f t="shared" si="16"/>
        <v>0.56999999999999995</v>
      </c>
      <c r="U278" s="29">
        <f t="shared" si="16"/>
        <v>0.76</v>
      </c>
      <c r="V278" s="29">
        <f t="shared" si="16"/>
        <v>0.37</v>
      </c>
      <c r="W278" s="29">
        <f t="shared" si="16"/>
        <v>0.53</v>
      </c>
      <c r="X278" s="29">
        <f t="shared" si="16"/>
        <v>0.96</v>
      </c>
      <c r="Y278" s="29">
        <f t="shared" si="16"/>
        <v>0.56000000000000005</v>
      </c>
      <c r="Z278" s="29">
        <f t="shared" si="16"/>
        <v>0.67</v>
      </c>
      <c r="AA278" s="29">
        <f t="shared" si="16"/>
        <v>0.92</v>
      </c>
      <c r="AB278" s="29">
        <f t="shared" si="16"/>
        <v>0.56000000000000005</v>
      </c>
      <c r="AC278" s="29">
        <f t="shared" si="16"/>
        <v>0.89</v>
      </c>
      <c r="AD278" s="29">
        <f t="shared" si="16"/>
        <v>1.01</v>
      </c>
      <c r="AE278" s="29">
        <f t="shared" si="16"/>
        <v>0.71</v>
      </c>
      <c r="AF278" s="29">
        <f t="shared" si="16"/>
        <v>0.6</v>
      </c>
      <c r="AG278" s="29">
        <f t="shared" si="16"/>
        <v>1.04</v>
      </c>
      <c r="AH278" s="29">
        <f t="shared" si="16"/>
        <v>1.24</v>
      </c>
      <c r="AI278" s="29">
        <f t="shared" si="16"/>
        <v>36</v>
      </c>
      <c r="AJ278" s="29">
        <f t="shared" si="16"/>
        <v>0.46</v>
      </c>
      <c r="AK278" s="29">
        <f t="shared" si="16"/>
        <v>0.9</v>
      </c>
      <c r="AL278" s="29">
        <f t="shared" si="16"/>
        <v>1.02</v>
      </c>
      <c r="AM278" s="29">
        <f t="shared" si="16"/>
        <v>0.97</v>
      </c>
      <c r="AN278" s="29">
        <f t="shared" si="16"/>
        <v>0.8</v>
      </c>
      <c r="AO278" s="29">
        <f t="shared" si="16"/>
        <v>1.1000000000000001</v>
      </c>
      <c r="AP278" s="29">
        <f t="shared" si="16"/>
        <v>0.47</v>
      </c>
      <c r="AQ278" s="29">
        <f t="shared" si="16"/>
        <v>0.28999999999999998</v>
      </c>
      <c r="AR278" s="29">
        <f t="shared" si="16"/>
        <v>1.1000000000000001</v>
      </c>
      <c r="AS278" s="29">
        <f t="shared" si="16"/>
        <v>0.83</v>
      </c>
      <c r="AT278" s="29">
        <f t="shared" si="16"/>
        <v>0.78</v>
      </c>
      <c r="AU278" s="29">
        <f t="shared" si="16"/>
        <v>1.04</v>
      </c>
      <c r="AV278" s="29">
        <f t="shared" si="16"/>
        <v>1.23</v>
      </c>
      <c r="AW278" s="29">
        <f t="shared" si="16"/>
        <v>0.85</v>
      </c>
      <c r="AX278" s="29">
        <f t="shared" si="16"/>
        <v>0.93</v>
      </c>
      <c r="AY278" s="29">
        <f t="shared" si="16"/>
        <v>1.05</v>
      </c>
      <c r="AZ278" s="29">
        <f t="shared" si="16"/>
        <v>0.61</v>
      </c>
      <c r="BA278" s="29">
        <f t="shared" si="16"/>
        <v>0.93</v>
      </c>
      <c r="BB278" s="29">
        <f t="shared" si="16"/>
        <v>0.68</v>
      </c>
      <c r="BC278" s="29">
        <f t="shared" si="16"/>
        <v>0.28999999999999998</v>
      </c>
      <c r="BD278" s="29">
        <f t="shared" si="16"/>
        <v>0.39</v>
      </c>
      <c r="BE278" s="29">
        <f t="shared" si="16"/>
        <v>0.28999999999999998</v>
      </c>
      <c r="BF278" s="29">
        <f t="shared" si="16"/>
        <v>1.04</v>
      </c>
      <c r="BG278" s="29">
        <f t="shared" si="16"/>
        <v>0.86</v>
      </c>
      <c r="BH278" s="29">
        <f t="shared" si="16"/>
        <v>0.99</v>
      </c>
      <c r="BI278" s="29">
        <f t="shared" si="16"/>
        <v>0.94</v>
      </c>
      <c r="BJ278" s="29">
        <f t="shared" si="16"/>
        <v>0.72</v>
      </c>
      <c r="BK278" s="29">
        <f t="shared" si="16"/>
        <v>0.88</v>
      </c>
      <c r="BL278" s="29">
        <f t="shared" si="16"/>
        <v>1.23</v>
      </c>
      <c r="BM278" s="29">
        <f t="shared" si="16"/>
        <v>1.1200000000000001</v>
      </c>
      <c r="BN278" s="29">
        <f t="shared" si="16"/>
        <v>0.47</v>
      </c>
      <c r="BO278" s="29">
        <f t="shared" ref="BO278:CK278" si="17">MAX(BO$275:BO$277)</f>
        <v>0.89</v>
      </c>
      <c r="BP278" s="29">
        <f t="shared" si="17"/>
        <v>0.52</v>
      </c>
      <c r="BQ278" s="29">
        <f t="shared" si="17"/>
        <v>1.04</v>
      </c>
      <c r="BR278" s="29">
        <f t="shared" si="17"/>
        <v>0.75</v>
      </c>
      <c r="BS278" s="29">
        <f t="shared" si="17"/>
        <v>0.75</v>
      </c>
      <c r="BT278" s="29">
        <f t="shared" si="17"/>
        <v>0.43</v>
      </c>
      <c r="BU278" s="29">
        <f t="shared" si="17"/>
        <v>0.69</v>
      </c>
      <c r="BV278" s="29">
        <f t="shared" si="17"/>
        <v>0.96</v>
      </c>
      <c r="BW278" s="29">
        <f t="shared" si="17"/>
        <v>0.45</v>
      </c>
      <c r="BX278" s="29">
        <f t="shared" si="17"/>
        <v>0.6</v>
      </c>
      <c r="BY278" s="29">
        <f t="shared" si="17"/>
        <v>0.56000000000000005</v>
      </c>
      <c r="BZ278" s="29">
        <f t="shared" si="17"/>
        <v>1.1599999999999999</v>
      </c>
      <c r="CA278" s="29">
        <f t="shared" si="17"/>
        <v>1.03</v>
      </c>
      <c r="CB278" s="29">
        <f t="shared" si="17"/>
        <v>0.2</v>
      </c>
      <c r="CC278" s="29">
        <f t="shared" si="17"/>
        <v>0.87</v>
      </c>
      <c r="CD278" s="29">
        <f t="shared" si="17"/>
        <v>0.89</v>
      </c>
      <c r="CE278" s="29">
        <f t="shared" si="17"/>
        <v>0.69</v>
      </c>
      <c r="CF278" s="29">
        <f t="shared" si="17"/>
        <v>0.62</v>
      </c>
      <c r="CG278" s="29">
        <f t="shared" si="17"/>
        <v>0.39</v>
      </c>
      <c r="CH278" s="29">
        <f t="shared" si="17"/>
        <v>0.56999999999999995</v>
      </c>
      <c r="CI278" s="29">
        <f t="shared" si="17"/>
        <v>0.57999999999999996</v>
      </c>
      <c r="CJ278" s="29">
        <f t="shared" si="17"/>
        <v>0.69</v>
      </c>
      <c r="CK278" s="29">
        <f t="shared" si="17"/>
        <v>0.78</v>
      </c>
    </row>
    <row r="279" spans="1:89" x14ac:dyDescent="0.25">
      <c r="A279" s="32" t="s">
        <v>585</v>
      </c>
      <c r="B279" s="29">
        <f>AVERAGE(B$75:B$86)</f>
        <v>0.83333333333333337</v>
      </c>
      <c r="C279" s="29">
        <f t="shared" ref="C279:BN279" si="18">AVERAGE(C$75:C$86)</f>
        <v>0.66666666666666663</v>
      </c>
      <c r="D279" s="29">
        <f t="shared" si="18"/>
        <v>0</v>
      </c>
      <c r="E279" s="29">
        <f t="shared" si="18"/>
        <v>0.58333333333333337</v>
      </c>
      <c r="F279" s="29">
        <f t="shared" si="18"/>
        <v>1.5</v>
      </c>
      <c r="G279" s="29">
        <f t="shared" si="18"/>
        <v>0.75</v>
      </c>
      <c r="H279" s="29">
        <f t="shared" si="18"/>
        <v>0.75</v>
      </c>
      <c r="I279" s="29">
        <f t="shared" si="18"/>
        <v>1.3333333333333333</v>
      </c>
      <c r="J279" s="29">
        <f t="shared" si="18"/>
        <v>0.66666666666666663</v>
      </c>
      <c r="K279" s="29">
        <f t="shared" si="18"/>
        <v>0.83333333333333337</v>
      </c>
      <c r="L279" s="29">
        <f t="shared" si="18"/>
        <v>0.83333333333333337</v>
      </c>
      <c r="M279" s="29">
        <f t="shared" si="18"/>
        <v>1.1666666666666667</v>
      </c>
      <c r="N279" s="29">
        <f t="shared" si="18"/>
        <v>1.75</v>
      </c>
      <c r="O279" s="29">
        <f t="shared" si="18"/>
        <v>1.4166666666666667</v>
      </c>
      <c r="P279" s="29">
        <f t="shared" si="18"/>
        <v>1.0833333333333333</v>
      </c>
      <c r="Q279" s="29">
        <f t="shared" si="18"/>
        <v>1.1666666666666667</v>
      </c>
      <c r="R279" s="29">
        <f t="shared" si="18"/>
        <v>0.5</v>
      </c>
      <c r="S279" s="29">
        <f t="shared" si="18"/>
        <v>0.33333333333333331</v>
      </c>
      <c r="T279" s="29">
        <f t="shared" si="18"/>
        <v>0.75</v>
      </c>
      <c r="U279" s="29">
        <f t="shared" si="18"/>
        <v>1.6666666666666667</v>
      </c>
      <c r="V279" s="29">
        <f t="shared" si="18"/>
        <v>0.41666666666666669</v>
      </c>
      <c r="W279" s="29">
        <f t="shared" si="18"/>
        <v>0.5</v>
      </c>
      <c r="X279" s="29">
        <f t="shared" si="18"/>
        <v>1.3333333333333333</v>
      </c>
      <c r="Y279" s="29">
        <f t="shared" si="18"/>
        <v>0.25</v>
      </c>
      <c r="Z279" s="29">
        <f t="shared" si="18"/>
        <v>1</v>
      </c>
      <c r="AA279" s="29">
        <f t="shared" si="18"/>
        <v>1.75</v>
      </c>
      <c r="AB279" s="29">
        <f t="shared" si="18"/>
        <v>1.3333333333333333</v>
      </c>
      <c r="AC279" s="29">
        <f t="shared" si="18"/>
        <v>1</v>
      </c>
      <c r="AD279" s="29">
        <f t="shared" si="18"/>
        <v>1.4166666666666667</v>
      </c>
      <c r="AE279" s="29">
        <f t="shared" si="18"/>
        <v>1.0833333333333333</v>
      </c>
      <c r="AF279" s="29">
        <f t="shared" si="18"/>
        <v>1.25</v>
      </c>
      <c r="AG279" s="29">
        <f t="shared" si="18"/>
        <v>1.1000000000000001</v>
      </c>
      <c r="AH279" s="29">
        <f t="shared" si="18"/>
        <v>1.75</v>
      </c>
      <c r="AI279" s="29">
        <f t="shared" si="18"/>
        <v>0.33333333333333331</v>
      </c>
      <c r="AJ279" s="29">
        <f t="shared" si="18"/>
        <v>1.3333333333333333</v>
      </c>
      <c r="AK279" s="29">
        <f t="shared" si="18"/>
        <v>0.58333333333333337</v>
      </c>
      <c r="AL279" s="29">
        <f t="shared" si="18"/>
        <v>0.41666666666666669</v>
      </c>
      <c r="AM279" s="29">
        <f t="shared" si="18"/>
        <v>0.75</v>
      </c>
      <c r="AN279" s="29">
        <f t="shared" si="18"/>
        <v>0.83333333333333337</v>
      </c>
      <c r="AO279" s="29">
        <f t="shared" si="18"/>
        <v>0.66666666666666663</v>
      </c>
      <c r="AP279" s="29">
        <f t="shared" si="18"/>
        <v>1.9166666666666667</v>
      </c>
      <c r="AQ279" s="29">
        <f t="shared" si="18"/>
        <v>0.83333333333333337</v>
      </c>
      <c r="AR279" s="29">
        <f t="shared" si="18"/>
        <v>0.41666666666666669</v>
      </c>
      <c r="AS279" s="29">
        <f t="shared" si="18"/>
        <v>1.1666666666666667</v>
      </c>
      <c r="AT279" s="29">
        <f t="shared" si="18"/>
        <v>0.16666666666666666</v>
      </c>
      <c r="AU279" s="29">
        <f t="shared" si="18"/>
        <v>0.83333333333333337</v>
      </c>
      <c r="AV279" s="29">
        <f t="shared" si="18"/>
        <v>1.75</v>
      </c>
      <c r="AW279" s="29">
        <f t="shared" si="18"/>
        <v>0.5</v>
      </c>
      <c r="AX279" s="29">
        <f t="shared" si="18"/>
        <v>1.8333333333333333</v>
      </c>
      <c r="AY279" s="29">
        <f t="shared" si="18"/>
        <v>0.91666666666666663</v>
      </c>
      <c r="AZ279" s="29">
        <f t="shared" si="18"/>
        <v>0.83333333333333337</v>
      </c>
      <c r="BA279" s="29">
        <f t="shared" si="18"/>
        <v>0.58333333333333337</v>
      </c>
      <c r="BB279" s="29">
        <f t="shared" si="18"/>
        <v>1.25</v>
      </c>
      <c r="BC279" s="29">
        <f t="shared" si="18"/>
        <v>1.75</v>
      </c>
      <c r="BD279" s="29">
        <f t="shared" si="18"/>
        <v>1.8333333333333333</v>
      </c>
      <c r="BE279" s="29">
        <f t="shared" si="18"/>
        <v>0</v>
      </c>
      <c r="BF279" s="29">
        <f t="shared" si="18"/>
        <v>1.1666666666666667</v>
      </c>
      <c r="BG279" s="29">
        <f t="shared" si="18"/>
        <v>2</v>
      </c>
      <c r="BH279" s="29">
        <f t="shared" si="18"/>
        <v>2.5454545454545454</v>
      </c>
      <c r="BI279" s="29">
        <f t="shared" si="18"/>
        <v>1.5</v>
      </c>
      <c r="BJ279" s="29">
        <f t="shared" si="18"/>
        <v>1</v>
      </c>
      <c r="BK279" s="29">
        <f t="shared" si="18"/>
        <v>1.6</v>
      </c>
      <c r="BL279" s="29">
        <f t="shared" si="18"/>
        <v>1.3333333333333333</v>
      </c>
      <c r="BM279" s="29">
        <f t="shared" si="18"/>
        <v>0.91666666666666663</v>
      </c>
      <c r="BN279" s="29">
        <f t="shared" si="18"/>
        <v>0.58333333333333337</v>
      </c>
      <c r="BO279" s="29">
        <f t="shared" ref="BO279:CK279" si="19">AVERAGE(BO$75:BO$86)</f>
        <v>1</v>
      </c>
      <c r="BP279" s="29">
        <f t="shared" si="19"/>
        <v>1.5833333333333333</v>
      </c>
      <c r="BQ279" s="29">
        <f t="shared" si="19"/>
        <v>1</v>
      </c>
      <c r="BR279" s="29">
        <f t="shared" si="19"/>
        <v>1.1666666666666667</v>
      </c>
      <c r="BS279" s="29">
        <f t="shared" si="19"/>
        <v>0.83333333333333337</v>
      </c>
      <c r="BT279" s="29">
        <f t="shared" si="19"/>
        <v>0.33333333333333331</v>
      </c>
      <c r="BU279" s="29">
        <f t="shared" si="19"/>
        <v>1.25</v>
      </c>
      <c r="BV279" s="29">
        <f t="shared" si="19"/>
        <v>0.75</v>
      </c>
      <c r="BW279" s="29">
        <f t="shared" si="19"/>
        <v>1.5833333333333333</v>
      </c>
      <c r="BX279" s="29">
        <f t="shared" si="19"/>
        <v>0.75</v>
      </c>
      <c r="BY279" s="29">
        <f t="shared" si="19"/>
        <v>1</v>
      </c>
      <c r="BZ279" s="29">
        <f t="shared" si="19"/>
        <v>0.5</v>
      </c>
      <c r="CA279" s="29">
        <f t="shared" si="19"/>
        <v>0.91666666666666663</v>
      </c>
      <c r="CB279" s="29">
        <f t="shared" si="19"/>
        <v>0.41666666666666669</v>
      </c>
      <c r="CC279" s="29">
        <f t="shared" si="19"/>
        <v>1.5</v>
      </c>
      <c r="CD279" s="29">
        <f t="shared" si="19"/>
        <v>0.58333333333333337</v>
      </c>
      <c r="CE279" s="29">
        <f t="shared" si="19"/>
        <v>1</v>
      </c>
      <c r="CF279" s="29">
        <f t="shared" si="19"/>
        <v>0.83333333333333337</v>
      </c>
      <c r="CG279" s="29">
        <f t="shared" si="19"/>
        <v>1</v>
      </c>
      <c r="CH279" s="29">
        <f t="shared" si="19"/>
        <v>1</v>
      </c>
      <c r="CI279" s="29">
        <f t="shared" si="19"/>
        <v>0.16666666666666666</v>
      </c>
      <c r="CJ279" s="29">
        <f t="shared" si="19"/>
        <v>1.25</v>
      </c>
      <c r="CK279" s="29">
        <f t="shared" si="19"/>
        <v>2.3333333333333335</v>
      </c>
    </row>
    <row r="280" spans="1:89" x14ac:dyDescent="0.25">
      <c r="A280" s="32" t="s">
        <v>598</v>
      </c>
      <c r="B280" s="29">
        <f>(B$312/12)*100</f>
        <v>25</v>
      </c>
      <c r="C280" s="29">
        <f t="shared" ref="C280:BN280" si="20">(C$312/12)*100</f>
        <v>16.666666666666664</v>
      </c>
      <c r="D280" s="29">
        <f t="shared" si="20"/>
        <v>0</v>
      </c>
      <c r="E280" s="29">
        <f t="shared" si="20"/>
        <v>8.3333333333333321</v>
      </c>
      <c r="F280" s="29">
        <f t="shared" si="20"/>
        <v>41.666666666666671</v>
      </c>
      <c r="G280" s="29">
        <f t="shared" si="20"/>
        <v>16.666666666666664</v>
      </c>
      <c r="H280" s="29">
        <f t="shared" si="20"/>
        <v>25</v>
      </c>
      <c r="I280" s="29">
        <f t="shared" si="20"/>
        <v>33.333333333333329</v>
      </c>
      <c r="J280" s="29">
        <f t="shared" si="20"/>
        <v>25</v>
      </c>
      <c r="K280" s="29">
        <f t="shared" si="20"/>
        <v>25</v>
      </c>
      <c r="L280" s="29">
        <f t="shared" si="20"/>
        <v>16.666666666666664</v>
      </c>
      <c r="M280" s="29">
        <f t="shared" si="20"/>
        <v>33.333333333333329</v>
      </c>
      <c r="N280" s="29">
        <f t="shared" si="20"/>
        <v>58.333333333333336</v>
      </c>
      <c r="O280" s="29">
        <f t="shared" si="20"/>
        <v>41.666666666666671</v>
      </c>
      <c r="P280" s="29">
        <f t="shared" si="20"/>
        <v>25</v>
      </c>
      <c r="Q280" s="29">
        <f t="shared" si="20"/>
        <v>25</v>
      </c>
      <c r="R280" s="29">
        <f t="shared" si="20"/>
        <v>25</v>
      </c>
      <c r="S280" s="29">
        <f t="shared" si="20"/>
        <v>16.666666666666664</v>
      </c>
      <c r="T280" s="29">
        <f t="shared" si="20"/>
        <v>25</v>
      </c>
      <c r="U280" s="29">
        <f t="shared" si="20"/>
        <v>50</v>
      </c>
      <c r="V280" s="29">
        <f t="shared" si="20"/>
        <v>8.3333333333333321</v>
      </c>
      <c r="W280" s="29">
        <f t="shared" si="20"/>
        <v>25</v>
      </c>
      <c r="X280" s="29">
        <f t="shared" si="20"/>
        <v>33.333333333333329</v>
      </c>
      <c r="Y280" s="29">
        <f t="shared" si="20"/>
        <v>8.3333333333333321</v>
      </c>
      <c r="Z280" s="29">
        <f t="shared" si="20"/>
        <v>33.333333333333329</v>
      </c>
      <c r="AA280" s="29">
        <f t="shared" si="20"/>
        <v>58.333333333333336</v>
      </c>
      <c r="AB280" s="29">
        <f t="shared" si="20"/>
        <v>50</v>
      </c>
      <c r="AC280" s="29">
        <f t="shared" si="20"/>
        <v>41.666666666666671</v>
      </c>
      <c r="AD280" s="29">
        <f t="shared" si="20"/>
        <v>41.666666666666671</v>
      </c>
      <c r="AE280" s="29">
        <f t="shared" si="20"/>
        <v>25</v>
      </c>
      <c r="AF280" s="29">
        <f t="shared" si="20"/>
        <v>33.333333333333329</v>
      </c>
      <c r="AG280" s="29">
        <f t="shared" si="20"/>
        <v>8.3333333333333321</v>
      </c>
      <c r="AH280" s="29">
        <f t="shared" si="20"/>
        <v>66.666666666666657</v>
      </c>
      <c r="AI280" s="29">
        <f t="shared" si="20"/>
        <v>8.3333333333333321</v>
      </c>
      <c r="AJ280" s="29">
        <f t="shared" si="20"/>
        <v>41.666666666666671</v>
      </c>
      <c r="AK280" s="29">
        <f t="shared" si="20"/>
        <v>25</v>
      </c>
      <c r="AL280" s="29">
        <f t="shared" si="20"/>
        <v>8.3333333333333321</v>
      </c>
      <c r="AM280" s="29">
        <f t="shared" si="20"/>
        <v>8.3333333333333321</v>
      </c>
      <c r="AN280" s="29">
        <f t="shared" si="20"/>
        <v>16.666666666666664</v>
      </c>
      <c r="AO280" s="29">
        <f t="shared" si="20"/>
        <v>25</v>
      </c>
      <c r="AP280" s="29">
        <f t="shared" si="20"/>
        <v>58.333333333333336</v>
      </c>
      <c r="AQ280" s="29">
        <f t="shared" si="20"/>
        <v>33.333333333333329</v>
      </c>
      <c r="AR280" s="29">
        <f t="shared" si="20"/>
        <v>8.3333333333333321</v>
      </c>
      <c r="AS280" s="29">
        <f t="shared" si="20"/>
        <v>25</v>
      </c>
      <c r="AT280" s="29">
        <f t="shared" si="20"/>
        <v>8.3333333333333321</v>
      </c>
      <c r="AU280" s="29">
        <f t="shared" si="20"/>
        <v>0</v>
      </c>
      <c r="AV280" s="29">
        <f t="shared" si="20"/>
        <v>50</v>
      </c>
      <c r="AW280" s="29">
        <f t="shared" si="20"/>
        <v>8.3333333333333321</v>
      </c>
      <c r="AX280" s="29">
        <f t="shared" si="20"/>
        <v>58.333333333333336</v>
      </c>
      <c r="AY280" s="29">
        <f t="shared" si="20"/>
        <v>16.666666666666664</v>
      </c>
      <c r="AZ280" s="29">
        <f t="shared" si="20"/>
        <v>25</v>
      </c>
      <c r="BA280" s="29">
        <f t="shared" si="20"/>
        <v>16.666666666666664</v>
      </c>
      <c r="BB280" s="29">
        <f t="shared" si="20"/>
        <v>41.666666666666671</v>
      </c>
      <c r="BC280" s="29">
        <f t="shared" si="20"/>
        <v>58.333333333333336</v>
      </c>
      <c r="BD280" s="29">
        <f t="shared" si="20"/>
        <v>75</v>
      </c>
      <c r="BE280" s="29">
        <f t="shared" si="20"/>
        <v>0</v>
      </c>
      <c r="BF280" s="29">
        <f t="shared" si="20"/>
        <v>41.666666666666671</v>
      </c>
      <c r="BG280" s="29">
        <f t="shared" si="20"/>
        <v>75</v>
      </c>
      <c r="BH280" s="29">
        <f t="shared" si="20"/>
        <v>75</v>
      </c>
      <c r="BI280" s="29">
        <f t="shared" si="20"/>
        <v>50</v>
      </c>
      <c r="BJ280" s="29">
        <f t="shared" si="20"/>
        <v>33.333333333333329</v>
      </c>
      <c r="BK280" s="29">
        <f t="shared" si="20"/>
        <v>33.333333333333329</v>
      </c>
      <c r="BL280" s="29">
        <f t="shared" si="20"/>
        <v>41.666666666666671</v>
      </c>
      <c r="BM280" s="29">
        <f t="shared" si="20"/>
        <v>25</v>
      </c>
      <c r="BN280" s="29">
        <f t="shared" si="20"/>
        <v>16.666666666666664</v>
      </c>
      <c r="BO280" s="29">
        <f t="shared" ref="BO280:CK280" si="21">(BO$312/12)*100</f>
        <v>25</v>
      </c>
      <c r="BP280" s="29">
        <f t="shared" si="21"/>
        <v>58.333333333333336</v>
      </c>
      <c r="BQ280" s="29">
        <f t="shared" si="21"/>
        <v>25</v>
      </c>
      <c r="BR280" s="29">
        <f t="shared" si="21"/>
        <v>16.666666666666664</v>
      </c>
      <c r="BS280" s="29">
        <f t="shared" si="21"/>
        <v>16.666666666666664</v>
      </c>
      <c r="BT280" s="29">
        <f t="shared" si="21"/>
        <v>8.3333333333333321</v>
      </c>
      <c r="BU280" s="29">
        <f t="shared" si="21"/>
        <v>41.666666666666671</v>
      </c>
      <c r="BV280" s="29">
        <f t="shared" si="21"/>
        <v>16.666666666666664</v>
      </c>
      <c r="BW280" s="29">
        <f t="shared" si="21"/>
        <v>58.333333333333336</v>
      </c>
      <c r="BX280" s="29">
        <f t="shared" si="21"/>
        <v>16.666666666666664</v>
      </c>
      <c r="BY280" s="29">
        <f t="shared" si="21"/>
        <v>41.666666666666671</v>
      </c>
      <c r="BZ280" s="29">
        <f t="shared" si="21"/>
        <v>16.666666666666664</v>
      </c>
      <c r="CA280" s="29">
        <f t="shared" si="21"/>
        <v>33.333333333333329</v>
      </c>
      <c r="CB280" s="29">
        <f t="shared" si="21"/>
        <v>16.666666666666664</v>
      </c>
      <c r="CC280" s="29">
        <f t="shared" si="21"/>
        <v>50</v>
      </c>
      <c r="CD280" s="29">
        <f t="shared" si="21"/>
        <v>25</v>
      </c>
      <c r="CE280" s="29">
        <f t="shared" si="21"/>
        <v>16.666666666666664</v>
      </c>
      <c r="CF280" s="29">
        <f t="shared" si="21"/>
        <v>16.666666666666664</v>
      </c>
      <c r="CG280" s="29">
        <f t="shared" si="21"/>
        <v>8.3333333333333321</v>
      </c>
      <c r="CH280" s="29">
        <f t="shared" si="21"/>
        <v>25</v>
      </c>
      <c r="CI280" s="29">
        <f t="shared" si="21"/>
        <v>8.3333333333333321</v>
      </c>
      <c r="CJ280" s="29">
        <f t="shared" si="21"/>
        <v>41.666666666666671</v>
      </c>
      <c r="CK280" s="29">
        <f t="shared" si="21"/>
        <v>66.666666666666657</v>
      </c>
    </row>
    <row r="281" spans="1:89" x14ac:dyDescent="0.25">
      <c r="A281" s="32" t="s">
        <v>586</v>
      </c>
      <c r="B281" s="29">
        <f>AVERAGE(B$88:B$91,B$100:B$103)</f>
        <v>0</v>
      </c>
      <c r="C281" s="29">
        <f t="shared" ref="C281:BN281" si="22">AVERAGE(C$88:C$91,C$100:C$103)</f>
        <v>0.75</v>
      </c>
      <c r="D281" s="29">
        <f t="shared" si="22"/>
        <v>0</v>
      </c>
      <c r="E281" s="29">
        <f t="shared" si="22"/>
        <v>0.375</v>
      </c>
      <c r="F281" s="29">
        <f t="shared" si="22"/>
        <v>0</v>
      </c>
      <c r="G281" s="29">
        <f t="shared" si="22"/>
        <v>0.75</v>
      </c>
      <c r="H281" s="29">
        <f t="shared" si="22"/>
        <v>0</v>
      </c>
      <c r="I281" s="29">
        <f t="shared" si="22"/>
        <v>0.125</v>
      </c>
      <c r="J281" s="29">
        <f t="shared" si="22"/>
        <v>0.5</v>
      </c>
      <c r="K281" s="29">
        <f t="shared" si="22"/>
        <v>0.375</v>
      </c>
      <c r="L281" s="29">
        <f t="shared" si="22"/>
        <v>0.125</v>
      </c>
      <c r="M281" s="29">
        <f t="shared" si="22"/>
        <v>0.125</v>
      </c>
      <c r="N281" s="29">
        <f t="shared" si="22"/>
        <v>0.375</v>
      </c>
      <c r="O281" s="29">
        <f t="shared" si="22"/>
        <v>0.625</v>
      </c>
      <c r="P281" s="29">
        <f t="shared" si="22"/>
        <v>0.25</v>
      </c>
      <c r="Q281" s="29">
        <f t="shared" si="22"/>
        <v>0</v>
      </c>
      <c r="R281" s="29">
        <f t="shared" si="22"/>
        <v>0</v>
      </c>
      <c r="S281" s="29">
        <f t="shared" si="22"/>
        <v>0.125</v>
      </c>
      <c r="T281" s="29">
        <f t="shared" si="22"/>
        <v>0</v>
      </c>
      <c r="U281" s="29">
        <f t="shared" si="22"/>
        <v>0.625</v>
      </c>
      <c r="V281" s="29">
        <f t="shared" si="22"/>
        <v>0</v>
      </c>
      <c r="W281" s="29">
        <f t="shared" si="22"/>
        <v>0.375</v>
      </c>
      <c r="X281" s="29">
        <f t="shared" si="22"/>
        <v>0</v>
      </c>
      <c r="Y281" s="29">
        <f t="shared" si="22"/>
        <v>1</v>
      </c>
      <c r="Z281" s="29">
        <f t="shared" si="22"/>
        <v>0.25</v>
      </c>
      <c r="AA281" s="29">
        <f t="shared" si="22"/>
        <v>0</v>
      </c>
      <c r="AB281" s="29">
        <f t="shared" si="22"/>
        <v>0</v>
      </c>
      <c r="AC281" s="29">
        <f t="shared" si="22"/>
        <v>0</v>
      </c>
      <c r="AD281" s="29">
        <f t="shared" si="22"/>
        <v>0</v>
      </c>
      <c r="AE281" s="29">
        <f t="shared" si="22"/>
        <v>0</v>
      </c>
      <c r="AF281" s="29">
        <f t="shared" si="22"/>
        <v>0</v>
      </c>
      <c r="AG281" s="29">
        <f t="shared" si="22"/>
        <v>0</v>
      </c>
      <c r="AH281" s="29">
        <f t="shared" si="22"/>
        <v>0</v>
      </c>
      <c r="AI281" s="29">
        <f t="shared" si="22"/>
        <v>0.625</v>
      </c>
      <c r="AJ281" s="29">
        <f t="shared" si="22"/>
        <v>0.25</v>
      </c>
      <c r="AK281" s="29">
        <f t="shared" si="22"/>
        <v>0.375</v>
      </c>
      <c r="AL281" s="29">
        <f t="shared" si="22"/>
        <v>0.5</v>
      </c>
      <c r="AM281" s="29">
        <f t="shared" si="22"/>
        <v>0</v>
      </c>
      <c r="AN281" s="29">
        <f t="shared" si="22"/>
        <v>1.25</v>
      </c>
      <c r="AO281" s="29">
        <f t="shared" si="22"/>
        <v>0</v>
      </c>
      <c r="AP281" s="29">
        <f t="shared" si="22"/>
        <v>0</v>
      </c>
      <c r="AQ281" s="29">
        <f t="shared" si="22"/>
        <v>0.5</v>
      </c>
      <c r="AR281" s="29">
        <f t="shared" si="22"/>
        <v>0</v>
      </c>
      <c r="AS281" s="29">
        <f t="shared" si="22"/>
        <v>0</v>
      </c>
      <c r="AT281" s="29">
        <f t="shared" si="22"/>
        <v>0.375</v>
      </c>
      <c r="AU281" s="29">
        <f t="shared" si="22"/>
        <v>0</v>
      </c>
      <c r="AV281" s="29">
        <f t="shared" si="22"/>
        <v>0</v>
      </c>
      <c r="AW281" s="29">
        <f t="shared" si="22"/>
        <v>0.625</v>
      </c>
      <c r="AX281" s="29">
        <f t="shared" si="22"/>
        <v>0.375</v>
      </c>
      <c r="AY281" s="29">
        <f t="shared" si="22"/>
        <v>0.125</v>
      </c>
      <c r="AZ281" s="29">
        <f t="shared" si="22"/>
        <v>0.125</v>
      </c>
      <c r="BA281" s="29">
        <f t="shared" si="22"/>
        <v>0</v>
      </c>
      <c r="BB281" s="29">
        <f t="shared" si="22"/>
        <v>0</v>
      </c>
      <c r="BC281" s="29">
        <f t="shared" si="22"/>
        <v>0.375</v>
      </c>
      <c r="BD281" s="29">
        <f t="shared" si="22"/>
        <v>0.125</v>
      </c>
      <c r="BE281" s="29">
        <f t="shared" si="22"/>
        <v>0</v>
      </c>
      <c r="BF281" s="29">
        <f t="shared" si="22"/>
        <v>0</v>
      </c>
      <c r="BG281" s="29">
        <f t="shared" si="22"/>
        <v>0.125</v>
      </c>
      <c r="BH281" s="29">
        <f t="shared" si="22"/>
        <v>0.5</v>
      </c>
      <c r="BI281" s="29">
        <f t="shared" si="22"/>
        <v>0.125</v>
      </c>
      <c r="BJ281" s="29">
        <f t="shared" si="22"/>
        <v>0</v>
      </c>
      <c r="BK281" s="29">
        <f t="shared" si="22"/>
        <v>0</v>
      </c>
      <c r="BL281" s="29">
        <f t="shared" si="22"/>
        <v>0</v>
      </c>
      <c r="BM281" s="29">
        <f t="shared" si="22"/>
        <v>0.125</v>
      </c>
      <c r="BN281" s="29">
        <f t="shared" si="22"/>
        <v>0.625</v>
      </c>
      <c r="BO281" s="29">
        <f t="shared" ref="BO281:CK281" si="23">AVERAGE(BO$88:BO$91,BO$100:BO$103)</f>
        <v>0.25</v>
      </c>
      <c r="BP281" s="29">
        <f t="shared" si="23"/>
        <v>0</v>
      </c>
      <c r="BQ281" s="29">
        <f t="shared" si="23"/>
        <v>0.375</v>
      </c>
      <c r="BR281" s="29">
        <f t="shared" si="23"/>
        <v>0.125</v>
      </c>
      <c r="BS281" s="29">
        <f t="shared" si="23"/>
        <v>0.125</v>
      </c>
      <c r="BT281" s="29">
        <f t="shared" si="23"/>
        <v>0</v>
      </c>
      <c r="BU281" s="29">
        <f t="shared" si="23"/>
        <v>1.25</v>
      </c>
      <c r="BV281" s="29">
        <f t="shared" si="23"/>
        <v>0</v>
      </c>
      <c r="BW281" s="29">
        <f t="shared" si="23"/>
        <v>0</v>
      </c>
      <c r="BX281" s="29">
        <f t="shared" si="23"/>
        <v>0</v>
      </c>
      <c r="BY281" s="29">
        <f t="shared" si="23"/>
        <v>0.125</v>
      </c>
      <c r="BZ281" s="29">
        <f t="shared" si="23"/>
        <v>0</v>
      </c>
      <c r="CA281" s="29">
        <f t="shared" si="23"/>
        <v>0.125</v>
      </c>
      <c r="CB281" s="29">
        <f t="shared" si="23"/>
        <v>0</v>
      </c>
      <c r="CC281" s="29">
        <f t="shared" si="23"/>
        <v>1.25</v>
      </c>
      <c r="CD281" s="29">
        <f t="shared" si="23"/>
        <v>0.125</v>
      </c>
      <c r="CE281" s="29">
        <f t="shared" si="23"/>
        <v>0.5</v>
      </c>
      <c r="CF281" s="29">
        <f t="shared" si="23"/>
        <v>0.25</v>
      </c>
      <c r="CG281" s="29">
        <f t="shared" si="23"/>
        <v>0.125</v>
      </c>
      <c r="CH281" s="29">
        <f t="shared" si="23"/>
        <v>0.625</v>
      </c>
      <c r="CI281" s="29">
        <f t="shared" si="23"/>
        <v>0.125</v>
      </c>
      <c r="CJ281" s="29">
        <f t="shared" si="23"/>
        <v>0.125</v>
      </c>
      <c r="CK281" s="29">
        <f t="shared" si="23"/>
        <v>0.125</v>
      </c>
    </row>
    <row r="282" spans="1:89" x14ac:dyDescent="0.25">
      <c r="A282" s="32" t="s">
        <v>587</v>
      </c>
      <c r="B282" s="29">
        <f>AVERAGE(B$92:B$95,B$104:B$107)</f>
        <v>0.375</v>
      </c>
      <c r="C282" s="29">
        <f t="shared" ref="C282:BN282" si="24">AVERAGE(C$92:C$95,C$104:C$107)</f>
        <v>0</v>
      </c>
      <c r="D282" s="29">
        <f t="shared" si="24"/>
        <v>0</v>
      </c>
      <c r="E282" s="29">
        <f t="shared" si="24"/>
        <v>1</v>
      </c>
      <c r="F282" s="29">
        <f t="shared" si="24"/>
        <v>0</v>
      </c>
      <c r="G282" s="29">
        <f t="shared" si="24"/>
        <v>0</v>
      </c>
      <c r="H282" s="29">
        <f t="shared" si="24"/>
        <v>0</v>
      </c>
      <c r="I282" s="29">
        <f t="shared" si="24"/>
        <v>0</v>
      </c>
      <c r="J282" s="29">
        <f t="shared" si="24"/>
        <v>0.125</v>
      </c>
      <c r="K282" s="29">
        <f t="shared" si="24"/>
        <v>0.125</v>
      </c>
      <c r="L282" s="29">
        <f t="shared" si="24"/>
        <v>0.25</v>
      </c>
      <c r="M282" s="29">
        <f t="shared" si="24"/>
        <v>0.125</v>
      </c>
      <c r="N282" s="29">
        <f t="shared" si="24"/>
        <v>0.125</v>
      </c>
      <c r="O282" s="29">
        <f t="shared" si="24"/>
        <v>0.125</v>
      </c>
      <c r="P282" s="29">
        <f t="shared" si="24"/>
        <v>0.375</v>
      </c>
      <c r="Q282" s="29">
        <f t="shared" si="24"/>
        <v>0.25</v>
      </c>
      <c r="R282" s="29">
        <f t="shared" si="24"/>
        <v>0</v>
      </c>
      <c r="S282" s="29">
        <f t="shared" si="24"/>
        <v>0.125</v>
      </c>
      <c r="T282" s="29">
        <f t="shared" si="24"/>
        <v>0</v>
      </c>
      <c r="U282" s="29">
        <f t="shared" si="24"/>
        <v>0.75</v>
      </c>
      <c r="V282" s="29">
        <f t="shared" si="24"/>
        <v>0</v>
      </c>
      <c r="W282" s="29">
        <f t="shared" si="24"/>
        <v>0.375</v>
      </c>
      <c r="X282" s="29">
        <f t="shared" si="24"/>
        <v>0</v>
      </c>
      <c r="Y282" s="29">
        <f t="shared" si="24"/>
        <v>0.5</v>
      </c>
      <c r="Z282" s="29">
        <f t="shared" si="24"/>
        <v>0.25</v>
      </c>
      <c r="AA282" s="29">
        <f t="shared" si="24"/>
        <v>0</v>
      </c>
      <c r="AB282" s="29">
        <f t="shared" si="24"/>
        <v>0.125</v>
      </c>
      <c r="AC282" s="29">
        <f t="shared" si="24"/>
        <v>0</v>
      </c>
      <c r="AD282" s="29">
        <f t="shared" si="24"/>
        <v>0.25</v>
      </c>
      <c r="AE282" s="29">
        <f t="shared" si="24"/>
        <v>0</v>
      </c>
      <c r="AF282" s="29">
        <f t="shared" si="24"/>
        <v>0.125</v>
      </c>
      <c r="AG282" s="29">
        <f t="shared" si="24"/>
        <v>0.625</v>
      </c>
      <c r="AH282" s="29">
        <f t="shared" si="24"/>
        <v>0.375</v>
      </c>
      <c r="AI282" s="29">
        <f t="shared" si="24"/>
        <v>0</v>
      </c>
      <c r="AJ282" s="29">
        <f t="shared" si="24"/>
        <v>0.5</v>
      </c>
      <c r="AK282" s="29">
        <f t="shared" si="24"/>
        <v>0</v>
      </c>
      <c r="AL282" s="29">
        <f t="shared" si="24"/>
        <v>0.25</v>
      </c>
      <c r="AM282" s="29">
        <f t="shared" si="24"/>
        <v>0</v>
      </c>
      <c r="AN282" s="29">
        <f t="shared" si="24"/>
        <v>0</v>
      </c>
      <c r="AO282" s="29">
        <f t="shared" si="24"/>
        <v>0.25</v>
      </c>
      <c r="AP282" s="29">
        <f t="shared" si="24"/>
        <v>0.375</v>
      </c>
      <c r="AQ282" s="29">
        <f t="shared" si="24"/>
        <v>0.625</v>
      </c>
      <c r="AR282" s="29">
        <f t="shared" si="24"/>
        <v>0</v>
      </c>
      <c r="AS282" s="29">
        <f t="shared" si="24"/>
        <v>0</v>
      </c>
      <c r="AT282" s="29">
        <f t="shared" si="24"/>
        <v>0.625</v>
      </c>
      <c r="AU282" s="29">
        <f t="shared" si="24"/>
        <v>0</v>
      </c>
      <c r="AV282" s="29">
        <f t="shared" si="24"/>
        <v>0.25</v>
      </c>
      <c r="AW282" s="29">
        <f t="shared" si="24"/>
        <v>0.25</v>
      </c>
      <c r="AX282" s="29">
        <f t="shared" si="24"/>
        <v>0.125</v>
      </c>
      <c r="AY282" s="29">
        <f t="shared" si="24"/>
        <v>0</v>
      </c>
      <c r="AZ282" s="29">
        <f t="shared" si="24"/>
        <v>0.25</v>
      </c>
      <c r="BA282" s="29">
        <f t="shared" si="24"/>
        <v>0</v>
      </c>
      <c r="BB282" s="29">
        <f t="shared" si="24"/>
        <v>0</v>
      </c>
      <c r="BC282" s="29">
        <f t="shared" si="24"/>
        <v>0.625</v>
      </c>
      <c r="BD282" s="29">
        <f t="shared" si="24"/>
        <v>0.25</v>
      </c>
      <c r="BE282" s="29">
        <f t="shared" si="24"/>
        <v>0</v>
      </c>
      <c r="BF282" s="29">
        <f t="shared" si="24"/>
        <v>0</v>
      </c>
      <c r="BG282" s="29">
        <f t="shared" si="24"/>
        <v>0</v>
      </c>
      <c r="BH282" s="29">
        <f t="shared" si="24"/>
        <v>0.75</v>
      </c>
      <c r="BI282" s="29">
        <f t="shared" si="24"/>
        <v>0.25</v>
      </c>
      <c r="BJ282" s="29">
        <f t="shared" si="24"/>
        <v>0</v>
      </c>
      <c r="BK282" s="29">
        <f t="shared" si="24"/>
        <v>0</v>
      </c>
      <c r="BL282" s="29">
        <f t="shared" si="24"/>
        <v>0.125</v>
      </c>
      <c r="BM282" s="29">
        <f t="shared" si="24"/>
        <v>0</v>
      </c>
      <c r="BN282" s="29">
        <f t="shared" si="24"/>
        <v>0.75</v>
      </c>
      <c r="BO282" s="29">
        <f t="shared" ref="BO282:CK282" si="25">AVERAGE(BO$92:BO$95,BO$104:BO$107)</f>
        <v>0</v>
      </c>
      <c r="BP282" s="29">
        <f t="shared" si="25"/>
        <v>0</v>
      </c>
      <c r="BQ282" s="29">
        <f t="shared" si="25"/>
        <v>0.75</v>
      </c>
      <c r="BR282" s="29">
        <f t="shared" si="25"/>
        <v>0</v>
      </c>
      <c r="BS282" s="29">
        <f t="shared" si="25"/>
        <v>1.125</v>
      </c>
      <c r="BT282" s="29">
        <f t="shared" si="25"/>
        <v>0</v>
      </c>
      <c r="BU282" s="29">
        <f t="shared" si="25"/>
        <v>0.75</v>
      </c>
      <c r="BV282" s="29">
        <f t="shared" si="25"/>
        <v>0</v>
      </c>
      <c r="BW282" s="29">
        <f t="shared" si="25"/>
        <v>0</v>
      </c>
      <c r="BX282" s="29">
        <f t="shared" si="25"/>
        <v>0</v>
      </c>
      <c r="BY282" s="29">
        <f t="shared" si="25"/>
        <v>0.75</v>
      </c>
      <c r="BZ282" s="29">
        <f t="shared" si="25"/>
        <v>0.25</v>
      </c>
      <c r="CA282" s="29">
        <f t="shared" si="25"/>
        <v>0</v>
      </c>
      <c r="CB282" s="29">
        <f t="shared" si="25"/>
        <v>0</v>
      </c>
      <c r="CC282" s="29">
        <f t="shared" si="25"/>
        <v>0.375</v>
      </c>
      <c r="CD282" s="29">
        <f t="shared" si="25"/>
        <v>0.125</v>
      </c>
      <c r="CE282" s="29">
        <f t="shared" si="25"/>
        <v>0.625</v>
      </c>
      <c r="CF282" s="29">
        <f t="shared" si="25"/>
        <v>0.25</v>
      </c>
      <c r="CG282" s="29">
        <f t="shared" si="25"/>
        <v>0</v>
      </c>
      <c r="CH282" s="29">
        <f t="shared" si="25"/>
        <v>0.625</v>
      </c>
      <c r="CI282" s="29">
        <f t="shared" si="25"/>
        <v>0.125</v>
      </c>
      <c r="CJ282" s="29">
        <f t="shared" si="25"/>
        <v>0</v>
      </c>
      <c r="CK282" s="29">
        <f t="shared" si="25"/>
        <v>0.25</v>
      </c>
    </row>
    <row r="283" spans="1:89" x14ac:dyDescent="0.25">
      <c r="A283" s="32" t="s">
        <v>588</v>
      </c>
      <c r="B283" s="29">
        <f>AVERAGE(B$96:B$99,B$108:B$111)</f>
        <v>0</v>
      </c>
      <c r="C283" s="29">
        <f t="shared" ref="C283:BN283" si="26">AVERAGE(C$96:C$99,C$108:C$111)</f>
        <v>0.25</v>
      </c>
      <c r="D283" s="29">
        <f t="shared" si="26"/>
        <v>0</v>
      </c>
      <c r="E283" s="29">
        <f t="shared" si="26"/>
        <v>0.5</v>
      </c>
      <c r="F283" s="29">
        <f t="shared" si="26"/>
        <v>0</v>
      </c>
      <c r="G283" s="29">
        <f t="shared" si="26"/>
        <v>0</v>
      </c>
      <c r="H283" s="29">
        <f t="shared" si="26"/>
        <v>0</v>
      </c>
      <c r="I283" s="29">
        <f t="shared" si="26"/>
        <v>0</v>
      </c>
      <c r="J283" s="29">
        <f t="shared" si="26"/>
        <v>0</v>
      </c>
      <c r="K283" s="29">
        <f t="shared" si="26"/>
        <v>0</v>
      </c>
      <c r="L283" s="29">
        <f t="shared" si="26"/>
        <v>0.125</v>
      </c>
      <c r="M283" s="29">
        <f t="shared" si="26"/>
        <v>1</v>
      </c>
      <c r="N283" s="29">
        <f t="shared" si="26"/>
        <v>0</v>
      </c>
      <c r="O283" s="29">
        <f t="shared" si="26"/>
        <v>0.375</v>
      </c>
      <c r="P283" s="29">
        <f t="shared" si="26"/>
        <v>0.125</v>
      </c>
      <c r="Q283" s="29">
        <f t="shared" si="26"/>
        <v>0</v>
      </c>
      <c r="R283" s="29">
        <f t="shared" si="26"/>
        <v>0</v>
      </c>
      <c r="S283" s="29">
        <f t="shared" si="26"/>
        <v>0</v>
      </c>
      <c r="T283" s="29">
        <f t="shared" si="26"/>
        <v>0</v>
      </c>
      <c r="U283" s="29">
        <f t="shared" si="26"/>
        <v>0.125</v>
      </c>
      <c r="V283" s="29">
        <f t="shared" si="26"/>
        <v>0.375</v>
      </c>
      <c r="W283" s="29">
        <f t="shared" si="26"/>
        <v>0.125</v>
      </c>
      <c r="X283" s="29">
        <f t="shared" si="26"/>
        <v>0.75</v>
      </c>
      <c r="Y283" s="29">
        <f t="shared" si="26"/>
        <v>0.875</v>
      </c>
      <c r="Z283" s="29">
        <f t="shared" si="26"/>
        <v>0.14285714285714285</v>
      </c>
      <c r="AA283" s="29">
        <f t="shared" si="26"/>
        <v>0</v>
      </c>
      <c r="AB283" s="29">
        <f t="shared" si="26"/>
        <v>0</v>
      </c>
      <c r="AC283" s="29">
        <f t="shared" si="26"/>
        <v>0.875</v>
      </c>
      <c r="AD283" s="29">
        <f t="shared" si="26"/>
        <v>0</v>
      </c>
      <c r="AE283" s="29">
        <f t="shared" si="26"/>
        <v>0</v>
      </c>
      <c r="AF283" s="29">
        <f t="shared" si="26"/>
        <v>0.125</v>
      </c>
      <c r="AG283" s="29">
        <f t="shared" si="26"/>
        <v>0.2857142857142857</v>
      </c>
      <c r="AH283" s="29">
        <f t="shared" si="26"/>
        <v>0.25</v>
      </c>
      <c r="AI283" s="29">
        <f t="shared" si="26"/>
        <v>0</v>
      </c>
      <c r="AJ283" s="29">
        <f t="shared" si="26"/>
        <v>1</v>
      </c>
      <c r="AK283" s="29">
        <f t="shared" si="26"/>
        <v>0.25</v>
      </c>
      <c r="AL283" s="29">
        <f t="shared" si="26"/>
        <v>0</v>
      </c>
      <c r="AM283" s="29">
        <f t="shared" si="26"/>
        <v>0</v>
      </c>
      <c r="AN283" s="29">
        <f t="shared" si="26"/>
        <v>0.75</v>
      </c>
      <c r="AO283" s="29">
        <f t="shared" si="26"/>
        <v>0</v>
      </c>
      <c r="AP283" s="29">
        <f t="shared" si="26"/>
        <v>0</v>
      </c>
      <c r="AQ283" s="29">
        <f t="shared" si="26"/>
        <v>0.5</v>
      </c>
      <c r="AR283" s="29">
        <f t="shared" si="26"/>
        <v>0.25</v>
      </c>
      <c r="AS283" s="29">
        <f t="shared" si="26"/>
        <v>0</v>
      </c>
      <c r="AT283" s="29">
        <f t="shared" si="26"/>
        <v>0.25</v>
      </c>
      <c r="AU283" s="29">
        <f t="shared" si="26"/>
        <v>0</v>
      </c>
      <c r="AV283" s="29">
        <f t="shared" si="26"/>
        <v>0.5</v>
      </c>
      <c r="AW283" s="29">
        <f t="shared" si="26"/>
        <v>1</v>
      </c>
      <c r="AX283" s="29">
        <f t="shared" si="26"/>
        <v>0</v>
      </c>
      <c r="AY283" s="29">
        <f t="shared" si="26"/>
        <v>0</v>
      </c>
      <c r="AZ283" s="29">
        <f t="shared" si="26"/>
        <v>0.25</v>
      </c>
      <c r="BA283" s="29">
        <f t="shared" si="26"/>
        <v>0</v>
      </c>
      <c r="BB283" s="29">
        <f t="shared" si="26"/>
        <v>0.125</v>
      </c>
      <c r="BC283" s="29">
        <f t="shared" si="26"/>
        <v>0.5</v>
      </c>
      <c r="BD283" s="29">
        <f t="shared" si="26"/>
        <v>0</v>
      </c>
      <c r="BE283" s="29">
        <f t="shared" si="26"/>
        <v>0</v>
      </c>
      <c r="BF283" s="29">
        <f t="shared" si="26"/>
        <v>0.25</v>
      </c>
      <c r="BG283" s="29">
        <f t="shared" si="26"/>
        <v>0</v>
      </c>
      <c r="BH283" s="29">
        <f t="shared" si="26"/>
        <v>0.875</v>
      </c>
      <c r="BI283" s="29">
        <f t="shared" si="26"/>
        <v>0.375</v>
      </c>
      <c r="BJ283" s="29">
        <f t="shared" si="26"/>
        <v>0</v>
      </c>
      <c r="BK283" s="29">
        <f t="shared" si="26"/>
        <v>0</v>
      </c>
      <c r="BL283" s="29">
        <f t="shared" si="26"/>
        <v>0</v>
      </c>
      <c r="BM283" s="29">
        <f t="shared" si="26"/>
        <v>0</v>
      </c>
      <c r="BN283" s="29">
        <f t="shared" si="26"/>
        <v>0.125</v>
      </c>
      <c r="BO283" s="29">
        <f t="shared" ref="BO283:CK283" si="27">AVERAGE(BO$96:BO$99,BO$108:BO$111)</f>
        <v>0</v>
      </c>
      <c r="BP283" s="29">
        <f t="shared" si="27"/>
        <v>0</v>
      </c>
      <c r="BQ283" s="29">
        <f t="shared" si="27"/>
        <v>0</v>
      </c>
      <c r="BR283" s="29">
        <f t="shared" si="27"/>
        <v>0</v>
      </c>
      <c r="BS283" s="29">
        <f t="shared" si="27"/>
        <v>0.75</v>
      </c>
      <c r="BT283" s="29">
        <f t="shared" si="27"/>
        <v>0.25</v>
      </c>
      <c r="BU283" s="29">
        <f t="shared" si="27"/>
        <v>0.25</v>
      </c>
      <c r="BV283" s="29">
        <f t="shared" si="27"/>
        <v>0.125</v>
      </c>
      <c r="BW283" s="29">
        <f t="shared" si="27"/>
        <v>0</v>
      </c>
      <c r="BX283" s="29">
        <f t="shared" si="27"/>
        <v>0</v>
      </c>
      <c r="BY283" s="29">
        <f t="shared" si="27"/>
        <v>0.5</v>
      </c>
      <c r="BZ283" s="29">
        <f t="shared" si="27"/>
        <v>0</v>
      </c>
      <c r="CA283" s="29">
        <f t="shared" si="27"/>
        <v>0.25</v>
      </c>
      <c r="CB283" s="29">
        <f t="shared" si="27"/>
        <v>0</v>
      </c>
      <c r="CC283" s="29">
        <f t="shared" si="27"/>
        <v>0.25</v>
      </c>
      <c r="CD283" s="29">
        <f t="shared" si="27"/>
        <v>0.125</v>
      </c>
      <c r="CE283" s="29">
        <f t="shared" si="27"/>
        <v>0.75</v>
      </c>
      <c r="CF283" s="29">
        <f t="shared" si="27"/>
        <v>0.25</v>
      </c>
      <c r="CG283" s="29">
        <f t="shared" si="27"/>
        <v>0.25</v>
      </c>
      <c r="CH283" s="29">
        <f t="shared" si="27"/>
        <v>0.75</v>
      </c>
      <c r="CI283" s="29">
        <f t="shared" si="27"/>
        <v>0</v>
      </c>
      <c r="CJ283" s="29">
        <f t="shared" si="27"/>
        <v>0.375</v>
      </c>
      <c r="CK283" s="29">
        <f t="shared" si="27"/>
        <v>0</v>
      </c>
    </row>
    <row r="284" spans="1:89" x14ac:dyDescent="0.25">
      <c r="A284" s="32" t="s">
        <v>589</v>
      </c>
      <c r="B284" s="29">
        <f>AVERAGE(B$88:B$111)</f>
        <v>0.13043478260869565</v>
      </c>
      <c r="C284" s="29">
        <f t="shared" ref="C284:BN284" si="28">AVERAGE(C$88:C$111)</f>
        <v>0.33333333333333331</v>
      </c>
      <c r="D284" s="29">
        <f t="shared" si="28"/>
        <v>0</v>
      </c>
      <c r="E284" s="29">
        <f t="shared" si="28"/>
        <v>0.625</v>
      </c>
      <c r="F284" s="29">
        <f t="shared" si="28"/>
        <v>0</v>
      </c>
      <c r="G284" s="29">
        <f t="shared" si="28"/>
        <v>0.25</v>
      </c>
      <c r="H284" s="29">
        <f t="shared" si="28"/>
        <v>0</v>
      </c>
      <c r="I284" s="29">
        <f t="shared" si="28"/>
        <v>4.1666666666666664E-2</v>
      </c>
      <c r="J284" s="29">
        <f t="shared" si="28"/>
        <v>0.20833333333333334</v>
      </c>
      <c r="K284" s="29">
        <f t="shared" si="28"/>
        <v>0.16666666666666666</v>
      </c>
      <c r="L284" s="29">
        <f t="shared" si="28"/>
        <v>0.16666666666666666</v>
      </c>
      <c r="M284" s="29">
        <f t="shared" si="28"/>
        <v>0.41666666666666669</v>
      </c>
      <c r="N284" s="29">
        <f t="shared" si="28"/>
        <v>0.16666666666666666</v>
      </c>
      <c r="O284" s="29">
        <f t="shared" si="28"/>
        <v>0.375</v>
      </c>
      <c r="P284" s="29">
        <f t="shared" si="28"/>
        <v>0.25</v>
      </c>
      <c r="Q284" s="29">
        <f t="shared" si="28"/>
        <v>8.3333333333333329E-2</v>
      </c>
      <c r="R284" s="29">
        <f t="shared" si="28"/>
        <v>0</v>
      </c>
      <c r="S284" s="29">
        <f t="shared" si="28"/>
        <v>8.3333333333333329E-2</v>
      </c>
      <c r="T284" s="29">
        <f t="shared" si="28"/>
        <v>0</v>
      </c>
      <c r="U284" s="29">
        <f t="shared" si="28"/>
        <v>0.5</v>
      </c>
      <c r="V284" s="29">
        <f t="shared" si="28"/>
        <v>0.125</v>
      </c>
      <c r="W284" s="29">
        <f t="shared" si="28"/>
        <v>0.29166666666666669</v>
      </c>
      <c r="X284" s="29">
        <f t="shared" si="28"/>
        <v>0.25</v>
      </c>
      <c r="Y284" s="29">
        <f t="shared" si="28"/>
        <v>0.79166666666666663</v>
      </c>
      <c r="Z284" s="29">
        <f t="shared" si="28"/>
        <v>0.21739130434782608</v>
      </c>
      <c r="AA284" s="29">
        <f t="shared" si="28"/>
        <v>0</v>
      </c>
      <c r="AB284" s="29">
        <f t="shared" si="28"/>
        <v>4.1666666666666664E-2</v>
      </c>
      <c r="AC284" s="29">
        <f t="shared" si="28"/>
        <v>0.29166666666666669</v>
      </c>
      <c r="AD284" s="29">
        <f t="shared" si="28"/>
        <v>8.3333333333333329E-2</v>
      </c>
      <c r="AE284" s="29">
        <f t="shared" si="28"/>
        <v>0</v>
      </c>
      <c r="AF284" s="29">
        <f t="shared" si="28"/>
        <v>8.3333333333333329E-2</v>
      </c>
      <c r="AG284" s="29">
        <f t="shared" si="28"/>
        <v>0.31818181818181818</v>
      </c>
      <c r="AH284" s="29">
        <f t="shared" si="28"/>
        <v>0.20833333333333334</v>
      </c>
      <c r="AI284" s="29">
        <f t="shared" si="28"/>
        <v>0.20833333333333334</v>
      </c>
      <c r="AJ284" s="29">
        <f t="shared" si="28"/>
        <v>0.58333333333333337</v>
      </c>
      <c r="AK284" s="29">
        <f t="shared" si="28"/>
        <v>0.20833333333333334</v>
      </c>
      <c r="AL284" s="29">
        <f t="shared" si="28"/>
        <v>0.25</v>
      </c>
      <c r="AM284" s="29">
        <f t="shared" si="28"/>
        <v>0</v>
      </c>
      <c r="AN284" s="29">
        <f t="shared" si="28"/>
        <v>0.66666666666666663</v>
      </c>
      <c r="AO284" s="29">
        <f t="shared" si="28"/>
        <v>8.3333333333333329E-2</v>
      </c>
      <c r="AP284" s="29">
        <f t="shared" si="28"/>
        <v>0.125</v>
      </c>
      <c r="AQ284" s="29">
        <f t="shared" si="28"/>
        <v>0.54166666666666663</v>
      </c>
      <c r="AR284" s="29">
        <f t="shared" si="28"/>
        <v>8.3333333333333329E-2</v>
      </c>
      <c r="AS284" s="29">
        <f t="shared" si="28"/>
        <v>0</v>
      </c>
      <c r="AT284" s="29">
        <f t="shared" si="28"/>
        <v>0.41666666666666669</v>
      </c>
      <c r="AU284" s="29">
        <f t="shared" si="28"/>
        <v>0</v>
      </c>
      <c r="AV284" s="29">
        <f t="shared" si="28"/>
        <v>0.25</v>
      </c>
      <c r="AW284" s="29">
        <f t="shared" si="28"/>
        <v>0.625</v>
      </c>
      <c r="AX284" s="29">
        <f t="shared" si="28"/>
        <v>0.16666666666666666</v>
      </c>
      <c r="AY284" s="29">
        <f t="shared" si="28"/>
        <v>4.1666666666666664E-2</v>
      </c>
      <c r="AZ284" s="29">
        <f t="shared" si="28"/>
        <v>0.20833333333333334</v>
      </c>
      <c r="BA284" s="29">
        <f t="shared" si="28"/>
        <v>0</v>
      </c>
      <c r="BB284" s="29">
        <f t="shared" si="28"/>
        <v>4.1666666666666664E-2</v>
      </c>
      <c r="BC284" s="29">
        <f t="shared" si="28"/>
        <v>0.5</v>
      </c>
      <c r="BD284" s="29">
        <f t="shared" si="28"/>
        <v>0.125</v>
      </c>
      <c r="BE284" s="29">
        <f t="shared" si="28"/>
        <v>0</v>
      </c>
      <c r="BF284" s="29">
        <f t="shared" si="28"/>
        <v>8.3333333333333329E-2</v>
      </c>
      <c r="BG284" s="29">
        <f t="shared" si="28"/>
        <v>4.1666666666666664E-2</v>
      </c>
      <c r="BH284" s="29">
        <f t="shared" si="28"/>
        <v>0.70833333333333337</v>
      </c>
      <c r="BI284" s="29">
        <f t="shared" si="28"/>
        <v>0.25</v>
      </c>
      <c r="BJ284" s="29">
        <f t="shared" si="28"/>
        <v>0</v>
      </c>
      <c r="BK284" s="29">
        <f t="shared" si="28"/>
        <v>0</v>
      </c>
      <c r="BL284" s="29">
        <f t="shared" si="28"/>
        <v>4.1666666666666664E-2</v>
      </c>
      <c r="BM284" s="29">
        <f t="shared" si="28"/>
        <v>4.1666666666666664E-2</v>
      </c>
      <c r="BN284" s="29">
        <f t="shared" si="28"/>
        <v>0.5</v>
      </c>
      <c r="BO284" s="29">
        <f t="shared" ref="BO284:CK284" si="29">AVERAGE(BO$88:BO$111)</f>
        <v>8.3333333333333329E-2</v>
      </c>
      <c r="BP284" s="29">
        <f t="shared" si="29"/>
        <v>0</v>
      </c>
      <c r="BQ284" s="29">
        <f t="shared" si="29"/>
        <v>0.375</v>
      </c>
      <c r="BR284" s="29">
        <f t="shared" si="29"/>
        <v>4.1666666666666664E-2</v>
      </c>
      <c r="BS284" s="29">
        <f t="shared" si="29"/>
        <v>0.66666666666666663</v>
      </c>
      <c r="BT284" s="29">
        <f t="shared" si="29"/>
        <v>8.3333333333333329E-2</v>
      </c>
      <c r="BU284" s="29">
        <f t="shared" si="29"/>
        <v>0.75</v>
      </c>
      <c r="BV284" s="29">
        <f t="shared" si="29"/>
        <v>4.1666666666666664E-2</v>
      </c>
      <c r="BW284" s="29">
        <f t="shared" si="29"/>
        <v>0</v>
      </c>
      <c r="BX284" s="29">
        <f t="shared" si="29"/>
        <v>0</v>
      </c>
      <c r="BY284" s="29">
        <f t="shared" si="29"/>
        <v>0.45833333333333331</v>
      </c>
      <c r="BZ284" s="29">
        <f t="shared" si="29"/>
        <v>8.3333333333333329E-2</v>
      </c>
      <c r="CA284" s="29">
        <f t="shared" si="29"/>
        <v>0.125</v>
      </c>
      <c r="CB284" s="29">
        <f t="shared" si="29"/>
        <v>0</v>
      </c>
      <c r="CC284" s="29">
        <f t="shared" si="29"/>
        <v>0.625</v>
      </c>
      <c r="CD284" s="29">
        <f t="shared" si="29"/>
        <v>0.125</v>
      </c>
      <c r="CE284" s="29">
        <f t="shared" si="29"/>
        <v>0.625</v>
      </c>
      <c r="CF284" s="29">
        <f t="shared" si="29"/>
        <v>0.25</v>
      </c>
      <c r="CG284" s="29">
        <f t="shared" si="29"/>
        <v>0.125</v>
      </c>
      <c r="CH284" s="29">
        <f t="shared" si="29"/>
        <v>0.66666666666666663</v>
      </c>
      <c r="CI284" s="29">
        <f t="shared" si="29"/>
        <v>8.3333333333333329E-2</v>
      </c>
      <c r="CJ284" s="29">
        <f t="shared" si="29"/>
        <v>0.16666666666666666</v>
      </c>
      <c r="CK284" s="29">
        <f t="shared" si="29"/>
        <v>0.125</v>
      </c>
    </row>
    <row r="285" spans="1:89" x14ac:dyDescent="0.25">
      <c r="A285" s="32" t="s">
        <v>590</v>
      </c>
      <c r="B285" s="29">
        <f>AVERAGE(B$113:B$136)</f>
        <v>0.30434782608695654</v>
      </c>
      <c r="C285" s="29">
        <f t="shared" ref="C285:BN285" si="30">AVERAGE(C$113:C$136)</f>
        <v>0.875</v>
      </c>
      <c r="D285" s="29">
        <f t="shared" si="30"/>
        <v>8.3333333333333329E-2</v>
      </c>
      <c r="E285" s="29">
        <f t="shared" si="30"/>
        <v>1.1666666666666667</v>
      </c>
      <c r="F285" s="29">
        <f t="shared" si="30"/>
        <v>8.3333333333333329E-2</v>
      </c>
      <c r="G285" s="29">
        <f t="shared" si="30"/>
        <v>0.95833333333333337</v>
      </c>
      <c r="H285" s="29">
        <f t="shared" si="30"/>
        <v>0.58333333333333337</v>
      </c>
      <c r="I285" s="29">
        <f t="shared" si="30"/>
        <v>4.1666666666666664E-2</v>
      </c>
      <c r="J285" s="29">
        <f t="shared" si="30"/>
        <v>0.45833333333333331</v>
      </c>
      <c r="K285" s="29">
        <f t="shared" si="30"/>
        <v>0.25</v>
      </c>
      <c r="L285" s="29">
        <f t="shared" si="30"/>
        <v>0.54166666666666663</v>
      </c>
      <c r="M285" s="29">
        <f t="shared" si="30"/>
        <v>0.70833333333333337</v>
      </c>
      <c r="N285" s="29">
        <f t="shared" si="30"/>
        <v>0.20833333333333334</v>
      </c>
      <c r="O285" s="29">
        <f t="shared" si="30"/>
        <v>0.29166666666666669</v>
      </c>
      <c r="P285" s="29">
        <f t="shared" si="30"/>
        <v>0.54166666666666663</v>
      </c>
      <c r="Q285" s="29">
        <f t="shared" si="30"/>
        <v>0.5</v>
      </c>
      <c r="R285" s="29">
        <f t="shared" si="30"/>
        <v>0.66666666666666663</v>
      </c>
      <c r="S285" s="29">
        <f t="shared" si="30"/>
        <v>0.41666666666666669</v>
      </c>
      <c r="T285" s="29">
        <f t="shared" si="30"/>
        <v>0.125</v>
      </c>
      <c r="U285" s="29">
        <f t="shared" si="30"/>
        <v>0.16666666666666666</v>
      </c>
      <c r="V285" s="29">
        <f t="shared" si="30"/>
        <v>0.45833333333333331</v>
      </c>
      <c r="W285" s="29">
        <f t="shared" si="30"/>
        <v>0.41666666666666669</v>
      </c>
      <c r="X285" s="29">
        <f t="shared" si="30"/>
        <v>0.625</v>
      </c>
      <c r="Y285" s="29">
        <f t="shared" si="30"/>
        <v>1.8333333333333333</v>
      </c>
      <c r="Z285" s="29">
        <f t="shared" si="30"/>
        <v>0.65217391304347827</v>
      </c>
      <c r="AA285" s="29">
        <f t="shared" si="30"/>
        <v>0.375</v>
      </c>
      <c r="AB285" s="29">
        <f t="shared" si="30"/>
        <v>0.54166666666666663</v>
      </c>
      <c r="AC285" s="29">
        <f t="shared" si="30"/>
        <v>0.625</v>
      </c>
      <c r="AD285" s="29">
        <f t="shared" si="30"/>
        <v>4.1666666666666664E-2</v>
      </c>
      <c r="AE285" s="29">
        <f t="shared" si="30"/>
        <v>0.25</v>
      </c>
      <c r="AF285" s="29">
        <f t="shared" si="30"/>
        <v>0.58333333333333337</v>
      </c>
      <c r="AG285" s="29">
        <f t="shared" si="30"/>
        <v>0.43478260869565216</v>
      </c>
      <c r="AH285" s="29">
        <f t="shared" si="30"/>
        <v>0.625</v>
      </c>
      <c r="AI285" s="29">
        <f t="shared" si="30"/>
        <v>0.70833333333333337</v>
      </c>
      <c r="AJ285" s="29">
        <f t="shared" si="30"/>
        <v>0.79166666666666663</v>
      </c>
      <c r="AK285" s="29">
        <f t="shared" si="30"/>
        <v>0.45833333333333331</v>
      </c>
      <c r="AL285" s="29">
        <f t="shared" si="30"/>
        <v>1.0833333333333333</v>
      </c>
      <c r="AM285" s="29">
        <f t="shared" si="30"/>
        <v>0.20833333333333334</v>
      </c>
      <c r="AN285" s="29">
        <f t="shared" si="30"/>
        <v>1.0833333333333333</v>
      </c>
      <c r="AO285" s="29">
        <f t="shared" si="30"/>
        <v>0.29166666666666669</v>
      </c>
      <c r="AP285" s="29">
        <f t="shared" si="30"/>
        <v>0.5</v>
      </c>
      <c r="AQ285" s="29">
        <f t="shared" si="30"/>
        <v>0.5</v>
      </c>
      <c r="AR285" s="29">
        <f t="shared" si="30"/>
        <v>0.125</v>
      </c>
      <c r="AS285" s="29">
        <f t="shared" si="30"/>
        <v>0.16666666666666666</v>
      </c>
      <c r="AT285" s="29">
        <f t="shared" si="30"/>
        <v>0.95833333333333337</v>
      </c>
      <c r="AU285" s="29">
        <f t="shared" si="30"/>
        <v>0.29166666666666669</v>
      </c>
      <c r="AV285" s="29">
        <f t="shared" si="30"/>
        <v>0.29166666666666669</v>
      </c>
      <c r="AW285" s="29">
        <f t="shared" si="30"/>
        <v>0.875</v>
      </c>
      <c r="AX285" s="29">
        <f t="shared" si="30"/>
        <v>0.25</v>
      </c>
      <c r="AY285" s="29">
        <f t="shared" si="30"/>
        <v>0.625</v>
      </c>
      <c r="AZ285" s="29">
        <f t="shared" si="30"/>
        <v>0.75</v>
      </c>
      <c r="BA285" s="29">
        <f t="shared" si="30"/>
        <v>0.20833333333333334</v>
      </c>
      <c r="BB285" s="29">
        <f t="shared" si="30"/>
        <v>0.625</v>
      </c>
      <c r="BC285" s="29">
        <f t="shared" si="30"/>
        <v>1.1666666666666667</v>
      </c>
      <c r="BD285" s="29">
        <f t="shared" si="30"/>
        <v>0.29166666666666669</v>
      </c>
      <c r="BE285" s="29">
        <f t="shared" si="30"/>
        <v>0.125</v>
      </c>
      <c r="BF285" s="29">
        <f t="shared" si="30"/>
        <v>0.33333333333333331</v>
      </c>
      <c r="BG285" s="29">
        <f t="shared" si="30"/>
        <v>0</v>
      </c>
      <c r="BH285" s="29">
        <f t="shared" si="30"/>
        <v>0.41666666666666669</v>
      </c>
      <c r="BI285" s="29">
        <f t="shared" si="30"/>
        <v>0.58333333333333337</v>
      </c>
      <c r="BJ285" s="29">
        <f t="shared" si="30"/>
        <v>8.3333333333333329E-2</v>
      </c>
      <c r="BK285" s="29">
        <f t="shared" si="30"/>
        <v>4.3478260869565216E-2</v>
      </c>
      <c r="BL285" s="29">
        <f t="shared" si="30"/>
        <v>0.45833333333333331</v>
      </c>
      <c r="BM285" s="29">
        <f t="shared" si="30"/>
        <v>0.20833333333333334</v>
      </c>
      <c r="BN285" s="29">
        <f t="shared" si="30"/>
        <v>0.95833333333333337</v>
      </c>
      <c r="BO285" s="29">
        <f t="shared" ref="BO285:CK285" si="31">AVERAGE(BO$113:BO$136)</f>
        <v>0.54166666666666663</v>
      </c>
      <c r="BP285" s="29">
        <f t="shared" si="31"/>
        <v>0.16666666666666666</v>
      </c>
      <c r="BQ285" s="29">
        <f t="shared" si="31"/>
        <v>1</v>
      </c>
      <c r="BR285" s="29">
        <f t="shared" si="31"/>
        <v>4.1666666666666664E-2</v>
      </c>
      <c r="BS285" s="29">
        <f t="shared" si="31"/>
        <v>1.3333333333333333</v>
      </c>
      <c r="BT285" s="29">
        <f t="shared" si="31"/>
        <v>8.3333333333333329E-2</v>
      </c>
      <c r="BU285" s="29">
        <f t="shared" si="31"/>
        <v>1.25</v>
      </c>
      <c r="BV285" s="29">
        <f t="shared" si="31"/>
        <v>0.20833333333333334</v>
      </c>
      <c r="BW285" s="29">
        <f t="shared" si="31"/>
        <v>4.1666666666666664E-2</v>
      </c>
      <c r="BX285" s="29">
        <f t="shared" si="31"/>
        <v>0.45833333333333331</v>
      </c>
      <c r="BY285" s="29">
        <f t="shared" si="31"/>
        <v>0.95833333333333337</v>
      </c>
      <c r="BZ285" s="29">
        <f t="shared" si="31"/>
        <v>0.33333333333333331</v>
      </c>
      <c r="CA285" s="29">
        <f t="shared" si="31"/>
        <v>0.33333333333333331</v>
      </c>
      <c r="CB285" s="29">
        <f t="shared" si="31"/>
        <v>4.1666666666666664E-2</v>
      </c>
      <c r="CC285" s="29">
        <f t="shared" si="31"/>
        <v>1</v>
      </c>
      <c r="CD285" s="29">
        <f t="shared" si="31"/>
        <v>1</v>
      </c>
      <c r="CE285" s="29">
        <f t="shared" si="31"/>
        <v>1.0833333333333333</v>
      </c>
      <c r="CF285" s="29">
        <f t="shared" si="31"/>
        <v>0.625</v>
      </c>
      <c r="CG285" s="29">
        <f t="shared" si="31"/>
        <v>0.91666666666666663</v>
      </c>
      <c r="CH285" s="29">
        <f t="shared" si="31"/>
        <v>1.0416666666666667</v>
      </c>
      <c r="CI285" s="29">
        <f t="shared" si="31"/>
        <v>8.3333333333333329E-2</v>
      </c>
      <c r="CJ285" s="29">
        <f t="shared" si="31"/>
        <v>0.95833333333333337</v>
      </c>
      <c r="CK285" s="29">
        <f t="shared" si="31"/>
        <v>0.625</v>
      </c>
    </row>
    <row r="286" spans="1:89" x14ac:dyDescent="0.25">
      <c r="A286" s="32" t="s">
        <v>178</v>
      </c>
      <c r="B286" s="29">
        <f>AVERAGE(B$138:B$141)</f>
        <v>0.5</v>
      </c>
      <c r="C286" s="29">
        <f t="shared" ref="C286:BN286" si="32">AVERAGE(C$138:C$141)</f>
        <v>1.75</v>
      </c>
      <c r="D286" s="29">
        <f t="shared" si="32"/>
        <v>3.5</v>
      </c>
      <c r="E286" s="29">
        <f t="shared" si="32"/>
        <v>0.5</v>
      </c>
      <c r="F286" s="29">
        <f t="shared" si="32"/>
        <v>1</v>
      </c>
      <c r="G286" s="29">
        <f t="shared" si="32"/>
        <v>0.25</v>
      </c>
      <c r="H286" s="29">
        <f t="shared" si="32"/>
        <v>0</v>
      </c>
      <c r="I286" s="29">
        <f t="shared" si="32"/>
        <v>0.5</v>
      </c>
      <c r="J286" s="29">
        <f t="shared" si="32"/>
        <v>0.25</v>
      </c>
      <c r="K286" s="29">
        <f t="shared" si="32"/>
        <v>1.5</v>
      </c>
      <c r="L286" s="29">
        <f t="shared" si="32"/>
        <v>0</v>
      </c>
      <c r="M286" s="29">
        <f t="shared" si="32"/>
        <v>1</v>
      </c>
      <c r="N286" s="29">
        <f t="shared" si="32"/>
        <v>0</v>
      </c>
      <c r="O286" s="29">
        <f t="shared" si="32"/>
        <v>1.25</v>
      </c>
      <c r="P286" s="29">
        <f t="shared" si="32"/>
        <v>0</v>
      </c>
      <c r="Q286" s="29">
        <f t="shared" si="32"/>
        <v>0.75</v>
      </c>
      <c r="R286" s="29">
        <f t="shared" si="32"/>
        <v>0.25</v>
      </c>
      <c r="S286" s="29">
        <f t="shared" si="32"/>
        <v>2.5</v>
      </c>
      <c r="T286" s="29">
        <f t="shared" si="32"/>
        <v>0</v>
      </c>
      <c r="U286" s="29">
        <f t="shared" si="32"/>
        <v>0</v>
      </c>
      <c r="V286" s="29">
        <f t="shared" si="32"/>
        <v>2</v>
      </c>
      <c r="W286" s="29">
        <f t="shared" si="32"/>
        <v>0</v>
      </c>
      <c r="X286" s="29">
        <f t="shared" si="32"/>
        <v>0.5</v>
      </c>
      <c r="Y286" s="29">
        <f t="shared" si="32"/>
        <v>1</v>
      </c>
      <c r="Z286" s="29">
        <f t="shared" si="32"/>
        <v>1</v>
      </c>
      <c r="AA286" s="29">
        <f t="shared" si="32"/>
        <v>0</v>
      </c>
      <c r="AB286" s="29">
        <f t="shared" si="32"/>
        <v>0</v>
      </c>
      <c r="AC286" s="29">
        <f t="shared" si="32"/>
        <v>0</v>
      </c>
      <c r="AD286" s="29">
        <f t="shared" si="32"/>
        <v>1.25</v>
      </c>
      <c r="AE286" s="29">
        <f t="shared" si="32"/>
        <v>0.25</v>
      </c>
      <c r="AF286" s="29">
        <f t="shared" si="32"/>
        <v>0.25</v>
      </c>
      <c r="AG286" s="29">
        <f t="shared" si="32"/>
        <v>0</v>
      </c>
      <c r="AH286" s="29">
        <f t="shared" si="32"/>
        <v>0</v>
      </c>
      <c r="AI286" s="29">
        <f t="shared" si="32"/>
        <v>0.25</v>
      </c>
      <c r="AJ286" s="29">
        <f t="shared" si="32"/>
        <v>0</v>
      </c>
      <c r="AK286" s="29">
        <f t="shared" si="32"/>
        <v>1.25</v>
      </c>
      <c r="AL286" s="29">
        <f t="shared" si="32"/>
        <v>0.75</v>
      </c>
      <c r="AM286" s="29">
        <f t="shared" si="32"/>
        <v>0</v>
      </c>
      <c r="AN286" s="29">
        <f t="shared" si="32"/>
        <v>0</v>
      </c>
      <c r="AO286" s="29">
        <f t="shared" si="32"/>
        <v>0.25</v>
      </c>
      <c r="AP286" s="29">
        <f t="shared" si="32"/>
        <v>0</v>
      </c>
      <c r="AQ286" s="29">
        <f t="shared" si="32"/>
        <v>0.25</v>
      </c>
      <c r="AR286" s="29">
        <f t="shared" si="32"/>
        <v>0.25</v>
      </c>
      <c r="AS286" s="29">
        <f t="shared" si="32"/>
        <v>1</v>
      </c>
      <c r="AT286" s="29">
        <f t="shared" si="32"/>
        <v>0</v>
      </c>
      <c r="AU286" s="29">
        <f t="shared" si="32"/>
        <v>0</v>
      </c>
      <c r="AV286" s="29">
        <f t="shared" si="32"/>
        <v>0.25</v>
      </c>
      <c r="AW286" s="29">
        <f t="shared" si="32"/>
        <v>0</v>
      </c>
      <c r="AX286" s="29">
        <f t="shared" si="32"/>
        <v>0</v>
      </c>
      <c r="AY286" s="29">
        <f t="shared" si="32"/>
        <v>1.5</v>
      </c>
      <c r="AZ286" s="29">
        <f t="shared" si="32"/>
        <v>0</v>
      </c>
      <c r="BA286" s="29">
        <f t="shared" si="32"/>
        <v>1</v>
      </c>
      <c r="BB286" s="29">
        <f t="shared" si="32"/>
        <v>1</v>
      </c>
      <c r="BC286" s="29">
        <f t="shared" si="32"/>
        <v>0.5</v>
      </c>
      <c r="BD286" s="29">
        <f t="shared" si="32"/>
        <v>0.25</v>
      </c>
      <c r="BE286" s="29">
        <f t="shared" si="32"/>
        <v>0</v>
      </c>
      <c r="BF286" s="29">
        <f t="shared" si="32"/>
        <v>0.5</v>
      </c>
      <c r="BG286" s="29">
        <f t="shared" si="32"/>
        <v>1</v>
      </c>
      <c r="BH286" s="29">
        <f t="shared" si="32"/>
        <v>0.5</v>
      </c>
      <c r="BI286" s="29">
        <f t="shared" si="32"/>
        <v>0.25</v>
      </c>
      <c r="BJ286" s="29">
        <f t="shared" si="32"/>
        <v>1</v>
      </c>
      <c r="BK286" s="29">
        <f t="shared" si="32"/>
        <v>0.25</v>
      </c>
      <c r="BL286" s="29">
        <f t="shared" si="32"/>
        <v>0.5</v>
      </c>
      <c r="BM286" s="29">
        <f t="shared" si="32"/>
        <v>0</v>
      </c>
      <c r="BN286" s="29">
        <f t="shared" si="32"/>
        <v>0.5</v>
      </c>
      <c r="BO286" s="29">
        <f t="shared" ref="BO286:CK286" si="33">AVERAGE(BO$138:BO$141)</f>
        <v>0.75</v>
      </c>
      <c r="BP286" s="29">
        <f t="shared" si="33"/>
        <v>0</v>
      </c>
      <c r="BQ286" s="29">
        <f t="shared" si="33"/>
        <v>0.25</v>
      </c>
      <c r="BR286" s="29">
        <f t="shared" si="33"/>
        <v>0</v>
      </c>
      <c r="BS286" s="29">
        <f t="shared" si="33"/>
        <v>0</v>
      </c>
      <c r="BT286" s="29">
        <f t="shared" si="33"/>
        <v>1.75</v>
      </c>
      <c r="BU286" s="29">
        <f t="shared" si="33"/>
        <v>0.5</v>
      </c>
      <c r="BV286" s="29">
        <f t="shared" si="33"/>
        <v>1.75</v>
      </c>
      <c r="BW286" s="29">
        <f t="shared" si="33"/>
        <v>0</v>
      </c>
      <c r="BX286" s="29">
        <f t="shared" si="33"/>
        <v>0.5</v>
      </c>
      <c r="BY286" s="29">
        <f t="shared" si="33"/>
        <v>1</v>
      </c>
      <c r="BZ286" s="29">
        <f t="shared" si="33"/>
        <v>0.5</v>
      </c>
      <c r="CA286" s="29">
        <f t="shared" si="33"/>
        <v>0</v>
      </c>
      <c r="CB286" s="29">
        <f t="shared" si="33"/>
        <v>1.25</v>
      </c>
      <c r="CC286" s="29">
        <f t="shared" si="33"/>
        <v>0.5</v>
      </c>
      <c r="CD286" s="29">
        <f t="shared" si="33"/>
        <v>0.75</v>
      </c>
      <c r="CE286" s="29">
        <f t="shared" si="33"/>
        <v>0.25</v>
      </c>
      <c r="CF286" s="29">
        <f t="shared" si="33"/>
        <v>0.25</v>
      </c>
      <c r="CG286" s="29">
        <f t="shared" si="33"/>
        <v>0.25</v>
      </c>
      <c r="CH286" s="29">
        <f t="shared" si="33"/>
        <v>0.5</v>
      </c>
      <c r="CI286" s="29">
        <f t="shared" si="33"/>
        <v>1.25</v>
      </c>
      <c r="CJ286" s="29">
        <f t="shared" si="33"/>
        <v>1.25</v>
      </c>
      <c r="CK286" s="29">
        <f t="shared" si="33"/>
        <v>0.75</v>
      </c>
    </row>
    <row r="287" spans="1:89" x14ac:dyDescent="0.25">
      <c r="A287" s="32" t="s">
        <v>179</v>
      </c>
      <c r="B287" s="29">
        <f>AVERAGE(B$142:B$145)</f>
        <v>0.5</v>
      </c>
      <c r="C287" s="29">
        <f t="shared" ref="C287:BN287" si="34">AVERAGE(C$142:C$145)</f>
        <v>0</v>
      </c>
      <c r="D287" s="29">
        <f t="shared" si="34"/>
        <v>2</v>
      </c>
      <c r="E287" s="29">
        <f t="shared" si="34"/>
        <v>0.25</v>
      </c>
      <c r="F287" s="29">
        <f t="shared" si="34"/>
        <v>2</v>
      </c>
      <c r="G287" s="29">
        <f t="shared" si="34"/>
        <v>0.5</v>
      </c>
      <c r="H287" s="29">
        <f t="shared" si="34"/>
        <v>0.5</v>
      </c>
      <c r="I287" s="29">
        <f t="shared" si="34"/>
        <v>0.25</v>
      </c>
      <c r="J287" s="29">
        <f t="shared" si="34"/>
        <v>0</v>
      </c>
      <c r="K287" s="29">
        <f t="shared" si="34"/>
        <v>1.25</v>
      </c>
      <c r="L287" s="29">
        <f t="shared" si="34"/>
        <v>0</v>
      </c>
      <c r="M287" s="29">
        <f t="shared" si="34"/>
        <v>0.75</v>
      </c>
      <c r="N287" s="29">
        <f t="shared" si="34"/>
        <v>0</v>
      </c>
      <c r="O287" s="29">
        <f t="shared" si="34"/>
        <v>1</v>
      </c>
      <c r="P287" s="29">
        <f t="shared" si="34"/>
        <v>0.25</v>
      </c>
      <c r="Q287" s="29">
        <f t="shared" si="34"/>
        <v>0</v>
      </c>
      <c r="R287" s="29">
        <f t="shared" si="34"/>
        <v>0.5</v>
      </c>
      <c r="S287" s="29">
        <f t="shared" si="34"/>
        <v>2.75</v>
      </c>
      <c r="T287" s="29">
        <f t="shared" si="34"/>
        <v>0</v>
      </c>
      <c r="U287" s="29">
        <f t="shared" si="34"/>
        <v>0.5</v>
      </c>
      <c r="V287" s="29">
        <f t="shared" si="34"/>
        <v>1.75</v>
      </c>
      <c r="W287" s="29">
        <f t="shared" si="34"/>
        <v>0</v>
      </c>
      <c r="X287" s="29">
        <f t="shared" si="34"/>
        <v>0.25</v>
      </c>
      <c r="Y287" s="29">
        <f t="shared" si="34"/>
        <v>0.5</v>
      </c>
      <c r="Z287" s="29">
        <f t="shared" si="34"/>
        <v>0.5</v>
      </c>
      <c r="AA287" s="29">
        <f t="shared" si="34"/>
        <v>0</v>
      </c>
      <c r="AB287" s="29">
        <f t="shared" si="34"/>
        <v>0</v>
      </c>
      <c r="AC287" s="29">
        <f t="shared" si="34"/>
        <v>0</v>
      </c>
      <c r="AD287" s="29">
        <f t="shared" si="34"/>
        <v>1.75</v>
      </c>
      <c r="AE287" s="29">
        <f t="shared" si="34"/>
        <v>0</v>
      </c>
      <c r="AF287" s="29">
        <f t="shared" si="34"/>
        <v>0.25</v>
      </c>
      <c r="AG287" s="29">
        <f t="shared" si="34"/>
        <v>0</v>
      </c>
      <c r="AH287" s="29">
        <f t="shared" si="34"/>
        <v>0</v>
      </c>
      <c r="AI287" s="29">
        <f t="shared" si="34"/>
        <v>0.25</v>
      </c>
      <c r="AJ287" s="29">
        <f t="shared" si="34"/>
        <v>0</v>
      </c>
      <c r="AK287" s="29">
        <f t="shared" si="34"/>
        <v>1.25</v>
      </c>
      <c r="AL287" s="29">
        <f t="shared" si="34"/>
        <v>0</v>
      </c>
      <c r="AM287" s="29">
        <f t="shared" si="34"/>
        <v>1.25</v>
      </c>
      <c r="AN287" s="29">
        <f t="shared" si="34"/>
        <v>0.25</v>
      </c>
      <c r="AO287" s="29">
        <f t="shared" si="34"/>
        <v>0.5</v>
      </c>
      <c r="AP287" s="29">
        <f t="shared" si="34"/>
        <v>0</v>
      </c>
      <c r="AQ287" s="29">
        <f t="shared" si="34"/>
        <v>0</v>
      </c>
      <c r="AR287" s="29">
        <f t="shared" si="34"/>
        <v>1.25</v>
      </c>
      <c r="AS287" s="29">
        <f t="shared" si="34"/>
        <v>1</v>
      </c>
      <c r="AT287" s="29">
        <f t="shared" si="34"/>
        <v>0.25</v>
      </c>
      <c r="AU287" s="29">
        <f t="shared" si="34"/>
        <v>0</v>
      </c>
      <c r="AV287" s="29">
        <f t="shared" si="34"/>
        <v>0</v>
      </c>
      <c r="AW287" s="29">
        <f t="shared" si="34"/>
        <v>0</v>
      </c>
      <c r="AX287" s="29">
        <f t="shared" si="34"/>
        <v>0.75</v>
      </c>
      <c r="AY287" s="29">
        <f t="shared" si="34"/>
        <v>1.25</v>
      </c>
      <c r="AZ287" s="29">
        <f t="shared" si="34"/>
        <v>0</v>
      </c>
      <c r="BA287" s="29">
        <f t="shared" si="34"/>
        <v>1.5</v>
      </c>
      <c r="BB287" s="29">
        <f t="shared" si="34"/>
        <v>0.5</v>
      </c>
      <c r="BC287" s="29">
        <f t="shared" si="34"/>
        <v>0</v>
      </c>
      <c r="BD287" s="29">
        <f t="shared" si="34"/>
        <v>0.25</v>
      </c>
      <c r="BE287" s="29">
        <f t="shared" si="34"/>
        <v>0</v>
      </c>
      <c r="BF287" s="29">
        <f t="shared" si="34"/>
        <v>1</v>
      </c>
      <c r="BG287" s="29">
        <f t="shared" si="34"/>
        <v>1</v>
      </c>
      <c r="BH287" s="29">
        <f t="shared" si="34"/>
        <v>0</v>
      </c>
      <c r="BI287" s="29">
        <f t="shared" si="34"/>
        <v>1</v>
      </c>
      <c r="BJ287" s="29">
        <f t="shared" si="34"/>
        <v>2</v>
      </c>
      <c r="BK287" s="29">
        <f t="shared" si="34"/>
        <v>0.25</v>
      </c>
      <c r="BL287" s="29">
        <f t="shared" si="34"/>
        <v>0.25</v>
      </c>
      <c r="BM287" s="29">
        <f t="shared" si="34"/>
        <v>0</v>
      </c>
      <c r="BN287" s="29">
        <f t="shared" si="34"/>
        <v>0.25</v>
      </c>
      <c r="BO287" s="29">
        <f t="shared" ref="BO287:CK287" si="35">AVERAGE(BO$142:BO$145)</f>
        <v>0.25</v>
      </c>
      <c r="BP287" s="29">
        <f t="shared" si="35"/>
        <v>0</v>
      </c>
      <c r="BQ287" s="29">
        <f t="shared" si="35"/>
        <v>0.75</v>
      </c>
      <c r="BR287" s="29">
        <f t="shared" si="35"/>
        <v>0.25</v>
      </c>
      <c r="BS287" s="29">
        <f t="shared" si="35"/>
        <v>0</v>
      </c>
      <c r="BT287" s="29">
        <f t="shared" si="35"/>
        <v>1.75</v>
      </c>
      <c r="BU287" s="29">
        <f t="shared" si="35"/>
        <v>1.25</v>
      </c>
      <c r="BV287" s="29">
        <f t="shared" si="35"/>
        <v>1.75</v>
      </c>
      <c r="BW287" s="29">
        <f t="shared" si="35"/>
        <v>0</v>
      </c>
      <c r="BX287" s="29">
        <f t="shared" si="35"/>
        <v>0.25</v>
      </c>
      <c r="BY287" s="29">
        <f t="shared" si="35"/>
        <v>0.66666666666666663</v>
      </c>
      <c r="BZ287" s="29">
        <f t="shared" si="35"/>
        <v>0</v>
      </c>
      <c r="CA287" s="29">
        <f t="shared" si="35"/>
        <v>0.75</v>
      </c>
      <c r="CB287" s="29">
        <f t="shared" si="35"/>
        <v>1.5</v>
      </c>
      <c r="CC287" s="29">
        <f t="shared" si="35"/>
        <v>1.5</v>
      </c>
      <c r="CD287" s="29">
        <f t="shared" si="35"/>
        <v>1</v>
      </c>
      <c r="CE287" s="29">
        <f t="shared" si="35"/>
        <v>0</v>
      </c>
      <c r="CF287" s="29">
        <f t="shared" si="35"/>
        <v>0.5</v>
      </c>
      <c r="CG287" s="29">
        <f t="shared" si="35"/>
        <v>0.25</v>
      </c>
      <c r="CH287" s="29">
        <f t="shared" si="35"/>
        <v>0.25</v>
      </c>
      <c r="CI287" s="29">
        <f t="shared" si="35"/>
        <v>2.5</v>
      </c>
      <c r="CJ287" s="29">
        <f t="shared" si="35"/>
        <v>0.5</v>
      </c>
      <c r="CK287" s="29">
        <f t="shared" si="35"/>
        <v>0.25</v>
      </c>
    </row>
    <row r="288" spans="1:89" x14ac:dyDescent="0.25">
      <c r="A288" s="32" t="s">
        <v>180</v>
      </c>
      <c r="B288" s="29">
        <f>AVERAGE(B$146:B$149)</f>
        <v>0.33333333333333331</v>
      </c>
      <c r="C288" s="29">
        <f t="shared" ref="C288:BN288" si="36">AVERAGE(C$146:C$149)</f>
        <v>0.25</v>
      </c>
      <c r="D288" s="29">
        <f t="shared" si="36"/>
        <v>1.75</v>
      </c>
      <c r="E288" s="29">
        <f t="shared" si="36"/>
        <v>0</v>
      </c>
      <c r="F288" s="29">
        <f t="shared" si="36"/>
        <v>0.5</v>
      </c>
      <c r="G288" s="29">
        <f t="shared" si="36"/>
        <v>0</v>
      </c>
      <c r="H288" s="29">
        <f t="shared" si="36"/>
        <v>0.5</v>
      </c>
      <c r="I288" s="29">
        <f t="shared" si="36"/>
        <v>0.5</v>
      </c>
      <c r="J288" s="29">
        <f t="shared" si="36"/>
        <v>0</v>
      </c>
      <c r="K288" s="29">
        <f t="shared" si="36"/>
        <v>1.5</v>
      </c>
      <c r="L288" s="29">
        <f t="shared" si="36"/>
        <v>0.5</v>
      </c>
      <c r="M288" s="29">
        <f t="shared" si="36"/>
        <v>0.5</v>
      </c>
      <c r="N288" s="29">
        <f t="shared" si="36"/>
        <v>0</v>
      </c>
      <c r="O288" s="29">
        <f t="shared" si="36"/>
        <v>2</v>
      </c>
      <c r="P288" s="29">
        <f t="shared" si="36"/>
        <v>1</v>
      </c>
      <c r="Q288" s="29">
        <f t="shared" si="36"/>
        <v>0.25</v>
      </c>
      <c r="R288" s="29">
        <f t="shared" si="36"/>
        <v>1</v>
      </c>
      <c r="S288" s="29">
        <f t="shared" si="36"/>
        <v>1</v>
      </c>
      <c r="T288" s="29">
        <f t="shared" si="36"/>
        <v>0</v>
      </c>
      <c r="U288" s="29">
        <f t="shared" si="36"/>
        <v>0.25</v>
      </c>
      <c r="V288" s="29">
        <f t="shared" si="36"/>
        <v>1.5</v>
      </c>
      <c r="W288" s="29">
        <f t="shared" si="36"/>
        <v>0</v>
      </c>
      <c r="X288" s="29">
        <f t="shared" si="36"/>
        <v>0.25</v>
      </c>
      <c r="Y288" s="29">
        <f t="shared" si="36"/>
        <v>0.25</v>
      </c>
      <c r="Z288" s="29">
        <f t="shared" si="36"/>
        <v>0.75</v>
      </c>
      <c r="AA288" s="29">
        <f t="shared" si="36"/>
        <v>0</v>
      </c>
      <c r="AB288" s="29">
        <f t="shared" si="36"/>
        <v>0.5</v>
      </c>
      <c r="AC288" s="29">
        <f t="shared" si="36"/>
        <v>0</v>
      </c>
      <c r="AD288" s="29">
        <f t="shared" si="36"/>
        <v>0.25</v>
      </c>
      <c r="AE288" s="29">
        <f t="shared" si="36"/>
        <v>0</v>
      </c>
      <c r="AF288" s="29">
        <f t="shared" si="36"/>
        <v>0.5</v>
      </c>
      <c r="AG288" s="29">
        <f t="shared" si="36"/>
        <v>0</v>
      </c>
      <c r="AH288" s="29">
        <f t="shared" si="36"/>
        <v>0.75</v>
      </c>
      <c r="AI288" s="29">
        <f t="shared" si="36"/>
        <v>0</v>
      </c>
      <c r="AJ288" s="29">
        <f t="shared" si="36"/>
        <v>0</v>
      </c>
      <c r="AK288" s="29">
        <f t="shared" si="36"/>
        <v>0.75</v>
      </c>
      <c r="AL288" s="29">
        <f t="shared" si="36"/>
        <v>1.25</v>
      </c>
      <c r="AM288" s="29">
        <f t="shared" si="36"/>
        <v>1.75</v>
      </c>
      <c r="AN288" s="29">
        <f t="shared" si="36"/>
        <v>0</v>
      </c>
      <c r="AO288" s="29">
        <f t="shared" si="36"/>
        <v>1</v>
      </c>
      <c r="AP288" s="29">
        <f t="shared" si="36"/>
        <v>0</v>
      </c>
      <c r="AQ288" s="29">
        <f t="shared" si="36"/>
        <v>0</v>
      </c>
      <c r="AR288" s="29">
        <f t="shared" si="36"/>
        <v>0.25</v>
      </c>
      <c r="AS288" s="29">
        <f t="shared" si="36"/>
        <v>1</v>
      </c>
      <c r="AT288" s="29">
        <f t="shared" si="36"/>
        <v>0</v>
      </c>
      <c r="AU288" s="29">
        <f t="shared" si="36"/>
        <v>0</v>
      </c>
      <c r="AV288" s="29">
        <f t="shared" si="36"/>
        <v>0</v>
      </c>
      <c r="AW288" s="29">
        <f t="shared" si="36"/>
        <v>0.5</v>
      </c>
      <c r="AX288" s="29">
        <f t="shared" si="36"/>
        <v>0.5</v>
      </c>
      <c r="AY288" s="29">
        <f t="shared" si="36"/>
        <v>1.25</v>
      </c>
      <c r="AZ288" s="29">
        <f t="shared" si="36"/>
        <v>0</v>
      </c>
      <c r="BA288" s="29">
        <f t="shared" si="36"/>
        <v>1.25</v>
      </c>
      <c r="BB288" s="29">
        <f t="shared" si="36"/>
        <v>1</v>
      </c>
      <c r="BC288" s="29">
        <f t="shared" si="36"/>
        <v>0.75</v>
      </c>
      <c r="BD288" s="29">
        <f t="shared" si="36"/>
        <v>0</v>
      </c>
      <c r="BE288" s="29">
        <f t="shared" si="36"/>
        <v>0</v>
      </c>
      <c r="BF288" s="29">
        <f t="shared" si="36"/>
        <v>0</v>
      </c>
      <c r="BG288" s="29">
        <f t="shared" si="36"/>
        <v>0</v>
      </c>
      <c r="BH288" s="29">
        <f t="shared" si="36"/>
        <v>0</v>
      </c>
      <c r="BI288" s="29">
        <f t="shared" si="36"/>
        <v>0.5</v>
      </c>
      <c r="BJ288" s="29">
        <f t="shared" si="36"/>
        <v>1</v>
      </c>
      <c r="BK288" s="29">
        <f t="shared" si="36"/>
        <v>0</v>
      </c>
      <c r="BL288" s="29">
        <f t="shared" si="36"/>
        <v>1</v>
      </c>
      <c r="BM288" s="29">
        <f t="shared" si="36"/>
        <v>0</v>
      </c>
      <c r="BN288" s="29">
        <f t="shared" si="36"/>
        <v>0.25</v>
      </c>
      <c r="BO288" s="29">
        <f t="shared" ref="BO288:CK288" si="37">AVERAGE(BO$146:BO$149)</f>
        <v>0</v>
      </c>
      <c r="BP288" s="29">
        <f t="shared" si="37"/>
        <v>0.25</v>
      </c>
      <c r="BQ288" s="29">
        <f t="shared" si="37"/>
        <v>0</v>
      </c>
      <c r="BR288" s="29">
        <f t="shared" si="37"/>
        <v>0</v>
      </c>
      <c r="BS288" s="29">
        <f t="shared" si="37"/>
        <v>0</v>
      </c>
      <c r="BT288" s="29">
        <f t="shared" si="37"/>
        <v>1.5</v>
      </c>
      <c r="BU288" s="29">
        <f t="shared" si="37"/>
        <v>0.25</v>
      </c>
      <c r="BV288" s="29">
        <f t="shared" si="37"/>
        <v>1.75</v>
      </c>
      <c r="BW288" s="29">
        <f t="shared" si="37"/>
        <v>0.25</v>
      </c>
      <c r="BX288" s="29">
        <f t="shared" si="37"/>
        <v>0.25</v>
      </c>
      <c r="BY288" s="29">
        <f t="shared" si="37"/>
        <v>0</v>
      </c>
      <c r="BZ288" s="29">
        <f t="shared" si="37"/>
        <v>0</v>
      </c>
      <c r="CA288" s="29">
        <f t="shared" si="37"/>
        <v>1</v>
      </c>
      <c r="CB288" s="29">
        <f t="shared" si="37"/>
        <v>0.75</v>
      </c>
      <c r="CC288" s="29">
        <f t="shared" si="37"/>
        <v>0.75</v>
      </c>
      <c r="CD288" s="29">
        <f t="shared" si="37"/>
        <v>1.25</v>
      </c>
      <c r="CE288" s="29">
        <f t="shared" si="37"/>
        <v>0</v>
      </c>
      <c r="CF288" s="29">
        <f t="shared" si="37"/>
        <v>0</v>
      </c>
      <c r="CG288" s="29">
        <f t="shared" si="37"/>
        <v>0.75</v>
      </c>
      <c r="CH288" s="29">
        <f t="shared" si="37"/>
        <v>0.75</v>
      </c>
      <c r="CI288" s="29">
        <f t="shared" si="37"/>
        <v>1.75</v>
      </c>
      <c r="CJ288" s="29">
        <f t="shared" si="37"/>
        <v>1.5</v>
      </c>
      <c r="CK288" s="29">
        <f t="shared" si="37"/>
        <v>0</v>
      </c>
    </row>
    <row r="289" spans="1:89" x14ac:dyDescent="0.25">
      <c r="A289" s="32" t="s">
        <v>181</v>
      </c>
      <c r="B289" s="29">
        <f>AVERAGE(B$138:B$149)</f>
        <v>0.45454545454545453</v>
      </c>
      <c r="C289" s="29">
        <f t="shared" ref="C289:BN289" si="38">AVERAGE(C$138:C$149)</f>
        <v>0.66666666666666663</v>
      </c>
      <c r="D289" s="29">
        <f t="shared" si="38"/>
        <v>2.4166666666666665</v>
      </c>
      <c r="E289" s="29">
        <f t="shared" si="38"/>
        <v>0.25</v>
      </c>
      <c r="F289" s="29">
        <f t="shared" si="38"/>
        <v>1.1666666666666667</v>
      </c>
      <c r="G289" s="29">
        <f t="shared" si="38"/>
        <v>0.25</v>
      </c>
      <c r="H289" s="29">
        <f t="shared" si="38"/>
        <v>0.33333333333333331</v>
      </c>
      <c r="I289" s="29">
        <f t="shared" si="38"/>
        <v>0.41666666666666669</v>
      </c>
      <c r="J289" s="29">
        <f t="shared" si="38"/>
        <v>8.3333333333333329E-2</v>
      </c>
      <c r="K289" s="29">
        <f t="shared" si="38"/>
        <v>1.4166666666666667</v>
      </c>
      <c r="L289" s="29">
        <f t="shared" si="38"/>
        <v>0.16666666666666666</v>
      </c>
      <c r="M289" s="29">
        <f t="shared" si="38"/>
        <v>0.75</v>
      </c>
      <c r="N289" s="29">
        <f t="shared" si="38"/>
        <v>0</v>
      </c>
      <c r="O289" s="29">
        <f t="shared" si="38"/>
        <v>1.4166666666666667</v>
      </c>
      <c r="P289" s="29">
        <f t="shared" si="38"/>
        <v>0.41666666666666669</v>
      </c>
      <c r="Q289" s="29">
        <f t="shared" si="38"/>
        <v>0.33333333333333331</v>
      </c>
      <c r="R289" s="29">
        <f t="shared" si="38"/>
        <v>0.58333333333333337</v>
      </c>
      <c r="S289" s="29">
        <f t="shared" si="38"/>
        <v>2.0833333333333335</v>
      </c>
      <c r="T289" s="29">
        <f t="shared" si="38"/>
        <v>0</v>
      </c>
      <c r="U289" s="29">
        <f t="shared" si="38"/>
        <v>0.25</v>
      </c>
      <c r="V289" s="29">
        <f t="shared" si="38"/>
        <v>1.75</v>
      </c>
      <c r="W289" s="29">
        <f t="shared" si="38"/>
        <v>0</v>
      </c>
      <c r="X289" s="29">
        <f t="shared" si="38"/>
        <v>0.33333333333333331</v>
      </c>
      <c r="Y289" s="29">
        <f t="shared" si="38"/>
        <v>0.58333333333333337</v>
      </c>
      <c r="Z289" s="29">
        <f t="shared" si="38"/>
        <v>0.75</v>
      </c>
      <c r="AA289" s="29">
        <f t="shared" si="38"/>
        <v>0</v>
      </c>
      <c r="AB289" s="29">
        <f t="shared" si="38"/>
        <v>0.16666666666666666</v>
      </c>
      <c r="AC289" s="29">
        <f t="shared" si="38"/>
        <v>0</v>
      </c>
      <c r="AD289" s="29">
        <f t="shared" si="38"/>
        <v>1.0833333333333333</v>
      </c>
      <c r="AE289" s="29">
        <f t="shared" si="38"/>
        <v>8.3333333333333329E-2</v>
      </c>
      <c r="AF289" s="29">
        <f t="shared" si="38"/>
        <v>0.33333333333333331</v>
      </c>
      <c r="AG289" s="29">
        <f t="shared" si="38"/>
        <v>0</v>
      </c>
      <c r="AH289" s="29">
        <f t="shared" si="38"/>
        <v>0.25</v>
      </c>
      <c r="AI289" s="29">
        <f t="shared" si="38"/>
        <v>0.16666666666666666</v>
      </c>
      <c r="AJ289" s="29">
        <f t="shared" si="38"/>
        <v>0</v>
      </c>
      <c r="AK289" s="29">
        <f t="shared" si="38"/>
        <v>1.0833333333333333</v>
      </c>
      <c r="AL289" s="29">
        <f t="shared" si="38"/>
        <v>0.66666666666666663</v>
      </c>
      <c r="AM289" s="29">
        <f t="shared" si="38"/>
        <v>1</v>
      </c>
      <c r="AN289" s="29">
        <f t="shared" si="38"/>
        <v>8.3333333333333329E-2</v>
      </c>
      <c r="AO289" s="29">
        <f t="shared" si="38"/>
        <v>0.58333333333333337</v>
      </c>
      <c r="AP289" s="29">
        <f t="shared" si="38"/>
        <v>0</v>
      </c>
      <c r="AQ289" s="29">
        <f t="shared" si="38"/>
        <v>8.3333333333333329E-2</v>
      </c>
      <c r="AR289" s="29">
        <f t="shared" si="38"/>
        <v>0.58333333333333337</v>
      </c>
      <c r="AS289" s="29">
        <f t="shared" si="38"/>
        <v>1</v>
      </c>
      <c r="AT289" s="29">
        <f t="shared" si="38"/>
        <v>8.3333333333333329E-2</v>
      </c>
      <c r="AU289" s="29">
        <f t="shared" si="38"/>
        <v>0</v>
      </c>
      <c r="AV289" s="29">
        <f t="shared" si="38"/>
        <v>8.3333333333333329E-2</v>
      </c>
      <c r="AW289" s="29">
        <f t="shared" si="38"/>
        <v>0.16666666666666666</v>
      </c>
      <c r="AX289" s="29">
        <f t="shared" si="38"/>
        <v>0.41666666666666669</v>
      </c>
      <c r="AY289" s="29">
        <f t="shared" si="38"/>
        <v>1.3333333333333333</v>
      </c>
      <c r="AZ289" s="29">
        <f t="shared" si="38"/>
        <v>0</v>
      </c>
      <c r="BA289" s="29">
        <f t="shared" si="38"/>
        <v>1.25</v>
      </c>
      <c r="BB289" s="29">
        <f t="shared" si="38"/>
        <v>0.83333333333333337</v>
      </c>
      <c r="BC289" s="29">
        <f t="shared" si="38"/>
        <v>0.41666666666666669</v>
      </c>
      <c r="BD289" s="29">
        <f t="shared" si="38"/>
        <v>0.16666666666666666</v>
      </c>
      <c r="BE289" s="29">
        <f t="shared" si="38"/>
        <v>0</v>
      </c>
      <c r="BF289" s="29">
        <f t="shared" si="38"/>
        <v>0.5</v>
      </c>
      <c r="BG289" s="29">
        <f t="shared" si="38"/>
        <v>0.66666666666666663</v>
      </c>
      <c r="BH289" s="29">
        <f t="shared" si="38"/>
        <v>0.16666666666666666</v>
      </c>
      <c r="BI289" s="29">
        <f t="shared" si="38"/>
        <v>0.58333333333333337</v>
      </c>
      <c r="BJ289" s="29">
        <f t="shared" si="38"/>
        <v>1.3333333333333333</v>
      </c>
      <c r="BK289" s="29">
        <f t="shared" si="38"/>
        <v>0.18181818181818182</v>
      </c>
      <c r="BL289" s="29">
        <f t="shared" si="38"/>
        <v>0.58333333333333337</v>
      </c>
      <c r="BM289" s="29">
        <f t="shared" si="38"/>
        <v>0</v>
      </c>
      <c r="BN289" s="29">
        <f t="shared" si="38"/>
        <v>0.33333333333333331</v>
      </c>
      <c r="BO289" s="29">
        <f t="shared" ref="BO289:CK289" si="39">AVERAGE(BO$138:BO$149)</f>
        <v>0.33333333333333331</v>
      </c>
      <c r="BP289" s="29">
        <f t="shared" si="39"/>
        <v>8.3333333333333329E-2</v>
      </c>
      <c r="BQ289" s="29">
        <f t="shared" si="39"/>
        <v>0.33333333333333331</v>
      </c>
      <c r="BR289" s="29">
        <f t="shared" si="39"/>
        <v>8.3333333333333329E-2</v>
      </c>
      <c r="BS289" s="29">
        <f t="shared" si="39"/>
        <v>0</v>
      </c>
      <c r="BT289" s="29">
        <f t="shared" si="39"/>
        <v>1.6666666666666667</v>
      </c>
      <c r="BU289" s="29">
        <f t="shared" si="39"/>
        <v>0.66666666666666663</v>
      </c>
      <c r="BV289" s="29">
        <f t="shared" si="39"/>
        <v>1.75</v>
      </c>
      <c r="BW289" s="29">
        <f t="shared" si="39"/>
        <v>8.3333333333333329E-2</v>
      </c>
      <c r="BX289" s="29">
        <f t="shared" si="39"/>
        <v>0.33333333333333331</v>
      </c>
      <c r="BY289" s="29">
        <f t="shared" si="39"/>
        <v>0.54545454545454541</v>
      </c>
      <c r="BZ289" s="29">
        <f t="shared" si="39"/>
        <v>0.16666666666666666</v>
      </c>
      <c r="CA289" s="29">
        <f t="shared" si="39"/>
        <v>0.58333333333333337</v>
      </c>
      <c r="CB289" s="29">
        <f t="shared" si="39"/>
        <v>1.1666666666666667</v>
      </c>
      <c r="CC289" s="29">
        <f t="shared" si="39"/>
        <v>0.91666666666666663</v>
      </c>
      <c r="CD289" s="29">
        <f t="shared" si="39"/>
        <v>1</v>
      </c>
      <c r="CE289" s="29">
        <f t="shared" si="39"/>
        <v>8.3333333333333329E-2</v>
      </c>
      <c r="CF289" s="29">
        <f t="shared" si="39"/>
        <v>0.25</v>
      </c>
      <c r="CG289" s="29">
        <f t="shared" si="39"/>
        <v>0.41666666666666669</v>
      </c>
      <c r="CH289" s="29">
        <f t="shared" si="39"/>
        <v>0.5</v>
      </c>
      <c r="CI289" s="29">
        <f t="shared" si="39"/>
        <v>1.8333333333333333</v>
      </c>
      <c r="CJ289" s="29">
        <f t="shared" si="39"/>
        <v>1.0833333333333333</v>
      </c>
      <c r="CK289" s="29">
        <f t="shared" si="39"/>
        <v>0.33333333333333331</v>
      </c>
    </row>
    <row r="290" spans="1:89" x14ac:dyDescent="0.25">
      <c r="A290" s="32" t="s">
        <v>182</v>
      </c>
      <c r="B290" s="29">
        <f>AVERAGE(B$151:B$154)</f>
        <v>0.25</v>
      </c>
      <c r="C290" s="29">
        <f t="shared" ref="C290:BN290" si="40">AVERAGE(C$151:C$154)</f>
        <v>0</v>
      </c>
      <c r="D290" s="29">
        <f t="shared" si="40"/>
        <v>1.25</v>
      </c>
      <c r="E290" s="29">
        <f t="shared" si="40"/>
        <v>0.25</v>
      </c>
      <c r="F290" s="29">
        <f t="shared" si="40"/>
        <v>0.25</v>
      </c>
      <c r="G290" s="29">
        <f t="shared" si="40"/>
        <v>0</v>
      </c>
      <c r="H290" s="29">
        <f t="shared" si="40"/>
        <v>0.25</v>
      </c>
      <c r="I290" s="29">
        <f t="shared" si="40"/>
        <v>0</v>
      </c>
      <c r="J290" s="29">
        <f t="shared" si="40"/>
        <v>1.25</v>
      </c>
      <c r="K290" s="29">
        <f t="shared" si="40"/>
        <v>0</v>
      </c>
      <c r="L290" s="29">
        <f t="shared" si="40"/>
        <v>1</v>
      </c>
      <c r="M290" s="29">
        <f t="shared" si="40"/>
        <v>0.5</v>
      </c>
      <c r="N290" s="29">
        <f t="shared" si="40"/>
        <v>0.5</v>
      </c>
      <c r="O290" s="29">
        <f t="shared" si="40"/>
        <v>0.25</v>
      </c>
      <c r="P290" s="29">
        <f t="shared" si="40"/>
        <v>1.25</v>
      </c>
      <c r="Q290" s="29">
        <f t="shared" si="40"/>
        <v>0.5</v>
      </c>
      <c r="R290" s="29">
        <f t="shared" si="40"/>
        <v>0.25</v>
      </c>
      <c r="S290" s="29">
        <f t="shared" si="40"/>
        <v>0</v>
      </c>
      <c r="T290" s="29">
        <f t="shared" si="40"/>
        <v>0</v>
      </c>
      <c r="U290" s="29">
        <f t="shared" si="40"/>
        <v>0</v>
      </c>
      <c r="V290" s="29">
        <f t="shared" si="40"/>
        <v>0.25</v>
      </c>
      <c r="W290" s="29">
        <f t="shared" si="40"/>
        <v>0.5</v>
      </c>
      <c r="X290" s="29">
        <f t="shared" si="40"/>
        <v>0</v>
      </c>
      <c r="Y290" s="29">
        <f t="shared" si="40"/>
        <v>0.5</v>
      </c>
      <c r="Z290" s="29">
        <f t="shared" si="40"/>
        <v>1</v>
      </c>
      <c r="AA290" s="29">
        <f t="shared" si="40"/>
        <v>0.25</v>
      </c>
      <c r="AB290" s="29">
        <f t="shared" si="40"/>
        <v>0</v>
      </c>
      <c r="AC290" s="29">
        <f t="shared" si="40"/>
        <v>0.25</v>
      </c>
      <c r="AD290" s="29">
        <f t="shared" si="40"/>
        <v>0.25</v>
      </c>
      <c r="AE290" s="29">
        <f t="shared" si="40"/>
        <v>0.75</v>
      </c>
      <c r="AF290" s="29">
        <f t="shared" si="40"/>
        <v>0.25</v>
      </c>
      <c r="AG290" s="29">
        <f t="shared" si="40"/>
        <v>0</v>
      </c>
      <c r="AH290" s="29">
        <f t="shared" si="40"/>
        <v>0.5</v>
      </c>
      <c r="AI290" s="29">
        <f t="shared" si="40"/>
        <v>0</v>
      </c>
      <c r="AJ290" s="29">
        <f t="shared" si="40"/>
        <v>3.5</v>
      </c>
      <c r="AK290" s="29">
        <f t="shared" si="40"/>
        <v>0</v>
      </c>
      <c r="AL290" s="29">
        <f t="shared" si="40"/>
        <v>0.5</v>
      </c>
      <c r="AM290" s="29">
        <f t="shared" si="40"/>
        <v>0.25</v>
      </c>
      <c r="AN290" s="29">
        <f t="shared" si="40"/>
        <v>0.25</v>
      </c>
      <c r="AO290" s="29">
        <f t="shared" si="40"/>
        <v>1</v>
      </c>
      <c r="AP290" s="29">
        <f t="shared" si="40"/>
        <v>0.75</v>
      </c>
      <c r="AQ290" s="29">
        <f t="shared" si="40"/>
        <v>0.5</v>
      </c>
      <c r="AR290" s="29">
        <f t="shared" si="40"/>
        <v>0</v>
      </c>
      <c r="AS290" s="29">
        <f t="shared" si="40"/>
        <v>0.25</v>
      </c>
      <c r="AT290" s="29">
        <f t="shared" si="40"/>
        <v>0</v>
      </c>
      <c r="AU290" s="29">
        <f t="shared" si="40"/>
        <v>1.25</v>
      </c>
      <c r="AV290" s="29">
        <f t="shared" si="40"/>
        <v>0</v>
      </c>
      <c r="AW290" s="29">
        <f t="shared" si="40"/>
        <v>1.5</v>
      </c>
      <c r="AX290" s="29">
        <f t="shared" si="40"/>
        <v>1</v>
      </c>
      <c r="AY290" s="29">
        <f t="shared" si="40"/>
        <v>0</v>
      </c>
      <c r="AZ290" s="29">
        <f t="shared" si="40"/>
        <v>1</v>
      </c>
      <c r="BA290" s="29">
        <f t="shared" si="40"/>
        <v>0</v>
      </c>
      <c r="BB290" s="29">
        <f t="shared" si="40"/>
        <v>0</v>
      </c>
      <c r="BC290" s="29">
        <f t="shared" si="40"/>
        <v>0.75</v>
      </c>
      <c r="BD290" s="29">
        <f t="shared" si="40"/>
        <v>0.5</v>
      </c>
      <c r="BE290" s="29">
        <f t="shared" si="40"/>
        <v>0</v>
      </c>
      <c r="BF290" s="29">
        <f t="shared" si="40"/>
        <v>0.75</v>
      </c>
      <c r="BG290" s="29">
        <f t="shared" si="40"/>
        <v>0</v>
      </c>
      <c r="BH290" s="29">
        <f t="shared" si="40"/>
        <v>0.25</v>
      </c>
      <c r="BI290" s="29">
        <f t="shared" si="40"/>
        <v>0.25</v>
      </c>
      <c r="BJ290" s="29">
        <f t="shared" si="40"/>
        <v>0</v>
      </c>
      <c r="BK290" s="29">
        <f t="shared" si="40"/>
        <v>0</v>
      </c>
      <c r="BL290" s="29">
        <f t="shared" si="40"/>
        <v>0.25</v>
      </c>
      <c r="BM290" s="29">
        <f t="shared" si="40"/>
        <v>0</v>
      </c>
      <c r="BN290" s="29">
        <f t="shared" si="40"/>
        <v>1.5</v>
      </c>
      <c r="BO290" s="29">
        <f t="shared" ref="BO290:CK290" si="41">AVERAGE(BO$151:BO$154)</f>
        <v>0</v>
      </c>
      <c r="BP290" s="29">
        <f t="shared" si="41"/>
        <v>0</v>
      </c>
      <c r="BQ290" s="29">
        <f t="shared" si="41"/>
        <v>0.5</v>
      </c>
      <c r="BR290" s="29">
        <f t="shared" si="41"/>
        <v>0</v>
      </c>
      <c r="BS290" s="29">
        <f t="shared" si="41"/>
        <v>0</v>
      </c>
      <c r="BT290" s="29">
        <f t="shared" si="41"/>
        <v>0.25</v>
      </c>
      <c r="BU290" s="29">
        <f t="shared" si="41"/>
        <v>0</v>
      </c>
      <c r="BV290" s="29">
        <f t="shared" si="41"/>
        <v>0</v>
      </c>
      <c r="BW290" s="29">
        <f t="shared" si="41"/>
        <v>1</v>
      </c>
      <c r="BX290" s="29">
        <f t="shared" si="41"/>
        <v>0.25</v>
      </c>
      <c r="BY290" s="29">
        <f t="shared" si="41"/>
        <v>0</v>
      </c>
      <c r="BZ290" s="29">
        <f t="shared" si="41"/>
        <v>0.25</v>
      </c>
      <c r="CA290" s="29">
        <f t="shared" si="41"/>
        <v>0</v>
      </c>
      <c r="CB290" s="29">
        <f t="shared" si="41"/>
        <v>0</v>
      </c>
      <c r="CC290" s="29">
        <f t="shared" si="41"/>
        <v>0</v>
      </c>
      <c r="CD290" s="29">
        <f t="shared" si="41"/>
        <v>0.25</v>
      </c>
      <c r="CE290" s="29">
        <f t="shared" si="41"/>
        <v>1.25</v>
      </c>
      <c r="CF290" s="29">
        <f t="shared" si="41"/>
        <v>0.75</v>
      </c>
      <c r="CG290" s="29">
        <f t="shared" si="41"/>
        <v>1</v>
      </c>
      <c r="CH290" s="29">
        <f t="shared" si="41"/>
        <v>0.75</v>
      </c>
      <c r="CI290" s="29">
        <f t="shared" si="41"/>
        <v>0</v>
      </c>
      <c r="CJ290" s="29">
        <f t="shared" si="41"/>
        <v>0.5</v>
      </c>
      <c r="CK290" s="29">
        <f t="shared" si="41"/>
        <v>1</v>
      </c>
    </row>
    <row r="291" spans="1:89" x14ac:dyDescent="0.25">
      <c r="A291" s="32" t="s">
        <v>183</v>
      </c>
      <c r="B291" s="29">
        <f>AVERAGE(B$155:B$158)</f>
        <v>0.25</v>
      </c>
      <c r="C291" s="29">
        <f t="shared" ref="C291:BN291" si="42">AVERAGE(C$155:C$158)</f>
        <v>0</v>
      </c>
      <c r="D291" s="29">
        <f t="shared" si="42"/>
        <v>0</v>
      </c>
      <c r="E291" s="29">
        <f t="shared" si="42"/>
        <v>0</v>
      </c>
      <c r="F291" s="29">
        <f t="shared" si="42"/>
        <v>0.25</v>
      </c>
      <c r="G291" s="29">
        <f t="shared" si="42"/>
        <v>0</v>
      </c>
      <c r="H291" s="29">
        <f t="shared" si="42"/>
        <v>0</v>
      </c>
      <c r="I291" s="29">
        <f t="shared" si="42"/>
        <v>0</v>
      </c>
      <c r="J291" s="29">
        <f t="shared" si="42"/>
        <v>1.5</v>
      </c>
      <c r="K291" s="29">
        <f t="shared" si="42"/>
        <v>0</v>
      </c>
      <c r="L291" s="29">
        <f t="shared" si="42"/>
        <v>0</v>
      </c>
      <c r="M291" s="29">
        <f t="shared" si="42"/>
        <v>1.25</v>
      </c>
      <c r="N291" s="29">
        <f t="shared" si="42"/>
        <v>0</v>
      </c>
      <c r="O291" s="29">
        <f t="shared" si="42"/>
        <v>0</v>
      </c>
      <c r="P291" s="29">
        <f t="shared" si="42"/>
        <v>0.75</v>
      </c>
      <c r="Q291" s="29">
        <f t="shared" si="42"/>
        <v>0.75</v>
      </c>
      <c r="R291" s="29">
        <f t="shared" si="42"/>
        <v>0</v>
      </c>
      <c r="S291" s="29">
        <f t="shared" si="42"/>
        <v>0</v>
      </c>
      <c r="T291" s="29">
        <f t="shared" si="42"/>
        <v>0</v>
      </c>
      <c r="U291" s="29">
        <f t="shared" si="42"/>
        <v>0.25</v>
      </c>
      <c r="V291" s="29">
        <f t="shared" si="42"/>
        <v>0</v>
      </c>
      <c r="W291" s="29">
        <f t="shared" si="42"/>
        <v>0.25</v>
      </c>
      <c r="X291" s="29">
        <f t="shared" si="42"/>
        <v>0</v>
      </c>
      <c r="Y291" s="29">
        <f t="shared" si="42"/>
        <v>0</v>
      </c>
      <c r="Z291" s="29">
        <f t="shared" si="42"/>
        <v>0.25</v>
      </c>
      <c r="AA291" s="29">
        <f t="shared" si="42"/>
        <v>0</v>
      </c>
      <c r="AB291" s="29">
        <f t="shared" si="42"/>
        <v>0</v>
      </c>
      <c r="AC291" s="29">
        <f t="shared" si="42"/>
        <v>0.5</v>
      </c>
      <c r="AD291" s="29">
        <f t="shared" si="42"/>
        <v>0</v>
      </c>
      <c r="AE291" s="29">
        <f t="shared" si="42"/>
        <v>0.25</v>
      </c>
      <c r="AF291" s="29">
        <f t="shared" si="42"/>
        <v>0.25</v>
      </c>
      <c r="AG291" s="29">
        <f t="shared" si="42"/>
        <v>0</v>
      </c>
      <c r="AH291" s="29">
        <f t="shared" si="42"/>
        <v>0</v>
      </c>
      <c r="AI291" s="29">
        <f t="shared" si="42"/>
        <v>0</v>
      </c>
      <c r="AJ291" s="29">
        <f t="shared" si="42"/>
        <v>0.5</v>
      </c>
      <c r="AK291" s="29">
        <f t="shared" si="42"/>
        <v>0</v>
      </c>
      <c r="AL291" s="29">
        <f t="shared" si="42"/>
        <v>0</v>
      </c>
      <c r="AM291" s="29">
        <f t="shared" si="42"/>
        <v>0.25</v>
      </c>
      <c r="AN291" s="29">
        <f t="shared" si="42"/>
        <v>1</v>
      </c>
      <c r="AO291" s="29">
        <f t="shared" si="42"/>
        <v>1.25</v>
      </c>
      <c r="AP291" s="29">
        <f t="shared" si="42"/>
        <v>1</v>
      </c>
      <c r="AQ291" s="29">
        <f t="shared" si="42"/>
        <v>1.25</v>
      </c>
      <c r="AR291" s="29">
        <f t="shared" si="42"/>
        <v>0</v>
      </c>
      <c r="AS291" s="29">
        <f t="shared" si="42"/>
        <v>0</v>
      </c>
      <c r="AT291" s="29">
        <f t="shared" si="42"/>
        <v>0</v>
      </c>
      <c r="AU291" s="29">
        <f t="shared" si="42"/>
        <v>2.6666666666666665</v>
      </c>
      <c r="AV291" s="29">
        <f t="shared" si="42"/>
        <v>0</v>
      </c>
      <c r="AW291" s="29">
        <f t="shared" si="42"/>
        <v>0</v>
      </c>
      <c r="AX291" s="29">
        <f t="shared" si="42"/>
        <v>0.25</v>
      </c>
      <c r="AY291" s="29">
        <f t="shared" si="42"/>
        <v>0</v>
      </c>
      <c r="AZ291" s="29">
        <f t="shared" si="42"/>
        <v>1.75</v>
      </c>
      <c r="BA291" s="29">
        <f t="shared" si="42"/>
        <v>0</v>
      </c>
      <c r="BB291" s="29">
        <f t="shared" si="42"/>
        <v>0</v>
      </c>
      <c r="BC291" s="29">
        <f t="shared" si="42"/>
        <v>0.25</v>
      </c>
      <c r="BD291" s="29">
        <f t="shared" si="42"/>
        <v>1</v>
      </c>
      <c r="BE291" s="29">
        <f t="shared" si="42"/>
        <v>0</v>
      </c>
      <c r="BF291" s="29">
        <f t="shared" si="42"/>
        <v>1.75</v>
      </c>
      <c r="BG291" s="29">
        <f t="shared" si="42"/>
        <v>0</v>
      </c>
      <c r="BH291" s="29">
        <f t="shared" si="42"/>
        <v>1.25</v>
      </c>
      <c r="BI291" s="29">
        <f t="shared" si="42"/>
        <v>0</v>
      </c>
      <c r="BJ291" s="29">
        <f t="shared" si="42"/>
        <v>0</v>
      </c>
      <c r="BK291" s="29">
        <f t="shared" si="42"/>
        <v>0</v>
      </c>
      <c r="BL291" s="29">
        <f t="shared" si="42"/>
        <v>0.75</v>
      </c>
      <c r="BM291" s="29">
        <f t="shared" si="42"/>
        <v>0</v>
      </c>
      <c r="BN291" s="29">
        <f t="shared" si="42"/>
        <v>1</v>
      </c>
      <c r="BO291" s="29">
        <f t="shared" ref="BO291:CK291" si="43">AVERAGE(BO$155:BO$158)</f>
        <v>0.25</v>
      </c>
      <c r="BP291" s="29">
        <f t="shared" si="43"/>
        <v>0</v>
      </c>
      <c r="BQ291" s="29">
        <f t="shared" si="43"/>
        <v>0.75</v>
      </c>
      <c r="BR291" s="29">
        <f t="shared" si="43"/>
        <v>0</v>
      </c>
      <c r="BS291" s="29">
        <f t="shared" si="43"/>
        <v>0</v>
      </c>
      <c r="BT291" s="29">
        <f t="shared" si="43"/>
        <v>0</v>
      </c>
      <c r="BU291" s="29">
        <f t="shared" si="43"/>
        <v>0.25</v>
      </c>
      <c r="BV291" s="29">
        <f t="shared" si="43"/>
        <v>0</v>
      </c>
      <c r="BW291" s="29">
        <f t="shared" si="43"/>
        <v>1.5</v>
      </c>
      <c r="BX291" s="29">
        <f t="shared" si="43"/>
        <v>0.75</v>
      </c>
      <c r="BY291" s="29">
        <f t="shared" si="43"/>
        <v>0</v>
      </c>
      <c r="BZ291" s="29">
        <f t="shared" si="43"/>
        <v>0.25</v>
      </c>
      <c r="CA291" s="29">
        <f t="shared" si="43"/>
        <v>1</v>
      </c>
      <c r="CB291" s="29">
        <f t="shared" si="43"/>
        <v>0</v>
      </c>
      <c r="CC291" s="29">
        <f t="shared" si="43"/>
        <v>0.5</v>
      </c>
      <c r="CD291" s="29">
        <f t="shared" si="43"/>
        <v>0</v>
      </c>
      <c r="CE291" s="29">
        <f t="shared" si="43"/>
        <v>0.75</v>
      </c>
      <c r="CF291" s="29">
        <f t="shared" si="43"/>
        <v>0.75</v>
      </c>
      <c r="CG291" s="29">
        <f t="shared" si="43"/>
        <v>2.5</v>
      </c>
      <c r="CH291" s="29">
        <f t="shared" si="43"/>
        <v>2</v>
      </c>
      <c r="CI291" s="29">
        <f t="shared" si="43"/>
        <v>0</v>
      </c>
      <c r="CJ291" s="29">
        <f t="shared" si="43"/>
        <v>1</v>
      </c>
      <c r="CK291" s="29">
        <f t="shared" si="43"/>
        <v>3</v>
      </c>
    </row>
    <row r="292" spans="1:89" x14ac:dyDescent="0.25">
      <c r="A292" s="32" t="s">
        <v>184</v>
      </c>
      <c r="B292" s="29">
        <f>AVERAGE(B$159:B$162)</f>
        <v>0</v>
      </c>
      <c r="C292" s="29">
        <f t="shared" ref="C292:BN292" si="44">AVERAGE(C$159:C$162)</f>
        <v>0.25</v>
      </c>
      <c r="D292" s="29">
        <f t="shared" si="44"/>
        <v>0</v>
      </c>
      <c r="E292" s="29">
        <f t="shared" si="44"/>
        <v>0.75</v>
      </c>
      <c r="F292" s="29">
        <f t="shared" si="44"/>
        <v>0</v>
      </c>
      <c r="G292" s="29">
        <f t="shared" si="44"/>
        <v>0</v>
      </c>
      <c r="H292" s="29">
        <f t="shared" si="44"/>
        <v>0</v>
      </c>
      <c r="I292" s="29">
        <f t="shared" si="44"/>
        <v>0</v>
      </c>
      <c r="J292" s="29">
        <f t="shared" si="44"/>
        <v>0</v>
      </c>
      <c r="K292" s="29">
        <f t="shared" si="44"/>
        <v>0.5</v>
      </c>
      <c r="L292" s="29">
        <f t="shared" si="44"/>
        <v>0</v>
      </c>
      <c r="M292" s="29">
        <f t="shared" si="44"/>
        <v>0</v>
      </c>
      <c r="N292" s="29">
        <f t="shared" si="44"/>
        <v>0.25</v>
      </c>
      <c r="O292" s="29">
        <f t="shared" si="44"/>
        <v>0</v>
      </c>
      <c r="P292" s="29">
        <f t="shared" si="44"/>
        <v>0.5</v>
      </c>
      <c r="Q292" s="29">
        <f t="shared" si="44"/>
        <v>1.5</v>
      </c>
      <c r="R292" s="29">
        <f t="shared" si="44"/>
        <v>0</v>
      </c>
      <c r="S292" s="29">
        <f t="shared" si="44"/>
        <v>0</v>
      </c>
      <c r="T292" s="29">
        <f t="shared" si="44"/>
        <v>0</v>
      </c>
      <c r="U292" s="29">
        <f t="shared" si="44"/>
        <v>0</v>
      </c>
      <c r="V292" s="29">
        <f t="shared" si="44"/>
        <v>0</v>
      </c>
      <c r="W292" s="29">
        <f t="shared" si="44"/>
        <v>0.75</v>
      </c>
      <c r="X292" s="29">
        <f t="shared" si="44"/>
        <v>0</v>
      </c>
      <c r="Y292" s="29">
        <f t="shared" si="44"/>
        <v>0</v>
      </c>
      <c r="Z292" s="29">
        <f t="shared" si="44"/>
        <v>1</v>
      </c>
      <c r="AA292" s="29">
        <f t="shared" si="44"/>
        <v>1</v>
      </c>
      <c r="AB292" s="29">
        <f t="shared" si="44"/>
        <v>0</v>
      </c>
      <c r="AC292" s="29">
        <f t="shared" si="44"/>
        <v>0.25</v>
      </c>
      <c r="AD292" s="29">
        <f t="shared" si="44"/>
        <v>0</v>
      </c>
      <c r="AE292" s="29">
        <f t="shared" si="44"/>
        <v>0</v>
      </c>
      <c r="AF292" s="29">
        <f t="shared" si="44"/>
        <v>0.75</v>
      </c>
      <c r="AG292" s="29">
        <f t="shared" si="44"/>
        <v>0</v>
      </c>
      <c r="AH292" s="29">
        <f t="shared" si="44"/>
        <v>0</v>
      </c>
      <c r="AI292" s="29">
        <f t="shared" si="44"/>
        <v>0</v>
      </c>
      <c r="AJ292" s="29">
        <f t="shared" si="44"/>
        <v>1.25</v>
      </c>
      <c r="AK292" s="29">
        <f t="shared" si="44"/>
        <v>0</v>
      </c>
      <c r="AL292" s="29">
        <f t="shared" si="44"/>
        <v>0.5</v>
      </c>
      <c r="AM292" s="29">
        <f t="shared" si="44"/>
        <v>0.75</v>
      </c>
      <c r="AN292" s="29">
        <f t="shared" si="44"/>
        <v>1</v>
      </c>
      <c r="AO292" s="29">
        <f t="shared" si="44"/>
        <v>0</v>
      </c>
      <c r="AP292" s="29">
        <f t="shared" si="44"/>
        <v>0.25</v>
      </c>
      <c r="AQ292" s="29">
        <f t="shared" si="44"/>
        <v>0.75</v>
      </c>
      <c r="AR292" s="29">
        <f t="shared" si="44"/>
        <v>0</v>
      </c>
      <c r="AS292" s="29">
        <f t="shared" si="44"/>
        <v>0.5</v>
      </c>
      <c r="AT292" s="29">
        <f t="shared" si="44"/>
        <v>0</v>
      </c>
      <c r="AU292" s="29">
        <f t="shared" si="44"/>
        <v>2.5</v>
      </c>
      <c r="AV292" s="29">
        <f t="shared" si="44"/>
        <v>0.25</v>
      </c>
      <c r="AW292" s="29">
        <f t="shared" si="44"/>
        <v>0.25</v>
      </c>
      <c r="AX292" s="29">
        <f t="shared" si="44"/>
        <v>0.25</v>
      </c>
      <c r="AY292" s="29">
        <f t="shared" si="44"/>
        <v>0</v>
      </c>
      <c r="AZ292" s="29">
        <f t="shared" si="44"/>
        <v>0.5</v>
      </c>
      <c r="BA292" s="29">
        <f t="shared" si="44"/>
        <v>0</v>
      </c>
      <c r="BB292" s="29">
        <f t="shared" si="44"/>
        <v>0.5</v>
      </c>
      <c r="BC292" s="29">
        <f t="shared" si="44"/>
        <v>1.25</v>
      </c>
      <c r="BD292" s="29">
        <f t="shared" si="44"/>
        <v>0.25</v>
      </c>
      <c r="BE292" s="29">
        <f t="shared" si="44"/>
        <v>0</v>
      </c>
      <c r="BF292" s="29">
        <f t="shared" si="44"/>
        <v>0.25</v>
      </c>
      <c r="BG292" s="29">
        <f t="shared" si="44"/>
        <v>0</v>
      </c>
      <c r="BH292" s="29">
        <f t="shared" si="44"/>
        <v>0.25</v>
      </c>
      <c r="BI292" s="29">
        <f t="shared" si="44"/>
        <v>0.25</v>
      </c>
      <c r="BJ292" s="29">
        <f t="shared" si="44"/>
        <v>0</v>
      </c>
      <c r="BK292" s="29">
        <f t="shared" si="44"/>
        <v>0.33333333333333331</v>
      </c>
      <c r="BL292" s="29">
        <f t="shared" si="44"/>
        <v>0</v>
      </c>
      <c r="BM292" s="29">
        <f t="shared" si="44"/>
        <v>0.75</v>
      </c>
      <c r="BN292" s="29">
        <f t="shared" si="44"/>
        <v>1</v>
      </c>
      <c r="BO292" s="29">
        <f t="shared" ref="BO292:CK292" si="45">AVERAGE(BO$159:BO$162)</f>
        <v>1</v>
      </c>
      <c r="BP292" s="29">
        <f t="shared" si="45"/>
        <v>0.25</v>
      </c>
      <c r="BQ292" s="29">
        <f t="shared" si="45"/>
        <v>0.25</v>
      </c>
      <c r="BR292" s="29">
        <f t="shared" si="45"/>
        <v>1</v>
      </c>
      <c r="BS292" s="29">
        <f t="shared" si="45"/>
        <v>0</v>
      </c>
      <c r="BT292" s="29">
        <f t="shared" si="45"/>
        <v>0</v>
      </c>
      <c r="BU292" s="29">
        <f t="shared" si="45"/>
        <v>0.25</v>
      </c>
      <c r="BV292" s="29">
        <f t="shared" si="45"/>
        <v>0</v>
      </c>
      <c r="BW292" s="29">
        <f t="shared" si="45"/>
        <v>0.75</v>
      </c>
      <c r="BX292" s="29">
        <f t="shared" si="45"/>
        <v>0</v>
      </c>
      <c r="BY292" s="29">
        <f t="shared" si="45"/>
        <v>0.25</v>
      </c>
      <c r="BZ292" s="29">
        <f t="shared" si="45"/>
        <v>0.25</v>
      </c>
      <c r="CA292" s="29">
        <f t="shared" si="45"/>
        <v>0.25</v>
      </c>
      <c r="CB292" s="29">
        <f t="shared" si="45"/>
        <v>0</v>
      </c>
      <c r="CC292" s="29">
        <f t="shared" si="45"/>
        <v>0.25</v>
      </c>
      <c r="CD292" s="29">
        <f t="shared" si="45"/>
        <v>0</v>
      </c>
      <c r="CE292" s="29">
        <f t="shared" si="45"/>
        <v>1.5</v>
      </c>
      <c r="CF292" s="29">
        <f t="shared" si="45"/>
        <v>2.5</v>
      </c>
      <c r="CG292" s="29">
        <f t="shared" si="45"/>
        <v>2.25</v>
      </c>
      <c r="CH292" s="29">
        <f t="shared" si="45"/>
        <v>1</v>
      </c>
      <c r="CI292" s="29">
        <f t="shared" si="45"/>
        <v>0</v>
      </c>
      <c r="CJ292" s="29">
        <f t="shared" si="45"/>
        <v>0</v>
      </c>
      <c r="CK292" s="29">
        <f t="shared" si="45"/>
        <v>1.5</v>
      </c>
    </row>
    <row r="293" spans="1:89" x14ac:dyDescent="0.25">
      <c r="A293" s="32" t="s">
        <v>185</v>
      </c>
      <c r="B293" s="29">
        <f>AVERAGE(B$151:B$162)</f>
        <v>0.18181818181818182</v>
      </c>
      <c r="C293" s="29">
        <f t="shared" ref="C293:BN293" si="46">AVERAGE(C$151:C$162)</f>
        <v>8.3333333333333329E-2</v>
      </c>
      <c r="D293" s="29">
        <f t="shared" si="46"/>
        <v>0.41666666666666669</v>
      </c>
      <c r="E293" s="29">
        <f t="shared" si="46"/>
        <v>0.33333333333333331</v>
      </c>
      <c r="F293" s="29">
        <f t="shared" si="46"/>
        <v>0.16666666666666666</v>
      </c>
      <c r="G293" s="29">
        <f t="shared" si="46"/>
        <v>0</v>
      </c>
      <c r="H293" s="29">
        <f t="shared" si="46"/>
        <v>8.3333333333333329E-2</v>
      </c>
      <c r="I293" s="29">
        <f t="shared" si="46"/>
        <v>0</v>
      </c>
      <c r="J293" s="29">
        <f t="shared" si="46"/>
        <v>0.91666666666666663</v>
      </c>
      <c r="K293" s="29">
        <f t="shared" si="46"/>
        <v>0.16666666666666666</v>
      </c>
      <c r="L293" s="29">
        <f t="shared" si="46"/>
        <v>0.33333333333333331</v>
      </c>
      <c r="M293" s="29">
        <f t="shared" si="46"/>
        <v>0.58333333333333337</v>
      </c>
      <c r="N293" s="29">
        <f t="shared" si="46"/>
        <v>0.25</v>
      </c>
      <c r="O293" s="29">
        <f t="shared" si="46"/>
        <v>8.3333333333333329E-2</v>
      </c>
      <c r="P293" s="29">
        <f t="shared" si="46"/>
        <v>0.83333333333333337</v>
      </c>
      <c r="Q293" s="29">
        <f t="shared" si="46"/>
        <v>0.91666666666666663</v>
      </c>
      <c r="R293" s="29">
        <f t="shared" si="46"/>
        <v>8.3333333333333329E-2</v>
      </c>
      <c r="S293" s="29">
        <f t="shared" si="46"/>
        <v>0</v>
      </c>
      <c r="T293" s="29">
        <f t="shared" si="46"/>
        <v>0</v>
      </c>
      <c r="U293" s="29">
        <f t="shared" si="46"/>
        <v>8.3333333333333329E-2</v>
      </c>
      <c r="V293" s="29">
        <f t="shared" si="46"/>
        <v>8.3333333333333329E-2</v>
      </c>
      <c r="W293" s="29">
        <f t="shared" si="46"/>
        <v>0.5</v>
      </c>
      <c r="X293" s="29">
        <f t="shared" si="46"/>
        <v>0</v>
      </c>
      <c r="Y293" s="29">
        <f t="shared" si="46"/>
        <v>0.16666666666666666</v>
      </c>
      <c r="Z293" s="29">
        <f t="shared" si="46"/>
        <v>0.75</v>
      </c>
      <c r="AA293" s="29">
        <f t="shared" si="46"/>
        <v>0.41666666666666669</v>
      </c>
      <c r="AB293" s="29">
        <f t="shared" si="46"/>
        <v>0</v>
      </c>
      <c r="AC293" s="29">
        <f t="shared" si="46"/>
        <v>0.33333333333333331</v>
      </c>
      <c r="AD293" s="29">
        <f t="shared" si="46"/>
        <v>8.3333333333333329E-2</v>
      </c>
      <c r="AE293" s="29">
        <f t="shared" si="46"/>
        <v>0.33333333333333331</v>
      </c>
      <c r="AF293" s="29">
        <f t="shared" si="46"/>
        <v>0.41666666666666669</v>
      </c>
      <c r="AG293" s="29">
        <f t="shared" si="46"/>
        <v>0</v>
      </c>
      <c r="AH293" s="29">
        <f t="shared" si="46"/>
        <v>0.16666666666666666</v>
      </c>
      <c r="AI293" s="29">
        <f t="shared" si="46"/>
        <v>0</v>
      </c>
      <c r="AJ293" s="29">
        <f t="shared" si="46"/>
        <v>1.75</v>
      </c>
      <c r="AK293" s="29">
        <f t="shared" si="46"/>
        <v>0</v>
      </c>
      <c r="AL293" s="29">
        <f t="shared" si="46"/>
        <v>0.33333333333333331</v>
      </c>
      <c r="AM293" s="29">
        <f t="shared" si="46"/>
        <v>0.41666666666666669</v>
      </c>
      <c r="AN293" s="29">
        <f t="shared" si="46"/>
        <v>0.75</v>
      </c>
      <c r="AO293" s="29">
        <f t="shared" si="46"/>
        <v>0.75</v>
      </c>
      <c r="AP293" s="29">
        <f t="shared" si="46"/>
        <v>0.66666666666666663</v>
      </c>
      <c r="AQ293" s="29">
        <f t="shared" si="46"/>
        <v>0.83333333333333337</v>
      </c>
      <c r="AR293" s="29">
        <f t="shared" si="46"/>
        <v>0</v>
      </c>
      <c r="AS293" s="29">
        <f t="shared" si="46"/>
        <v>0.25</v>
      </c>
      <c r="AT293" s="29">
        <f t="shared" si="46"/>
        <v>0</v>
      </c>
      <c r="AU293" s="29">
        <f t="shared" si="46"/>
        <v>2.0909090909090908</v>
      </c>
      <c r="AV293" s="29">
        <f t="shared" si="46"/>
        <v>8.3333333333333329E-2</v>
      </c>
      <c r="AW293" s="29">
        <f t="shared" si="46"/>
        <v>0.58333333333333337</v>
      </c>
      <c r="AX293" s="29">
        <f t="shared" si="46"/>
        <v>0.5</v>
      </c>
      <c r="AY293" s="29">
        <f t="shared" si="46"/>
        <v>0</v>
      </c>
      <c r="AZ293" s="29">
        <f t="shared" si="46"/>
        <v>1.0833333333333333</v>
      </c>
      <c r="BA293" s="29">
        <f t="shared" si="46"/>
        <v>0</v>
      </c>
      <c r="BB293" s="29">
        <f t="shared" si="46"/>
        <v>0.16666666666666666</v>
      </c>
      <c r="BC293" s="29">
        <f t="shared" si="46"/>
        <v>0.75</v>
      </c>
      <c r="BD293" s="29">
        <f t="shared" si="46"/>
        <v>0.58333333333333337</v>
      </c>
      <c r="BE293" s="29">
        <f t="shared" si="46"/>
        <v>0</v>
      </c>
      <c r="BF293" s="29">
        <f t="shared" si="46"/>
        <v>0.91666666666666663</v>
      </c>
      <c r="BG293" s="29">
        <f t="shared" si="46"/>
        <v>0</v>
      </c>
      <c r="BH293" s="29">
        <f t="shared" si="46"/>
        <v>0.58333333333333337</v>
      </c>
      <c r="BI293" s="29">
        <f t="shared" si="46"/>
        <v>0.16666666666666666</v>
      </c>
      <c r="BJ293" s="29">
        <f t="shared" si="46"/>
        <v>0</v>
      </c>
      <c r="BK293" s="29">
        <f t="shared" si="46"/>
        <v>9.0909090909090912E-2</v>
      </c>
      <c r="BL293" s="29">
        <f t="shared" si="46"/>
        <v>0.33333333333333331</v>
      </c>
      <c r="BM293" s="29">
        <f t="shared" si="46"/>
        <v>0.25</v>
      </c>
      <c r="BN293" s="29">
        <f t="shared" si="46"/>
        <v>1.1666666666666667</v>
      </c>
      <c r="BO293" s="29">
        <f t="shared" ref="BO293:CK293" si="47">AVERAGE(BO$151:BO$162)</f>
        <v>0.41666666666666669</v>
      </c>
      <c r="BP293" s="29">
        <f t="shared" si="47"/>
        <v>8.3333333333333329E-2</v>
      </c>
      <c r="BQ293" s="29">
        <f t="shared" si="47"/>
        <v>0.5</v>
      </c>
      <c r="BR293" s="29">
        <f t="shared" si="47"/>
        <v>0.33333333333333331</v>
      </c>
      <c r="BS293" s="29">
        <f t="shared" si="47"/>
        <v>0</v>
      </c>
      <c r="BT293" s="29">
        <f t="shared" si="47"/>
        <v>8.3333333333333329E-2</v>
      </c>
      <c r="BU293" s="29">
        <f t="shared" si="47"/>
        <v>0.16666666666666666</v>
      </c>
      <c r="BV293" s="29">
        <f t="shared" si="47"/>
        <v>0</v>
      </c>
      <c r="BW293" s="29">
        <f t="shared" si="47"/>
        <v>1.0833333333333333</v>
      </c>
      <c r="BX293" s="29">
        <f t="shared" si="47"/>
        <v>0.33333333333333331</v>
      </c>
      <c r="BY293" s="29">
        <f t="shared" si="47"/>
        <v>8.3333333333333329E-2</v>
      </c>
      <c r="BZ293" s="29">
        <f t="shared" si="47"/>
        <v>0.25</v>
      </c>
      <c r="CA293" s="29">
        <f t="shared" si="47"/>
        <v>0.41666666666666669</v>
      </c>
      <c r="CB293" s="29">
        <f t="shared" si="47"/>
        <v>0</v>
      </c>
      <c r="CC293" s="29">
        <f t="shared" si="47"/>
        <v>0.25</v>
      </c>
      <c r="CD293" s="29">
        <f t="shared" si="47"/>
        <v>8.3333333333333329E-2</v>
      </c>
      <c r="CE293" s="29">
        <f t="shared" si="47"/>
        <v>1.1666666666666667</v>
      </c>
      <c r="CF293" s="29">
        <f t="shared" si="47"/>
        <v>1.3333333333333333</v>
      </c>
      <c r="CG293" s="29">
        <f t="shared" si="47"/>
        <v>1.9166666666666667</v>
      </c>
      <c r="CH293" s="29">
        <f t="shared" si="47"/>
        <v>1.25</v>
      </c>
      <c r="CI293" s="29">
        <f t="shared" si="47"/>
        <v>0</v>
      </c>
      <c r="CJ293" s="29">
        <f t="shared" si="47"/>
        <v>0.5</v>
      </c>
      <c r="CK293" s="29">
        <f t="shared" si="47"/>
        <v>1.8333333333333333</v>
      </c>
    </row>
    <row r="294" spans="1:89" x14ac:dyDescent="0.25">
      <c r="A294" s="32" t="s">
        <v>186</v>
      </c>
      <c r="B294" s="29">
        <f>AVERAGE(B$164:B$167)</f>
        <v>0.75</v>
      </c>
      <c r="C294" s="29">
        <f t="shared" ref="C294:BN294" si="48">AVERAGE(C$164:C$167)</f>
        <v>2.25</v>
      </c>
      <c r="D294" s="29">
        <f t="shared" si="48"/>
        <v>3.25</v>
      </c>
      <c r="E294" s="29">
        <f t="shared" si="48"/>
        <v>0.25</v>
      </c>
      <c r="F294" s="29">
        <f t="shared" si="48"/>
        <v>0.75</v>
      </c>
      <c r="G294" s="29">
        <f t="shared" si="48"/>
        <v>2.5</v>
      </c>
      <c r="H294" s="29">
        <f t="shared" si="48"/>
        <v>0.25</v>
      </c>
      <c r="I294" s="29">
        <f t="shared" si="48"/>
        <v>0.75</v>
      </c>
      <c r="J294" s="29">
        <f t="shared" si="48"/>
        <v>2.5</v>
      </c>
      <c r="K294" s="29">
        <f t="shared" si="48"/>
        <v>0</v>
      </c>
      <c r="L294" s="29">
        <f t="shared" si="48"/>
        <v>0.75</v>
      </c>
      <c r="M294" s="29">
        <f t="shared" si="48"/>
        <v>0.75</v>
      </c>
      <c r="N294" s="29">
        <f t="shared" si="48"/>
        <v>2</v>
      </c>
      <c r="O294" s="29">
        <f t="shared" si="48"/>
        <v>0</v>
      </c>
      <c r="P294" s="29">
        <f t="shared" si="48"/>
        <v>0.5</v>
      </c>
      <c r="Q294" s="29">
        <f t="shared" si="48"/>
        <v>1</v>
      </c>
      <c r="R294" s="29">
        <f t="shared" si="48"/>
        <v>0</v>
      </c>
      <c r="S294" s="29">
        <f t="shared" si="48"/>
        <v>0.75</v>
      </c>
      <c r="T294" s="29">
        <f t="shared" si="48"/>
        <v>0.75</v>
      </c>
      <c r="U294" s="29">
        <f t="shared" si="48"/>
        <v>1</v>
      </c>
      <c r="V294" s="29">
        <f t="shared" si="48"/>
        <v>0</v>
      </c>
      <c r="W294" s="29">
        <f t="shared" si="48"/>
        <v>2</v>
      </c>
      <c r="X294" s="29">
        <f t="shared" si="48"/>
        <v>0.25</v>
      </c>
      <c r="Y294" s="29">
        <f t="shared" si="48"/>
        <v>1</v>
      </c>
      <c r="Z294" s="29">
        <f t="shared" si="48"/>
        <v>1.5</v>
      </c>
      <c r="AA294" s="29">
        <f t="shared" si="48"/>
        <v>0.75</v>
      </c>
      <c r="AB294" s="29">
        <f t="shared" si="48"/>
        <v>0</v>
      </c>
      <c r="AC294" s="29">
        <f t="shared" si="48"/>
        <v>0.5</v>
      </c>
      <c r="AD294" s="29">
        <f t="shared" si="48"/>
        <v>0.5</v>
      </c>
      <c r="AE294" s="29">
        <f t="shared" si="48"/>
        <v>1</v>
      </c>
      <c r="AF294" s="29">
        <f t="shared" si="48"/>
        <v>0.75</v>
      </c>
      <c r="AG294" s="29">
        <f t="shared" si="48"/>
        <v>1.5</v>
      </c>
      <c r="AH294" s="29">
        <f t="shared" si="48"/>
        <v>0.25</v>
      </c>
      <c r="AI294" s="29">
        <f t="shared" si="48"/>
        <v>4</v>
      </c>
      <c r="AJ294" s="29">
        <f t="shared" si="48"/>
        <v>0.66666666666666663</v>
      </c>
      <c r="AK294" s="29">
        <f t="shared" si="48"/>
        <v>1.25</v>
      </c>
      <c r="AL294" s="29">
        <f t="shared" si="48"/>
        <v>2</v>
      </c>
      <c r="AM294" s="29">
        <f t="shared" si="48"/>
        <v>2.25</v>
      </c>
      <c r="AN294" s="29">
        <f t="shared" si="48"/>
        <v>0.75</v>
      </c>
      <c r="AO294" s="29">
        <f t="shared" si="48"/>
        <v>1.25</v>
      </c>
      <c r="AP294" s="29">
        <f t="shared" si="48"/>
        <v>1.5</v>
      </c>
      <c r="AQ294" s="29">
        <f t="shared" si="48"/>
        <v>0.75</v>
      </c>
      <c r="AR294" s="29">
        <f t="shared" si="48"/>
        <v>0.75</v>
      </c>
      <c r="AS294" s="29">
        <f t="shared" si="48"/>
        <v>0.5</v>
      </c>
      <c r="AT294" s="29">
        <f t="shared" si="48"/>
        <v>1.5</v>
      </c>
      <c r="AU294" s="29">
        <f t="shared" si="48"/>
        <v>1</v>
      </c>
      <c r="AV294" s="29">
        <f t="shared" si="48"/>
        <v>1.25</v>
      </c>
      <c r="AW294" s="29">
        <f t="shared" si="48"/>
        <v>0.75</v>
      </c>
      <c r="AX294" s="29">
        <f t="shared" si="48"/>
        <v>0.25</v>
      </c>
      <c r="AY294" s="29">
        <f t="shared" si="48"/>
        <v>0</v>
      </c>
      <c r="AZ294" s="29">
        <f t="shared" si="48"/>
        <v>0.75</v>
      </c>
      <c r="BA294" s="29">
        <f t="shared" si="48"/>
        <v>0</v>
      </c>
      <c r="BB294" s="29">
        <f t="shared" si="48"/>
        <v>0.5</v>
      </c>
      <c r="BC294" s="29">
        <f t="shared" si="48"/>
        <v>0.75</v>
      </c>
      <c r="BD294" s="29">
        <f t="shared" si="48"/>
        <v>0.25</v>
      </c>
      <c r="BE294" s="29">
        <f t="shared" si="48"/>
        <v>0.75</v>
      </c>
      <c r="BF294" s="29">
        <f t="shared" si="48"/>
        <v>0.75</v>
      </c>
      <c r="BG294" s="29">
        <f t="shared" si="48"/>
        <v>0.75</v>
      </c>
      <c r="BH294" s="29">
        <f t="shared" si="48"/>
        <v>0</v>
      </c>
      <c r="BI294" s="29">
        <f t="shared" si="48"/>
        <v>1.5</v>
      </c>
      <c r="BJ294" s="29">
        <f t="shared" si="48"/>
        <v>0.25</v>
      </c>
      <c r="BK294" s="29">
        <f t="shared" si="48"/>
        <v>1.25</v>
      </c>
      <c r="BL294" s="29">
        <f t="shared" si="48"/>
        <v>1</v>
      </c>
      <c r="BM294" s="29">
        <f t="shared" si="48"/>
        <v>0.75</v>
      </c>
      <c r="BN294" s="29">
        <f t="shared" si="48"/>
        <v>1.5</v>
      </c>
      <c r="BO294" s="29">
        <f t="shared" ref="BO294:CK294" si="49">AVERAGE(BO$164:BO$167)</f>
        <v>2</v>
      </c>
      <c r="BP294" s="29">
        <f t="shared" si="49"/>
        <v>0</v>
      </c>
      <c r="BQ294" s="29">
        <f t="shared" si="49"/>
        <v>0.5</v>
      </c>
      <c r="BR294" s="29">
        <f t="shared" si="49"/>
        <v>0</v>
      </c>
      <c r="BS294" s="29">
        <f t="shared" si="49"/>
        <v>0</v>
      </c>
      <c r="BT294" s="29">
        <f t="shared" si="49"/>
        <v>0.75</v>
      </c>
      <c r="BU294" s="29">
        <f t="shared" si="49"/>
        <v>1.75</v>
      </c>
      <c r="BV294" s="29">
        <f t="shared" si="49"/>
        <v>1</v>
      </c>
      <c r="BW294" s="29">
        <f t="shared" si="49"/>
        <v>0.25</v>
      </c>
      <c r="BX294" s="29">
        <f t="shared" si="49"/>
        <v>0</v>
      </c>
      <c r="BY294" s="29">
        <f t="shared" si="49"/>
        <v>2</v>
      </c>
      <c r="BZ294" s="29">
        <f t="shared" si="49"/>
        <v>1.75</v>
      </c>
      <c r="CA294" s="29">
        <f t="shared" si="49"/>
        <v>2.5</v>
      </c>
      <c r="CB294" s="29">
        <f t="shared" si="49"/>
        <v>2.25</v>
      </c>
      <c r="CC294" s="29">
        <f t="shared" si="49"/>
        <v>0.75</v>
      </c>
      <c r="CD294" s="29">
        <f t="shared" si="49"/>
        <v>3</v>
      </c>
      <c r="CE294" s="29">
        <f t="shared" si="49"/>
        <v>0.25</v>
      </c>
      <c r="CF294" s="29">
        <f t="shared" si="49"/>
        <v>0.5</v>
      </c>
      <c r="CG294" s="29">
        <f t="shared" si="49"/>
        <v>0</v>
      </c>
      <c r="CH294" s="29">
        <f t="shared" si="49"/>
        <v>1</v>
      </c>
      <c r="CI294" s="29">
        <f t="shared" si="49"/>
        <v>1.75</v>
      </c>
      <c r="CJ294" s="29">
        <f t="shared" si="49"/>
        <v>1.75</v>
      </c>
      <c r="CK294" s="29">
        <f t="shared" si="49"/>
        <v>1.25</v>
      </c>
    </row>
    <row r="295" spans="1:89" x14ac:dyDescent="0.25">
      <c r="A295" s="32" t="s">
        <v>187</v>
      </c>
      <c r="B295" s="29">
        <f>AVERAGE(B$168:B$171)</f>
        <v>2.25</v>
      </c>
      <c r="C295" s="29">
        <f t="shared" ref="C295:BN295" si="50">AVERAGE(C$168:C$171)</f>
        <v>0.25</v>
      </c>
      <c r="D295" s="29">
        <f t="shared" si="50"/>
        <v>3.25</v>
      </c>
      <c r="E295" s="29">
        <f t="shared" si="50"/>
        <v>0.25</v>
      </c>
      <c r="F295" s="29">
        <f t="shared" si="50"/>
        <v>2.75</v>
      </c>
      <c r="G295" s="29">
        <f t="shared" si="50"/>
        <v>0</v>
      </c>
      <c r="H295" s="29">
        <f t="shared" si="50"/>
        <v>2.25</v>
      </c>
      <c r="I295" s="29">
        <f t="shared" si="50"/>
        <v>0.5</v>
      </c>
      <c r="J295" s="29">
        <f t="shared" si="50"/>
        <v>1.5</v>
      </c>
      <c r="K295" s="29">
        <f t="shared" si="50"/>
        <v>0</v>
      </c>
      <c r="L295" s="29">
        <f t="shared" si="50"/>
        <v>1.25</v>
      </c>
      <c r="M295" s="29">
        <f t="shared" si="50"/>
        <v>0.25</v>
      </c>
      <c r="N295" s="29">
        <f t="shared" si="50"/>
        <v>0</v>
      </c>
      <c r="O295" s="29">
        <f t="shared" si="50"/>
        <v>0</v>
      </c>
      <c r="P295" s="29">
        <f t="shared" si="50"/>
        <v>0.5</v>
      </c>
      <c r="Q295" s="29">
        <f t="shared" si="50"/>
        <v>1</v>
      </c>
      <c r="R295" s="29">
        <f t="shared" si="50"/>
        <v>0.5</v>
      </c>
      <c r="S295" s="29">
        <f t="shared" si="50"/>
        <v>2</v>
      </c>
      <c r="T295" s="29">
        <f t="shared" si="50"/>
        <v>0.5</v>
      </c>
      <c r="U295" s="29">
        <f t="shared" si="50"/>
        <v>1</v>
      </c>
      <c r="V295" s="29">
        <f t="shared" si="50"/>
        <v>0.25</v>
      </c>
      <c r="W295" s="29">
        <f t="shared" si="50"/>
        <v>0</v>
      </c>
      <c r="X295" s="29">
        <f t="shared" si="50"/>
        <v>0.5</v>
      </c>
      <c r="Y295" s="29">
        <f t="shared" si="50"/>
        <v>0.25</v>
      </c>
      <c r="Z295" s="29">
        <f t="shared" si="50"/>
        <v>0.5</v>
      </c>
      <c r="AA295" s="29">
        <f t="shared" si="50"/>
        <v>0.5</v>
      </c>
      <c r="AB295" s="29">
        <f t="shared" si="50"/>
        <v>0</v>
      </c>
      <c r="AC295" s="29">
        <f t="shared" si="50"/>
        <v>0</v>
      </c>
      <c r="AD295" s="29">
        <f t="shared" si="50"/>
        <v>1.75</v>
      </c>
      <c r="AE295" s="29">
        <f t="shared" si="50"/>
        <v>0</v>
      </c>
      <c r="AF295" s="29">
        <f t="shared" si="50"/>
        <v>0.75</v>
      </c>
      <c r="AG295" s="29">
        <f t="shared" si="50"/>
        <v>0.5</v>
      </c>
      <c r="AH295" s="29">
        <f t="shared" si="50"/>
        <v>0</v>
      </c>
      <c r="AI295" s="29">
        <f t="shared" si="50"/>
        <v>0.25</v>
      </c>
      <c r="AJ295" s="29">
        <f t="shared" si="50"/>
        <v>0.5</v>
      </c>
      <c r="AK295" s="29">
        <f t="shared" si="50"/>
        <v>0.5</v>
      </c>
      <c r="AL295" s="29">
        <f t="shared" si="50"/>
        <v>0</v>
      </c>
      <c r="AM295" s="29">
        <f t="shared" si="50"/>
        <v>0.75</v>
      </c>
      <c r="AN295" s="29">
        <f t="shared" si="50"/>
        <v>0.25</v>
      </c>
      <c r="AO295" s="29">
        <f t="shared" si="50"/>
        <v>1</v>
      </c>
      <c r="AP295" s="29">
        <f t="shared" si="50"/>
        <v>0.5</v>
      </c>
      <c r="AQ295" s="29">
        <f t="shared" si="50"/>
        <v>0.5</v>
      </c>
      <c r="AR295" s="29">
        <f t="shared" si="50"/>
        <v>0.25</v>
      </c>
      <c r="AS295" s="29">
        <f t="shared" si="50"/>
        <v>0.5</v>
      </c>
      <c r="AT295" s="29">
        <f t="shared" si="50"/>
        <v>2.25</v>
      </c>
      <c r="AU295" s="29">
        <f t="shared" si="50"/>
        <v>0.5</v>
      </c>
      <c r="AV295" s="29">
        <f t="shared" si="50"/>
        <v>0</v>
      </c>
      <c r="AW295" s="29">
        <f t="shared" si="50"/>
        <v>1.5</v>
      </c>
      <c r="AX295" s="29">
        <f t="shared" si="50"/>
        <v>1</v>
      </c>
      <c r="AY295" s="29">
        <f t="shared" si="50"/>
        <v>0</v>
      </c>
      <c r="AZ295" s="29">
        <f t="shared" si="50"/>
        <v>0.75</v>
      </c>
      <c r="BA295" s="29">
        <f t="shared" si="50"/>
        <v>0.25</v>
      </c>
      <c r="BB295" s="29">
        <f t="shared" si="50"/>
        <v>1.25</v>
      </c>
      <c r="BC295" s="29">
        <f t="shared" si="50"/>
        <v>0.25</v>
      </c>
      <c r="BD295" s="29">
        <f t="shared" si="50"/>
        <v>1</v>
      </c>
      <c r="BE295" s="29">
        <f t="shared" si="50"/>
        <v>0</v>
      </c>
      <c r="BF295" s="29">
        <f t="shared" si="50"/>
        <v>0.25</v>
      </c>
      <c r="BG295" s="29">
        <f t="shared" si="50"/>
        <v>1</v>
      </c>
      <c r="BH295" s="29">
        <f t="shared" si="50"/>
        <v>0</v>
      </c>
      <c r="BI295" s="29">
        <f t="shared" si="50"/>
        <v>0</v>
      </c>
      <c r="BJ295" s="29">
        <f t="shared" si="50"/>
        <v>0.25</v>
      </c>
      <c r="BK295" s="29">
        <f t="shared" si="50"/>
        <v>1.25</v>
      </c>
      <c r="BL295" s="29">
        <f t="shared" si="50"/>
        <v>0.75</v>
      </c>
      <c r="BM295" s="29">
        <f t="shared" si="50"/>
        <v>1.75</v>
      </c>
      <c r="BN295" s="29">
        <f t="shared" si="50"/>
        <v>2</v>
      </c>
      <c r="BO295" s="29">
        <f t="shared" ref="BO295:CK295" si="51">AVERAGE(BO$168:BO$171)</f>
        <v>1</v>
      </c>
      <c r="BP295" s="29">
        <f t="shared" si="51"/>
        <v>1</v>
      </c>
      <c r="BQ295" s="29">
        <f t="shared" si="51"/>
        <v>1.25</v>
      </c>
      <c r="BR295" s="29">
        <f t="shared" si="51"/>
        <v>1</v>
      </c>
      <c r="BS295" s="29">
        <f t="shared" si="51"/>
        <v>0</v>
      </c>
      <c r="BT295" s="29">
        <f t="shared" si="51"/>
        <v>1.75</v>
      </c>
      <c r="BU295" s="29">
        <f t="shared" si="51"/>
        <v>1.25</v>
      </c>
      <c r="BV295" s="29">
        <f t="shared" si="51"/>
        <v>0</v>
      </c>
      <c r="BW295" s="29">
        <f t="shared" si="51"/>
        <v>0</v>
      </c>
      <c r="BX295" s="29">
        <f t="shared" si="51"/>
        <v>1.25</v>
      </c>
      <c r="BY295" s="29">
        <f t="shared" si="51"/>
        <v>1.75</v>
      </c>
      <c r="BZ295" s="29">
        <f t="shared" si="51"/>
        <v>1.5</v>
      </c>
      <c r="CA295" s="29">
        <f t="shared" si="51"/>
        <v>0.5</v>
      </c>
      <c r="CB295" s="29">
        <f t="shared" si="51"/>
        <v>3.25</v>
      </c>
      <c r="CC295" s="29">
        <f t="shared" si="51"/>
        <v>0</v>
      </c>
      <c r="CD295" s="29">
        <f t="shared" si="51"/>
        <v>2.25</v>
      </c>
      <c r="CE295" s="29">
        <f t="shared" si="51"/>
        <v>0.5</v>
      </c>
      <c r="CF295" s="29">
        <f t="shared" si="51"/>
        <v>0.75</v>
      </c>
      <c r="CG295" s="29">
        <f t="shared" si="51"/>
        <v>0.5</v>
      </c>
      <c r="CH295" s="29">
        <f t="shared" si="51"/>
        <v>1.25</v>
      </c>
      <c r="CI295" s="29">
        <f t="shared" si="51"/>
        <v>2.25</v>
      </c>
      <c r="CJ295" s="29">
        <f t="shared" si="51"/>
        <v>0.25</v>
      </c>
      <c r="CK295" s="29">
        <f t="shared" si="51"/>
        <v>0.5</v>
      </c>
    </row>
    <row r="296" spans="1:89" x14ac:dyDescent="0.25">
      <c r="A296" s="32" t="s">
        <v>188</v>
      </c>
      <c r="B296" s="29">
        <f>AVERAGE(B$172:B$175)</f>
        <v>1</v>
      </c>
      <c r="C296" s="29">
        <f t="shared" ref="C296:BN296" si="52">AVERAGE(C$172:C$175)</f>
        <v>1.25</v>
      </c>
      <c r="D296" s="29">
        <f t="shared" si="52"/>
        <v>1.75</v>
      </c>
      <c r="E296" s="29">
        <f t="shared" si="52"/>
        <v>0</v>
      </c>
      <c r="F296" s="29">
        <f t="shared" si="52"/>
        <v>1.75</v>
      </c>
      <c r="G296" s="29">
        <f t="shared" si="52"/>
        <v>2.5</v>
      </c>
      <c r="H296" s="29">
        <f t="shared" si="52"/>
        <v>0</v>
      </c>
      <c r="I296" s="29">
        <f t="shared" si="52"/>
        <v>0</v>
      </c>
      <c r="J296" s="29">
        <f t="shared" si="52"/>
        <v>4</v>
      </c>
      <c r="K296" s="29">
        <f t="shared" si="52"/>
        <v>0.5</v>
      </c>
      <c r="L296" s="29">
        <f t="shared" si="52"/>
        <v>1</v>
      </c>
      <c r="M296" s="29">
        <f t="shared" si="52"/>
        <v>2.5</v>
      </c>
      <c r="N296" s="29">
        <f t="shared" si="52"/>
        <v>0</v>
      </c>
      <c r="O296" s="29">
        <f t="shared" si="52"/>
        <v>0.25</v>
      </c>
      <c r="P296" s="29">
        <f t="shared" si="52"/>
        <v>2.25</v>
      </c>
      <c r="Q296" s="29">
        <f t="shared" si="52"/>
        <v>0.25</v>
      </c>
      <c r="R296" s="29">
        <f t="shared" si="52"/>
        <v>0</v>
      </c>
      <c r="S296" s="29">
        <f t="shared" si="52"/>
        <v>0.75</v>
      </c>
      <c r="T296" s="29">
        <f t="shared" si="52"/>
        <v>2</v>
      </c>
      <c r="U296" s="29">
        <f t="shared" si="52"/>
        <v>0.25</v>
      </c>
      <c r="V296" s="29">
        <f t="shared" si="52"/>
        <v>0.5</v>
      </c>
      <c r="W296" s="29">
        <f t="shared" si="52"/>
        <v>0.25</v>
      </c>
      <c r="X296" s="29">
        <f t="shared" si="52"/>
        <v>0.25</v>
      </c>
      <c r="Y296" s="29">
        <f t="shared" si="52"/>
        <v>0.25</v>
      </c>
      <c r="Z296" s="29">
        <f t="shared" si="52"/>
        <v>0</v>
      </c>
      <c r="AA296" s="29">
        <f t="shared" si="52"/>
        <v>0.75</v>
      </c>
      <c r="AB296" s="29">
        <f t="shared" si="52"/>
        <v>1.5</v>
      </c>
      <c r="AC296" s="29">
        <f t="shared" si="52"/>
        <v>0.5</v>
      </c>
      <c r="AD296" s="29">
        <f t="shared" si="52"/>
        <v>0.5</v>
      </c>
      <c r="AE296" s="29">
        <f t="shared" si="52"/>
        <v>0.75</v>
      </c>
      <c r="AF296" s="29">
        <f t="shared" si="52"/>
        <v>0.75</v>
      </c>
      <c r="AG296" s="29">
        <f t="shared" si="52"/>
        <v>0</v>
      </c>
      <c r="AH296" s="29">
        <f t="shared" si="52"/>
        <v>0.75</v>
      </c>
      <c r="AI296" s="29">
        <f t="shared" si="52"/>
        <v>0.25</v>
      </c>
      <c r="AJ296" s="29">
        <f t="shared" si="52"/>
        <v>2</v>
      </c>
      <c r="AK296" s="29">
        <f t="shared" si="52"/>
        <v>0</v>
      </c>
      <c r="AL296" s="29">
        <f t="shared" si="52"/>
        <v>3.25</v>
      </c>
      <c r="AM296" s="29">
        <f t="shared" si="52"/>
        <v>1.5</v>
      </c>
      <c r="AN296" s="29">
        <f t="shared" si="52"/>
        <v>1</v>
      </c>
      <c r="AO296" s="29">
        <f t="shared" si="52"/>
        <v>1.75</v>
      </c>
      <c r="AP296" s="29">
        <f t="shared" si="52"/>
        <v>2.75</v>
      </c>
      <c r="AQ296" s="29">
        <f t="shared" si="52"/>
        <v>0.5</v>
      </c>
      <c r="AR296" s="29">
        <f t="shared" si="52"/>
        <v>3.75</v>
      </c>
      <c r="AS296" s="29">
        <f t="shared" si="52"/>
        <v>0.25</v>
      </c>
      <c r="AT296" s="29">
        <f t="shared" si="52"/>
        <v>4</v>
      </c>
      <c r="AU296" s="29">
        <f t="shared" si="52"/>
        <v>0</v>
      </c>
      <c r="AV296" s="29">
        <f t="shared" si="52"/>
        <v>0</v>
      </c>
      <c r="AW296" s="29">
        <f t="shared" si="52"/>
        <v>0.5</v>
      </c>
      <c r="AX296" s="29">
        <f t="shared" si="52"/>
        <v>0</v>
      </c>
      <c r="AY296" s="29">
        <f t="shared" si="52"/>
        <v>0.25</v>
      </c>
      <c r="AZ296" s="29">
        <f t="shared" si="52"/>
        <v>0.75</v>
      </c>
      <c r="BA296" s="29">
        <f t="shared" si="52"/>
        <v>0</v>
      </c>
      <c r="BB296" s="29">
        <f t="shared" si="52"/>
        <v>0.5</v>
      </c>
      <c r="BC296" s="29">
        <f t="shared" si="52"/>
        <v>0.75</v>
      </c>
      <c r="BD296" s="29">
        <f t="shared" si="52"/>
        <v>0.5</v>
      </c>
      <c r="BE296" s="29">
        <f t="shared" si="52"/>
        <v>1</v>
      </c>
      <c r="BF296" s="29">
        <f t="shared" si="52"/>
        <v>0</v>
      </c>
      <c r="BG296" s="29">
        <f t="shared" si="52"/>
        <v>1</v>
      </c>
      <c r="BH296" s="29">
        <f t="shared" si="52"/>
        <v>0.25</v>
      </c>
      <c r="BI296" s="29">
        <f t="shared" si="52"/>
        <v>0.75</v>
      </c>
      <c r="BJ296" s="29">
        <f t="shared" si="52"/>
        <v>0.5</v>
      </c>
      <c r="BK296" s="29">
        <f t="shared" si="52"/>
        <v>0</v>
      </c>
      <c r="BL296" s="29">
        <f t="shared" si="52"/>
        <v>1.75</v>
      </c>
      <c r="BM296" s="29">
        <f t="shared" si="52"/>
        <v>0</v>
      </c>
      <c r="BN296" s="29">
        <f t="shared" si="52"/>
        <v>0.5</v>
      </c>
      <c r="BO296" s="29">
        <f t="shared" ref="BO296:CK296" si="53">AVERAGE(BO$172:BO$175)</f>
        <v>0.75</v>
      </c>
      <c r="BP296" s="29">
        <f t="shared" si="53"/>
        <v>1.25</v>
      </c>
      <c r="BQ296" s="29">
        <f t="shared" si="53"/>
        <v>0.25</v>
      </c>
      <c r="BR296" s="29">
        <f t="shared" si="53"/>
        <v>0</v>
      </c>
      <c r="BS296" s="29">
        <f t="shared" si="53"/>
        <v>0.25</v>
      </c>
      <c r="BT296" s="29">
        <f t="shared" si="53"/>
        <v>1.5</v>
      </c>
      <c r="BU296" s="29">
        <f t="shared" si="53"/>
        <v>1</v>
      </c>
      <c r="BV296" s="29">
        <f t="shared" si="53"/>
        <v>0.25</v>
      </c>
      <c r="BW296" s="29">
        <f t="shared" si="53"/>
        <v>1.25</v>
      </c>
      <c r="BX296" s="29">
        <f t="shared" si="53"/>
        <v>0.5</v>
      </c>
      <c r="BY296" s="29">
        <f t="shared" si="53"/>
        <v>0.5</v>
      </c>
      <c r="BZ296" s="29">
        <f t="shared" si="53"/>
        <v>0.75</v>
      </c>
      <c r="CA296" s="29">
        <f t="shared" si="53"/>
        <v>0.75</v>
      </c>
      <c r="CB296" s="29">
        <f t="shared" si="53"/>
        <v>2.5</v>
      </c>
      <c r="CC296" s="29">
        <f t="shared" si="53"/>
        <v>1.25</v>
      </c>
      <c r="CD296" s="29">
        <f t="shared" si="53"/>
        <v>3.25</v>
      </c>
      <c r="CE296" s="29">
        <f t="shared" si="53"/>
        <v>1</v>
      </c>
      <c r="CF296" s="29">
        <f t="shared" si="53"/>
        <v>0.5</v>
      </c>
      <c r="CG296" s="29">
        <f t="shared" si="53"/>
        <v>0.75</v>
      </c>
      <c r="CH296" s="29">
        <f t="shared" si="53"/>
        <v>2</v>
      </c>
      <c r="CI296" s="29">
        <f t="shared" si="53"/>
        <v>2.5</v>
      </c>
      <c r="CJ296" s="29">
        <f t="shared" si="53"/>
        <v>2.75</v>
      </c>
      <c r="CK296" s="29">
        <f t="shared" si="53"/>
        <v>0.75</v>
      </c>
    </row>
    <row r="297" spans="1:89" x14ac:dyDescent="0.25">
      <c r="A297" s="32" t="s">
        <v>189</v>
      </c>
      <c r="B297" s="29">
        <f>AVERAGE(B$164:B$175)</f>
        <v>1.3636363636363635</v>
      </c>
      <c r="C297" s="29">
        <f t="shared" ref="C297:BN297" si="54">AVERAGE(C$164:C$175)</f>
        <v>1.25</v>
      </c>
      <c r="D297" s="29">
        <f t="shared" si="54"/>
        <v>2.75</v>
      </c>
      <c r="E297" s="29">
        <f t="shared" si="54"/>
        <v>0.16666666666666666</v>
      </c>
      <c r="F297" s="29">
        <f t="shared" si="54"/>
        <v>1.75</v>
      </c>
      <c r="G297" s="29">
        <f t="shared" si="54"/>
        <v>1.6666666666666667</v>
      </c>
      <c r="H297" s="29">
        <f t="shared" si="54"/>
        <v>0.83333333333333337</v>
      </c>
      <c r="I297" s="29">
        <f t="shared" si="54"/>
        <v>0.41666666666666669</v>
      </c>
      <c r="J297" s="29">
        <f t="shared" si="54"/>
        <v>2.6666666666666665</v>
      </c>
      <c r="K297" s="29">
        <f t="shared" si="54"/>
        <v>0.16666666666666666</v>
      </c>
      <c r="L297" s="29">
        <f t="shared" si="54"/>
        <v>1</v>
      </c>
      <c r="M297" s="29">
        <f t="shared" si="54"/>
        <v>1.1666666666666667</v>
      </c>
      <c r="N297" s="29">
        <f t="shared" si="54"/>
        <v>0.66666666666666663</v>
      </c>
      <c r="O297" s="29">
        <f t="shared" si="54"/>
        <v>8.3333333333333329E-2</v>
      </c>
      <c r="P297" s="29">
        <f t="shared" si="54"/>
        <v>1.0833333333333333</v>
      </c>
      <c r="Q297" s="29">
        <f t="shared" si="54"/>
        <v>0.75</v>
      </c>
      <c r="R297" s="29">
        <f t="shared" si="54"/>
        <v>0.16666666666666666</v>
      </c>
      <c r="S297" s="29">
        <f t="shared" si="54"/>
        <v>1.1666666666666667</v>
      </c>
      <c r="T297" s="29">
        <f t="shared" si="54"/>
        <v>1.0833333333333333</v>
      </c>
      <c r="U297" s="29">
        <f t="shared" si="54"/>
        <v>0.75</v>
      </c>
      <c r="V297" s="29">
        <f t="shared" si="54"/>
        <v>0.25</v>
      </c>
      <c r="W297" s="29">
        <f t="shared" si="54"/>
        <v>0.75</v>
      </c>
      <c r="X297" s="29">
        <f t="shared" si="54"/>
        <v>0.33333333333333331</v>
      </c>
      <c r="Y297" s="29">
        <f t="shared" si="54"/>
        <v>0.5</v>
      </c>
      <c r="Z297" s="29">
        <f t="shared" si="54"/>
        <v>0.66666666666666663</v>
      </c>
      <c r="AA297" s="29">
        <f t="shared" si="54"/>
        <v>0.66666666666666663</v>
      </c>
      <c r="AB297" s="29">
        <f t="shared" si="54"/>
        <v>0.5</v>
      </c>
      <c r="AC297" s="29">
        <f t="shared" si="54"/>
        <v>0.33333333333333331</v>
      </c>
      <c r="AD297" s="29">
        <f t="shared" si="54"/>
        <v>0.91666666666666663</v>
      </c>
      <c r="AE297" s="29">
        <f t="shared" si="54"/>
        <v>0.58333333333333337</v>
      </c>
      <c r="AF297" s="29">
        <f t="shared" si="54"/>
        <v>0.75</v>
      </c>
      <c r="AG297" s="29">
        <f t="shared" si="54"/>
        <v>0.66666666666666663</v>
      </c>
      <c r="AH297" s="29">
        <f t="shared" si="54"/>
        <v>0.33333333333333331</v>
      </c>
      <c r="AI297" s="29">
        <f t="shared" si="54"/>
        <v>1.5</v>
      </c>
      <c r="AJ297" s="29">
        <f t="shared" si="54"/>
        <v>1.0909090909090908</v>
      </c>
      <c r="AK297" s="29">
        <f t="shared" si="54"/>
        <v>0.58333333333333337</v>
      </c>
      <c r="AL297" s="29">
        <f t="shared" si="54"/>
        <v>1.75</v>
      </c>
      <c r="AM297" s="29">
        <f t="shared" si="54"/>
        <v>1.5</v>
      </c>
      <c r="AN297" s="29">
        <f t="shared" si="54"/>
        <v>0.66666666666666663</v>
      </c>
      <c r="AO297" s="29">
        <f t="shared" si="54"/>
        <v>1.3333333333333333</v>
      </c>
      <c r="AP297" s="29">
        <f t="shared" si="54"/>
        <v>1.5833333333333333</v>
      </c>
      <c r="AQ297" s="29">
        <f t="shared" si="54"/>
        <v>0.58333333333333337</v>
      </c>
      <c r="AR297" s="29">
        <f t="shared" si="54"/>
        <v>1.5833333333333333</v>
      </c>
      <c r="AS297" s="29">
        <f t="shared" si="54"/>
        <v>0.41666666666666669</v>
      </c>
      <c r="AT297" s="29">
        <f t="shared" si="54"/>
        <v>2.5833333333333335</v>
      </c>
      <c r="AU297" s="29">
        <f t="shared" si="54"/>
        <v>0.54545454545454541</v>
      </c>
      <c r="AV297" s="29">
        <f t="shared" si="54"/>
        <v>0.41666666666666669</v>
      </c>
      <c r="AW297" s="29">
        <f t="shared" si="54"/>
        <v>0.91666666666666663</v>
      </c>
      <c r="AX297" s="29">
        <f t="shared" si="54"/>
        <v>0.41666666666666669</v>
      </c>
      <c r="AY297" s="29">
        <f t="shared" si="54"/>
        <v>8.3333333333333329E-2</v>
      </c>
      <c r="AZ297" s="29">
        <f t="shared" si="54"/>
        <v>0.75</v>
      </c>
      <c r="BA297" s="29">
        <f t="shared" si="54"/>
        <v>8.3333333333333329E-2</v>
      </c>
      <c r="BB297" s="29">
        <f t="shared" si="54"/>
        <v>0.75</v>
      </c>
      <c r="BC297" s="29">
        <f t="shared" si="54"/>
        <v>0.58333333333333337</v>
      </c>
      <c r="BD297" s="29">
        <f t="shared" si="54"/>
        <v>0.58333333333333337</v>
      </c>
      <c r="BE297" s="29">
        <f t="shared" si="54"/>
        <v>0.58333333333333337</v>
      </c>
      <c r="BF297" s="29">
        <f t="shared" si="54"/>
        <v>0.33333333333333331</v>
      </c>
      <c r="BG297" s="29">
        <f t="shared" si="54"/>
        <v>0.91666666666666663</v>
      </c>
      <c r="BH297" s="29">
        <f t="shared" si="54"/>
        <v>8.3333333333333329E-2</v>
      </c>
      <c r="BI297" s="29">
        <f t="shared" si="54"/>
        <v>0.75</v>
      </c>
      <c r="BJ297" s="29">
        <f t="shared" si="54"/>
        <v>0.33333333333333331</v>
      </c>
      <c r="BK297" s="29">
        <f t="shared" si="54"/>
        <v>0.90909090909090906</v>
      </c>
      <c r="BL297" s="29">
        <f t="shared" si="54"/>
        <v>1.1666666666666667</v>
      </c>
      <c r="BM297" s="29">
        <f t="shared" si="54"/>
        <v>0.83333333333333337</v>
      </c>
      <c r="BN297" s="29">
        <f t="shared" si="54"/>
        <v>1.3333333333333333</v>
      </c>
      <c r="BO297" s="29">
        <f t="shared" ref="BO297:CK297" si="55">AVERAGE(BO$164:BO$175)</f>
        <v>1.25</v>
      </c>
      <c r="BP297" s="29">
        <f t="shared" si="55"/>
        <v>0.75</v>
      </c>
      <c r="BQ297" s="29">
        <f t="shared" si="55"/>
        <v>0.66666666666666663</v>
      </c>
      <c r="BR297" s="29">
        <f t="shared" si="55"/>
        <v>0.33333333333333331</v>
      </c>
      <c r="BS297" s="29">
        <f t="shared" si="55"/>
        <v>8.3333333333333329E-2</v>
      </c>
      <c r="BT297" s="29">
        <f t="shared" si="55"/>
        <v>1.3333333333333333</v>
      </c>
      <c r="BU297" s="29">
        <f t="shared" si="55"/>
        <v>1.3333333333333333</v>
      </c>
      <c r="BV297" s="29">
        <f t="shared" si="55"/>
        <v>0.41666666666666669</v>
      </c>
      <c r="BW297" s="29">
        <f t="shared" si="55"/>
        <v>0.5</v>
      </c>
      <c r="BX297" s="29">
        <f t="shared" si="55"/>
        <v>0.58333333333333337</v>
      </c>
      <c r="BY297" s="29">
        <f t="shared" si="55"/>
        <v>1.4166666666666667</v>
      </c>
      <c r="BZ297" s="29">
        <f t="shared" si="55"/>
        <v>1.3333333333333333</v>
      </c>
      <c r="CA297" s="29">
        <f t="shared" si="55"/>
        <v>1.25</v>
      </c>
      <c r="CB297" s="29">
        <f t="shared" si="55"/>
        <v>2.6666666666666665</v>
      </c>
      <c r="CC297" s="29">
        <f t="shared" si="55"/>
        <v>0.66666666666666663</v>
      </c>
      <c r="CD297" s="29">
        <f t="shared" si="55"/>
        <v>2.8333333333333335</v>
      </c>
      <c r="CE297" s="29">
        <f t="shared" si="55"/>
        <v>0.58333333333333337</v>
      </c>
      <c r="CF297" s="29">
        <f t="shared" si="55"/>
        <v>0.58333333333333337</v>
      </c>
      <c r="CG297" s="29">
        <f t="shared" si="55"/>
        <v>0.41666666666666669</v>
      </c>
      <c r="CH297" s="29">
        <f t="shared" si="55"/>
        <v>1.4166666666666667</v>
      </c>
      <c r="CI297" s="29">
        <f t="shared" si="55"/>
        <v>2.1666666666666665</v>
      </c>
      <c r="CJ297" s="29">
        <f t="shared" si="55"/>
        <v>1.5833333333333333</v>
      </c>
      <c r="CK297" s="29">
        <f t="shared" si="55"/>
        <v>0.83333333333333337</v>
      </c>
    </row>
    <row r="298" spans="1:89" x14ac:dyDescent="0.25">
      <c r="A298" s="27" t="s">
        <v>115</v>
      </c>
      <c r="B298" s="29">
        <f>(B$308/24)*100</f>
        <v>4.1666666666666661</v>
      </c>
      <c r="C298" s="29">
        <f t="shared" ref="C298:BN298" si="56">(C$308/24)*100</f>
        <v>4.1666666666666661</v>
      </c>
      <c r="D298" s="29">
        <f t="shared" si="56"/>
        <v>4.1666666666666661</v>
      </c>
      <c r="E298" s="29">
        <f t="shared" si="56"/>
        <v>41.666666666666671</v>
      </c>
      <c r="F298" s="29">
        <f t="shared" si="56"/>
        <v>20.833333333333336</v>
      </c>
      <c r="G298" s="29">
        <f t="shared" si="56"/>
        <v>0</v>
      </c>
      <c r="H298" s="29">
        <f t="shared" si="56"/>
        <v>12.5</v>
      </c>
      <c r="I298" s="29">
        <f t="shared" si="56"/>
        <v>20.833333333333336</v>
      </c>
      <c r="J298" s="29">
        <f t="shared" si="56"/>
        <v>20.833333333333336</v>
      </c>
      <c r="K298" s="29">
        <f t="shared" si="56"/>
        <v>0</v>
      </c>
      <c r="L298" s="29">
        <f t="shared" si="56"/>
        <v>50</v>
      </c>
      <c r="M298" s="29">
        <f t="shared" si="56"/>
        <v>12.5</v>
      </c>
      <c r="N298" s="29">
        <f t="shared" si="56"/>
        <v>8.3333333333333321</v>
      </c>
      <c r="O298" s="29">
        <f t="shared" si="56"/>
        <v>4.1666666666666661</v>
      </c>
      <c r="P298" s="29">
        <f t="shared" si="56"/>
        <v>8.3333333333333321</v>
      </c>
      <c r="Q298" s="29">
        <f t="shared" si="56"/>
        <v>25</v>
      </c>
      <c r="R298" s="29">
        <f t="shared" si="56"/>
        <v>4.1666666666666661</v>
      </c>
      <c r="S298" s="29">
        <f t="shared" si="56"/>
        <v>0</v>
      </c>
      <c r="T298" s="29">
        <f t="shared" si="56"/>
        <v>8.3333333333333321</v>
      </c>
      <c r="U298" s="29">
        <f t="shared" si="56"/>
        <v>16.666666666666664</v>
      </c>
      <c r="V298" s="29">
        <f t="shared" si="56"/>
        <v>4.1666666666666661</v>
      </c>
      <c r="W298" s="29">
        <f t="shared" si="56"/>
        <v>33.333333333333329</v>
      </c>
      <c r="X298" s="29">
        <f t="shared" si="56"/>
        <v>0</v>
      </c>
      <c r="Y298" s="29">
        <f t="shared" si="56"/>
        <v>20.833333333333336</v>
      </c>
      <c r="Z298" s="29">
        <f t="shared" si="56"/>
        <v>33.333333333333329</v>
      </c>
      <c r="AA298" s="29">
        <f t="shared" si="56"/>
        <v>33.333333333333329</v>
      </c>
      <c r="AB298" s="29">
        <f t="shared" si="56"/>
        <v>37.5</v>
      </c>
      <c r="AC298" s="29">
        <f t="shared" si="56"/>
        <v>8.3333333333333321</v>
      </c>
      <c r="AD298" s="29">
        <f t="shared" si="56"/>
        <v>16.666666666666664</v>
      </c>
      <c r="AE298" s="29">
        <f t="shared" si="56"/>
        <v>37.5</v>
      </c>
      <c r="AF298" s="29">
        <f t="shared" si="56"/>
        <v>37.5</v>
      </c>
      <c r="AG298" s="29">
        <f t="shared" si="56"/>
        <v>0</v>
      </c>
      <c r="AH298" s="29">
        <f t="shared" si="56"/>
        <v>29.166666666666668</v>
      </c>
      <c r="AI298" s="29">
        <f t="shared" si="56"/>
        <v>33.333333333333329</v>
      </c>
      <c r="AJ298" s="29">
        <f t="shared" si="56"/>
        <v>16.666666666666664</v>
      </c>
      <c r="AK298" s="29">
        <f t="shared" si="56"/>
        <v>0</v>
      </c>
      <c r="AL298" s="29">
        <f t="shared" si="56"/>
        <v>16.666666666666664</v>
      </c>
      <c r="AM298" s="29">
        <f t="shared" si="56"/>
        <v>16.666666666666664</v>
      </c>
      <c r="AN298" s="29">
        <f t="shared" si="56"/>
        <v>29.166666666666668</v>
      </c>
      <c r="AO298" s="29">
        <f t="shared" si="56"/>
        <v>20.833333333333336</v>
      </c>
      <c r="AP298" s="29">
        <f t="shared" si="56"/>
        <v>25</v>
      </c>
      <c r="AQ298" s="29">
        <f t="shared" si="56"/>
        <v>33.333333333333329</v>
      </c>
      <c r="AR298" s="29">
        <f t="shared" si="56"/>
        <v>8.3333333333333321</v>
      </c>
      <c r="AS298" s="29">
        <f t="shared" si="56"/>
        <v>0</v>
      </c>
      <c r="AT298" s="29">
        <f t="shared" si="56"/>
        <v>8.3333333333333321</v>
      </c>
      <c r="AU298" s="29">
        <f t="shared" si="56"/>
        <v>45.833333333333329</v>
      </c>
      <c r="AV298" s="29">
        <f t="shared" si="56"/>
        <v>50</v>
      </c>
      <c r="AW298" s="29">
        <f t="shared" si="56"/>
        <v>8.3333333333333321</v>
      </c>
      <c r="AX298" s="29">
        <f t="shared" si="56"/>
        <v>12.5</v>
      </c>
      <c r="AY298" s="29">
        <f t="shared" si="56"/>
        <v>0</v>
      </c>
      <c r="AZ298" s="29">
        <f t="shared" si="56"/>
        <v>12.5</v>
      </c>
      <c r="BA298" s="29">
        <f t="shared" si="56"/>
        <v>0</v>
      </c>
      <c r="BB298" s="29">
        <f t="shared" si="56"/>
        <v>16.666666666666664</v>
      </c>
      <c r="BC298" s="29">
        <f t="shared" si="56"/>
        <v>37.5</v>
      </c>
      <c r="BD298" s="29">
        <f t="shared" si="56"/>
        <v>37.5</v>
      </c>
      <c r="BE298" s="29">
        <f t="shared" si="56"/>
        <v>8.3333333333333321</v>
      </c>
      <c r="BF298" s="29">
        <f t="shared" si="56"/>
        <v>12.5</v>
      </c>
      <c r="BG298" s="29">
        <f t="shared" si="56"/>
        <v>20.833333333333336</v>
      </c>
      <c r="BH298" s="29">
        <f t="shared" si="56"/>
        <v>4.1666666666666661</v>
      </c>
      <c r="BI298" s="29">
        <f t="shared" si="56"/>
        <v>29.166666666666668</v>
      </c>
      <c r="BJ298" s="29">
        <f t="shared" si="56"/>
        <v>16.666666666666664</v>
      </c>
      <c r="BK298" s="29">
        <f t="shared" si="56"/>
        <v>0</v>
      </c>
      <c r="BL298" s="29">
        <f t="shared" si="56"/>
        <v>12.5</v>
      </c>
      <c r="BM298" s="29">
        <f t="shared" si="56"/>
        <v>8.3333333333333321</v>
      </c>
      <c r="BN298" s="29">
        <f t="shared" si="56"/>
        <v>37.5</v>
      </c>
      <c r="BO298" s="29">
        <f t="shared" ref="BO298:CK298" si="57">(BO$308/24)*100</f>
        <v>54.166666666666664</v>
      </c>
      <c r="BP298" s="29">
        <f t="shared" si="57"/>
        <v>12.5</v>
      </c>
      <c r="BQ298" s="29">
        <f t="shared" si="57"/>
        <v>41.666666666666671</v>
      </c>
      <c r="BR298" s="29">
        <f t="shared" si="57"/>
        <v>33.333333333333329</v>
      </c>
      <c r="BS298" s="29">
        <f t="shared" si="57"/>
        <v>4.1666666666666661</v>
      </c>
      <c r="BT298" s="29">
        <f t="shared" si="57"/>
        <v>0</v>
      </c>
      <c r="BU298" s="29">
        <f t="shared" si="57"/>
        <v>25</v>
      </c>
      <c r="BV298" s="29">
        <f t="shared" si="57"/>
        <v>0</v>
      </c>
      <c r="BW298" s="29">
        <f t="shared" si="57"/>
        <v>58.333333333333336</v>
      </c>
      <c r="BX298" s="29">
        <f t="shared" si="57"/>
        <v>16.666666666666664</v>
      </c>
      <c r="BY298" s="29">
        <f t="shared" si="57"/>
        <v>29.166666666666668</v>
      </c>
      <c r="BZ298" s="29">
        <f t="shared" si="57"/>
        <v>45.833333333333329</v>
      </c>
      <c r="CA298" s="29">
        <f t="shared" si="57"/>
        <v>0</v>
      </c>
      <c r="CB298" s="29">
        <f t="shared" si="57"/>
        <v>0</v>
      </c>
      <c r="CC298" s="29">
        <f t="shared" si="57"/>
        <v>8.3333333333333321</v>
      </c>
      <c r="CD298" s="29">
        <f t="shared" si="57"/>
        <v>4.1666666666666661</v>
      </c>
      <c r="CE298" s="29">
        <f t="shared" si="57"/>
        <v>4.1666666666666661</v>
      </c>
      <c r="CF298" s="29">
        <f t="shared" si="57"/>
        <v>16.666666666666664</v>
      </c>
      <c r="CG298" s="29">
        <f t="shared" si="57"/>
        <v>54.166666666666664</v>
      </c>
      <c r="CH298" s="29">
        <f t="shared" si="57"/>
        <v>25</v>
      </c>
      <c r="CI298" s="29">
        <f t="shared" si="57"/>
        <v>0</v>
      </c>
      <c r="CJ298" s="29">
        <f t="shared" si="57"/>
        <v>8.3333333333333321</v>
      </c>
      <c r="CK298" s="29">
        <f t="shared" si="57"/>
        <v>33.333333333333329</v>
      </c>
    </row>
    <row r="299" spans="1:89" x14ac:dyDescent="0.25">
      <c r="A299" s="27" t="s">
        <v>116</v>
      </c>
      <c r="B299" s="29">
        <f>(B$309/24)*100</f>
        <v>95.833333333333343</v>
      </c>
      <c r="C299" s="29">
        <f t="shared" ref="C299:BN299" si="58">(C$309/24)*100</f>
        <v>58.333333333333336</v>
      </c>
      <c r="D299" s="29">
        <f t="shared" si="58"/>
        <v>75</v>
      </c>
      <c r="E299" s="29">
        <f t="shared" si="58"/>
        <v>58.333333333333336</v>
      </c>
      <c r="F299" s="29">
        <f t="shared" si="58"/>
        <v>45.833333333333329</v>
      </c>
      <c r="G299" s="29">
        <f t="shared" si="58"/>
        <v>83.333333333333343</v>
      </c>
      <c r="H299" s="29">
        <f t="shared" si="58"/>
        <v>75</v>
      </c>
      <c r="I299" s="29">
        <f t="shared" si="58"/>
        <v>29.166666666666668</v>
      </c>
      <c r="J299" s="29">
        <f t="shared" si="58"/>
        <v>70.833333333333343</v>
      </c>
      <c r="K299" s="29">
        <f t="shared" si="58"/>
        <v>95.833333333333343</v>
      </c>
      <c r="L299" s="29">
        <f t="shared" si="58"/>
        <v>41.666666666666671</v>
      </c>
      <c r="M299" s="29">
        <f t="shared" si="58"/>
        <v>54.166666666666664</v>
      </c>
      <c r="N299" s="29">
        <f t="shared" si="58"/>
        <v>75</v>
      </c>
      <c r="O299" s="29">
        <f t="shared" si="58"/>
        <v>45.833333333333329</v>
      </c>
      <c r="P299" s="29">
        <f t="shared" si="58"/>
        <v>62.5</v>
      </c>
      <c r="Q299" s="29">
        <f t="shared" si="58"/>
        <v>66.666666666666657</v>
      </c>
      <c r="R299" s="29">
        <f t="shared" si="58"/>
        <v>58.333333333333336</v>
      </c>
      <c r="S299" s="29">
        <f t="shared" si="58"/>
        <v>75</v>
      </c>
      <c r="T299" s="29">
        <f t="shared" si="58"/>
        <v>75</v>
      </c>
      <c r="U299" s="29">
        <f t="shared" si="58"/>
        <v>33.333333333333329</v>
      </c>
      <c r="V299" s="29">
        <f t="shared" si="58"/>
        <v>45.833333333333329</v>
      </c>
      <c r="W299" s="29">
        <f t="shared" si="58"/>
        <v>62.5</v>
      </c>
      <c r="X299" s="29">
        <f t="shared" si="58"/>
        <v>95.833333333333343</v>
      </c>
      <c r="Y299" s="29">
        <f t="shared" si="58"/>
        <v>50</v>
      </c>
      <c r="Z299" s="29">
        <f t="shared" si="58"/>
        <v>50</v>
      </c>
      <c r="AA299" s="29">
        <f t="shared" si="58"/>
        <v>54.166666666666664</v>
      </c>
      <c r="AB299" s="29">
        <f t="shared" si="58"/>
        <v>62.5</v>
      </c>
      <c r="AC299" s="29">
        <f t="shared" si="58"/>
        <v>66.666666666666657</v>
      </c>
      <c r="AD299" s="29">
        <f t="shared" si="58"/>
        <v>79.166666666666657</v>
      </c>
      <c r="AE299" s="29">
        <f t="shared" si="58"/>
        <v>41.666666666666671</v>
      </c>
      <c r="AF299" s="29">
        <f t="shared" si="58"/>
        <v>50</v>
      </c>
      <c r="AG299" s="29">
        <f t="shared" si="58"/>
        <v>45.833333333333329</v>
      </c>
      <c r="AH299" s="29">
        <f t="shared" si="58"/>
        <v>50</v>
      </c>
      <c r="AI299" s="29">
        <f t="shared" si="58"/>
        <v>50</v>
      </c>
      <c r="AJ299" s="29">
        <f t="shared" si="58"/>
        <v>70.833333333333343</v>
      </c>
      <c r="AK299" s="29">
        <f t="shared" si="58"/>
        <v>66.666666666666657</v>
      </c>
      <c r="AL299" s="29">
        <f t="shared" si="58"/>
        <v>66.666666666666657</v>
      </c>
      <c r="AM299" s="29">
        <f t="shared" si="58"/>
        <v>62.5</v>
      </c>
      <c r="AN299" s="29">
        <f t="shared" si="58"/>
        <v>50</v>
      </c>
      <c r="AO299" s="29">
        <f t="shared" si="58"/>
        <v>58.333333333333336</v>
      </c>
      <c r="AP299" s="29">
        <f t="shared" si="58"/>
        <v>54.166666666666664</v>
      </c>
      <c r="AQ299" s="29">
        <f t="shared" si="58"/>
        <v>62.5</v>
      </c>
      <c r="AR299" s="29">
        <f t="shared" si="58"/>
        <v>66.666666666666657</v>
      </c>
      <c r="AS299" s="29">
        <f t="shared" si="58"/>
        <v>91.666666666666657</v>
      </c>
      <c r="AT299" s="29">
        <f t="shared" si="58"/>
        <v>87.5</v>
      </c>
      <c r="AU299" s="29">
        <f t="shared" si="58"/>
        <v>45.833333333333329</v>
      </c>
      <c r="AV299" s="29">
        <f t="shared" si="58"/>
        <v>45.833333333333329</v>
      </c>
      <c r="AW299" s="29">
        <f t="shared" si="58"/>
        <v>70.833333333333343</v>
      </c>
      <c r="AX299" s="29">
        <f t="shared" si="58"/>
        <v>70.833333333333343</v>
      </c>
      <c r="AY299" s="29">
        <f t="shared" si="58"/>
        <v>54.166666666666664</v>
      </c>
      <c r="AZ299" s="29">
        <f t="shared" si="58"/>
        <v>79.166666666666657</v>
      </c>
      <c r="BA299" s="29">
        <f t="shared" si="58"/>
        <v>70.833333333333343</v>
      </c>
      <c r="BB299" s="29">
        <f t="shared" si="58"/>
        <v>54.166666666666664</v>
      </c>
      <c r="BC299" s="29">
        <f t="shared" si="58"/>
        <v>54.166666666666664</v>
      </c>
      <c r="BD299" s="29">
        <f t="shared" si="58"/>
        <v>41.666666666666671</v>
      </c>
      <c r="BE299" s="29">
        <f t="shared" si="58"/>
        <v>91.666666666666657</v>
      </c>
      <c r="BF299" s="29">
        <f t="shared" si="58"/>
        <v>87.5</v>
      </c>
      <c r="BG299" s="29">
        <f t="shared" si="58"/>
        <v>58.333333333333336</v>
      </c>
      <c r="BH299" s="29">
        <f t="shared" si="58"/>
        <v>75</v>
      </c>
      <c r="BI299" s="29">
        <f t="shared" si="58"/>
        <v>45.833333333333329</v>
      </c>
      <c r="BJ299" s="29">
        <f t="shared" si="58"/>
        <v>83.333333333333343</v>
      </c>
      <c r="BK299" s="29">
        <f t="shared" si="58"/>
        <v>83.333333333333343</v>
      </c>
      <c r="BL299" s="29">
        <f t="shared" si="58"/>
        <v>75</v>
      </c>
      <c r="BM299" s="29">
        <f t="shared" si="58"/>
        <v>62.5</v>
      </c>
      <c r="BN299" s="29">
        <f t="shared" si="58"/>
        <v>41.666666666666671</v>
      </c>
      <c r="BO299" s="29">
        <f t="shared" ref="BO299:CK299" si="59">(BO$309/24)*100</f>
        <v>29.166666666666668</v>
      </c>
      <c r="BP299" s="29">
        <f t="shared" si="59"/>
        <v>62.5</v>
      </c>
      <c r="BQ299" s="29">
        <f t="shared" si="59"/>
        <v>45.833333333333329</v>
      </c>
      <c r="BR299" s="29">
        <f t="shared" si="59"/>
        <v>58.333333333333336</v>
      </c>
      <c r="BS299" s="29">
        <f t="shared" si="59"/>
        <v>58.333333333333336</v>
      </c>
      <c r="BT299" s="29">
        <f t="shared" si="59"/>
        <v>100</v>
      </c>
      <c r="BU299" s="29">
        <f t="shared" si="59"/>
        <v>75</v>
      </c>
      <c r="BV299" s="29">
        <f t="shared" si="59"/>
        <v>37.5</v>
      </c>
      <c r="BW299" s="29">
        <f t="shared" si="59"/>
        <v>33.333333333333329</v>
      </c>
      <c r="BX299" s="29">
        <f t="shared" si="59"/>
        <v>79.166666666666657</v>
      </c>
      <c r="BY299" s="29">
        <f t="shared" si="59"/>
        <v>54.166666666666664</v>
      </c>
      <c r="BZ299" s="29">
        <f t="shared" si="59"/>
        <v>16.666666666666664</v>
      </c>
      <c r="CA299" s="29">
        <f t="shared" si="59"/>
        <v>70.833333333333343</v>
      </c>
      <c r="CB299" s="29">
        <f t="shared" si="59"/>
        <v>54.166666666666664</v>
      </c>
      <c r="CC299" s="29">
        <f t="shared" si="59"/>
        <v>75</v>
      </c>
      <c r="CD299" s="29">
        <f t="shared" si="59"/>
        <v>54.166666666666664</v>
      </c>
      <c r="CE299" s="29">
        <f t="shared" si="59"/>
        <v>91.666666666666657</v>
      </c>
      <c r="CF299" s="29">
        <f t="shared" si="59"/>
        <v>66.666666666666657</v>
      </c>
      <c r="CG299" s="29">
        <f t="shared" si="59"/>
        <v>41.666666666666671</v>
      </c>
      <c r="CH299" s="29">
        <f t="shared" si="59"/>
        <v>58.333333333333336</v>
      </c>
      <c r="CI299" s="29">
        <f t="shared" si="59"/>
        <v>66.666666666666657</v>
      </c>
      <c r="CJ299" s="29">
        <f t="shared" si="59"/>
        <v>62.5</v>
      </c>
      <c r="CK299" s="29">
        <f t="shared" si="59"/>
        <v>58.333333333333336</v>
      </c>
    </row>
    <row r="300" spans="1:89" x14ac:dyDescent="0.25">
      <c r="A300" s="27" t="s">
        <v>117</v>
      </c>
      <c r="B300" s="29">
        <f>(B$310/24)*100</f>
        <v>0</v>
      </c>
      <c r="C300" s="29">
        <f t="shared" ref="C300:BN300" si="60">(C$310/24)*100</f>
        <v>33.333333333333329</v>
      </c>
      <c r="D300" s="29">
        <f t="shared" si="60"/>
        <v>20.833333333333336</v>
      </c>
      <c r="E300" s="29">
        <f t="shared" si="60"/>
        <v>0</v>
      </c>
      <c r="F300" s="29">
        <f t="shared" si="60"/>
        <v>33.333333333333329</v>
      </c>
      <c r="G300" s="29">
        <f t="shared" si="60"/>
        <v>16.666666666666664</v>
      </c>
      <c r="H300" s="29">
        <f t="shared" si="60"/>
        <v>12.5</v>
      </c>
      <c r="I300" s="29">
        <f t="shared" si="60"/>
        <v>50</v>
      </c>
      <c r="J300" s="29">
        <f t="shared" si="60"/>
        <v>8.3333333333333321</v>
      </c>
      <c r="K300" s="29">
        <f t="shared" si="60"/>
        <v>4.1666666666666661</v>
      </c>
      <c r="L300" s="29">
        <f t="shared" si="60"/>
        <v>8.3333333333333321</v>
      </c>
      <c r="M300" s="29">
        <f t="shared" si="60"/>
        <v>33.333333333333329</v>
      </c>
      <c r="N300" s="29">
        <f t="shared" si="60"/>
        <v>16.666666666666664</v>
      </c>
      <c r="O300" s="29">
        <f t="shared" si="60"/>
        <v>50</v>
      </c>
      <c r="P300" s="29">
        <f t="shared" si="60"/>
        <v>29.166666666666668</v>
      </c>
      <c r="Q300" s="29">
        <f t="shared" si="60"/>
        <v>4.1666666666666661</v>
      </c>
      <c r="R300" s="29">
        <f t="shared" si="60"/>
        <v>37.5</v>
      </c>
      <c r="S300" s="29">
        <f t="shared" si="60"/>
        <v>25</v>
      </c>
      <c r="T300" s="29">
        <f t="shared" si="60"/>
        <v>16.666666666666664</v>
      </c>
      <c r="U300" s="29">
        <f t="shared" si="60"/>
        <v>50</v>
      </c>
      <c r="V300" s="29">
        <f t="shared" si="60"/>
        <v>50</v>
      </c>
      <c r="W300" s="29">
        <f t="shared" si="60"/>
        <v>4.1666666666666661</v>
      </c>
      <c r="X300" s="29">
        <f t="shared" si="60"/>
        <v>4.1666666666666661</v>
      </c>
      <c r="Y300" s="29">
        <f t="shared" si="60"/>
        <v>29.166666666666668</v>
      </c>
      <c r="Z300" s="29">
        <f t="shared" si="60"/>
        <v>16.666666666666664</v>
      </c>
      <c r="AA300" s="29">
        <f t="shared" si="60"/>
        <v>12.5</v>
      </c>
      <c r="AB300" s="29">
        <f t="shared" si="60"/>
        <v>0</v>
      </c>
      <c r="AC300" s="29">
        <f t="shared" si="60"/>
        <v>25</v>
      </c>
      <c r="AD300" s="29">
        <f t="shared" si="60"/>
        <v>4.1666666666666661</v>
      </c>
      <c r="AE300" s="29">
        <f t="shared" si="60"/>
        <v>20.833333333333336</v>
      </c>
      <c r="AF300" s="29">
        <f t="shared" si="60"/>
        <v>12.5</v>
      </c>
      <c r="AG300" s="29">
        <f t="shared" si="60"/>
        <v>50</v>
      </c>
      <c r="AH300" s="29">
        <f t="shared" si="60"/>
        <v>20.833333333333336</v>
      </c>
      <c r="AI300" s="29">
        <f t="shared" si="60"/>
        <v>16.666666666666664</v>
      </c>
      <c r="AJ300" s="29">
        <f t="shared" si="60"/>
        <v>12.5</v>
      </c>
      <c r="AK300" s="29">
        <f t="shared" si="60"/>
        <v>33.333333333333329</v>
      </c>
      <c r="AL300" s="29">
        <f t="shared" si="60"/>
        <v>16.666666666666664</v>
      </c>
      <c r="AM300" s="29">
        <f t="shared" si="60"/>
        <v>20.833333333333336</v>
      </c>
      <c r="AN300" s="29">
        <f t="shared" si="60"/>
        <v>20.833333333333336</v>
      </c>
      <c r="AO300" s="29">
        <f t="shared" si="60"/>
        <v>20.833333333333336</v>
      </c>
      <c r="AP300" s="29">
        <f t="shared" si="60"/>
        <v>20.833333333333336</v>
      </c>
      <c r="AQ300" s="29">
        <f t="shared" si="60"/>
        <v>4.1666666666666661</v>
      </c>
      <c r="AR300" s="29">
        <f t="shared" si="60"/>
        <v>20.833333333333336</v>
      </c>
      <c r="AS300" s="29">
        <f t="shared" si="60"/>
        <v>8.3333333333333321</v>
      </c>
      <c r="AT300" s="29">
        <f t="shared" si="60"/>
        <v>4.1666666666666661</v>
      </c>
      <c r="AU300" s="29">
        <f t="shared" si="60"/>
        <v>8.3333333333333321</v>
      </c>
      <c r="AV300" s="29">
        <f t="shared" si="60"/>
        <v>4.1666666666666661</v>
      </c>
      <c r="AW300" s="29">
        <f t="shared" si="60"/>
        <v>20.833333333333336</v>
      </c>
      <c r="AX300" s="29">
        <f t="shared" si="60"/>
        <v>16.666666666666664</v>
      </c>
      <c r="AY300" s="29">
        <f t="shared" si="60"/>
        <v>45.833333333333329</v>
      </c>
      <c r="AZ300" s="29">
        <f t="shared" si="60"/>
        <v>8.3333333333333321</v>
      </c>
      <c r="BA300" s="29">
        <f t="shared" si="60"/>
        <v>29.166666666666668</v>
      </c>
      <c r="BB300" s="29">
        <f t="shared" si="60"/>
        <v>29.166666666666668</v>
      </c>
      <c r="BC300" s="29">
        <f t="shared" si="60"/>
        <v>8.3333333333333321</v>
      </c>
      <c r="BD300" s="29">
        <f t="shared" si="60"/>
        <v>20.833333333333336</v>
      </c>
      <c r="BE300" s="29">
        <f t="shared" si="60"/>
        <v>0</v>
      </c>
      <c r="BF300" s="29">
        <f t="shared" si="60"/>
        <v>0</v>
      </c>
      <c r="BG300" s="29">
        <f t="shared" si="60"/>
        <v>20.833333333333336</v>
      </c>
      <c r="BH300" s="29">
        <f t="shared" si="60"/>
        <v>20.833333333333336</v>
      </c>
      <c r="BI300" s="29">
        <f t="shared" si="60"/>
        <v>25</v>
      </c>
      <c r="BJ300" s="29">
        <f t="shared" si="60"/>
        <v>0</v>
      </c>
      <c r="BK300" s="29">
        <f t="shared" si="60"/>
        <v>16.666666666666664</v>
      </c>
      <c r="BL300" s="29">
        <f t="shared" si="60"/>
        <v>12.5</v>
      </c>
      <c r="BM300" s="29">
        <f t="shared" si="60"/>
        <v>29.166666666666668</v>
      </c>
      <c r="BN300" s="29">
        <f t="shared" si="60"/>
        <v>20.833333333333336</v>
      </c>
      <c r="BO300" s="29">
        <f t="shared" ref="BO300:CK300" si="61">(BO$310/24)*100</f>
        <v>16.666666666666664</v>
      </c>
      <c r="BP300" s="29">
        <f t="shared" si="61"/>
        <v>25</v>
      </c>
      <c r="BQ300" s="29">
        <f t="shared" si="61"/>
        <v>12.5</v>
      </c>
      <c r="BR300" s="29">
        <f t="shared" si="61"/>
        <v>8.3333333333333321</v>
      </c>
      <c r="BS300" s="29">
        <f t="shared" si="61"/>
        <v>37.5</v>
      </c>
      <c r="BT300" s="29">
        <f t="shared" si="61"/>
        <v>0</v>
      </c>
      <c r="BU300" s="29">
        <f t="shared" si="61"/>
        <v>0</v>
      </c>
      <c r="BV300" s="29">
        <f t="shared" si="61"/>
        <v>62.5</v>
      </c>
      <c r="BW300" s="29">
        <f t="shared" si="61"/>
        <v>8.3333333333333321</v>
      </c>
      <c r="BX300" s="29">
        <f t="shared" si="61"/>
        <v>4.1666666666666661</v>
      </c>
      <c r="BY300" s="29">
        <f t="shared" si="61"/>
        <v>16.666666666666664</v>
      </c>
      <c r="BZ300" s="29">
        <f t="shared" si="61"/>
        <v>33.333333333333329</v>
      </c>
      <c r="CA300" s="29">
        <f t="shared" si="61"/>
        <v>29.166666666666668</v>
      </c>
      <c r="CB300" s="29">
        <f t="shared" si="61"/>
        <v>45.833333333333329</v>
      </c>
      <c r="CC300" s="29">
        <f t="shared" si="61"/>
        <v>16.666666666666664</v>
      </c>
      <c r="CD300" s="29">
        <f t="shared" si="61"/>
        <v>41.666666666666671</v>
      </c>
      <c r="CE300" s="29">
        <f t="shared" si="61"/>
        <v>4.1666666666666661</v>
      </c>
      <c r="CF300" s="29">
        <f t="shared" si="61"/>
        <v>16.666666666666664</v>
      </c>
      <c r="CG300" s="29">
        <f t="shared" si="61"/>
        <v>4.1666666666666661</v>
      </c>
      <c r="CH300" s="29">
        <f t="shared" si="61"/>
        <v>16.666666666666664</v>
      </c>
      <c r="CI300" s="29">
        <f t="shared" si="61"/>
        <v>33.333333333333329</v>
      </c>
      <c r="CJ300" s="29">
        <f t="shared" si="61"/>
        <v>29.166666666666668</v>
      </c>
      <c r="CK300" s="29">
        <f t="shared" si="61"/>
        <v>8.3333333333333321</v>
      </c>
    </row>
    <row r="301" spans="1:89" x14ac:dyDescent="0.25">
      <c r="A301" s="27" t="s">
        <v>591</v>
      </c>
      <c r="B301" s="29">
        <f>AVERAGE(B$177:B$201)</f>
        <v>37.541666666666664</v>
      </c>
      <c r="C301" s="29">
        <f t="shared" ref="C301:BN301" si="62">AVERAGE(C$177:C$201)</f>
        <v>50</v>
      </c>
      <c r="D301" s="29">
        <f t="shared" si="62"/>
        <v>44.583333333333336</v>
      </c>
      <c r="E301" s="29">
        <f t="shared" si="62"/>
        <v>21.333333333333332</v>
      </c>
      <c r="F301" s="29">
        <f t="shared" si="62"/>
        <v>43.333333333333336</v>
      </c>
      <c r="G301" s="29">
        <f t="shared" si="62"/>
        <v>44.375</v>
      </c>
      <c r="H301" s="29">
        <f t="shared" si="62"/>
        <v>36.875</v>
      </c>
      <c r="I301" s="29">
        <f t="shared" si="62"/>
        <v>49.375</v>
      </c>
      <c r="J301" s="29">
        <f t="shared" si="62"/>
        <v>29.791666666666668</v>
      </c>
      <c r="K301" s="29">
        <f t="shared" si="62"/>
        <v>40</v>
      </c>
      <c r="L301" s="29">
        <f t="shared" si="62"/>
        <v>21.833333333333332</v>
      </c>
      <c r="M301" s="29">
        <f t="shared" si="62"/>
        <v>40.625</v>
      </c>
      <c r="N301" s="29">
        <f t="shared" si="62"/>
        <v>37.5</v>
      </c>
      <c r="O301" s="29">
        <f t="shared" si="62"/>
        <v>50.625</v>
      </c>
      <c r="P301" s="29">
        <f t="shared" si="62"/>
        <v>42.916666666666664</v>
      </c>
      <c r="Q301" s="29">
        <f t="shared" si="62"/>
        <v>28.130434782608695</v>
      </c>
      <c r="R301" s="29">
        <f t="shared" si="62"/>
        <v>46.875</v>
      </c>
      <c r="S301" s="29">
        <f t="shared" si="62"/>
        <v>46.666666666666664</v>
      </c>
      <c r="T301" s="29">
        <f t="shared" si="62"/>
        <v>38.958333333333336</v>
      </c>
      <c r="U301" s="29">
        <f t="shared" si="62"/>
        <v>45.625</v>
      </c>
      <c r="V301" s="29">
        <f t="shared" si="62"/>
        <v>48.916666666666664</v>
      </c>
      <c r="W301" s="29">
        <f t="shared" si="62"/>
        <v>25.625</v>
      </c>
      <c r="X301" s="29">
        <f t="shared" si="62"/>
        <v>41.666666666666664</v>
      </c>
      <c r="Y301" s="29">
        <f t="shared" si="62"/>
        <v>36.666666666666664</v>
      </c>
      <c r="Z301" s="29">
        <f t="shared" si="62"/>
        <v>30.416666666666668</v>
      </c>
      <c r="AA301" s="29">
        <f t="shared" si="62"/>
        <v>29.166666666666668</v>
      </c>
      <c r="AB301" s="29">
        <f t="shared" si="62"/>
        <v>23.125</v>
      </c>
      <c r="AC301" s="29">
        <f t="shared" si="62"/>
        <v>42.5</v>
      </c>
      <c r="AD301" s="29">
        <f t="shared" si="62"/>
        <v>33.541666666666664</v>
      </c>
      <c r="AE301" s="29">
        <f t="shared" si="62"/>
        <v>33.541666666666664</v>
      </c>
      <c r="AF301" s="29">
        <f t="shared" si="62"/>
        <v>27.916666666666668</v>
      </c>
      <c r="AG301" s="29">
        <f t="shared" si="62"/>
        <v>50.869565217391305</v>
      </c>
      <c r="AH301" s="29">
        <f t="shared" si="62"/>
        <v>34.375</v>
      </c>
      <c r="AI301" s="29">
        <f t="shared" si="62"/>
        <v>27.916666666666668</v>
      </c>
      <c r="AJ301" s="29">
        <f t="shared" si="62"/>
        <v>32.083333333333336</v>
      </c>
      <c r="AK301" s="29">
        <f t="shared" si="62"/>
        <v>42.708333333333336</v>
      </c>
      <c r="AL301" s="29">
        <f t="shared" si="62"/>
        <v>37.708333333333336</v>
      </c>
      <c r="AM301" s="29">
        <f t="shared" si="62"/>
        <v>38.75</v>
      </c>
      <c r="AN301" s="29">
        <f t="shared" si="62"/>
        <v>30</v>
      </c>
      <c r="AO301" s="29">
        <f t="shared" si="62"/>
        <v>37.5</v>
      </c>
      <c r="AP301" s="29">
        <f t="shared" si="62"/>
        <v>32.708333333333336</v>
      </c>
      <c r="AQ301" s="29">
        <f t="shared" si="62"/>
        <v>26.25</v>
      </c>
      <c r="AR301" s="29">
        <f t="shared" si="62"/>
        <v>37.826086956521742</v>
      </c>
      <c r="AS301" s="29">
        <f t="shared" si="62"/>
        <v>39.791666666666664</v>
      </c>
      <c r="AT301" s="29">
        <f t="shared" si="62"/>
        <v>38.333333333333336</v>
      </c>
      <c r="AU301" s="29">
        <f t="shared" si="62"/>
        <v>25.625</v>
      </c>
      <c r="AV301" s="29">
        <f t="shared" si="62"/>
        <v>24.583333333333332</v>
      </c>
      <c r="AW301" s="29">
        <f t="shared" si="62"/>
        <v>41.041666666666664</v>
      </c>
      <c r="AX301" s="29">
        <f t="shared" si="62"/>
        <v>40</v>
      </c>
      <c r="AY301" s="29">
        <f t="shared" si="62"/>
        <v>51.666666666666664</v>
      </c>
      <c r="AZ301" s="29">
        <f t="shared" si="62"/>
        <v>33.541666666666664</v>
      </c>
      <c r="BA301" s="29">
        <f t="shared" si="62"/>
        <v>47.5</v>
      </c>
      <c r="BB301" s="29">
        <f t="shared" si="62"/>
        <v>36.25</v>
      </c>
      <c r="BC301" s="29">
        <f t="shared" si="62"/>
        <v>25.416666666666668</v>
      </c>
      <c r="BD301" s="29">
        <f t="shared" si="62"/>
        <v>30.833333333333332</v>
      </c>
      <c r="BE301" s="29">
        <f t="shared" si="62"/>
        <v>32.708333333333336</v>
      </c>
      <c r="BF301" s="29">
        <f t="shared" si="62"/>
        <v>33.333333333333336</v>
      </c>
      <c r="BG301" s="29">
        <f t="shared" si="62"/>
        <v>34.791666666666664</v>
      </c>
      <c r="BH301" s="29">
        <f t="shared" si="62"/>
        <v>39.125</v>
      </c>
      <c r="BI301" s="29">
        <f t="shared" si="62"/>
        <v>31.875</v>
      </c>
      <c r="BJ301" s="29">
        <f t="shared" si="62"/>
        <v>25.416666666666668</v>
      </c>
      <c r="BK301" s="29">
        <f t="shared" si="62"/>
        <v>41.458333333333336</v>
      </c>
      <c r="BL301" s="29">
        <f t="shared" si="62"/>
        <v>36.875</v>
      </c>
      <c r="BM301" s="29">
        <f t="shared" si="62"/>
        <v>48.75</v>
      </c>
      <c r="BN301" s="29">
        <f t="shared" si="62"/>
        <v>32.291666666666664</v>
      </c>
      <c r="BO301" s="29">
        <f t="shared" ref="BO301:CK301" si="63">AVERAGE(BO$177:BO$201)</f>
        <v>24.875</v>
      </c>
      <c r="BP301" s="29">
        <f t="shared" si="63"/>
        <v>36.875</v>
      </c>
      <c r="BQ301" s="29">
        <f t="shared" si="63"/>
        <v>25.833333333333332</v>
      </c>
      <c r="BR301" s="29">
        <f t="shared" si="63"/>
        <v>24.791666666666668</v>
      </c>
      <c r="BS301" s="29">
        <f t="shared" si="63"/>
        <v>45.208333333333336</v>
      </c>
      <c r="BT301" s="29">
        <f t="shared" si="63"/>
        <v>35.208333333333336</v>
      </c>
      <c r="BU301" s="29">
        <f t="shared" si="63"/>
        <v>30.833333333333332</v>
      </c>
      <c r="BV301" s="29">
        <f t="shared" si="63"/>
        <v>55.625</v>
      </c>
      <c r="BW301" s="29">
        <f t="shared" si="63"/>
        <v>21.666666666666668</v>
      </c>
      <c r="BX301" s="29">
        <f t="shared" si="63"/>
        <v>27.916666666666668</v>
      </c>
      <c r="BY301" s="29">
        <f t="shared" si="63"/>
        <v>31.875</v>
      </c>
      <c r="BZ301" s="29">
        <f t="shared" si="63"/>
        <v>33.043478260869563</v>
      </c>
      <c r="CA301" s="29">
        <f t="shared" si="63"/>
        <v>44.583333333333336</v>
      </c>
      <c r="CB301" s="29">
        <f t="shared" si="63"/>
        <v>47.291666666666664</v>
      </c>
      <c r="CC301" s="29">
        <f t="shared" si="63"/>
        <v>40.625</v>
      </c>
      <c r="CD301" s="29">
        <f t="shared" si="63"/>
        <v>48.75</v>
      </c>
      <c r="CE301" s="29">
        <f t="shared" si="63"/>
        <v>32.5</v>
      </c>
      <c r="CF301" s="29">
        <f t="shared" si="63"/>
        <v>33.958333333333336</v>
      </c>
      <c r="CG301" s="29">
        <f t="shared" si="63"/>
        <v>20.583333333333332</v>
      </c>
      <c r="CH301" s="29">
        <f t="shared" si="63"/>
        <v>32.083333333333336</v>
      </c>
      <c r="CI301" s="29">
        <f t="shared" si="63"/>
        <v>47.083333333333336</v>
      </c>
      <c r="CJ301" s="29">
        <f t="shared" si="63"/>
        <v>37.708333333333336</v>
      </c>
      <c r="CK301" s="29">
        <f t="shared" si="63"/>
        <v>29.166666666666668</v>
      </c>
    </row>
    <row r="302" spans="1:89" x14ac:dyDescent="0.25">
      <c r="A302" s="27" t="s">
        <v>118</v>
      </c>
      <c r="B302" s="29">
        <f>AVERAGE(B$203:B$227)</f>
        <v>1.3333333333333333</v>
      </c>
      <c r="C302" s="29">
        <f t="shared" ref="C302:BN302" si="64">AVERAGE(C$203:C$227)</f>
        <v>1.75</v>
      </c>
      <c r="D302" s="29">
        <f t="shared" si="64"/>
        <v>1.875</v>
      </c>
      <c r="E302" s="29">
        <f t="shared" si="64"/>
        <v>0.41666666666666669</v>
      </c>
      <c r="F302" s="29">
        <f t="shared" si="64"/>
        <v>1.4166666666666667</v>
      </c>
      <c r="G302" s="29">
        <f t="shared" si="64"/>
        <v>2.7083333333333335</v>
      </c>
      <c r="H302" s="29">
        <f t="shared" si="64"/>
        <v>0.58333333333333337</v>
      </c>
      <c r="I302" s="29">
        <f t="shared" si="64"/>
        <v>1.375</v>
      </c>
      <c r="J302" s="29">
        <f t="shared" si="64"/>
        <v>1.625</v>
      </c>
      <c r="K302" s="29">
        <f t="shared" si="64"/>
        <v>0.79166666666666663</v>
      </c>
      <c r="L302" s="29">
        <f t="shared" si="64"/>
        <v>0.91666666666666663</v>
      </c>
      <c r="M302" s="29">
        <f t="shared" si="64"/>
        <v>1.2916666666666667</v>
      </c>
      <c r="N302" s="29">
        <f t="shared" si="64"/>
        <v>0.58333333333333337</v>
      </c>
      <c r="O302" s="29">
        <f t="shared" si="64"/>
        <v>0.29166666666666669</v>
      </c>
      <c r="P302" s="29">
        <f t="shared" si="64"/>
        <v>1.0416666666666667</v>
      </c>
      <c r="Q302" s="29">
        <f t="shared" si="64"/>
        <v>0.625</v>
      </c>
      <c r="R302" s="29">
        <f t="shared" si="64"/>
        <v>0.91666666666666663</v>
      </c>
      <c r="S302" s="29">
        <f t="shared" si="64"/>
        <v>0.83333333333333337</v>
      </c>
      <c r="T302" s="29">
        <f t="shared" si="64"/>
        <v>1.7083333333333333</v>
      </c>
      <c r="U302" s="29">
        <f t="shared" si="64"/>
        <v>1.0833333333333333</v>
      </c>
      <c r="V302" s="29">
        <f t="shared" si="64"/>
        <v>0.25</v>
      </c>
      <c r="W302" s="29">
        <f t="shared" si="64"/>
        <v>0.33333333333333331</v>
      </c>
      <c r="X302" s="29">
        <f t="shared" si="64"/>
        <v>0.20833333333333334</v>
      </c>
      <c r="Y302" s="29">
        <f t="shared" si="64"/>
        <v>0.79166666666666663</v>
      </c>
      <c r="Z302" s="29">
        <f t="shared" si="64"/>
        <v>0.625</v>
      </c>
      <c r="AA302" s="29">
        <f t="shared" si="64"/>
        <v>1.6666666666666667</v>
      </c>
      <c r="AB302" s="29">
        <f t="shared" si="64"/>
        <v>4.5454545454545456E-2</v>
      </c>
      <c r="AC302" s="29">
        <f t="shared" si="64"/>
        <v>1.7916666666666667</v>
      </c>
      <c r="AD302" s="29">
        <f t="shared" si="64"/>
        <v>0.91666666666666663</v>
      </c>
      <c r="AE302" s="29">
        <f t="shared" si="64"/>
        <v>0.625</v>
      </c>
      <c r="AF302" s="29">
        <f t="shared" si="64"/>
        <v>0.29166666666666669</v>
      </c>
      <c r="AG302" s="29">
        <f t="shared" si="64"/>
        <v>1.1666666666666667</v>
      </c>
      <c r="AH302" s="29">
        <f t="shared" si="64"/>
        <v>1.0833333333333333</v>
      </c>
      <c r="AI302" s="29">
        <f t="shared" si="64"/>
        <v>1.25</v>
      </c>
      <c r="AJ302" s="29">
        <f t="shared" si="64"/>
        <v>0.41666666666666669</v>
      </c>
      <c r="AK302" s="29">
        <f t="shared" si="64"/>
        <v>0.58333333333333337</v>
      </c>
      <c r="AL302" s="29">
        <f t="shared" si="64"/>
        <v>0.45833333333333331</v>
      </c>
      <c r="AM302" s="29">
        <f t="shared" si="64"/>
        <v>0.25</v>
      </c>
      <c r="AN302" s="29">
        <f t="shared" si="64"/>
        <v>0.58333333333333337</v>
      </c>
      <c r="AO302" s="29">
        <f t="shared" si="64"/>
        <v>0.41666666666666669</v>
      </c>
      <c r="AP302" s="29">
        <f t="shared" si="64"/>
        <v>0.5</v>
      </c>
      <c r="AQ302" s="29">
        <f t="shared" si="64"/>
        <v>0.625</v>
      </c>
      <c r="AR302" s="29">
        <f t="shared" si="64"/>
        <v>0</v>
      </c>
      <c r="AS302" s="29">
        <f t="shared" si="64"/>
        <v>0.41666666666666669</v>
      </c>
      <c r="AT302" s="29">
        <f t="shared" si="64"/>
        <v>3.1666666666666665</v>
      </c>
      <c r="AU302" s="29">
        <f t="shared" si="64"/>
        <v>0</v>
      </c>
      <c r="AV302" s="29">
        <f t="shared" si="64"/>
        <v>0.35</v>
      </c>
      <c r="AW302" s="29">
        <f t="shared" si="64"/>
        <v>0.91666666666666663</v>
      </c>
      <c r="AX302" s="29">
        <f t="shared" si="64"/>
        <v>0.16666666666666666</v>
      </c>
      <c r="AY302" s="29">
        <f t="shared" si="64"/>
        <v>0.16666666666666666</v>
      </c>
      <c r="AZ302" s="29">
        <f t="shared" si="64"/>
        <v>0.70833333333333337</v>
      </c>
      <c r="BA302" s="29">
        <f t="shared" si="64"/>
        <v>0</v>
      </c>
      <c r="BB302" s="29">
        <f t="shared" si="64"/>
        <v>0.16666666666666666</v>
      </c>
      <c r="BC302" s="29">
        <f t="shared" si="64"/>
        <v>1.2083333333333333</v>
      </c>
      <c r="BD302" s="29">
        <f t="shared" si="64"/>
        <v>0.75</v>
      </c>
      <c r="BE302" s="29">
        <f t="shared" si="64"/>
        <v>0.54166666666666663</v>
      </c>
      <c r="BF302" s="29">
        <f t="shared" si="64"/>
        <v>0.20833333333333334</v>
      </c>
      <c r="BG302" s="29">
        <f t="shared" si="64"/>
        <v>1.7083333333333333</v>
      </c>
      <c r="BH302" s="29">
        <f t="shared" si="64"/>
        <v>0.83333333333333337</v>
      </c>
      <c r="BI302" s="29">
        <f t="shared" si="64"/>
        <v>0.83333333333333337</v>
      </c>
      <c r="BJ302" s="29">
        <f t="shared" si="64"/>
        <v>0.33333333333333331</v>
      </c>
      <c r="BK302" s="29">
        <f t="shared" si="64"/>
        <v>1</v>
      </c>
      <c r="BL302" s="29">
        <f t="shared" si="64"/>
        <v>0.41666666666666669</v>
      </c>
      <c r="BM302" s="29">
        <f t="shared" si="64"/>
        <v>0.5</v>
      </c>
      <c r="BN302" s="29">
        <f t="shared" si="64"/>
        <v>0.66666666666666663</v>
      </c>
      <c r="BO302" s="29">
        <f t="shared" ref="BO302:CK302" si="65">AVERAGE(BO$203:BO$227)</f>
        <v>0.20833333333333334</v>
      </c>
      <c r="BP302" s="29">
        <f t="shared" si="65"/>
        <v>1.3913043478260869</v>
      </c>
      <c r="BQ302" s="29">
        <f t="shared" si="65"/>
        <v>0.5</v>
      </c>
      <c r="BR302" s="29">
        <f t="shared" si="65"/>
        <v>0</v>
      </c>
      <c r="BS302" s="29">
        <f t="shared" si="65"/>
        <v>1.6666666666666667</v>
      </c>
      <c r="BT302" s="29">
        <f t="shared" si="65"/>
        <v>0.83333333333333337</v>
      </c>
      <c r="BU302" s="29">
        <f t="shared" si="65"/>
        <v>1.2083333333333333</v>
      </c>
      <c r="BV302" s="29">
        <f t="shared" si="65"/>
        <v>4.1666666666666664E-2</v>
      </c>
      <c r="BW302" s="29">
        <f t="shared" si="65"/>
        <v>0.58333333333333337</v>
      </c>
      <c r="BX302" s="29">
        <f t="shared" si="65"/>
        <v>0.91666666666666663</v>
      </c>
      <c r="BY302" s="29">
        <f t="shared" si="65"/>
        <v>0.5</v>
      </c>
      <c r="BZ302" s="29">
        <f t="shared" si="65"/>
        <v>0.79166666666666663</v>
      </c>
      <c r="CA302" s="29">
        <f t="shared" si="65"/>
        <v>0.625</v>
      </c>
      <c r="CB302" s="29">
        <f t="shared" si="65"/>
        <v>0.58333333333333337</v>
      </c>
      <c r="CC302" s="29">
        <f t="shared" si="65"/>
        <v>1.4583333333333333</v>
      </c>
      <c r="CD302" s="29">
        <f t="shared" si="65"/>
        <v>0.91666666666666663</v>
      </c>
      <c r="CE302" s="29">
        <f t="shared" si="65"/>
        <v>1.25</v>
      </c>
      <c r="CF302" s="29">
        <f t="shared" si="65"/>
        <v>1.125</v>
      </c>
      <c r="CG302" s="29">
        <f t="shared" si="65"/>
        <v>1.3333333333333333</v>
      </c>
      <c r="CH302" s="29">
        <f t="shared" si="65"/>
        <v>0.41666666666666669</v>
      </c>
      <c r="CI302" s="29">
        <f t="shared" si="65"/>
        <v>0.41666666666666669</v>
      </c>
      <c r="CJ302" s="29">
        <f t="shared" si="65"/>
        <v>0.83333333333333337</v>
      </c>
      <c r="CK302" s="29">
        <f t="shared" si="65"/>
        <v>0.625</v>
      </c>
    </row>
    <row r="303" spans="1:89" x14ac:dyDescent="0.25">
      <c r="A303" s="27" t="s">
        <v>595</v>
      </c>
      <c r="B303" s="29">
        <f>(AVERAGE(B$229:B$266)/37)*100</f>
        <v>72.178060413354544</v>
      </c>
      <c r="C303" s="29">
        <f t="shared" ref="C303:BN303" si="66">(AVERAGE(C$229:C$266)/37)*100</f>
        <v>78.528528528528525</v>
      </c>
      <c r="D303" s="29">
        <f t="shared" si="66"/>
        <v>97.297297297297305</v>
      </c>
      <c r="E303" s="29">
        <f t="shared" si="66"/>
        <v>11.036036036036036</v>
      </c>
      <c r="F303" s="29">
        <f t="shared" si="66"/>
        <v>68.693693693693689</v>
      </c>
      <c r="G303" s="29">
        <f t="shared" si="66"/>
        <v>37.537537537537538</v>
      </c>
      <c r="H303" s="29">
        <f t="shared" si="66"/>
        <v>81.681681681681681</v>
      </c>
      <c r="I303" s="29">
        <f t="shared" si="66"/>
        <v>78.571428571428584</v>
      </c>
      <c r="J303" s="29">
        <f t="shared" si="66"/>
        <v>33.258258258258252</v>
      </c>
      <c r="K303" s="29">
        <f t="shared" si="66"/>
        <v>96.396396396396383</v>
      </c>
      <c r="L303" s="29">
        <f t="shared" si="66"/>
        <v>41.516516516516518</v>
      </c>
      <c r="M303" s="29">
        <f t="shared" si="66"/>
        <v>35.285285285285283</v>
      </c>
      <c r="N303" s="29">
        <f t="shared" si="66"/>
        <v>52.027027027027032</v>
      </c>
      <c r="O303" s="29">
        <f t="shared" si="66"/>
        <v>58.333333333333329</v>
      </c>
      <c r="P303" s="29">
        <f t="shared" si="66"/>
        <v>28.153153153153156</v>
      </c>
      <c r="Q303" s="29">
        <f t="shared" si="66"/>
        <v>71.939586645469006</v>
      </c>
      <c r="R303" s="29">
        <f t="shared" si="66"/>
        <v>89.114114114114102</v>
      </c>
      <c r="S303" s="29">
        <f t="shared" si="66"/>
        <v>95.030514385353101</v>
      </c>
      <c r="T303" s="29">
        <f t="shared" si="66"/>
        <v>57.507507507507505</v>
      </c>
      <c r="U303" s="29">
        <f t="shared" si="66"/>
        <v>33.933933933933936</v>
      </c>
      <c r="V303" s="29">
        <f t="shared" si="66"/>
        <v>85.585585585585591</v>
      </c>
      <c r="W303" s="29">
        <f t="shared" si="66"/>
        <v>10.18018018018018</v>
      </c>
      <c r="X303" s="29">
        <f t="shared" si="66"/>
        <v>97.972972972972968</v>
      </c>
      <c r="Y303" s="29">
        <f t="shared" si="66"/>
        <v>35.472972972972968</v>
      </c>
      <c r="Z303" s="29">
        <f t="shared" si="66"/>
        <v>8.9189189189189175</v>
      </c>
      <c r="AA303" s="29">
        <f t="shared" si="66"/>
        <v>64.26426426426427</v>
      </c>
      <c r="AB303" s="29">
        <f t="shared" si="66"/>
        <v>34.45945945945946</v>
      </c>
      <c r="AC303" s="29">
        <f t="shared" si="66"/>
        <v>40.015015015015017</v>
      </c>
      <c r="AD303" s="29">
        <f t="shared" si="66"/>
        <v>100</v>
      </c>
      <c r="AE303" s="29">
        <f t="shared" si="66"/>
        <v>53.378378378378379</v>
      </c>
      <c r="AF303" s="29">
        <f t="shared" si="66"/>
        <v>67.329093799682028</v>
      </c>
      <c r="AG303" s="29">
        <f t="shared" si="66"/>
        <v>38.438438438438439</v>
      </c>
      <c r="AH303" s="29">
        <f t="shared" si="66"/>
        <v>11.208267090620033</v>
      </c>
      <c r="AI303" s="29">
        <f t="shared" si="66"/>
        <v>52.648648648648653</v>
      </c>
      <c r="AJ303" s="29">
        <f t="shared" si="66"/>
        <v>9.0090090090090094</v>
      </c>
      <c r="AK303" s="29">
        <f t="shared" si="66"/>
        <v>94.14414414414415</v>
      </c>
      <c r="AL303" s="29">
        <f t="shared" si="66"/>
        <v>53.753753753753756</v>
      </c>
      <c r="AM303" s="29">
        <f t="shared" si="66"/>
        <v>89.348171701112889</v>
      </c>
      <c r="AN303" s="29">
        <f t="shared" si="66"/>
        <v>2.7777777777777777</v>
      </c>
      <c r="AO303" s="29">
        <f t="shared" si="66"/>
        <v>64.86486486486487</v>
      </c>
      <c r="AP303" s="29">
        <f t="shared" si="66"/>
        <v>27.181467181467177</v>
      </c>
      <c r="AQ303" s="29">
        <f t="shared" si="66"/>
        <v>4.5045045045045047</v>
      </c>
      <c r="AR303" s="29">
        <f t="shared" si="66"/>
        <v>100</v>
      </c>
      <c r="AS303" s="29">
        <f t="shared" si="66"/>
        <v>92.942942942942935</v>
      </c>
      <c r="AT303" s="29">
        <f t="shared" si="66"/>
        <v>60.585585585585591</v>
      </c>
      <c r="AU303" s="29">
        <f t="shared" si="66"/>
        <v>31.006006006006004</v>
      </c>
      <c r="AV303" s="29">
        <f t="shared" si="66"/>
        <v>32.618825722273996</v>
      </c>
      <c r="AW303" s="29">
        <f t="shared" si="66"/>
        <v>19.51951951951952</v>
      </c>
      <c r="AX303" s="29">
        <f t="shared" si="66"/>
        <v>45.67567567567567</v>
      </c>
      <c r="AY303" s="29">
        <f t="shared" si="66"/>
        <v>81.531531531531527</v>
      </c>
      <c r="AZ303" s="29">
        <f t="shared" si="66"/>
        <v>6.563706563706563</v>
      </c>
      <c r="BA303" s="29">
        <f t="shared" si="66"/>
        <v>98.198198198198199</v>
      </c>
      <c r="BB303" s="29">
        <f t="shared" si="66"/>
        <v>42.117117117117118</v>
      </c>
      <c r="BC303" s="29">
        <f t="shared" si="66"/>
        <v>7.8078078078078077</v>
      </c>
      <c r="BD303" s="29">
        <f t="shared" si="66"/>
        <v>55.067567567567565</v>
      </c>
      <c r="BE303" s="29">
        <f t="shared" si="66"/>
        <v>80.180180180180187</v>
      </c>
      <c r="BF303" s="29">
        <f t="shared" si="66"/>
        <v>61.636636636636645</v>
      </c>
      <c r="BG303" s="29">
        <f t="shared" si="66"/>
        <v>100</v>
      </c>
      <c r="BH303" s="29">
        <f t="shared" si="66"/>
        <v>7.4324324324324325</v>
      </c>
      <c r="BI303" s="29">
        <f t="shared" si="66"/>
        <v>53.753753753753756</v>
      </c>
      <c r="BJ303" s="29">
        <f t="shared" si="66"/>
        <v>74.324324324324323</v>
      </c>
      <c r="BK303" s="29">
        <f t="shared" si="66"/>
        <v>100</v>
      </c>
      <c r="BL303" s="29">
        <f t="shared" si="66"/>
        <v>92.342342342342334</v>
      </c>
      <c r="BM303" s="29">
        <f t="shared" si="66"/>
        <v>94.069069069069073</v>
      </c>
      <c r="BN303" s="29">
        <f t="shared" si="66"/>
        <v>9.7774244833068362</v>
      </c>
      <c r="BO303" s="29">
        <f t="shared" ref="BO303:CK303" si="67">(AVERAGE(BO$229:BO$266)/37)*100</f>
        <v>33.38632750397457</v>
      </c>
      <c r="BP303" s="29">
        <f t="shared" si="67"/>
        <v>98.198198198198199</v>
      </c>
      <c r="BQ303" s="29">
        <f t="shared" si="67"/>
        <v>24.662162162162161</v>
      </c>
      <c r="BR303" s="29">
        <f t="shared" si="67"/>
        <v>23.501762632197416</v>
      </c>
      <c r="BS303" s="29">
        <f t="shared" si="67"/>
        <v>1.8018018018018018</v>
      </c>
      <c r="BT303" s="29">
        <f t="shared" si="67"/>
        <v>99.699699699699693</v>
      </c>
      <c r="BU303" s="29">
        <f t="shared" si="67"/>
        <v>36.561561561561561</v>
      </c>
      <c r="BV303" s="29">
        <f t="shared" si="67"/>
        <v>84.009009009009006</v>
      </c>
      <c r="BW303" s="29">
        <f t="shared" si="67"/>
        <v>62.93436293436293</v>
      </c>
      <c r="BX303" s="29">
        <f t="shared" si="67"/>
        <v>93.018018018018012</v>
      </c>
      <c r="BY303" s="29">
        <f t="shared" si="67"/>
        <v>55.200655200655206</v>
      </c>
      <c r="BZ303" s="29">
        <f t="shared" si="67"/>
        <v>59.534534534534536</v>
      </c>
      <c r="CA303" s="29">
        <f t="shared" si="67"/>
        <v>89.268680445151034</v>
      </c>
      <c r="CB303" s="29">
        <f t="shared" si="67"/>
        <v>88.513513513513516</v>
      </c>
      <c r="CC303" s="29">
        <f t="shared" si="67"/>
        <v>60.810810810810814</v>
      </c>
      <c r="CD303" s="29">
        <f t="shared" si="67"/>
        <v>34.384384384384383</v>
      </c>
      <c r="CE303" s="29">
        <f t="shared" si="67"/>
        <v>9.9849849849849868</v>
      </c>
      <c r="CF303" s="29">
        <f t="shared" si="67"/>
        <v>16.816816816816818</v>
      </c>
      <c r="CG303" s="29">
        <f t="shared" si="67"/>
        <v>3.1531531531531534</v>
      </c>
      <c r="CH303" s="29">
        <f t="shared" si="67"/>
        <v>18.918918918918919</v>
      </c>
      <c r="CI303" s="29">
        <f t="shared" si="67"/>
        <v>43.693693693693696</v>
      </c>
      <c r="CJ303" s="29">
        <f t="shared" si="67"/>
        <v>7.8828828828828827</v>
      </c>
      <c r="CK303" s="29">
        <f t="shared" si="67"/>
        <v>33.108108108108105</v>
      </c>
    </row>
    <row r="304" spans="1:89" x14ac:dyDescent="0.25">
      <c r="A304" s="27" t="s">
        <v>612</v>
      </c>
      <c r="B304" s="29">
        <f>_xlfn.STDEV.S(B$229:B$266)</f>
        <v>12.922916951338593</v>
      </c>
      <c r="C304" s="29">
        <f t="shared" ref="C304:BN304" si="68">_xlfn.STDEV.S(C$229:C$266)</f>
        <v>11.449128337237719</v>
      </c>
      <c r="D304" s="29">
        <f t="shared" si="68"/>
        <v>3.56971387408811</v>
      </c>
      <c r="E304" s="29">
        <f t="shared" si="68"/>
        <v>9.772775596377052</v>
      </c>
      <c r="F304" s="29">
        <f t="shared" si="68"/>
        <v>13.51903420049989</v>
      </c>
      <c r="G304" s="29">
        <f t="shared" si="68"/>
        <v>15.665754786025248</v>
      </c>
      <c r="H304" s="29">
        <f t="shared" si="68"/>
        <v>12.106930980962009</v>
      </c>
      <c r="I304" s="29">
        <f t="shared" si="68"/>
        <v>15.755166604173841</v>
      </c>
      <c r="J304" s="29">
        <f t="shared" si="68"/>
        <v>14.392099905244534</v>
      </c>
      <c r="K304" s="29">
        <f t="shared" si="68"/>
        <v>2.9949452365105058</v>
      </c>
      <c r="L304" s="29">
        <f t="shared" si="68"/>
        <v>14.483789515529377</v>
      </c>
      <c r="M304" s="29">
        <f t="shared" si="68"/>
        <v>13.829460157720122</v>
      </c>
      <c r="N304" s="29">
        <f t="shared" si="68"/>
        <v>13.478096709442729</v>
      </c>
      <c r="O304" s="29">
        <f t="shared" si="68"/>
        <v>15.894300484097686</v>
      </c>
      <c r="P304" s="29">
        <f t="shared" si="68"/>
        <v>13.196049192304274</v>
      </c>
      <c r="Q304" s="29">
        <f t="shared" si="68"/>
        <v>14.004360156280232</v>
      </c>
      <c r="R304" s="29">
        <f t="shared" si="68"/>
        <v>10.349564824836452</v>
      </c>
      <c r="S304" s="29">
        <f t="shared" si="68"/>
        <v>2.8413233324579394</v>
      </c>
      <c r="T304" s="29">
        <f t="shared" si="68"/>
        <v>14.631977694140668</v>
      </c>
      <c r="U304" s="29">
        <f t="shared" si="68"/>
        <v>17.048576722236032</v>
      </c>
      <c r="V304" s="29">
        <f t="shared" si="68"/>
        <v>10.342615576811163</v>
      </c>
      <c r="W304" s="29">
        <f t="shared" si="68"/>
        <v>7.2191475919268333</v>
      </c>
      <c r="X304" s="29">
        <f t="shared" si="68"/>
        <v>2.598076211353316</v>
      </c>
      <c r="Y304" s="29">
        <f t="shared" si="68"/>
        <v>13.666869917187817</v>
      </c>
      <c r="Z304" s="29">
        <f t="shared" si="68"/>
        <v>4.7354131742683743</v>
      </c>
      <c r="AA304" s="29">
        <f t="shared" si="68"/>
        <v>16.030526434829824</v>
      </c>
      <c r="AB304" s="29">
        <f t="shared" si="68"/>
        <v>14.065593094175201</v>
      </c>
      <c r="AC304" s="29">
        <f t="shared" si="68"/>
        <v>14.583394557694612</v>
      </c>
      <c r="AD304" s="29">
        <f t="shared" si="68"/>
        <v>0</v>
      </c>
      <c r="AE304" s="29">
        <f t="shared" si="68"/>
        <v>12.880494666632289</v>
      </c>
      <c r="AF304" s="29">
        <f t="shared" si="68"/>
        <v>11.029897790836158</v>
      </c>
      <c r="AG304" s="29">
        <f t="shared" si="68"/>
        <v>14.658222677510807</v>
      </c>
      <c r="AH304" s="29">
        <f t="shared" si="68"/>
        <v>7.2200577221782964</v>
      </c>
      <c r="AI304" s="29">
        <f t="shared" si="68"/>
        <v>16.69610733075228</v>
      </c>
      <c r="AJ304" s="29">
        <f t="shared" si="68"/>
        <v>5.1301891368360035</v>
      </c>
      <c r="AK304" s="29">
        <f t="shared" si="68"/>
        <v>5.4116276928216598</v>
      </c>
      <c r="AL304" s="29">
        <f t="shared" si="68"/>
        <v>11.997089594154021</v>
      </c>
      <c r="AM304" s="29">
        <f t="shared" si="68"/>
        <v>10.741991171638094</v>
      </c>
      <c r="AN304" s="29">
        <f t="shared" si="68"/>
        <v>2.1710578213147764</v>
      </c>
      <c r="AO304" s="29">
        <f t="shared" si="68"/>
        <v>15.831776946708244</v>
      </c>
      <c r="AP304" s="29">
        <f t="shared" si="68"/>
        <v>13.370166212048941</v>
      </c>
      <c r="AQ304" s="29">
        <f t="shared" si="68"/>
        <v>3.4465617474213164</v>
      </c>
      <c r="AR304" s="29">
        <f t="shared" si="68"/>
        <v>0</v>
      </c>
      <c r="AS304" s="29">
        <f t="shared" si="68"/>
        <v>6.0889377890312515</v>
      </c>
      <c r="AT304" s="29">
        <f t="shared" si="68"/>
        <v>15.921907638758078</v>
      </c>
      <c r="AU304" s="29">
        <f t="shared" si="68"/>
        <v>12.916182786635446</v>
      </c>
      <c r="AV304" s="29">
        <f t="shared" si="68"/>
        <v>13.863959016309567</v>
      </c>
      <c r="AW304" s="29">
        <f t="shared" si="68"/>
        <v>11.878218026794404</v>
      </c>
      <c r="AX304" s="29">
        <f t="shared" si="68"/>
        <v>16.07842621258947</v>
      </c>
      <c r="AY304" s="29">
        <f t="shared" si="68"/>
        <v>12.074265144839197</v>
      </c>
      <c r="AZ304" s="29">
        <f t="shared" si="68"/>
        <v>4.7544759981313103</v>
      </c>
      <c r="BA304" s="29">
        <f t="shared" si="68"/>
        <v>1.7752507291971895</v>
      </c>
      <c r="BB304" s="29">
        <f t="shared" si="68"/>
        <v>12.078969954077836</v>
      </c>
      <c r="BC304" s="29">
        <f t="shared" si="68"/>
        <v>6.1865188816503158</v>
      </c>
      <c r="BD304" s="29">
        <f t="shared" si="68"/>
        <v>15.759789584316648</v>
      </c>
      <c r="BE304" s="29">
        <f t="shared" si="68"/>
        <v>11.260012379561523</v>
      </c>
      <c r="BF304" s="29">
        <f t="shared" si="68"/>
        <v>15.105002850417181</v>
      </c>
      <c r="BG304" s="29">
        <f t="shared" si="68"/>
        <v>0</v>
      </c>
      <c r="BH304" s="29">
        <f t="shared" si="68"/>
        <v>5.1190375515857918</v>
      </c>
      <c r="BI304" s="29">
        <f t="shared" si="68"/>
        <v>15.920835903714849</v>
      </c>
      <c r="BJ304" s="29">
        <f t="shared" si="68"/>
        <v>12.957974027952476</v>
      </c>
      <c r="BK304" s="29">
        <f t="shared" si="68"/>
        <v>0</v>
      </c>
      <c r="BL304" s="29">
        <f t="shared" si="68"/>
        <v>8.3212032929393214</v>
      </c>
      <c r="BM304" s="29">
        <f t="shared" si="68"/>
        <v>7.9384037418270692</v>
      </c>
      <c r="BN304" s="29">
        <f t="shared" si="68"/>
        <v>8.2020496547097554</v>
      </c>
      <c r="BO304" s="29">
        <f t="shared" ref="BO304:CK304" si="69">_xlfn.STDEV.S(BO$229:BO$266)</f>
        <v>12.389835406105052</v>
      </c>
      <c r="BP304" s="29">
        <f t="shared" si="69"/>
        <v>1.6143297699232979</v>
      </c>
      <c r="BQ304" s="29">
        <f t="shared" si="69"/>
        <v>13.727180477831846</v>
      </c>
      <c r="BR304" s="29">
        <f t="shared" si="69"/>
        <v>9.3099886857108061</v>
      </c>
      <c r="BS304" s="29">
        <f t="shared" si="69"/>
        <v>2.3094010767585029</v>
      </c>
      <c r="BT304" s="29">
        <f t="shared" si="69"/>
        <v>0.46462136829144618</v>
      </c>
      <c r="BU304" s="29">
        <f t="shared" si="69"/>
        <v>15.738008788754716</v>
      </c>
      <c r="BV304" s="29">
        <f t="shared" si="69"/>
        <v>11.54011448921727</v>
      </c>
      <c r="BW304" s="29">
        <f t="shared" si="69"/>
        <v>16.967972416057492</v>
      </c>
      <c r="BX304" s="29">
        <f t="shared" si="69"/>
        <v>8.9837154260997636</v>
      </c>
      <c r="BY304" s="29">
        <f t="shared" si="69"/>
        <v>12.673866574151472</v>
      </c>
      <c r="BZ304" s="29">
        <f t="shared" si="69"/>
        <v>16.185506940489535</v>
      </c>
      <c r="CA304" s="29">
        <f t="shared" si="69"/>
        <v>9.586876427882741</v>
      </c>
      <c r="CB304" s="29">
        <f t="shared" si="69"/>
        <v>10.872191382354591</v>
      </c>
      <c r="CC304" s="29">
        <f t="shared" si="69"/>
        <v>14.531738663058476</v>
      </c>
      <c r="CD304" s="29">
        <f t="shared" si="69"/>
        <v>14.290078698395934</v>
      </c>
      <c r="CE304" s="29">
        <f t="shared" si="69"/>
        <v>6.9644790367958072</v>
      </c>
      <c r="CF304" s="29">
        <f t="shared" si="69"/>
        <v>6.3835105035713964</v>
      </c>
      <c r="CG304" s="29">
        <f t="shared" si="69"/>
        <v>2.1509153357603816</v>
      </c>
      <c r="CH304" s="29">
        <f t="shared" si="69"/>
        <v>6.2335497797918364</v>
      </c>
      <c r="CI304" s="29">
        <f t="shared" si="69"/>
        <v>10.294222384073194</v>
      </c>
      <c r="CJ304" s="29">
        <f t="shared" si="69"/>
        <v>8.0191734522419988</v>
      </c>
      <c r="CK304" s="29">
        <f t="shared" si="69"/>
        <v>15.224744895821971</v>
      </c>
    </row>
    <row r="305" spans="1:89" x14ac:dyDescent="0.25">
      <c r="A305" s="27" t="s">
        <v>599</v>
      </c>
      <c r="B305" s="29">
        <f>(100-B$303)</f>
        <v>27.821939586645456</v>
      </c>
      <c r="C305" s="29">
        <f t="shared" ref="C305:BN305" si="70">(100-C$303)</f>
        <v>21.471471471471475</v>
      </c>
      <c r="D305" s="29">
        <f t="shared" si="70"/>
        <v>2.7027027027026946</v>
      </c>
      <c r="E305" s="29">
        <f t="shared" si="70"/>
        <v>88.963963963963963</v>
      </c>
      <c r="F305" s="29">
        <f t="shared" si="70"/>
        <v>31.306306306306311</v>
      </c>
      <c r="G305" s="29">
        <f t="shared" si="70"/>
        <v>62.462462462462462</v>
      </c>
      <c r="H305" s="29">
        <f t="shared" si="70"/>
        <v>18.318318318318319</v>
      </c>
      <c r="I305" s="29">
        <f t="shared" si="70"/>
        <v>21.428571428571416</v>
      </c>
      <c r="J305" s="29">
        <f t="shared" si="70"/>
        <v>66.741741741741748</v>
      </c>
      <c r="K305" s="29">
        <f t="shared" si="70"/>
        <v>3.6036036036036165</v>
      </c>
      <c r="L305" s="29">
        <f t="shared" si="70"/>
        <v>58.483483483483482</v>
      </c>
      <c r="M305" s="29">
        <f t="shared" si="70"/>
        <v>64.714714714714717</v>
      </c>
      <c r="N305" s="29">
        <f t="shared" si="70"/>
        <v>47.972972972972968</v>
      </c>
      <c r="O305" s="29">
        <f t="shared" si="70"/>
        <v>41.666666666666671</v>
      </c>
      <c r="P305" s="29">
        <f t="shared" si="70"/>
        <v>71.846846846846844</v>
      </c>
      <c r="Q305" s="29">
        <f t="shared" si="70"/>
        <v>28.060413354530994</v>
      </c>
      <c r="R305" s="29">
        <f t="shared" si="70"/>
        <v>10.885885885885898</v>
      </c>
      <c r="S305" s="29">
        <f t="shared" si="70"/>
        <v>4.9694856146468993</v>
      </c>
      <c r="T305" s="29">
        <f t="shared" si="70"/>
        <v>42.492492492492495</v>
      </c>
      <c r="U305" s="29">
        <f t="shared" si="70"/>
        <v>66.066066066066071</v>
      </c>
      <c r="V305" s="29">
        <f t="shared" si="70"/>
        <v>14.414414414414409</v>
      </c>
      <c r="W305" s="29">
        <f t="shared" si="70"/>
        <v>89.819819819819827</v>
      </c>
      <c r="X305" s="29">
        <f t="shared" si="70"/>
        <v>2.0270270270270316</v>
      </c>
      <c r="Y305" s="29">
        <f t="shared" si="70"/>
        <v>64.527027027027032</v>
      </c>
      <c r="Z305" s="29">
        <f t="shared" si="70"/>
        <v>91.081081081081081</v>
      </c>
      <c r="AA305" s="29">
        <f t="shared" si="70"/>
        <v>35.73573573573573</v>
      </c>
      <c r="AB305" s="29">
        <f t="shared" si="70"/>
        <v>65.540540540540547</v>
      </c>
      <c r="AC305" s="29">
        <f t="shared" si="70"/>
        <v>59.984984984984983</v>
      </c>
      <c r="AD305" s="29">
        <f t="shared" si="70"/>
        <v>0</v>
      </c>
      <c r="AE305" s="29">
        <f t="shared" si="70"/>
        <v>46.621621621621621</v>
      </c>
      <c r="AF305" s="29">
        <f t="shared" si="70"/>
        <v>32.670906200317972</v>
      </c>
      <c r="AG305" s="29">
        <f t="shared" si="70"/>
        <v>61.561561561561561</v>
      </c>
      <c r="AH305" s="29">
        <f t="shared" si="70"/>
        <v>88.791732909379959</v>
      </c>
      <c r="AI305" s="29">
        <f t="shared" si="70"/>
        <v>47.351351351351347</v>
      </c>
      <c r="AJ305" s="29">
        <f t="shared" si="70"/>
        <v>90.990990990990994</v>
      </c>
      <c r="AK305" s="29">
        <f t="shared" si="70"/>
        <v>5.8558558558558502</v>
      </c>
      <c r="AL305" s="29">
        <f t="shared" si="70"/>
        <v>46.246246246246244</v>
      </c>
      <c r="AM305" s="29">
        <f t="shared" si="70"/>
        <v>10.651828298887111</v>
      </c>
      <c r="AN305" s="29">
        <f t="shared" si="70"/>
        <v>97.222222222222229</v>
      </c>
      <c r="AO305" s="29">
        <f t="shared" si="70"/>
        <v>35.13513513513513</v>
      </c>
      <c r="AP305" s="29">
        <f t="shared" si="70"/>
        <v>72.818532818532816</v>
      </c>
      <c r="AQ305" s="29">
        <f t="shared" si="70"/>
        <v>95.49549549549549</v>
      </c>
      <c r="AR305" s="29">
        <f t="shared" si="70"/>
        <v>0</v>
      </c>
      <c r="AS305" s="29">
        <f t="shared" si="70"/>
        <v>7.0570570570570652</v>
      </c>
      <c r="AT305" s="29">
        <f t="shared" si="70"/>
        <v>39.414414414414409</v>
      </c>
      <c r="AU305" s="29">
        <f t="shared" si="70"/>
        <v>68.993993993993996</v>
      </c>
      <c r="AV305" s="29">
        <f t="shared" si="70"/>
        <v>67.381174277726004</v>
      </c>
      <c r="AW305" s="29">
        <f t="shared" si="70"/>
        <v>80.48048048048048</v>
      </c>
      <c r="AX305" s="29">
        <f t="shared" si="70"/>
        <v>54.32432432432433</v>
      </c>
      <c r="AY305" s="29">
        <f t="shared" si="70"/>
        <v>18.468468468468473</v>
      </c>
      <c r="AZ305" s="29">
        <f t="shared" si="70"/>
        <v>93.43629343629344</v>
      </c>
      <c r="BA305" s="29">
        <f t="shared" si="70"/>
        <v>1.8018018018018012</v>
      </c>
      <c r="BB305" s="29">
        <f t="shared" si="70"/>
        <v>57.882882882882882</v>
      </c>
      <c r="BC305" s="29">
        <f t="shared" si="70"/>
        <v>92.192192192192195</v>
      </c>
      <c r="BD305" s="29">
        <f t="shared" si="70"/>
        <v>44.932432432432435</v>
      </c>
      <c r="BE305" s="29">
        <f t="shared" si="70"/>
        <v>19.819819819819813</v>
      </c>
      <c r="BF305" s="29">
        <f t="shared" si="70"/>
        <v>38.363363363363355</v>
      </c>
      <c r="BG305" s="29">
        <f t="shared" si="70"/>
        <v>0</v>
      </c>
      <c r="BH305" s="29">
        <f t="shared" si="70"/>
        <v>92.567567567567565</v>
      </c>
      <c r="BI305" s="29">
        <f t="shared" si="70"/>
        <v>46.246246246246244</v>
      </c>
      <c r="BJ305" s="29">
        <f t="shared" si="70"/>
        <v>25.675675675675677</v>
      </c>
      <c r="BK305" s="29">
        <f t="shared" si="70"/>
        <v>0</v>
      </c>
      <c r="BL305" s="29">
        <f t="shared" si="70"/>
        <v>7.6576576576576656</v>
      </c>
      <c r="BM305" s="29">
        <f t="shared" si="70"/>
        <v>5.930930930930927</v>
      </c>
      <c r="BN305" s="29">
        <f t="shared" si="70"/>
        <v>90.222575516693169</v>
      </c>
      <c r="BO305" s="29">
        <f t="shared" ref="BO305:CK305" si="71">(100-BO$303)</f>
        <v>66.61367249602543</v>
      </c>
      <c r="BP305" s="29">
        <f t="shared" si="71"/>
        <v>1.8018018018018012</v>
      </c>
      <c r="BQ305" s="29">
        <f t="shared" si="71"/>
        <v>75.337837837837839</v>
      </c>
      <c r="BR305" s="29">
        <f t="shared" si="71"/>
        <v>76.498237367802588</v>
      </c>
      <c r="BS305" s="29">
        <f t="shared" si="71"/>
        <v>98.198198198198199</v>
      </c>
      <c r="BT305" s="29">
        <f t="shared" si="71"/>
        <v>0.3003003003003073</v>
      </c>
      <c r="BU305" s="29">
        <f t="shared" si="71"/>
        <v>63.438438438438439</v>
      </c>
      <c r="BV305" s="29">
        <f t="shared" si="71"/>
        <v>15.990990990990994</v>
      </c>
      <c r="BW305" s="29">
        <f t="shared" si="71"/>
        <v>37.06563706563707</v>
      </c>
      <c r="BX305" s="29">
        <f t="shared" si="71"/>
        <v>6.9819819819819884</v>
      </c>
      <c r="BY305" s="29">
        <f t="shared" si="71"/>
        <v>44.799344799344794</v>
      </c>
      <c r="BZ305" s="29">
        <f t="shared" si="71"/>
        <v>40.465465465465464</v>
      </c>
      <c r="CA305" s="29">
        <f t="shared" si="71"/>
        <v>10.731319554848966</v>
      </c>
      <c r="CB305" s="29">
        <f t="shared" si="71"/>
        <v>11.486486486486484</v>
      </c>
      <c r="CC305" s="29">
        <f t="shared" si="71"/>
        <v>39.189189189189186</v>
      </c>
      <c r="CD305" s="29">
        <f t="shared" si="71"/>
        <v>65.61561561561561</v>
      </c>
      <c r="CE305" s="29">
        <f t="shared" si="71"/>
        <v>90.01501501501501</v>
      </c>
      <c r="CF305" s="29">
        <f t="shared" si="71"/>
        <v>83.183183183183189</v>
      </c>
      <c r="CG305" s="29">
        <f t="shared" si="71"/>
        <v>96.846846846846844</v>
      </c>
      <c r="CH305" s="29">
        <f t="shared" si="71"/>
        <v>81.081081081081081</v>
      </c>
      <c r="CI305" s="29">
        <f t="shared" si="71"/>
        <v>56.306306306306304</v>
      </c>
      <c r="CJ305" s="29">
        <f t="shared" si="71"/>
        <v>92.117117117117118</v>
      </c>
      <c r="CK305" s="29">
        <f t="shared" si="71"/>
        <v>66.891891891891902</v>
      </c>
    </row>
    <row r="306" spans="1:89" x14ac:dyDescent="0.25">
      <c r="A306" s="27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</row>
    <row r="307" spans="1:89" x14ac:dyDescent="0.25">
      <c r="A307" s="27"/>
      <c r="B307" s="29" t="s">
        <v>319</v>
      </c>
      <c r="C307" s="29" t="s">
        <v>319</v>
      </c>
      <c r="D307" s="29" t="s">
        <v>319</v>
      </c>
      <c r="E307" s="29" t="s">
        <v>319</v>
      </c>
      <c r="F307" s="29" t="s">
        <v>319</v>
      </c>
      <c r="G307" s="29" t="s">
        <v>319</v>
      </c>
      <c r="H307" s="29" t="s">
        <v>319</v>
      </c>
      <c r="I307" s="29" t="s">
        <v>319</v>
      </c>
      <c r="J307" s="29" t="s">
        <v>319</v>
      </c>
      <c r="K307" s="29" t="s">
        <v>319</v>
      </c>
      <c r="L307" s="29" t="s">
        <v>319</v>
      </c>
      <c r="M307" s="29" t="s">
        <v>319</v>
      </c>
      <c r="N307" s="29" t="s">
        <v>319</v>
      </c>
      <c r="O307" s="29" t="s">
        <v>319</v>
      </c>
      <c r="P307" s="29" t="s">
        <v>319</v>
      </c>
      <c r="Q307" s="29" t="s">
        <v>319</v>
      </c>
      <c r="R307" s="29" t="s">
        <v>319</v>
      </c>
      <c r="S307" s="29" t="s">
        <v>319</v>
      </c>
      <c r="T307" s="29" t="s">
        <v>319</v>
      </c>
      <c r="U307" s="29" t="s">
        <v>319</v>
      </c>
      <c r="V307" s="29" t="s">
        <v>319</v>
      </c>
      <c r="W307" s="29" t="s">
        <v>319</v>
      </c>
      <c r="X307" s="29" t="s">
        <v>319</v>
      </c>
      <c r="Y307" s="29" t="s">
        <v>319</v>
      </c>
      <c r="Z307" s="29" t="s">
        <v>319</v>
      </c>
      <c r="AA307" s="29" t="s">
        <v>319</v>
      </c>
      <c r="AB307" s="29" t="s">
        <v>319</v>
      </c>
      <c r="AC307" s="29" t="s">
        <v>319</v>
      </c>
      <c r="AD307" s="29" t="s">
        <v>319</v>
      </c>
      <c r="AE307" s="29" t="s">
        <v>319</v>
      </c>
      <c r="AF307" s="29" t="s">
        <v>319</v>
      </c>
      <c r="AG307" s="29" t="s">
        <v>319</v>
      </c>
      <c r="AH307" s="29" t="s">
        <v>319</v>
      </c>
      <c r="AI307" s="29" t="s">
        <v>319</v>
      </c>
      <c r="AJ307" s="29" t="s">
        <v>319</v>
      </c>
      <c r="AK307" s="29" t="s">
        <v>319</v>
      </c>
      <c r="AL307" s="29" t="s">
        <v>319</v>
      </c>
      <c r="AM307" s="29" t="s">
        <v>319</v>
      </c>
      <c r="AN307" s="29" t="s">
        <v>319</v>
      </c>
      <c r="AO307" s="29" t="s">
        <v>319</v>
      </c>
      <c r="AP307" s="29" t="s">
        <v>319</v>
      </c>
      <c r="AQ307" s="29" t="s">
        <v>319</v>
      </c>
      <c r="AR307" s="29" t="s">
        <v>319</v>
      </c>
      <c r="AS307" s="29" t="s">
        <v>319</v>
      </c>
      <c r="AT307" s="29" t="s">
        <v>319</v>
      </c>
      <c r="AU307" s="29" t="s">
        <v>319</v>
      </c>
      <c r="AV307" s="29" t="s">
        <v>319</v>
      </c>
      <c r="AW307" s="29" t="s">
        <v>319</v>
      </c>
      <c r="AX307" s="29" t="s">
        <v>319</v>
      </c>
      <c r="AY307" s="29" t="s">
        <v>319</v>
      </c>
      <c r="AZ307" s="29" t="s">
        <v>319</v>
      </c>
      <c r="BA307" s="29" t="s">
        <v>319</v>
      </c>
      <c r="BB307" s="29" t="s">
        <v>319</v>
      </c>
      <c r="BC307" s="29" t="s">
        <v>319</v>
      </c>
      <c r="BD307" s="29" t="s">
        <v>319</v>
      </c>
      <c r="BE307" s="29" t="s">
        <v>319</v>
      </c>
      <c r="BF307" s="29" t="s">
        <v>319</v>
      </c>
      <c r="BG307" s="29" t="s">
        <v>319</v>
      </c>
      <c r="BH307" s="29" t="s">
        <v>319</v>
      </c>
      <c r="BI307" s="29" t="s">
        <v>319</v>
      </c>
      <c r="BJ307" s="29" t="s">
        <v>319</v>
      </c>
      <c r="BK307" s="29" t="s">
        <v>319</v>
      </c>
      <c r="BL307" s="29" t="s">
        <v>319</v>
      </c>
      <c r="BM307" s="29" t="s">
        <v>319</v>
      </c>
      <c r="BN307" s="29" t="s">
        <v>319</v>
      </c>
      <c r="BO307" s="29" t="s">
        <v>319</v>
      </c>
      <c r="BP307" s="29" t="s">
        <v>319</v>
      </c>
      <c r="BQ307" s="29" t="s">
        <v>319</v>
      </c>
      <c r="BR307" s="29" t="s">
        <v>319</v>
      </c>
      <c r="BS307" s="29" t="s">
        <v>319</v>
      </c>
      <c r="BT307" s="29" t="s">
        <v>319</v>
      </c>
      <c r="BU307" s="29" t="s">
        <v>319</v>
      </c>
      <c r="BV307" s="29" t="s">
        <v>319</v>
      </c>
      <c r="BW307" s="29" t="s">
        <v>319</v>
      </c>
      <c r="BX307" s="29" t="s">
        <v>319</v>
      </c>
      <c r="BY307" s="29" t="s">
        <v>319</v>
      </c>
      <c r="BZ307" s="29" t="s">
        <v>319</v>
      </c>
      <c r="CA307" s="29" t="s">
        <v>319</v>
      </c>
      <c r="CB307" s="29" t="s">
        <v>319</v>
      </c>
      <c r="CC307" s="29" t="s">
        <v>319</v>
      </c>
      <c r="CD307" s="29" t="s">
        <v>319</v>
      </c>
      <c r="CE307" s="29" t="s">
        <v>319</v>
      </c>
      <c r="CF307" s="29" t="s">
        <v>319</v>
      </c>
      <c r="CG307" s="29" t="s">
        <v>319</v>
      </c>
      <c r="CH307" s="29" t="s">
        <v>319</v>
      </c>
      <c r="CI307" s="29" t="s">
        <v>319</v>
      </c>
      <c r="CJ307" s="29" t="s">
        <v>319</v>
      </c>
      <c r="CK307" s="29" t="s">
        <v>319</v>
      </c>
    </row>
    <row r="308" spans="1:89" x14ac:dyDescent="0.25">
      <c r="A308" s="27" t="s">
        <v>592</v>
      </c>
      <c r="B308" s="29">
        <f>COUNTIF(B$177:B$201,"&lt;16")</f>
        <v>1</v>
      </c>
      <c r="C308" s="29">
        <f t="shared" ref="C308:BN308" si="72">COUNTIF(C$177:C$201,"&lt;16")</f>
        <v>1</v>
      </c>
      <c r="D308" s="29">
        <f t="shared" si="72"/>
        <v>1</v>
      </c>
      <c r="E308" s="29">
        <f t="shared" si="72"/>
        <v>10</v>
      </c>
      <c r="F308" s="29">
        <f t="shared" si="72"/>
        <v>5</v>
      </c>
      <c r="G308" s="29">
        <f t="shared" si="72"/>
        <v>0</v>
      </c>
      <c r="H308" s="29">
        <f t="shared" si="72"/>
        <v>3</v>
      </c>
      <c r="I308" s="29">
        <f t="shared" si="72"/>
        <v>5</v>
      </c>
      <c r="J308" s="29">
        <f t="shared" si="72"/>
        <v>5</v>
      </c>
      <c r="K308" s="29">
        <f t="shared" si="72"/>
        <v>0</v>
      </c>
      <c r="L308" s="29">
        <f t="shared" si="72"/>
        <v>12</v>
      </c>
      <c r="M308" s="29">
        <f t="shared" si="72"/>
        <v>3</v>
      </c>
      <c r="N308" s="29">
        <f t="shared" si="72"/>
        <v>2</v>
      </c>
      <c r="O308" s="29">
        <f t="shared" si="72"/>
        <v>1</v>
      </c>
      <c r="P308" s="29">
        <f t="shared" si="72"/>
        <v>2</v>
      </c>
      <c r="Q308" s="29">
        <f t="shared" si="72"/>
        <v>6</v>
      </c>
      <c r="R308" s="29">
        <f t="shared" si="72"/>
        <v>1</v>
      </c>
      <c r="S308" s="29">
        <f t="shared" si="72"/>
        <v>0</v>
      </c>
      <c r="T308" s="29">
        <f t="shared" si="72"/>
        <v>2</v>
      </c>
      <c r="U308" s="29">
        <f t="shared" si="72"/>
        <v>4</v>
      </c>
      <c r="V308" s="29">
        <f t="shared" si="72"/>
        <v>1</v>
      </c>
      <c r="W308" s="29">
        <f t="shared" si="72"/>
        <v>8</v>
      </c>
      <c r="X308" s="29">
        <f t="shared" si="72"/>
        <v>0</v>
      </c>
      <c r="Y308" s="29">
        <f t="shared" si="72"/>
        <v>5</v>
      </c>
      <c r="Z308" s="29">
        <f t="shared" si="72"/>
        <v>8</v>
      </c>
      <c r="AA308" s="29">
        <f t="shared" si="72"/>
        <v>8</v>
      </c>
      <c r="AB308" s="29">
        <f t="shared" si="72"/>
        <v>9</v>
      </c>
      <c r="AC308" s="29">
        <f t="shared" si="72"/>
        <v>2</v>
      </c>
      <c r="AD308" s="29">
        <f t="shared" si="72"/>
        <v>4</v>
      </c>
      <c r="AE308" s="29">
        <f t="shared" si="72"/>
        <v>9</v>
      </c>
      <c r="AF308" s="29">
        <f t="shared" si="72"/>
        <v>9</v>
      </c>
      <c r="AG308" s="29">
        <f t="shared" si="72"/>
        <v>0</v>
      </c>
      <c r="AH308" s="29">
        <f t="shared" si="72"/>
        <v>7</v>
      </c>
      <c r="AI308" s="29">
        <f t="shared" si="72"/>
        <v>8</v>
      </c>
      <c r="AJ308" s="29">
        <f t="shared" si="72"/>
        <v>4</v>
      </c>
      <c r="AK308" s="29">
        <f t="shared" si="72"/>
        <v>0</v>
      </c>
      <c r="AL308" s="29">
        <f t="shared" si="72"/>
        <v>4</v>
      </c>
      <c r="AM308" s="29">
        <f t="shared" si="72"/>
        <v>4</v>
      </c>
      <c r="AN308" s="29">
        <f t="shared" si="72"/>
        <v>7</v>
      </c>
      <c r="AO308" s="29">
        <f t="shared" si="72"/>
        <v>5</v>
      </c>
      <c r="AP308" s="29">
        <f t="shared" si="72"/>
        <v>6</v>
      </c>
      <c r="AQ308" s="29">
        <f t="shared" si="72"/>
        <v>8</v>
      </c>
      <c r="AR308" s="29">
        <f t="shared" si="72"/>
        <v>2</v>
      </c>
      <c r="AS308" s="29">
        <f t="shared" si="72"/>
        <v>0</v>
      </c>
      <c r="AT308" s="29">
        <f t="shared" si="72"/>
        <v>2</v>
      </c>
      <c r="AU308" s="29">
        <f t="shared" si="72"/>
        <v>11</v>
      </c>
      <c r="AV308" s="29">
        <f t="shared" si="72"/>
        <v>12</v>
      </c>
      <c r="AW308" s="29">
        <f t="shared" si="72"/>
        <v>2</v>
      </c>
      <c r="AX308" s="29">
        <f t="shared" si="72"/>
        <v>3</v>
      </c>
      <c r="AY308" s="29">
        <f t="shared" si="72"/>
        <v>0</v>
      </c>
      <c r="AZ308" s="29">
        <f t="shared" si="72"/>
        <v>3</v>
      </c>
      <c r="BA308" s="29">
        <f t="shared" si="72"/>
        <v>0</v>
      </c>
      <c r="BB308" s="29">
        <f t="shared" si="72"/>
        <v>4</v>
      </c>
      <c r="BC308" s="29">
        <f t="shared" si="72"/>
        <v>9</v>
      </c>
      <c r="BD308" s="29">
        <f t="shared" si="72"/>
        <v>9</v>
      </c>
      <c r="BE308" s="29">
        <f t="shared" si="72"/>
        <v>2</v>
      </c>
      <c r="BF308" s="29">
        <f t="shared" si="72"/>
        <v>3</v>
      </c>
      <c r="BG308" s="29">
        <f t="shared" si="72"/>
        <v>5</v>
      </c>
      <c r="BH308" s="29">
        <f t="shared" si="72"/>
        <v>1</v>
      </c>
      <c r="BI308" s="29">
        <f t="shared" si="72"/>
        <v>7</v>
      </c>
      <c r="BJ308" s="29">
        <f t="shared" si="72"/>
        <v>4</v>
      </c>
      <c r="BK308" s="29">
        <f t="shared" si="72"/>
        <v>0</v>
      </c>
      <c r="BL308" s="29">
        <f t="shared" si="72"/>
        <v>3</v>
      </c>
      <c r="BM308" s="29">
        <f t="shared" si="72"/>
        <v>2</v>
      </c>
      <c r="BN308" s="29">
        <f t="shared" si="72"/>
        <v>9</v>
      </c>
      <c r="BO308" s="29">
        <f t="shared" ref="BO308:CK308" si="73">COUNTIF(BO$177:BO$201,"&lt;16")</f>
        <v>13</v>
      </c>
      <c r="BP308" s="29">
        <f t="shared" si="73"/>
        <v>3</v>
      </c>
      <c r="BQ308" s="29">
        <f t="shared" si="73"/>
        <v>10</v>
      </c>
      <c r="BR308" s="29">
        <f t="shared" si="73"/>
        <v>8</v>
      </c>
      <c r="BS308" s="29">
        <f t="shared" si="73"/>
        <v>1</v>
      </c>
      <c r="BT308" s="29">
        <f t="shared" si="73"/>
        <v>0</v>
      </c>
      <c r="BU308" s="29">
        <f t="shared" si="73"/>
        <v>6</v>
      </c>
      <c r="BV308" s="29">
        <f t="shared" si="73"/>
        <v>0</v>
      </c>
      <c r="BW308" s="29">
        <f t="shared" si="73"/>
        <v>14</v>
      </c>
      <c r="BX308" s="29">
        <f t="shared" si="73"/>
        <v>4</v>
      </c>
      <c r="BY308" s="29">
        <f t="shared" si="73"/>
        <v>7</v>
      </c>
      <c r="BZ308" s="29">
        <f t="shared" si="73"/>
        <v>11</v>
      </c>
      <c r="CA308" s="29">
        <f t="shared" si="73"/>
        <v>0</v>
      </c>
      <c r="CB308" s="29">
        <f t="shared" si="73"/>
        <v>0</v>
      </c>
      <c r="CC308" s="29">
        <f t="shared" si="73"/>
        <v>2</v>
      </c>
      <c r="CD308" s="29">
        <f t="shared" si="73"/>
        <v>1</v>
      </c>
      <c r="CE308" s="29">
        <f t="shared" si="73"/>
        <v>1</v>
      </c>
      <c r="CF308" s="29">
        <f t="shared" si="73"/>
        <v>4</v>
      </c>
      <c r="CG308" s="29">
        <f t="shared" si="73"/>
        <v>13</v>
      </c>
      <c r="CH308" s="29">
        <f t="shared" si="73"/>
        <v>6</v>
      </c>
      <c r="CI308" s="29">
        <f t="shared" si="73"/>
        <v>0</v>
      </c>
      <c r="CJ308" s="29">
        <f t="shared" si="73"/>
        <v>2</v>
      </c>
      <c r="CK308" s="29">
        <f t="shared" si="73"/>
        <v>8</v>
      </c>
    </row>
    <row r="309" spans="1:89" x14ac:dyDescent="0.25">
      <c r="A309" s="27" t="s">
        <v>593</v>
      </c>
      <c r="B309" s="29">
        <f>COUNTIF(B$177:B$201,"&gt;16")-COUNTIF(B$177:B$201,"&gt;=51")</f>
        <v>23</v>
      </c>
      <c r="C309" s="29">
        <f t="shared" ref="C309:BN309" si="74">COUNTIF(C$177:C$201,"&gt;16")-COUNTIF(C$177:C$201,"&gt;=51")</f>
        <v>14</v>
      </c>
      <c r="D309" s="29">
        <f t="shared" si="74"/>
        <v>18</v>
      </c>
      <c r="E309" s="29">
        <f t="shared" si="74"/>
        <v>14</v>
      </c>
      <c r="F309" s="29">
        <f t="shared" si="74"/>
        <v>11</v>
      </c>
      <c r="G309" s="29">
        <f t="shared" si="74"/>
        <v>20</v>
      </c>
      <c r="H309" s="29">
        <f t="shared" si="74"/>
        <v>18</v>
      </c>
      <c r="I309" s="29">
        <f t="shared" si="74"/>
        <v>7</v>
      </c>
      <c r="J309" s="29">
        <f t="shared" si="74"/>
        <v>17</v>
      </c>
      <c r="K309" s="29">
        <f t="shared" si="74"/>
        <v>23</v>
      </c>
      <c r="L309" s="29">
        <f t="shared" si="74"/>
        <v>10</v>
      </c>
      <c r="M309" s="29">
        <f t="shared" si="74"/>
        <v>13</v>
      </c>
      <c r="N309" s="29">
        <f t="shared" si="74"/>
        <v>18</v>
      </c>
      <c r="O309" s="29">
        <f t="shared" si="74"/>
        <v>11</v>
      </c>
      <c r="P309" s="29">
        <f t="shared" si="74"/>
        <v>15</v>
      </c>
      <c r="Q309" s="29">
        <f t="shared" si="74"/>
        <v>16</v>
      </c>
      <c r="R309" s="29">
        <f t="shared" si="74"/>
        <v>14</v>
      </c>
      <c r="S309" s="29">
        <f t="shared" si="74"/>
        <v>18</v>
      </c>
      <c r="T309" s="29">
        <f t="shared" si="74"/>
        <v>18</v>
      </c>
      <c r="U309" s="29">
        <f t="shared" si="74"/>
        <v>8</v>
      </c>
      <c r="V309" s="29">
        <f t="shared" si="74"/>
        <v>11</v>
      </c>
      <c r="W309" s="29">
        <f t="shared" si="74"/>
        <v>15</v>
      </c>
      <c r="X309" s="29">
        <f t="shared" si="74"/>
        <v>23</v>
      </c>
      <c r="Y309" s="29">
        <f t="shared" si="74"/>
        <v>12</v>
      </c>
      <c r="Z309" s="29">
        <f t="shared" si="74"/>
        <v>12</v>
      </c>
      <c r="AA309" s="29">
        <f t="shared" si="74"/>
        <v>13</v>
      </c>
      <c r="AB309" s="29">
        <f t="shared" si="74"/>
        <v>15</v>
      </c>
      <c r="AC309" s="29">
        <f t="shared" si="74"/>
        <v>16</v>
      </c>
      <c r="AD309" s="29">
        <f t="shared" si="74"/>
        <v>19</v>
      </c>
      <c r="AE309" s="29">
        <f t="shared" si="74"/>
        <v>10</v>
      </c>
      <c r="AF309" s="29">
        <f t="shared" si="74"/>
        <v>12</v>
      </c>
      <c r="AG309" s="29">
        <f t="shared" si="74"/>
        <v>11</v>
      </c>
      <c r="AH309" s="29">
        <f t="shared" si="74"/>
        <v>12</v>
      </c>
      <c r="AI309" s="29">
        <f t="shared" si="74"/>
        <v>12</v>
      </c>
      <c r="AJ309" s="29">
        <f t="shared" si="74"/>
        <v>17</v>
      </c>
      <c r="AK309" s="29">
        <f t="shared" si="74"/>
        <v>16</v>
      </c>
      <c r="AL309" s="29">
        <f t="shared" si="74"/>
        <v>16</v>
      </c>
      <c r="AM309" s="29">
        <f t="shared" si="74"/>
        <v>15</v>
      </c>
      <c r="AN309" s="29">
        <f t="shared" si="74"/>
        <v>12</v>
      </c>
      <c r="AO309" s="29">
        <f t="shared" si="74"/>
        <v>14</v>
      </c>
      <c r="AP309" s="29">
        <f t="shared" si="74"/>
        <v>13</v>
      </c>
      <c r="AQ309" s="29">
        <f t="shared" si="74"/>
        <v>15</v>
      </c>
      <c r="AR309" s="29">
        <f t="shared" si="74"/>
        <v>16</v>
      </c>
      <c r="AS309" s="29">
        <f t="shared" si="74"/>
        <v>22</v>
      </c>
      <c r="AT309" s="29">
        <f t="shared" si="74"/>
        <v>21</v>
      </c>
      <c r="AU309" s="29">
        <f t="shared" si="74"/>
        <v>11</v>
      </c>
      <c r="AV309" s="29">
        <f t="shared" si="74"/>
        <v>11</v>
      </c>
      <c r="AW309" s="29">
        <f t="shared" si="74"/>
        <v>17</v>
      </c>
      <c r="AX309" s="29">
        <f t="shared" si="74"/>
        <v>17</v>
      </c>
      <c r="AY309" s="29">
        <f t="shared" si="74"/>
        <v>13</v>
      </c>
      <c r="AZ309" s="29">
        <f t="shared" si="74"/>
        <v>19</v>
      </c>
      <c r="BA309" s="29">
        <f t="shared" si="74"/>
        <v>17</v>
      </c>
      <c r="BB309" s="29">
        <f t="shared" si="74"/>
        <v>13</v>
      </c>
      <c r="BC309" s="29">
        <f t="shared" si="74"/>
        <v>13</v>
      </c>
      <c r="BD309" s="29">
        <f t="shared" si="74"/>
        <v>10</v>
      </c>
      <c r="BE309" s="29">
        <f t="shared" si="74"/>
        <v>22</v>
      </c>
      <c r="BF309" s="29">
        <f t="shared" si="74"/>
        <v>21</v>
      </c>
      <c r="BG309" s="29">
        <f t="shared" si="74"/>
        <v>14</v>
      </c>
      <c r="BH309" s="29">
        <f t="shared" si="74"/>
        <v>18</v>
      </c>
      <c r="BI309" s="29">
        <f t="shared" si="74"/>
        <v>11</v>
      </c>
      <c r="BJ309" s="29">
        <f t="shared" si="74"/>
        <v>20</v>
      </c>
      <c r="BK309" s="29">
        <f t="shared" si="74"/>
        <v>20</v>
      </c>
      <c r="BL309" s="29">
        <f t="shared" si="74"/>
        <v>18</v>
      </c>
      <c r="BM309" s="29">
        <f t="shared" si="74"/>
        <v>15</v>
      </c>
      <c r="BN309" s="29">
        <f t="shared" si="74"/>
        <v>10</v>
      </c>
      <c r="BO309" s="29">
        <f t="shared" ref="BO309:CK309" si="75">COUNTIF(BO$177:BO$201,"&gt;16")-COUNTIF(BO$177:BO$201,"&gt;=51")</f>
        <v>7</v>
      </c>
      <c r="BP309" s="29">
        <f t="shared" si="75"/>
        <v>15</v>
      </c>
      <c r="BQ309" s="29">
        <f t="shared" si="75"/>
        <v>11</v>
      </c>
      <c r="BR309" s="29">
        <f t="shared" si="75"/>
        <v>14</v>
      </c>
      <c r="BS309" s="29">
        <f t="shared" si="75"/>
        <v>14</v>
      </c>
      <c r="BT309" s="29">
        <f t="shared" si="75"/>
        <v>24</v>
      </c>
      <c r="BU309" s="29">
        <f t="shared" si="75"/>
        <v>18</v>
      </c>
      <c r="BV309" s="29">
        <f t="shared" si="75"/>
        <v>9</v>
      </c>
      <c r="BW309" s="29">
        <f t="shared" si="75"/>
        <v>8</v>
      </c>
      <c r="BX309" s="29">
        <f t="shared" si="75"/>
        <v>19</v>
      </c>
      <c r="BY309" s="29">
        <f t="shared" si="75"/>
        <v>13</v>
      </c>
      <c r="BZ309" s="29">
        <f t="shared" si="75"/>
        <v>4</v>
      </c>
      <c r="CA309" s="29">
        <f t="shared" si="75"/>
        <v>17</v>
      </c>
      <c r="CB309" s="29">
        <f t="shared" si="75"/>
        <v>13</v>
      </c>
      <c r="CC309" s="29">
        <f t="shared" si="75"/>
        <v>18</v>
      </c>
      <c r="CD309" s="29">
        <f t="shared" si="75"/>
        <v>13</v>
      </c>
      <c r="CE309" s="29">
        <f t="shared" si="75"/>
        <v>22</v>
      </c>
      <c r="CF309" s="29">
        <f t="shared" si="75"/>
        <v>16</v>
      </c>
      <c r="CG309" s="29">
        <f t="shared" si="75"/>
        <v>10</v>
      </c>
      <c r="CH309" s="29">
        <f t="shared" si="75"/>
        <v>14</v>
      </c>
      <c r="CI309" s="29">
        <f t="shared" si="75"/>
        <v>16</v>
      </c>
      <c r="CJ309" s="29">
        <f t="shared" si="75"/>
        <v>15</v>
      </c>
      <c r="CK309" s="29">
        <f t="shared" si="75"/>
        <v>14</v>
      </c>
    </row>
    <row r="310" spans="1:89" x14ac:dyDescent="0.25">
      <c r="A310" s="27" t="s">
        <v>594</v>
      </c>
      <c r="B310" s="29">
        <f>COUNTIF(B$177:B$201,"&gt;=51")</f>
        <v>0</v>
      </c>
      <c r="C310" s="29">
        <f t="shared" ref="C310:BN310" si="76">COUNTIF(C$177:C$201,"&gt;=51")</f>
        <v>8</v>
      </c>
      <c r="D310" s="29">
        <f t="shared" si="76"/>
        <v>5</v>
      </c>
      <c r="E310" s="29">
        <f t="shared" si="76"/>
        <v>0</v>
      </c>
      <c r="F310" s="29">
        <f t="shared" si="76"/>
        <v>8</v>
      </c>
      <c r="G310" s="29">
        <f t="shared" si="76"/>
        <v>4</v>
      </c>
      <c r="H310" s="29">
        <f t="shared" si="76"/>
        <v>3</v>
      </c>
      <c r="I310" s="29">
        <f t="shared" si="76"/>
        <v>12</v>
      </c>
      <c r="J310" s="29">
        <f t="shared" si="76"/>
        <v>2</v>
      </c>
      <c r="K310" s="29">
        <f t="shared" si="76"/>
        <v>1</v>
      </c>
      <c r="L310" s="29">
        <f t="shared" si="76"/>
        <v>2</v>
      </c>
      <c r="M310" s="29">
        <f t="shared" si="76"/>
        <v>8</v>
      </c>
      <c r="N310" s="29">
        <f t="shared" si="76"/>
        <v>4</v>
      </c>
      <c r="O310" s="29">
        <f t="shared" si="76"/>
        <v>12</v>
      </c>
      <c r="P310" s="29">
        <f t="shared" si="76"/>
        <v>7</v>
      </c>
      <c r="Q310" s="29">
        <f t="shared" si="76"/>
        <v>1</v>
      </c>
      <c r="R310" s="29">
        <f t="shared" si="76"/>
        <v>9</v>
      </c>
      <c r="S310" s="29">
        <f t="shared" si="76"/>
        <v>6</v>
      </c>
      <c r="T310" s="29">
        <f t="shared" si="76"/>
        <v>4</v>
      </c>
      <c r="U310" s="29">
        <f t="shared" si="76"/>
        <v>12</v>
      </c>
      <c r="V310" s="29">
        <f t="shared" si="76"/>
        <v>12</v>
      </c>
      <c r="W310" s="29">
        <f t="shared" si="76"/>
        <v>1</v>
      </c>
      <c r="X310" s="29">
        <f t="shared" si="76"/>
        <v>1</v>
      </c>
      <c r="Y310" s="29">
        <f t="shared" si="76"/>
        <v>7</v>
      </c>
      <c r="Z310" s="29">
        <f t="shared" si="76"/>
        <v>4</v>
      </c>
      <c r="AA310" s="29">
        <f t="shared" si="76"/>
        <v>3</v>
      </c>
      <c r="AB310" s="29">
        <f t="shared" si="76"/>
        <v>0</v>
      </c>
      <c r="AC310" s="29">
        <f t="shared" si="76"/>
        <v>6</v>
      </c>
      <c r="AD310" s="29">
        <f t="shared" si="76"/>
        <v>1</v>
      </c>
      <c r="AE310" s="29">
        <f t="shared" si="76"/>
        <v>5</v>
      </c>
      <c r="AF310" s="29">
        <f t="shared" si="76"/>
        <v>3</v>
      </c>
      <c r="AG310" s="29">
        <f t="shared" si="76"/>
        <v>12</v>
      </c>
      <c r="AH310" s="29">
        <f t="shared" si="76"/>
        <v>5</v>
      </c>
      <c r="AI310" s="29">
        <f t="shared" si="76"/>
        <v>4</v>
      </c>
      <c r="AJ310" s="29">
        <f t="shared" si="76"/>
        <v>3</v>
      </c>
      <c r="AK310" s="29">
        <f t="shared" si="76"/>
        <v>8</v>
      </c>
      <c r="AL310" s="29">
        <f t="shared" si="76"/>
        <v>4</v>
      </c>
      <c r="AM310" s="29">
        <f t="shared" si="76"/>
        <v>5</v>
      </c>
      <c r="AN310" s="29">
        <f t="shared" si="76"/>
        <v>5</v>
      </c>
      <c r="AO310" s="29">
        <f t="shared" si="76"/>
        <v>5</v>
      </c>
      <c r="AP310" s="29">
        <f t="shared" si="76"/>
        <v>5</v>
      </c>
      <c r="AQ310" s="29">
        <f t="shared" si="76"/>
        <v>1</v>
      </c>
      <c r="AR310" s="29">
        <f t="shared" si="76"/>
        <v>5</v>
      </c>
      <c r="AS310" s="29">
        <f t="shared" si="76"/>
        <v>2</v>
      </c>
      <c r="AT310" s="29">
        <f t="shared" si="76"/>
        <v>1</v>
      </c>
      <c r="AU310" s="29">
        <f t="shared" si="76"/>
        <v>2</v>
      </c>
      <c r="AV310" s="29">
        <f t="shared" si="76"/>
        <v>1</v>
      </c>
      <c r="AW310" s="29">
        <f t="shared" si="76"/>
        <v>5</v>
      </c>
      <c r="AX310" s="29">
        <f t="shared" si="76"/>
        <v>4</v>
      </c>
      <c r="AY310" s="29">
        <f t="shared" si="76"/>
        <v>11</v>
      </c>
      <c r="AZ310" s="29">
        <f t="shared" si="76"/>
        <v>2</v>
      </c>
      <c r="BA310" s="29">
        <f t="shared" si="76"/>
        <v>7</v>
      </c>
      <c r="BB310" s="29">
        <f t="shared" si="76"/>
        <v>7</v>
      </c>
      <c r="BC310" s="29">
        <f t="shared" si="76"/>
        <v>2</v>
      </c>
      <c r="BD310" s="29">
        <f t="shared" si="76"/>
        <v>5</v>
      </c>
      <c r="BE310" s="29">
        <f t="shared" si="76"/>
        <v>0</v>
      </c>
      <c r="BF310" s="29">
        <f t="shared" si="76"/>
        <v>0</v>
      </c>
      <c r="BG310" s="29">
        <f t="shared" si="76"/>
        <v>5</v>
      </c>
      <c r="BH310" s="29">
        <f t="shared" si="76"/>
        <v>5</v>
      </c>
      <c r="BI310" s="29">
        <f t="shared" si="76"/>
        <v>6</v>
      </c>
      <c r="BJ310" s="29">
        <f t="shared" si="76"/>
        <v>0</v>
      </c>
      <c r="BK310" s="29">
        <f t="shared" si="76"/>
        <v>4</v>
      </c>
      <c r="BL310" s="29">
        <f t="shared" si="76"/>
        <v>3</v>
      </c>
      <c r="BM310" s="29">
        <f t="shared" si="76"/>
        <v>7</v>
      </c>
      <c r="BN310" s="29">
        <f t="shared" si="76"/>
        <v>5</v>
      </c>
      <c r="BO310" s="29">
        <f t="shared" ref="BO310:CK310" si="77">COUNTIF(BO$177:BO$201,"&gt;=51")</f>
        <v>4</v>
      </c>
      <c r="BP310" s="29">
        <f t="shared" si="77"/>
        <v>6</v>
      </c>
      <c r="BQ310" s="29">
        <f t="shared" si="77"/>
        <v>3</v>
      </c>
      <c r="BR310" s="29">
        <f t="shared" si="77"/>
        <v>2</v>
      </c>
      <c r="BS310" s="29">
        <f t="shared" si="77"/>
        <v>9</v>
      </c>
      <c r="BT310" s="29">
        <f t="shared" si="77"/>
        <v>0</v>
      </c>
      <c r="BU310" s="29">
        <f t="shared" si="77"/>
        <v>0</v>
      </c>
      <c r="BV310" s="29">
        <f t="shared" si="77"/>
        <v>15</v>
      </c>
      <c r="BW310" s="29">
        <f t="shared" si="77"/>
        <v>2</v>
      </c>
      <c r="BX310" s="29">
        <f t="shared" si="77"/>
        <v>1</v>
      </c>
      <c r="BY310" s="29">
        <f t="shared" si="77"/>
        <v>4</v>
      </c>
      <c r="BZ310" s="29">
        <f t="shared" si="77"/>
        <v>8</v>
      </c>
      <c r="CA310" s="29">
        <f t="shared" si="77"/>
        <v>7</v>
      </c>
      <c r="CB310" s="29">
        <f t="shared" si="77"/>
        <v>11</v>
      </c>
      <c r="CC310" s="29">
        <f t="shared" si="77"/>
        <v>4</v>
      </c>
      <c r="CD310" s="29">
        <f t="shared" si="77"/>
        <v>10</v>
      </c>
      <c r="CE310" s="29">
        <f t="shared" si="77"/>
        <v>1</v>
      </c>
      <c r="CF310" s="29">
        <f t="shared" si="77"/>
        <v>4</v>
      </c>
      <c r="CG310" s="29">
        <f t="shared" si="77"/>
        <v>1</v>
      </c>
      <c r="CH310" s="29">
        <f t="shared" si="77"/>
        <v>4</v>
      </c>
      <c r="CI310" s="29">
        <f t="shared" si="77"/>
        <v>8</v>
      </c>
      <c r="CJ310" s="29">
        <f t="shared" si="77"/>
        <v>7</v>
      </c>
      <c r="CK310" s="29">
        <f t="shared" si="77"/>
        <v>2</v>
      </c>
    </row>
    <row r="311" spans="1:89" x14ac:dyDescent="0.25">
      <c r="A311" s="27"/>
      <c r="B311">
        <v>24</v>
      </c>
    </row>
    <row r="312" spans="1:89" x14ac:dyDescent="0.25">
      <c r="A312" s="26" t="s">
        <v>597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5"/>
  <sheetViews>
    <sheetView workbookViewId="0">
      <selection activeCell="B35" sqref="B35"/>
    </sheetView>
  </sheetViews>
  <sheetFormatPr defaultRowHeight="15" x14ac:dyDescent="0.25"/>
  <cols>
    <col min="1" max="1" width="12.710937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7" t="s">
        <v>425</v>
      </c>
      <c r="B2">
        <v>0</v>
      </c>
    </row>
    <row r="3" spans="1:89" x14ac:dyDescent="0.25">
      <c r="A3" s="27"/>
      <c r="B3">
        <v>0</v>
      </c>
    </row>
    <row r="4" spans="1:89" x14ac:dyDescent="0.25">
      <c r="A4" s="27" t="s">
        <v>426</v>
      </c>
      <c r="B4">
        <v>0</v>
      </c>
    </row>
    <row r="5" spans="1:89" x14ac:dyDescent="0.25">
      <c r="A5" s="27"/>
      <c r="B5">
        <v>0</v>
      </c>
    </row>
    <row r="6" spans="1:89" x14ac:dyDescent="0.25">
      <c r="A6" s="27" t="s">
        <v>427</v>
      </c>
      <c r="B6">
        <v>1</v>
      </c>
    </row>
    <row r="7" spans="1:89" x14ac:dyDescent="0.25">
      <c r="A7" s="27"/>
      <c r="B7">
        <v>0</v>
      </c>
    </row>
    <row r="8" spans="1:89" x14ac:dyDescent="0.25">
      <c r="A8" s="27" t="s">
        <v>428</v>
      </c>
      <c r="B8">
        <v>0</v>
      </c>
    </row>
    <row r="9" spans="1:89" x14ac:dyDescent="0.25">
      <c r="A9" s="27"/>
      <c r="B9">
        <v>0</v>
      </c>
    </row>
    <row r="10" spans="1:89" x14ac:dyDescent="0.25">
      <c r="A10" s="27" t="s">
        <v>429</v>
      </c>
      <c r="B10">
        <v>0</v>
      </c>
    </row>
    <row r="11" spans="1:89" x14ac:dyDescent="0.25">
      <c r="A11" s="27"/>
      <c r="B11">
        <v>0</v>
      </c>
    </row>
    <row r="12" spans="1:89" x14ac:dyDescent="0.25">
      <c r="A12" s="27" t="s">
        <v>430</v>
      </c>
      <c r="B12">
        <v>0</v>
      </c>
    </row>
    <row r="13" spans="1:89" x14ac:dyDescent="0.25">
      <c r="A13" s="27"/>
      <c r="B13">
        <v>0</v>
      </c>
    </row>
    <row r="14" spans="1:89" x14ac:dyDescent="0.25">
      <c r="A14" s="27" t="s">
        <v>431</v>
      </c>
      <c r="B14">
        <v>0</v>
      </c>
    </row>
    <row r="15" spans="1:89" x14ac:dyDescent="0.25">
      <c r="A15" s="27"/>
      <c r="B15">
        <v>0</v>
      </c>
    </row>
    <row r="16" spans="1:89" x14ac:dyDescent="0.25">
      <c r="A16" s="27" t="s">
        <v>432</v>
      </c>
      <c r="B16">
        <v>0</v>
      </c>
    </row>
    <row r="17" spans="1:2" x14ac:dyDescent="0.25">
      <c r="A17" s="27"/>
      <c r="B17">
        <v>0</v>
      </c>
    </row>
    <row r="18" spans="1:2" x14ac:dyDescent="0.25">
      <c r="A18" s="27" t="s">
        <v>433</v>
      </c>
      <c r="B18">
        <v>0</v>
      </c>
    </row>
    <row r="19" spans="1:2" x14ac:dyDescent="0.25">
      <c r="A19" s="27"/>
      <c r="B19">
        <v>0</v>
      </c>
    </row>
    <row r="20" spans="1:2" x14ac:dyDescent="0.25">
      <c r="A20" s="27" t="s">
        <v>434</v>
      </c>
      <c r="B20">
        <v>0</v>
      </c>
    </row>
    <row r="21" spans="1:2" x14ac:dyDescent="0.25">
      <c r="A21" s="27"/>
      <c r="B21">
        <v>0</v>
      </c>
    </row>
    <row r="22" spans="1:2" x14ac:dyDescent="0.25">
      <c r="A22" s="27" t="s">
        <v>435</v>
      </c>
      <c r="B22">
        <v>0</v>
      </c>
    </row>
    <row r="23" spans="1:2" x14ac:dyDescent="0.25">
      <c r="A23" s="27"/>
      <c r="B23">
        <v>0</v>
      </c>
    </row>
    <row r="24" spans="1:2" x14ac:dyDescent="0.25">
      <c r="A24" s="27" t="s">
        <v>436</v>
      </c>
      <c r="B24">
        <v>0</v>
      </c>
    </row>
    <row r="25" spans="1:2" x14ac:dyDescent="0.25">
      <c r="A25" s="27"/>
      <c r="B25">
        <v>0</v>
      </c>
    </row>
    <row r="26" spans="1:2" x14ac:dyDescent="0.25">
      <c r="A26" s="27" t="s">
        <v>437</v>
      </c>
      <c r="B26">
        <v>4</v>
      </c>
    </row>
    <row r="27" spans="1:2" x14ac:dyDescent="0.25">
      <c r="A27" s="27" t="s">
        <v>438</v>
      </c>
      <c r="B27">
        <v>2</v>
      </c>
    </row>
    <row r="28" spans="1:2" x14ac:dyDescent="0.25">
      <c r="A28" s="27" t="s">
        <v>439</v>
      </c>
      <c r="B28">
        <v>3</v>
      </c>
    </row>
    <row r="29" spans="1:2" x14ac:dyDescent="0.25">
      <c r="A29" s="27" t="s">
        <v>440</v>
      </c>
      <c r="B29">
        <v>4</v>
      </c>
    </row>
    <row r="30" spans="1:2" x14ac:dyDescent="0.25">
      <c r="A30" s="27" t="s">
        <v>441</v>
      </c>
      <c r="B30">
        <v>4</v>
      </c>
    </row>
    <row r="31" spans="1:2" x14ac:dyDescent="0.25">
      <c r="A31" s="27" t="s">
        <v>442</v>
      </c>
      <c r="B31">
        <v>4</v>
      </c>
    </row>
    <row r="32" spans="1:2" x14ac:dyDescent="0.25">
      <c r="A32" s="27" t="s">
        <v>443</v>
      </c>
      <c r="B32">
        <v>0</v>
      </c>
    </row>
    <row r="33" spans="1:2" x14ac:dyDescent="0.25">
      <c r="A33" s="27" t="s">
        <v>444</v>
      </c>
      <c r="B33">
        <v>0</v>
      </c>
    </row>
    <row r="34" spans="1:2" x14ac:dyDescent="0.25">
      <c r="A34" s="27"/>
    </row>
    <row r="35" spans="1:2" x14ac:dyDescent="0.25">
      <c r="A35" s="27" t="s">
        <v>445</v>
      </c>
    </row>
    <row r="36" spans="1:2" x14ac:dyDescent="0.25">
      <c r="A36" s="27" t="s">
        <v>446</v>
      </c>
    </row>
    <row r="37" spans="1:2" x14ac:dyDescent="0.25">
      <c r="A37" s="27"/>
    </row>
    <row r="38" spans="1:2" x14ac:dyDescent="0.25">
      <c r="A38" s="27" t="s">
        <v>447</v>
      </c>
    </row>
    <row r="39" spans="1:2" x14ac:dyDescent="0.25">
      <c r="A39" s="27" t="s">
        <v>448</v>
      </c>
    </row>
    <row r="40" spans="1:2" x14ac:dyDescent="0.25">
      <c r="A40" s="27"/>
    </row>
    <row r="41" spans="1:2" x14ac:dyDescent="0.25">
      <c r="A41" s="27" t="s">
        <v>449</v>
      </c>
    </row>
    <row r="42" spans="1:2" x14ac:dyDescent="0.25">
      <c r="A42" s="27" t="s">
        <v>450</v>
      </c>
    </row>
    <row r="43" spans="1:2" x14ac:dyDescent="0.25">
      <c r="A43" s="27"/>
    </row>
    <row r="44" spans="1:2" x14ac:dyDescent="0.25">
      <c r="A44" s="27" t="s">
        <v>451</v>
      </c>
    </row>
    <row r="45" spans="1:2" x14ac:dyDescent="0.25">
      <c r="A45" s="27" t="s">
        <v>452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4"/>
  <sheetViews>
    <sheetView topLeftCell="BJ70" workbookViewId="0">
      <selection activeCell="BJ104" sqref="BJ104:ES104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344</v>
      </c>
    </row>
    <row r="24" spans="1:89" x14ac:dyDescent="0.25">
      <c r="A24" t="s">
        <v>286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296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125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287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293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292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295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288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289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290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294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298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291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297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154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155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156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157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596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158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159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160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125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166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167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168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350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349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169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170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171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351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291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586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587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588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589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590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178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179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180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181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182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183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184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185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186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187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188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189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115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116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117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591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118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595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612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599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zoomScale="90" zoomScaleNormal="90" workbookViewId="0"/>
  </sheetViews>
  <sheetFormatPr defaultRowHeight="15" x14ac:dyDescent="0.25"/>
  <cols>
    <col min="2" max="2" width="19.140625" customWidth="1"/>
    <col min="4" max="4" width="10.28515625" customWidth="1"/>
    <col min="5" max="5" width="10.5703125" customWidth="1"/>
    <col min="7" max="7" width="10" customWidth="1"/>
    <col min="8" max="8" width="2.140625" customWidth="1"/>
    <col min="9" max="9" width="10.28515625" customWidth="1"/>
    <col min="11" max="11" width="1.42578125" customWidth="1"/>
    <col min="12" max="12" width="11" customWidth="1"/>
    <col min="17" max="17" width="9.85546875" customWidth="1"/>
    <col min="19" max="19" width="2.140625" customWidth="1"/>
    <col min="22" max="22" width="11.5703125" customWidth="1"/>
    <col min="23" max="23" width="2.85546875" customWidth="1"/>
    <col min="24" max="24" width="10.85546875" customWidth="1"/>
    <col min="26" max="26" width="2.28515625" customWidth="1"/>
    <col min="29" max="29" width="10.5703125" customWidth="1"/>
  </cols>
  <sheetData>
    <row r="1" spans="1:32" x14ac:dyDescent="0.25">
      <c r="D1" s="40" t="s">
        <v>114</v>
      </c>
      <c r="E1" s="40"/>
      <c r="F1" s="40"/>
      <c r="G1" s="40"/>
      <c r="H1" s="2"/>
      <c r="I1" s="40" t="s">
        <v>119</v>
      </c>
      <c r="J1" s="40"/>
      <c r="K1" s="2"/>
      <c r="L1" s="40" t="s">
        <v>122</v>
      </c>
      <c r="M1" s="40"/>
      <c r="N1" s="40"/>
      <c r="O1" s="40"/>
      <c r="P1" s="40"/>
      <c r="Q1" s="40"/>
      <c r="R1" s="40"/>
      <c r="S1" s="2"/>
      <c r="T1" s="40" t="s">
        <v>130</v>
      </c>
      <c r="U1" s="40"/>
      <c r="V1" s="40"/>
      <c r="W1" s="2"/>
      <c r="X1" s="40" t="s">
        <v>12</v>
      </c>
      <c r="Y1" s="40"/>
      <c r="Z1" s="2"/>
      <c r="AA1" s="40" t="s">
        <v>136</v>
      </c>
      <c r="AB1" s="40"/>
      <c r="AC1" s="40"/>
      <c r="AD1" s="40"/>
      <c r="AE1" s="40"/>
      <c r="AF1" s="40"/>
    </row>
    <row r="2" spans="1:32" ht="15.75" thickBot="1" x14ac:dyDescent="0.3">
      <c r="A2" s="1" t="s">
        <v>0</v>
      </c>
      <c r="B2" s="1" t="s">
        <v>1</v>
      </c>
      <c r="C2" s="1" t="s">
        <v>2</v>
      </c>
      <c r="D2" s="5" t="s">
        <v>115</v>
      </c>
      <c r="E2" s="5" t="s">
        <v>116</v>
      </c>
      <c r="F2" s="5" t="s">
        <v>117</v>
      </c>
      <c r="G2" s="5" t="s">
        <v>118</v>
      </c>
      <c r="H2" s="5"/>
      <c r="I2" s="5" t="s">
        <v>120</v>
      </c>
      <c r="J2" s="5" t="s">
        <v>121</v>
      </c>
      <c r="K2" s="5"/>
      <c r="L2" s="5" t="s">
        <v>123</v>
      </c>
      <c r="M2" s="5" t="s">
        <v>124</v>
      </c>
      <c r="N2" s="5" t="s">
        <v>125</v>
      </c>
      <c r="O2" s="5" t="s">
        <v>126</v>
      </c>
      <c r="P2" s="5" t="s">
        <v>127</v>
      </c>
      <c r="Q2" s="5" t="s">
        <v>128</v>
      </c>
      <c r="R2" s="5" t="s">
        <v>129</v>
      </c>
      <c r="S2" s="5"/>
      <c r="T2" s="5" t="s">
        <v>131</v>
      </c>
      <c r="U2" s="5" t="s">
        <v>132</v>
      </c>
      <c r="V2" s="5" t="s">
        <v>133</v>
      </c>
      <c r="W2" s="5"/>
      <c r="X2" s="5" t="s">
        <v>134</v>
      </c>
      <c r="Y2" s="5" t="s">
        <v>135</v>
      </c>
      <c r="Z2" s="5"/>
      <c r="AA2" s="5" t="s">
        <v>137</v>
      </c>
      <c r="AB2" s="5" t="s">
        <v>138</v>
      </c>
      <c r="AC2" s="5" t="s">
        <v>139</v>
      </c>
      <c r="AD2" s="5" t="s">
        <v>140</v>
      </c>
      <c r="AE2" s="5" t="s">
        <v>141</v>
      </c>
      <c r="AF2" s="5" t="s">
        <v>142</v>
      </c>
    </row>
    <row r="3" spans="1:32" x14ac:dyDescent="0.25">
      <c r="A3" s="2">
        <v>1</v>
      </c>
      <c r="B3" s="2" t="s">
        <v>3</v>
      </c>
      <c r="C3" s="2">
        <v>1</v>
      </c>
    </row>
    <row r="4" spans="1:32" x14ac:dyDescent="0.25">
      <c r="A4" s="2">
        <v>2</v>
      </c>
      <c r="B4" s="2" t="s">
        <v>3</v>
      </c>
      <c r="C4" s="2">
        <v>8</v>
      </c>
    </row>
    <row r="5" spans="1:32" x14ac:dyDescent="0.25">
      <c r="A5" s="2">
        <v>3</v>
      </c>
      <c r="B5" s="2" t="s">
        <v>3</v>
      </c>
      <c r="C5" s="2">
        <v>10</v>
      </c>
    </row>
    <row r="6" spans="1:32" x14ac:dyDescent="0.25">
      <c r="A6" s="2">
        <v>4</v>
      </c>
      <c r="B6" s="2" t="s">
        <v>3</v>
      </c>
      <c r="C6" s="2">
        <v>11</v>
      </c>
    </row>
    <row r="7" spans="1:32" x14ac:dyDescent="0.25">
      <c r="A7" s="2">
        <v>5</v>
      </c>
      <c r="B7" s="2" t="s">
        <v>3</v>
      </c>
      <c r="C7" s="2">
        <v>12</v>
      </c>
    </row>
    <row r="8" spans="1:32" x14ac:dyDescent="0.25">
      <c r="A8" s="2">
        <v>6</v>
      </c>
      <c r="B8" s="2" t="s">
        <v>3</v>
      </c>
      <c r="C8" s="2">
        <v>13</v>
      </c>
    </row>
    <row r="9" spans="1:32" x14ac:dyDescent="0.25">
      <c r="A9" s="2">
        <v>7</v>
      </c>
      <c r="B9" s="2" t="s">
        <v>3</v>
      </c>
      <c r="C9" s="2">
        <v>14</v>
      </c>
    </row>
    <row r="10" spans="1:32" x14ac:dyDescent="0.25">
      <c r="A10" s="2">
        <v>8</v>
      </c>
      <c r="B10" s="2" t="s">
        <v>3</v>
      </c>
      <c r="C10" s="2">
        <v>16</v>
      </c>
    </row>
    <row r="11" spans="1:32" x14ac:dyDescent="0.25">
      <c r="A11" s="2">
        <v>9</v>
      </c>
      <c r="B11" s="2" t="s">
        <v>3</v>
      </c>
      <c r="C11" s="2">
        <v>18</v>
      </c>
    </row>
    <row r="12" spans="1:32" x14ac:dyDescent="0.25">
      <c r="A12" s="2">
        <v>10</v>
      </c>
      <c r="B12" s="2" t="s">
        <v>3</v>
      </c>
      <c r="C12" s="2">
        <v>22</v>
      </c>
    </row>
    <row r="13" spans="1:32" x14ac:dyDescent="0.25">
      <c r="A13" s="2">
        <v>11</v>
      </c>
      <c r="B13" s="2" t="s">
        <v>3</v>
      </c>
      <c r="C13" s="2">
        <v>26</v>
      </c>
    </row>
    <row r="14" spans="1:32" x14ac:dyDescent="0.25">
      <c r="A14" s="2">
        <v>12</v>
      </c>
      <c r="B14" s="2" t="s">
        <v>3</v>
      </c>
      <c r="C14" s="2">
        <v>27</v>
      </c>
    </row>
    <row r="15" spans="1:32" x14ac:dyDescent="0.25">
      <c r="A15" s="3">
        <v>13</v>
      </c>
      <c r="B15" s="3" t="s">
        <v>3</v>
      </c>
      <c r="C15" s="3">
        <v>29</v>
      </c>
    </row>
    <row r="16" spans="1:32" x14ac:dyDescent="0.25">
      <c r="A16" s="4">
        <v>14</v>
      </c>
      <c r="B16" s="2" t="s">
        <v>3</v>
      </c>
      <c r="C16" s="2">
        <v>32</v>
      </c>
    </row>
    <row r="17" spans="1:3" x14ac:dyDescent="0.25">
      <c r="A17" s="2">
        <v>15</v>
      </c>
      <c r="B17" s="2" t="s">
        <v>3</v>
      </c>
      <c r="C17" s="2">
        <v>34</v>
      </c>
    </row>
    <row r="18" spans="1:3" x14ac:dyDescent="0.25">
      <c r="A18" s="2">
        <v>16</v>
      </c>
      <c r="B18" s="2" t="s">
        <v>3</v>
      </c>
      <c r="C18" s="2">
        <v>35</v>
      </c>
    </row>
    <row r="19" spans="1:3" x14ac:dyDescent="0.25">
      <c r="A19" s="2">
        <v>17</v>
      </c>
      <c r="B19" s="2" t="s">
        <v>3</v>
      </c>
      <c r="C19" s="2">
        <v>36</v>
      </c>
    </row>
    <row r="20" spans="1:3" x14ac:dyDescent="0.25">
      <c r="A20" s="2">
        <v>18</v>
      </c>
      <c r="B20" s="2" t="s">
        <v>3</v>
      </c>
      <c r="C20" s="2">
        <v>38</v>
      </c>
    </row>
    <row r="21" spans="1:3" x14ac:dyDescent="0.25">
      <c r="A21" s="2">
        <v>19</v>
      </c>
      <c r="B21" s="2" t="s">
        <v>3</v>
      </c>
      <c r="C21" s="2">
        <v>41</v>
      </c>
    </row>
    <row r="22" spans="1:3" x14ac:dyDescent="0.25">
      <c r="A22" s="2">
        <v>20</v>
      </c>
      <c r="B22" s="2" t="s">
        <v>3</v>
      </c>
      <c r="C22" s="2">
        <v>48</v>
      </c>
    </row>
    <row r="23" spans="1:3" x14ac:dyDescent="0.25">
      <c r="A23" s="2">
        <v>21</v>
      </c>
      <c r="B23" s="2" t="s">
        <v>3</v>
      </c>
      <c r="C23" s="2">
        <v>57</v>
      </c>
    </row>
    <row r="24" spans="1:3" x14ac:dyDescent="0.25">
      <c r="A24" s="2">
        <v>22</v>
      </c>
      <c r="B24" s="2" t="s">
        <v>3</v>
      </c>
      <c r="C24" s="2">
        <v>61</v>
      </c>
    </row>
    <row r="25" spans="1:3" x14ac:dyDescent="0.25">
      <c r="A25" s="2">
        <v>23</v>
      </c>
      <c r="B25" s="2" t="s">
        <v>3</v>
      </c>
      <c r="C25" s="2">
        <v>75</v>
      </c>
    </row>
    <row r="26" spans="1:3" x14ac:dyDescent="0.25">
      <c r="A26" s="2">
        <v>24</v>
      </c>
      <c r="B26" s="2" t="s">
        <v>3</v>
      </c>
      <c r="C26" s="2">
        <v>84</v>
      </c>
    </row>
    <row r="27" spans="1:3" x14ac:dyDescent="0.25">
      <c r="A27" s="2">
        <v>25</v>
      </c>
      <c r="B27" s="2" t="s">
        <v>3</v>
      </c>
      <c r="C27" s="2">
        <v>85</v>
      </c>
    </row>
    <row r="28" spans="1:3" x14ac:dyDescent="0.25">
      <c r="A28" s="2">
        <v>26</v>
      </c>
      <c r="B28" s="2" t="s">
        <v>3</v>
      </c>
      <c r="C28" s="2">
        <v>86</v>
      </c>
    </row>
    <row r="29" spans="1:3" x14ac:dyDescent="0.25">
      <c r="A29" s="2">
        <v>27</v>
      </c>
      <c r="B29" s="2" t="s">
        <v>3</v>
      </c>
      <c r="C29" s="2">
        <v>93</v>
      </c>
    </row>
    <row r="30" spans="1:3" x14ac:dyDescent="0.25">
      <c r="A30" s="2">
        <v>28</v>
      </c>
      <c r="B30" s="2" t="s">
        <v>3</v>
      </c>
      <c r="C30" s="2">
        <v>96</v>
      </c>
    </row>
    <row r="31" spans="1:3" x14ac:dyDescent="0.25">
      <c r="A31" s="2">
        <v>29</v>
      </c>
      <c r="B31" s="2" t="s">
        <v>3</v>
      </c>
      <c r="C31" s="2">
        <v>108</v>
      </c>
    </row>
    <row r="32" spans="1:3" x14ac:dyDescent="0.25">
      <c r="A32" s="2">
        <v>30</v>
      </c>
      <c r="B32" s="2" t="s">
        <v>3</v>
      </c>
      <c r="C32" s="2">
        <v>109</v>
      </c>
    </row>
    <row r="33" spans="1:3" x14ac:dyDescent="0.25">
      <c r="A33" s="2">
        <v>31</v>
      </c>
      <c r="B33" s="2" t="s">
        <v>3</v>
      </c>
      <c r="C33" s="2">
        <v>117</v>
      </c>
    </row>
    <row r="34" spans="1:3" x14ac:dyDescent="0.25">
      <c r="A34" s="2">
        <v>32</v>
      </c>
      <c r="B34" s="2" t="s">
        <v>3</v>
      </c>
      <c r="C34" s="2">
        <v>118</v>
      </c>
    </row>
    <row r="35" spans="1:3" x14ac:dyDescent="0.25">
      <c r="A35" s="2">
        <v>33</v>
      </c>
      <c r="B35" s="2" t="s">
        <v>3</v>
      </c>
      <c r="C35" s="2">
        <v>123</v>
      </c>
    </row>
    <row r="36" spans="1:3" x14ac:dyDescent="0.25">
      <c r="A36" s="2">
        <v>34</v>
      </c>
      <c r="B36" s="2" t="s">
        <v>3</v>
      </c>
      <c r="C36" s="2">
        <v>128</v>
      </c>
    </row>
    <row r="37" spans="1:3" x14ac:dyDescent="0.25">
      <c r="A37" s="2">
        <v>35</v>
      </c>
      <c r="B37" s="2" t="s">
        <v>3</v>
      </c>
      <c r="C37" s="2">
        <v>130</v>
      </c>
    </row>
    <row r="38" spans="1:3" x14ac:dyDescent="0.25">
      <c r="A38" s="2">
        <v>36</v>
      </c>
      <c r="B38" s="2" t="s">
        <v>3</v>
      </c>
      <c r="C38" s="2">
        <v>135</v>
      </c>
    </row>
    <row r="39" spans="1:3" x14ac:dyDescent="0.25">
      <c r="A39" s="2">
        <v>37</v>
      </c>
      <c r="B39" s="2" t="s">
        <v>3</v>
      </c>
      <c r="C39" s="2">
        <v>149</v>
      </c>
    </row>
    <row r="40" spans="1:3" x14ac:dyDescent="0.25">
      <c r="A40" s="2">
        <v>38</v>
      </c>
      <c r="B40" s="2" t="s">
        <v>3</v>
      </c>
      <c r="C40" s="2">
        <v>154</v>
      </c>
    </row>
    <row r="41" spans="1:3" x14ac:dyDescent="0.25">
      <c r="A41" s="2">
        <v>39</v>
      </c>
      <c r="B41" s="2" t="s">
        <v>3</v>
      </c>
      <c r="C41" s="2">
        <v>156</v>
      </c>
    </row>
    <row r="42" spans="1:3" x14ac:dyDescent="0.25">
      <c r="A42" s="2">
        <v>40</v>
      </c>
      <c r="B42" s="2" t="s">
        <v>3</v>
      </c>
      <c r="C42" s="2">
        <v>157</v>
      </c>
    </row>
    <row r="43" spans="1:3" x14ac:dyDescent="0.25">
      <c r="A43" s="2">
        <v>41</v>
      </c>
      <c r="B43" s="2" t="s">
        <v>3</v>
      </c>
      <c r="C43" s="2">
        <v>163</v>
      </c>
    </row>
    <row r="44" spans="1:3" x14ac:dyDescent="0.25">
      <c r="A44" s="2">
        <v>42</v>
      </c>
      <c r="B44" s="2" t="s">
        <v>3</v>
      </c>
      <c r="C44" s="2">
        <v>170</v>
      </c>
    </row>
    <row r="45" spans="1:3" x14ac:dyDescent="0.25">
      <c r="A45" s="2">
        <v>43</v>
      </c>
      <c r="B45" s="2" t="s">
        <v>3</v>
      </c>
      <c r="C45" s="2" t="s">
        <v>4</v>
      </c>
    </row>
    <row r="46" spans="1:3" x14ac:dyDescent="0.25">
      <c r="A46" s="2">
        <v>44</v>
      </c>
      <c r="B46" s="2" t="s">
        <v>3</v>
      </c>
      <c r="C46" s="2" t="s">
        <v>5</v>
      </c>
    </row>
    <row r="47" spans="1:3" x14ac:dyDescent="0.25">
      <c r="A47" s="2">
        <v>45</v>
      </c>
      <c r="B47" s="2" t="s">
        <v>3</v>
      </c>
      <c r="C47" s="2" t="s">
        <v>6</v>
      </c>
    </row>
    <row r="48" spans="1:3" x14ac:dyDescent="0.25">
      <c r="A48" s="2">
        <v>46</v>
      </c>
      <c r="B48" s="2" t="s">
        <v>3</v>
      </c>
      <c r="C48" s="2" t="s">
        <v>7</v>
      </c>
    </row>
    <row r="49" spans="1:3" x14ac:dyDescent="0.25">
      <c r="A49" s="2">
        <v>47</v>
      </c>
      <c r="B49" s="2" t="s">
        <v>3</v>
      </c>
      <c r="C49" s="2" t="s">
        <v>8</v>
      </c>
    </row>
    <row r="50" spans="1:3" x14ac:dyDescent="0.25">
      <c r="A50" s="2">
        <v>48</v>
      </c>
      <c r="B50" s="2" t="s">
        <v>9</v>
      </c>
      <c r="C50" s="2">
        <v>1</v>
      </c>
    </row>
    <row r="51" spans="1:3" x14ac:dyDescent="0.25">
      <c r="A51" s="2">
        <v>49</v>
      </c>
      <c r="B51" s="2" t="s">
        <v>9</v>
      </c>
      <c r="C51" s="2">
        <v>4</v>
      </c>
    </row>
    <row r="52" spans="1:3" x14ac:dyDescent="0.25">
      <c r="A52" s="2">
        <v>50</v>
      </c>
      <c r="B52" s="2" t="s">
        <v>9</v>
      </c>
      <c r="C52" s="2">
        <v>17</v>
      </c>
    </row>
    <row r="53" spans="1:3" x14ac:dyDescent="0.25">
      <c r="A53" s="2">
        <v>51</v>
      </c>
      <c r="B53" s="2" t="s">
        <v>9</v>
      </c>
      <c r="C53" s="2">
        <v>20</v>
      </c>
    </row>
    <row r="54" spans="1:3" x14ac:dyDescent="0.25">
      <c r="A54" s="2">
        <v>52</v>
      </c>
      <c r="B54" s="2" t="s">
        <v>9</v>
      </c>
      <c r="C54" s="2">
        <v>25</v>
      </c>
    </row>
    <row r="55" spans="1:3" x14ac:dyDescent="0.25">
      <c r="A55" s="2">
        <v>53</v>
      </c>
      <c r="B55" s="2" t="s">
        <v>9</v>
      </c>
      <c r="C55" s="2">
        <v>29</v>
      </c>
    </row>
    <row r="56" spans="1:3" x14ac:dyDescent="0.25">
      <c r="A56" s="3">
        <v>54</v>
      </c>
      <c r="B56" s="3" t="s">
        <v>9</v>
      </c>
      <c r="C56" s="3">
        <v>33</v>
      </c>
    </row>
    <row r="57" spans="1:3" x14ac:dyDescent="0.25">
      <c r="A57" s="2">
        <v>55</v>
      </c>
      <c r="B57" s="2" t="s">
        <v>9</v>
      </c>
      <c r="C57" s="2">
        <v>36</v>
      </c>
    </row>
    <row r="58" spans="1:3" x14ac:dyDescent="0.25">
      <c r="A58" s="2">
        <v>56</v>
      </c>
      <c r="B58" s="2" t="s">
        <v>9</v>
      </c>
      <c r="C58" s="2">
        <v>39</v>
      </c>
    </row>
    <row r="59" spans="1:3" x14ac:dyDescent="0.25">
      <c r="A59" s="2">
        <v>57</v>
      </c>
      <c r="B59" s="2" t="s">
        <v>9</v>
      </c>
      <c r="C59" s="2">
        <v>40</v>
      </c>
    </row>
    <row r="60" spans="1:3" x14ac:dyDescent="0.25">
      <c r="A60" s="2">
        <v>58</v>
      </c>
      <c r="B60" s="2" t="s">
        <v>9</v>
      </c>
      <c r="C60" s="2">
        <v>41</v>
      </c>
    </row>
    <row r="61" spans="1:3" x14ac:dyDescent="0.25">
      <c r="A61" s="2">
        <v>59</v>
      </c>
      <c r="B61" s="2" t="s">
        <v>9</v>
      </c>
      <c r="C61" s="2">
        <v>52</v>
      </c>
    </row>
    <row r="62" spans="1:3" x14ac:dyDescent="0.25">
      <c r="A62" s="2">
        <v>60</v>
      </c>
      <c r="B62" s="2" t="s">
        <v>9</v>
      </c>
      <c r="C62" s="2">
        <v>56</v>
      </c>
    </row>
    <row r="63" spans="1:3" x14ac:dyDescent="0.25">
      <c r="A63" s="2">
        <v>61</v>
      </c>
      <c r="B63" s="2" t="s">
        <v>9</v>
      </c>
      <c r="C63" s="2">
        <v>57</v>
      </c>
    </row>
    <row r="64" spans="1:3" x14ac:dyDescent="0.25">
      <c r="A64" s="2">
        <v>62</v>
      </c>
      <c r="B64" s="2" t="s">
        <v>9</v>
      </c>
      <c r="C64" s="2">
        <v>65</v>
      </c>
    </row>
    <row r="65" spans="1:3" x14ac:dyDescent="0.25">
      <c r="A65" s="2">
        <v>63</v>
      </c>
      <c r="B65" s="2" t="s">
        <v>9</v>
      </c>
      <c r="C65" s="2">
        <v>73</v>
      </c>
    </row>
    <row r="66" spans="1:3" x14ac:dyDescent="0.25">
      <c r="A66" s="2">
        <v>64</v>
      </c>
      <c r="B66" s="2" t="s">
        <v>9</v>
      </c>
      <c r="C66" s="2">
        <v>77</v>
      </c>
    </row>
    <row r="67" spans="1:3" x14ac:dyDescent="0.25">
      <c r="A67" s="2">
        <v>65</v>
      </c>
      <c r="B67" s="2" t="s">
        <v>9</v>
      </c>
      <c r="C67" s="2">
        <v>80</v>
      </c>
    </row>
    <row r="68" spans="1:3" x14ac:dyDescent="0.25">
      <c r="A68" s="2">
        <v>66</v>
      </c>
      <c r="B68" s="2" t="s">
        <v>9</v>
      </c>
      <c r="C68" s="2">
        <v>82</v>
      </c>
    </row>
    <row r="69" spans="1:3" x14ac:dyDescent="0.25">
      <c r="A69" s="2">
        <v>67</v>
      </c>
      <c r="B69" s="2" t="s">
        <v>9</v>
      </c>
      <c r="C69" s="2">
        <v>101</v>
      </c>
    </row>
    <row r="70" spans="1:3" x14ac:dyDescent="0.25">
      <c r="A70" s="2">
        <v>68</v>
      </c>
      <c r="B70" s="2" t="s">
        <v>9</v>
      </c>
      <c r="C70" s="2">
        <v>103</v>
      </c>
    </row>
    <row r="71" spans="1:3" x14ac:dyDescent="0.25">
      <c r="A71" s="2">
        <v>69</v>
      </c>
      <c r="B71" s="2" t="s">
        <v>9</v>
      </c>
      <c r="C71" s="2">
        <v>105</v>
      </c>
    </row>
    <row r="72" spans="1:3" x14ac:dyDescent="0.25">
      <c r="A72" s="2">
        <v>70</v>
      </c>
      <c r="B72" s="2" t="s">
        <v>9</v>
      </c>
      <c r="C72" s="2">
        <v>113</v>
      </c>
    </row>
    <row r="73" spans="1:3" x14ac:dyDescent="0.25">
      <c r="A73" s="2">
        <v>71</v>
      </c>
      <c r="B73" s="2" t="s">
        <v>9</v>
      </c>
      <c r="C73" s="2">
        <v>119</v>
      </c>
    </row>
    <row r="74" spans="1:3" x14ac:dyDescent="0.25">
      <c r="A74" s="2">
        <v>72</v>
      </c>
      <c r="B74" s="2" t="s">
        <v>9</v>
      </c>
      <c r="C74" s="2">
        <v>120</v>
      </c>
    </row>
    <row r="75" spans="1:3" x14ac:dyDescent="0.25">
      <c r="A75" s="2">
        <v>73</v>
      </c>
      <c r="B75" s="2" t="s">
        <v>9</v>
      </c>
      <c r="C75" s="2">
        <v>129</v>
      </c>
    </row>
    <row r="76" spans="1:3" x14ac:dyDescent="0.25">
      <c r="A76" s="2">
        <v>74</v>
      </c>
      <c r="B76" s="2" t="s">
        <v>9</v>
      </c>
      <c r="C76" s="2">
        <v>150</v>
      </c>
    </row>
    <row r="77" spans="1:3" x14ac:dyDescent="0.25">
      <c r="A77" s="2">
        <v>75</v>
      </c>
      <c r="B77" s="2" t="s">
        <v>9</v>
      </c>
      <c r="C77" s="2">
        <v>161</v>
      </c>
    </row>
    <row r="78" spans="1:3" x14ac:dyDescent="0.25">
      <c r="A78" s="2">
        <v>76</v>
      </c>
      <c r="B78" s="2" t="s">
        <v>9</v>
      </c>
      <c r="C78" s="2">
        <v>178</v>
      </c>
    </row>
    <row r="79" spans="1:3" x14ac:dyDescent="0.25">
      <c r="A79" s="2">
        <v>77</v>
      </c>
      <c r="B79" s="2" t="s">
        <v>9</v>
      </c>
      <c r="C79" s="2">
        <v>193</v>
      </c>
    </row>
    <row r="80" spans="1:3" x14ac:dyDescent="0.25">
      <c r="A80" s="2">
        <v>78</v>
      </c>
      <c r="B80" s="2" t="s">
        <v>9</v>
      </c>
      <c r="C80" s="2">
        <v>201</v>
      </c>
    </row>
    <row r="81" spans="1:3" x14ac:dyDescent="0.25">
      <c r="A81" s="2">
        <v>79</v>
      </c>
      <c r="B81" s="2" t="s">
        <v>9</v>
      </c>
      <c r="C81" s="2">
        <v>202</v>
      </c>
    </row>
    <row r="82" spans="1:3" x14ac:dyDescent="0.25">
      <c r="A82" s="2">
        <v>80</v>
      </c>
      <c r="B82" s="2" t="s">
        <v>9</v>
      </c>
      <c r="C82" s="2">
        <v>203</v>
      </c>
    </row>
    <row r="83" spans="1:3" x14ac:dyDescent="0.25">
      <c r="A83" s="2">
        <v>81</v>
      </c>
      <c r="B83" s="2" t="s">
        <v>9</v>
      </c>
      <c r="C83" s="2">
        <v>204</v>
      </c>
    </row>
    <row r="84" spans="1:3" x14ac:dyDescent="0.25">
      <c r="A84" s="2">
        <v>82</v>
      </c>
      <c r="B84" s="2" t="s">
        <v>10</v>
      </c>
      <c r="C84" s="2">
        <v>5</v>
      </c>
    </row>
    <row r="85" spans="1:3" x14ac:dyDescent="0.25">
      <c r="A85" s="2">
        <v>83</v>
      </c>
      <c r="B85" s="2" t="s">
        <v>10</v>
      </c>
      <c r="C85" s="2">
        <v>8</v>
      </c>
    </row>
    <row r="86" spans="1:3" x14ac:dyDescent="0.25">
      <c r="A86" s="2">
        <v>84</v>
      </c>
      <c r="B86" s="2" t="s">
        <v>10</v>
      </c>
      <c r="C86" s="2">
        <v>10</v>
      </c>
    </row>
    <row r="87" spans="1:3" x14ac:dyDescent="0.25">
      <c r="A87" s="2">
        <v>85</v>
      </c>
      <c r="B87" s="2" t="s">
        <v>10</v>
      </c>
      <c r="C87" s="2">
        <v>17</v>
      </c>
    </row>
    <row r="88" spans="1:3" x14ac:dyDescent="0.25">
      <c r="A88" s="2">
        <v>86</v>
      </c>
      <c r="B88" s="2" t="s">
        <v>10</v>
      </c>
      <c r="C88" s="2" t="s">
        <v>11</v>
      </c>
    </row>
    <row r="89" spans="1:3" x14ac:dyDescent="0.25">
      <c r="A89" s="2">
        <v>87</v>
      </c>
      <c r="B89" s="2" t="s">
        <v>10</v>
      </c>
      <c r="C89" s="2">
        <v>24</v>
      </c>
    </row>
    <row r="90" spans="1:3" x14ac:dyDescent="0.25">
      <c r="A90" s="2">
        <v>88</v>
      </c>
      <c r="B90" s="2" t="s">
        <v>10</v>
      </c>
      <c r="C90" s="2">
        <v>61</v>
      </c>
    </row>
    <row r="92" spans="1:3" x14ac:dyDescent="0.25">
      <c r="B92" s="19"/>
    </row>
    <row r="93" spans="1:3" x14ac:dyDescent="0.25">
      <c r="B93" s="19"/>
    </row>
    <row r="94" spans="1:3" x14ac:dyDescent="0.25">
      <c r="B94" s="19"/>
    </row>
  </sheetData>
  <mergeCells count="6">
    <mergeCell ref="AA1:AF1"/>
    <mergeCell ref="D1:G1"/>
    <mergeCell ref="I1:J1"/>
    <mergeCell ref="L1:R1"/>
    <mergeCell ref="T1:V1"/>
    <mergeCell ref="X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zoomScale="90" zoomScaleNormal="90" workbookViewId="0">
      <pane xSplit="1" topLeftCell="B1" activePane="topRight" state="frozen"/>
      <selection pane="topRight" activeCell="W10" sqref="W10"/>
    </sheetView>
  </sheetViews>
  <sheetFormatPr defaultRowHeight="15" x14ac:dyDescent="0.25"/>
  <cols>
    <col min="7" max="7" width="10.28515625" customWidth="1"/>
    <col min="15" max="15" width="46" customWidth="1"/>
  </cols>
  <sheetData>
    <row r="2" spans="1:17" ht="15.75" thickBot="1" x14ac:dyDescent="0.3">
      <c r="A2" s="11" t="s">
        <v>2</v>
      </c>
      <c r="B2" s="12" t="s">
        <v>13</v>
      </c>
      <c r="C2" s="12" t="s">
        <v>14</v>
      </c>
      <c r="D2" s="12" t="s">
        <v>15</v>
      </c>
      <c r="E2" s="7" t="s">
        <v>16</v>
      </c>
      <c r="F2" s="9" t="s">
        <v>20</v>
      </c>
      <c r="G2" s="9" t="s">
        <v>21</v>
      </c>
      <c r="H2" s="9" t="s">
        <v>22</v>
      </c>
      <c r="I2" s="9" t="s">
        <v>17</v>
      </c>
      <c r="J2" s="9" t="s">
        <v>18</v>
      </c>
      <c r="K2" s="9" t="s">
        <v>19</v>
      </c>
      <c r="L2" s="9" t="s">
        <v>23</v>
      </c>
      <c r="M2" s="10" t="s">
        <v>24</v>
      </c>
      <c r="O2" s="20" t="s">
        <v>25</v>
      </c>
      <c r="Q2" t="s">
        <v>25</v>
      </c>
    </row>
    <row r="3" spans="1:17" ht="15.75" x14ac:dyDescent="0.25">
      <c r="A3" s="13">
        <v>1</v>
      </c>
      <c r="B3" s="13">
        <v>0</v>
      </c>
      <c r="C3" s="13">
        <v>0</v>
      </c>
      <c r="D3" s="13">
        <v>0</v>
      </c>
      <c r="E3" s="13">
        <v>0</v>
      </c>
      <c r="F3" s="13">
        <v>2018</v>
      </c>
      <c r="G3" s="14">
        <v>43279</v>
      </c>
      <c r="H3" s="15" t="str">
        <f>TEXT(G3,"yy")&amp;TEXT((G3-DATEVALUE("1/1/"&amp;TEXT(G3,"yy"))+1),"000")</f>
        <v>18179</v>
      </c>
      <c r="I3" s="13">
        <v>16.899999999999999</v>
      </c>
      <c r="J3" s="13">
        <v>7.81</v>
      </c>
      <c r="K3" s="13">
        <v>11.79</v>
      </c>
      <c r="L3" s="13">
        <v>1</v>
      </c>
      <c r="M3" s="13">
        <v>1463</v>
      </c>
      <c r="O3" t="str">
        <f>CONCATENATE("/*",A3,"*/",B3,C3,D3," 1 ",E3," ", H3," ", I3," ", J3," ", K3," ", L3," ", M3, ";")</f>
        <v>/*1*/000 1 0 18179 16.9 7.81 11.79 1 1463;</v>
      </c>
      <c r="Q3" t="s">
        <v>26</v>
      </c>
    </row>
    <row r="4" spans="1:17" ht="15.75" x14ac:dyDescent="0.25">
      <c r="A4" s="13">
        <v>8</v>
      </c>
      <c r="B4" s="13">
        <v>0</v>
      </c>
      <c r="C4" s="13">
        <v>0</v>
      </c>
      <c r="D4" s="13">
        <v>0</v>
      </c>
      <c r="E4" s="13">
        <v>0</v>
      </c>
      <c r="F4" s="13">
        <v>2018</v>
      </c>
      <c r="G4" s="14">
        <v>43236</v>
      </c>
      <c r="H4" s="15" t="str">
        <f t="shared" ref="H4:H67" si="0">TEXT(G4,"yy")&amp;TEXT((G4-DATEVALUE("1/1/"&amp;TEXT(G4,"yy"))+1),"000")</f>
        <v>18136</v>
      </c>
      <c r="I4" s="13">
        <v>12.9</v>
      </c>
      <c r="J4" s="13">
        <v>8.6</v>
      </c>
      <c r="K4" s="13">
        <v>11.64</v>
      </c>
      <c r="L4" s="13">
        <v>0</v>
      </c>
      <c r="M4" s="13">
        <v>5430</v>
      </c>
      <c r="O4" t="str">
        <f t="shared" ref="O4:O67" si="1">CONCATENATE("/*",A4,"*/",B4,C4,D4," 1 ",E4," ", H4," ", I4," ", J4," ", K4," ", L4," ", M4, ";")</f>
        <v>/*8*/000 1 0 18136 12.9 8.6 11.64 0 5430;</v>
      </c>
      <c r="Q4" t="s">
        <v>27</v>
      </c>
    </row>
    <row r="5" spans="1:17" ht="15.75" x14ac:dyDescent="0.25">
      <c r="A5" s="13">
        <v>10</v>
      </c>
      <c r="B5" s="13">
        <v>0</v>
      </c>
      <c r="C5" s="13">
        <v>0</v>
      </c>
      <c r="D5" s="13">
        <v>0</v>
      </c>
      <c r="E5" s="13">
        <v>0</v>
      </c>
      <c r="F5" s="13">
        <v>2018</v>
      </c>
      <c r="G5" s="14">
        <v>43235</v>
      </c>
      <c r="H5" s="15" t="str">
        <f t="shared" si="0"/>
        <v>18135</v>
      </c>
      <c r="I5" s="13">
        <v>13.1</v>
      </c>
      <c r="J5" s="13">
        <v>9.4</v>
      </c>
      <c r="K5" s="13">
        <v>13.5</v>
      </c>
      <c r="L5" s="13">
        <v>1</v>
      </c>
      <c r="M5" s="13">
        <v>3824</v>
      </c>
      <c r="O5" t="str">
        <f t="shared" si="1"/>
        <v>/*10*/000 1 0 18135 13.1 9.4 13.5 1 3824;</v>
      </c>
      <c r="Q5" t="s">
        <v>28</v>
      </c>
    </row>
    <row r="6" spans="1:17" ht="15.75" x14ac:dyDescent="0.25">
      <c r="A6" s="13">
        <v>11</v>
      </c>
      <c r="B6" s="13">
        <v>0</v>
      </c>
      <c r="C6" s="13">
        <v>0</v>
      </c>
      <c r="D6" s="13">
        <v>0</v>
      </c>
      <c r="E6" s="13">
        <v>0</v>
      </c>
      <c r="F6" s="13">
        <v>2018</v>
      </c>
      <c r="G6" s="14">
        <v>43237</v>
      </c>
      <c r="H6" s="15" t="str">
        <f t="shared" si="0"/>
        <v>18137</v>
      </c>
      <c r="I6" s="13">
        <v>10.6</v>
      </c>
      <c r="J6" s="13">
        <v>8.4499999999999993</v>
      </c>
      <c r="K6" s="13">
        <v>11.24</v>
      </c>
      <c r="L6" s="13">
        <v>0</v>
      </c>
      <c r="M6" s="13">
        <v>1278</v>
      </c>
      <c r="O6" t="str">
        <f t="shared" si="1"/>
        <v>/*11*/000 1 0 18137 10.6 8.45 11.24 0 1278;</v>
      </c>
      <c r="Q6" t="s">
        <v>29</v>
      </c>
    </row>
    <row r="7" spans="1:17" ht="15.75" x14ac:dyDescent="0.25">
      <c r="A7" s="13">
        <v>12</v>
      </c>
      <c r="B7" s="13">
        <v>0</v>
      </c>
      <c r="C7" s="13">
        <v>1</v>
      </c>
      <c r="D7" s="13">
        <v>0</v>
      </c>
      <c r="E7" s="13">
        <v>0</v>
      </c>
      <c r="F7" s="13">
        <v>2018</v>
      </c>
      <c r="G7" s="14">
        <v>43234</v>
      </c>
      <c r="H7" s="15" t="str">
        <f t="shared" si="0"/>
        <v>18134</v>
      </c>
      <c r="I7" s="13">
        <v>11.7</v>
      </c>
      <c r="J7" s="13">
        <v>9.02</v>
      </c>
      <c r="K7" s="13">
        <v>15.53</v>
      </c>
      <c r="L7" s="13">
        <v>1</v>
      </c>
      <c r="M7" s="13">
        <v>1126</v>
      </c>
      <c r="O7" t="str">
        <f t="shared" si="1"/>
        <v>/*12*/010 1 0 18134 11.7 9.02 15.53 1 1126;</v>
      </c>
      <c r="Q7" t="s">
        <v>30</v>
      </c>
    </row>
    <row r="8" spans="1:17" ht="15.75" x14ac:dyDescent="0.25">
      <c r="A8" s="13">
        <v>13</v>
      </c>
      <c r="B8" s="13">
        <v>0</v>
      </c>
      <c r="C8" s="13">
        <v>0</v>
      </c>
      <c r="D8" s="13">
        <v>0</v>
      </c>
      <c r="E8" s="13">
        <v>0</v>
      </c>
      <c r="F8" s="13">
        <v>2018</v>
      </c>
      <c r="G8" s="14">
        <v>43266</v>
      </c>
      <c r="H8" s="15" t="str">
        <f t="shared" si="0"/>
        <v>18166</v>
      </c>
      <c r="I8" s="13">
        <v>15.9</v>
      </c>
      <c r="J8" s="13">
        <v>8.1</v>
      </c>
      <c r="K8" s="13">
        <v>9.74</v>
      </c>
      <c r="L8" s="13">
        <v>0</v>
      </c>
      <c r="M8" s="13">
        <v>2286</v>
      </c>
      <c r="O8" t="str">
        <f t="shared" si="1"/>
        <v>/*13*/000 1 0 18166 15.9 8.1 9.74 0 2286;</v>
      </c>
      <c r="Q8" t="s">
        <v>31</v>
      </c>
    </row>
    <row r="9" spans="1:17" ht="15.75" x14ac:dyDescent="0.25">
      <c r="A9" s="13">
        <v>14</v>
      </c>
      <c r="B9" s="13">
        <v>0</v>
      </c>
      <c r="C9" s="13">
        <v>0</v>
      </c>
      <c r="D9" s="13">
        <v>0</v>
      </c>
      <c r="E9" s="13">
        <v>0</v>
      </c>
      <c r="F9" s="13">
        <v>2018</v>
      </c>
      <c r="G9" s="14">
        <v>43293</v>
      </c>
      <c r="H9" s="15" t="str">
        <f t="shared" si="0"/>
        <v>18193</v>
      </c>
      <c r="I9" s="13">
        <v>13.4</v>
      </c>
      <c r="J9" s="13">
        <v>8.68</v>
      </c>
      <c r="K9" s="13">
        <v>11.84</v>
      </c>
      <c r="L9" s="13">
        <v>1</v>
      </c>
      <c r="M9" s="13">
        <v>1045</v>
      </c>
      <c r="O9" t="str">
        <f t="shared" si="1"/>
        <v>/*14*/000 1 0 18193 13.4 8.68 11.84 1 1045;</v>
      </c>
      <c r="Q9" t="s">
        <v>32</v>
      </c>
    </row>
    <row r="10" spans="1:17" ht="15.75" x14ac:dyDescent="0.25">
      <c r="A10" s="13">
        <v>16</v>
      </c>
      <c r="B10" s="13">
        <v>0</v>
      </c>
      <c r="C10" s="13">
        <v>0</v>
      </c>
      <c r="D10" s="13">
        <v>0</v>
      </c>
      <c r="E10" s="13">
        <v>0</v>
      </c>
      <c r="F10" s="13">
        <v>2018</v>
      </c>
      <c r="G10" s="14">
        <v>43280</v>
      </c>
      <c r="H10" s="15" t="str">
        <f t="shared" si="0"/>
        <v>18180</v>
      </c>
      <c r="I10" s="13">
        <v>14.6</v>
      </c>
      <c r="J10" s="13">
        <v>8.06</v>
      </c>
      <c r="K10" s="13">
        <v>10.55</v>
      </c>
      <c r="L10" s="13">
        <v>0</v>
      </c>
      <c r="M10" s="13">
        <v>1158</v>
      </c>
      <c r="O10" t="str">
        <f t="shared" si="1"/>
        <v>/*16*/000 1 0 18180 14.6 8.06 10.55 0 1158;</v>
      </c>
      <c r="Q10" t="s">
        <v>33</v>
      </c>
    </row>
    <row r="11" spans="1:17" ht="15.75" x14ac:dyDescent="0.25">
      <c r="A11" s="13">
        <v>18</v>
      </c>
      <c r="B11" s="13">
        <v>0</v>
      </c>
      <c r="C11" s="13">
        <v>0</v>
      </c>
      <c r="D11" s="13">
        <v>0</v>
      </c>
      <c r="E11" s="13">
        <v>0</v>
      </c>
      <c r="F11" s="13">
        <v>2018</v>
      </c>
      <c r="G11" s="14">
        <v>43235</v>
      </c>
      <c r="H11" s="15" t="str">
        <f t="shared" si="0"/>
        <v>18135</v>
      </c>
      <c r="I11" s="16">
        <v>15.6</v>
      </c>
      <c r="J11" s="13">
        <v>8.85</v>
      </c>
      <c r="K11" s="13">
        <v>14.3</v>
      </c>
      <c r="L11" s="13">
        <v>1</v>
      </c>
      <c r="M11" s="13">
        <v>2051</v>
      </c>
      <c r="O11" t="str">
        <f t="shared" si="1"/>
        <v>/*18*/000 1 0 18135 15.6 8.85 14.3 1 2051;</v>
      </c>
      <c r="Q11" t="s">
        <v>34</v>
      </c>
    </row>
    <row r="12" spans="1:17" ht="15.75" x14ac:dyDescent="0.25">
      <c r="A12" s="13">
        <v>22</v>
      </c>
      <c r="B12" s="13">
        <v>0</v>
      </c>
      <c r="C12" s="13">
        <v>0</v>
      </c>
      <c r="D12" s="13">
        <v>0</v>
      </c>
      <c r="E12" s="13">
        <v>0</v>
      </c>
      <c r="F12" s="13">
        <v>2018</v>
      </c>
      <c r="G12" s="14">
        <v>43255</v>
      </c>
      <c r="H12" s="15" t="str">
        <f t="shared" si="0"/>
        <v>18155</v>
      </c>
      <c r="I12" s="13">
        <v>16.600000000000001</v>
      </c>
      <c r="J12" s="13">
        <v>8.1999999999999993</v>
      </c>
      <c r="K12" s="13">
        <v>10.63</v>
      </c>
      <c r="L12" s="13">
        <v>1</v>
      </c>
      <c r="M12" s="13">
        <v>1198</v>
      </c>
      <c r="O12" t="str">
        <f t="shared" si="1"/>
        <v>/*22*/000 1 0 18155 16.6 8.2 10.63 1 1198;</v>
      </c>
      <c r="Q12" t="s">
        <v>35</v>
      </c>
    </row>
    <row r="13" spans="1:17" ht="15.75" x14ac:dyDescent="0.25">
      <c r="A13" s="13">
        <v>26</v>
      </c>
      <c r="B13" s="13">
        <v>0</v>
      </c>
      <c r="C13" s="13">
        <v>0</v>
      </c>
      <c r="D13" s="13">
        <v>0</v>
      </c>
      <c r="E13" s="13">
        <v>0</v>
      </c>
      <c r="F13" s="13">
        <v>2018</v>
      </c>
      <c r="G13" s="14">
        <v>43237</v>
      </c>
      <c r="H13" s="15" t="str">
        <f t="shared" si="0"/>
        <v>18137</v>
      </c>
      <c r="I13" s="13">
        <v>18.899999999999999</v>
      </c>
      <c r="J13" s="13">
        <v>8.8800000000000008</v>
      </c>
      <c r="K13" s="13">
        <v>10.58</v>
      </c>
      <c r="L13" s="13">
        <v>1</v>
      </c>
      <c r="M13" s="13">
        <v>7215</v>
      </c>
      <c r="O13" t="str">
        <f t="shared" si="1"/>
        <v>/*26*/000 1 0 18137 18.9 8.88 10.58 1 7215;</v>
      </c>
      <c r="Q13" t="s">
        <v>36</v>
      </c>
    </row>
    <row r="14" spans="1:17" ht="15.75" x14ac:dyDescent="0.25">
      <c r="A14" s="13">
        <v>27</v>
      </c>
      <c r="B14" s="13">
        <v>0</v>
      </c>
      <c r="C14" s="13">
        <v>0</v>
      </c>
      <c r="D14" s="13">
        <v>0</v>
      </c>
      <c r="E14" s="13">
        <v>0</v>
      </c>
      <c r="F14" s="13">
        <v>2018</v>
      </c>
      <c r="G14" s="14">
        <v>43242</v>
      </c>
      <c r="H14" s="15" t="str">
        <f t="shared" si="0"/>
        <v>18142</v>
      </c>
      <c r="I14" s="13">
        <v>10.9</v>
      </c>
      <c r="J14" s="13">
        <v>10.199999999999999</v>
      </c>
      <c r="K14" s="13">
        <v>12.7</v>
      </c>
      <c r="L14" s="13">
        <v>0</v>
      </c>
      <c r="M14" s="13">
        <v>5309</v>
      </c>
      <c r="O14" t="str">
        <f t="shared" si="1"/>
        <v>/*27*/000 1 0 18142 10.9 10.2 12.7 0 5309;</v>
      </c>
      <c r="Q14" t="s">
        <v>37</v>
      </c>
    </row>
    <row r="15" spans="1:17" ht="15.75" x14ac:dyDescent="0.25">
      <c r="A15" s="17">
        <v>29</v>
      </c>
      <c r="B15" s="13">
        <v>0</v>
      </c>
      <c r="C15" s="13">
        <v>0</v>
      </c>
      <c r="D15" s="13">
        <v>0</v>
      </c>
      <c r="E15" s="13">
        <v>0</v>
      </c>
      <c r="F15" s="13">
        <v>2018</v>
      </c>
      <c r="G15" s="14">
        <v>43251</v>
      </c>
      <c r="H15" s="15" t="str">
        <f t="shared" si="0"/>
        <v>18151</v>
      </c>
      <c r="I15" s="13">
        <v>14.2</v>
      </c>
      <c r="J15" s="13">
        <v>9.43</v>
      </c>
      <c r="K15" s="13">
        <v>10.97</v>
      </c>
      <c r="L15" s="13">
        <v>0</v>
      </c>
      <c r="M15" s="13">
        <v>884</v>
      </c>
      <c r="O15" t="str">
        <f t="shared" si="1"/>
        <v>/*29*/000 1 0 18151 14.2 9.43 10.97 0 884;</v>
      </c>
      <c r="Q15" t="s">
        <v>38</v>
      </c>
    </row>
    <row r="16" spans="1:17" ht="15.75" x14ac:dyDescent="0.25">
      <c r="A16" s="13">
        <v>32</v>
      </c>
      <c r="B16" s="13">
        <v>0</v>
      </c>
      <c r="C16" s="13">
        <v>0</v>
      </c>
      <c r="D16" s="13">
        <v>0</v>
      </c>
      <c r="E16" s="13">
        <v>0</v>
      </c>
      <c r="F16" s="13">
        <v>2018</v>
      </c>
      <c r="G16" s="14">
        <v>43242</v>
      </c>
      <c r="H16" s="15" t="str">
        <f t="shared" si="0"/>
        <v>18142</v>
      </c>
      <c r="I16" s="13">
        <v>15.3</v>
      </c>
      <c r="J16" s="13">
        <v>8.32</v>
      </c>
      <c r="K16" s="13">
        <v>10.88</v>
      </c>
      <c r="L16" s="13">
        <v>0</v>
      </c>
      <c r="M16" s="13">
        <v>1231</v>
      </c>
      <c r="O16" t="str">
        <f t="shared" si="1"/>
        <v>/*32*/000 1 0 18142 15.3 8.32 10.88 0 1231;</v>
      </c>
      <c r="Q16" t="s">
        <v>39</v>
      </c>
    </row>
    <row r="17" spans="1:17" ht="15.75" x14ac:dyDescent="0.25">
      <c r="A17" s="13">
        <v>34</v>
      </c>
      <c r="B17" s="13">
        <v>1</v>
      </c>
      <c r="C17" s="13">
        <v>1</v>
      </c>
      <c r="D17" s="13">
        <v>1</v>
      </c>
      <c r="E17" s="13">
        <v>0</v>
      </c>
      <c r="F17" s="13">
        <v>2018</v>
      </c>
      <c r="G17" s="14">
        <v>43313</v>
      </c>
      <c r="H17" s="15" t="str">
        <f t="shared" si="0"/>
        <v>18213</v>
      </c>
      <c r="I17" s="13">
        <v>13.9</v>
      </c>
      <c r="J17" s="13">
        <v>8.39</v>
      </c>
      <c r="K17" s="13">
        <v>12.09</v>
      </c>
      <c r="L17" s="13">
        <v>1</v>
      </c>
      <c r="M17" s="13">
        <v>3166</v>
      </c>
      <c r="O17" t="str">
        <f t="shared" si="1"/>
        <v>/*34*/111 1 0 18213 13.9 8.39 12.09 1 3166;</v>
      </c>
      <c r="Q17" t="s">
        <v>40</v>
      </c>
    </row>
    <row r="18" spans="1:17" ht="15.75" x14ac:dyDescent="0.25">
      <c r="A18" s="13">
        <v>35</v>
      </c>
      <c r="B18" s="13">
        <v>1</v>
      </c>
      <c r="C18" s="13">
        <v>1</v>
      </c>
      <c r="D18" s="13">
        <v>0</v>
      </c>
      <c r="E18" s="13">
        <v>0</v>
      </c>
      <c r="F18" s="13">
        <v>2018</v>
      </c>
      <c r="G18" s="14">
        <v>43257</v>
      </c>
      <c r="H18" s="15" t="str">
        <f t="shared" si="0"/>
        <v>18157</v>
      </c>
      <c r="I18" s="13">
        <v>12.2</v>
      </c>
      <c r="J18" s="13">
        <v>8.4499999999999993</v>
      </c>
      <c r="K18" s="13">
        <v>12.21</v>
      </c>
      <c r="L18" s="13">
        <v>1</v>
      </c>
      <c r="M18" s="13">
        <v>5838</v>
      </c>
      <c r="O18" t="str">
        <f t="shared" si="1"/>
        <v>/*35*/110 1 0 18157 12.2 8.45 12.21 1 5838;</v>
      </c>
      <c r="Q18" t="s">
        <v>41</v>
      </c>
    </row>
    <row r="19" spans="1:17" ht="15.75" x14ac:dyDescent="0.25">
      <c r="A19" s="13">
        <v>36</v>
      </c>
      <c r="B19" s="13">
        <v>0</v>
      </c>
      <c r="C19" s="13">
        <v>0</v>
      </c>
      <c r="D19" s="13">
        <v>0</v>
      </c>
      <c r="E19" s="13">
        <v>0</v>
      </c>
      <c r="F19" s="13">
        <v>2018</v>
      </c>
      <c r="G19" s="14">
        <v>43248</v>
      </c>
      <c r="H19" s="15" t="str">
        <f t="shared" si="0"/>
        <v>18148</v>
      </c>
      <c r="I19" s="13">
        <v>19.7</v>
      </c>
      <c r="J19" s="13">
        <v>8.7200000000000006</v>
      </c>
      <c r="K19" s="13">
        <v>11.66</v>
      </c>
      <c r="L19" s="13">
        <v>0</v>
      </c>
      <c r="M19" s="13">
        <v>830</v>
      </c>
      <c r="O19" t="str">
        <f t="shared" si="1"/>
        <v>/*36*/000 1 0 18148 19.7 8.72 11.66 0 830;</v>
      </c>
      <c r="Q19" t="s">
        <v>42</v>
      </c>
    </row>
    <row r="20" spans="1:17" ht="15.75" x14ac:dyDescent="0.25">
      <c r="A20" s="13">
        <v>38</v>
      </c>
      <c r="B20" s="13">
        <v>0</v>
      </c>
      <c r="C20" s="13">
        <v>0</v>
      </c>
      <c r="D20" s="13">
        <v>0</v>
      </c>
      <c r="E20" s="13">
        <v>0</v>
      </c>
      <c r="F20" s="13">
        <v>2018</v>
      </c>
      <c r="G20" s="14">
        <v>43255</v>
      </c>
      <c r="H20" s="15" t="str">
        <f t="shared" si="0"/>
        <v>18155</v>
      </c>
      <c r="I20" s="13">
        <v>11.8</v>
      </c>
      <c r="J20" s="13">
        <v>8.5500000000000007</v>
      </c>
      <c r="K20" s="13">
        <v>10.5</v>
      </c>
      <c r="L20" s="13">
        <v>1</v>
      </c>
      <c r="M20" s="13">
        <v>1887</v>
      </c>
      <c r="O20" t="str">
        <f t="shared" si="1"/>
        <v>/*38*/000 1 0 18155 11.8 8.55 10.5 1 1887;</v>
      </c>
      <c r="Q20" t="s">
        <v>43</v>
      </c>
    </row>
    <row r="21" spans="1:17" ht="15.75" x14ac:dyDescent="0.25">
      <c r="A21" s="13">
        <v>41</v>
      </c>
      <c r="B21" s="13">
        <v>0</v>
      </c>
      <c r="C21" s="13">
        <v>0</v>
      </c>
      <c r="D21" s="13">
        <v>0</v>
      </c>
      <c r="E21" s="13">
        <v>0</v>
      </c>
      <c r="F21" s="13">
        <v>2018</v>
      </c>
      <c r="G21" s="14">
        <v>43245</v>
      </c>
      <c r="H21" s="15" t="str">
        <f t="shared" si="0"/>
        <v>18145</v>
      </c>
      <c r="I21" s="13">
        <v>21.7</v>
      </c>
      <c r="J21" s="13">
        <v>8.92</v>
      </c>
      <c r="K21" s="13">
        <v>15.05</v>
      </c>
      <c r="L21" s="13">
        <v>0</v>
      </c>
      <c r="M21" s="13">
        <v>859</v>
      </c>
      <c r="O21" t="str">
        <f t="shared" si="1"/>
        <v>/*41*/000 1 0 18145 21.7 8.92 15.05 0 859;</v>
      </c>
      <c r="Q21" t="s">
        <v>44</v>
      </c>
    </row>
    <row r="22" spans="1:17" ht="15.75" x14ac:dyDescent="0.25">
      <c r="A22" s="13">
        <v>48</v>
      </c>
      <c r="B22" s="13">
        <v>0</v>
      </c>
      <c r="C22" s="13">
        <v>0</v>
      </c>
      <c r="D22" s="13">
        <v>0</v>
      </c>
      <c r="E22" s="13">
        <v>0</v>
      </c>
      <c r="F22" s="13">
        <v>2018</v>
      </c>
      <c r="G22" s="14">
        <v>43256</v>
      </c>
      <c r="H22" s="15" t="str">
        <f t="shared" si="0"/>
        <v>18156</v>
      </c>
      <c r="I22" s="13">
        <v>15</v>
      </c>
      <c r="J22" s="13">
        <v>8.58</v>
      </c>
      <c r="K22" s="13">
        <v>14.08</v>
      </c>
      <c r="L22" s="13">
        <v>0</v>
      </c>
      <c r="M22" s="13">
        <v>1959</v>
      </c>
      <c r="O22" t="str">
        <f t="shared" si="1"/>
        <v>/*48*/000 1 0 18156 15 8.58 14.08 0 1959;</v>
      </c>
      <c r="Q22" t="s">
        <v>45</v>
      </c>
    </row>
    <row r="23" spans="1:17" ht="15.75" x14ac:dyDescent="0.25">
      <c r="A23" s="13">
        <v>57</v>
      </c>
      <c r="B23" s="13">
        <v>0</v>
      </c>
      <c r="C23" s="13">
        <v>0</v>
      </c>
      <c r="D23" s="13">
        <v>0</v>
      </c>
      <c r="E23" s="13">
        <v>0</v>
      </c>
      <c r="F23" s="13">
        <v>2018</v>
      </c>
      <c r="G23" s="14">
        <v>43266</v>
      </c>
      <c r="H23" s="15" t="str">
        <f t="shared" si="0"/>
        <v>18166</v>
      </c>
      <c r="I23" s="13">
        <v>14.3</v>
      </c>
      <c r="J23" s="13">
        <v>7.91</v>
      </c>
      <c r="K23" s="13">
        <v>8.19</v>
      </c>
      <c r="L23" s="13">
        <v>0</v>
      </c>
      <c r="M23" s="13">
        <v>404</v>
      </c>
      <c r="O23" t="str">
        <f t="shared" si="1"/>
        <v>/*57*/000 1 0 18166 14.3 7.91 8.19 0 404;</v>
      </c>
      <c r="Q23" t="s">
        <v>46</v>
      </c>
    </row>
    <row r="24" spans="1:17" ht="15.75" x14ac:dyDescent="0.25">
      <c r="A24" s="13">
        <v>61</v>
      </c>
      <c r="B24" s="13">
        <v>0</v>
      </c>
      <c r="C24" s="13">
        <v>0</v>
      </c>
      <c r="D24" s="13">
        <v>0</v>
      </c>
      <c r="E24" s="13">
        <v>0</v>
      </c>
      <c r="F24" s="13">
        <v>2018</v>
      </c>
      <c r="G24" s="14">
        <v>43283</v>
      </c>
      <c r="H24" s="15" t="str">
        <f t="shared" si="0"/>
        <v>18183</v>
      </c>
      <c r="I24" s="13">
        <v>16.2</v>
      </c>
      <c r="J24" s="13">
        <v>8.7799999999999994</v>
      </c>
      <c r="K24" s="13">
        <v>11.76</v>
      </c>
      <c r="L24" s="13">
        <v>1</v>
      </c>
      <c r="M24" s="13">
        <v>712</v>
      </c>
      <c r="O24" t="str">
        <f t="shared" si="1"/>
        <v>/*61*/000 1 0 18183 16.2 8.78 11.76 1 712;</v>
      </c>
      <c r="Q24" t="s">
        <v>47</v>
      </c>
    </row>
    <row r="25" spans="1:17" ht="15.75" x14ac:dyDescent="0.25">
      <c r="A25" s="13">
        <v>75</v>
      </c>
      <c r="B25" s="13">
        <v>0</v>
      </c>
      <c r="C25" s="13">
        <v>0</v>
      </c>
      <c r="D25" s="13">
        <v>0</v>
      </c>
      <c r="E25" s="13">
        <v>0</v>
      </c>
      <c r="F25" s="13">
        <v>2018</v>
      </c>
      <c r="G25" s="14">
        <v>43269</v>
      </c>
      <c r="H25" s="15" t="str">
        <f t="shared" si="0"/>
        <v>18169</v>
      </c>
      <c r="I25" s="13">
        <v>16.100000000000001</v>
      </c>
      <c r="J25" s="13">
        <v>8.0299999999999994</v>
      </c>
      <c r="K25" s="13">
        <v>11.66</v>
      </c>
      <c r="L25" s="13">
        <v>0</v>
      </c>
      <c r="M25" s="13">
        <v>885</v>
      </c>
      <c r="O25" t="str">
        <f t="shared" si="1"/>
        <v>/*75*/000 1 0 18169 16.1 8.03 11.66 0 885;</v>
      </c>
      <c r="Q25" t="s">
        <v>48</v>
      </c>
    </row>
    <row r="26" spans="1:17" ht="15.75" x14ac:dyDescent="0.25">
      <c r="A26" s="13">
        <v>84</v>
      </c>
      <c r="B26" s="13">
        <v>0</v>
      </c>
      <c r="C26" s="13">
        <v>0</v>
      </c>
      <c r="D26" s="13">
        <v>0</v>
      </c>
      <c r="E26" s="13">
        <v>0</v>
      </c>
      <c r="F26" s="13">
        <v>2018</v>
      </c>
      <c r="G26" s="14">
        <v>43298</v>
      </c>
      <c r="H26" s="15" t="str">
        <f t="shared" si="0"/>
        <v>18198</v>
      </c>
      <c r="I26" s="13">
        <v>15.6</v>
      </c>
      <c r="J26" s="13">
        <v>7.99</v>
      </c>
      <c r="K26" s="13">
        <v>10.52</v>
      </c>
      <c r="L26" s="13">
        <v>0</v>
      </c>
      <c r="M26" s="13">
        <v>430</v>
      </c>
      <c r="O26" t="str">
        <f t="shared" si="1"/>
        <v>/*84*/000 1 0 18198 15.6 7.99 10.52 0 430;</v>
      </c>
      <c r="Q26" t="s">
        <v>49</v>
      </c>
    </row>
    <row r="27" spans="1:17" ht="15.75" x14ac:dyDescent="0.25">
      <c r="A27" s="13">
        <v>85</v>
      </c>
      <c r="B27" s="13">
        <v>1</v>
      </c>
      <c r="C27" s="13">
        <v>0</v>
      </c>
      <c r="D27" s="13">
        <v>0</v>
      </c>
      <c r="E27" s="13">
        <v>0</v>
      </c>
      <c r="F27" s="13">
        <v>2018</v>
      </c>
      <c r="G27" s="14">
        <v>43276</v>
      </c>
      <c r="H27" s="15" t="str">
        <f t="shared" si="0"/>
        <v>18176</v>
      </c>
      <c r="I27" s="13">
        <v>15.9</v>
      </c>
      <c r="J27" s="13">
        <v>8.11</v>
      </c>
      <c r="K27" s="13">
        <v>11.78</v>
      </c>
      <c r="L27" s="13">
        <v>1</v>
      </c>
      <c r="M27" s="13">
        <v>1866</v>
      </c>
      <c r="O27" t="str">
        <f t="shared" si="1"/>
        <v>/*85*/100 1 0 18176 15.9 8.11 11.78 1 1866;</v>
      </c>
      <c r="Q27" t="s">
        <v>50</v>
      </c>
    </row>
    <row r="28" spans="1:17" ht="15.75" x14ac:dyDescent="0.25">
      <c r="A28" s="13">
        <v>86</v>
      </c>
      <c r="B28" s="13">
        <v>0</v>
      </c>
      <c r="C28" s="13">
        <v>0</v>
      </c>
      <c r="D28" s="13">
        <v>0</v>
      </c>
      <c r="E28" s="13">
        <v>0</v>
      </c>
      <c r="F28" s="13">
        <v>2018</v>
      </c>
      <c r="G28" s="14">
        <v>43308</v>
      </c>
      <c r="H28" s="15" t="str">
        <f t="shared" si="0"/>
        <v>18208</v>
      </c>
      <c r="I28" s="16">
        <v>15.6</v>
      </c>
      <c r="J28" s="16">
        <v>8.39</v>
      </c>
      <c r="K28" s="16">
        <v>11.56</v>
      </c>
      <c r="L28" s="18">
        <v>1</v>
      </c>
      <c r="M28" s="13">
        <v>1468</v>
      </c>
      <c r="O28" t="str">
        <f t="shared" si="1"/>
        <v>/*86*/000 1 0 18208 15.6 8.39 11.56 1 1468;</v>
      </c>
      <c r="Q28" t="s">
        <v>51</v>
      </c>
    </row>
    <row r="29" spans="1:17" ht="15.75" x14ac:dyDescent="0.25">
      <c r="A29" s="13">
        <v>93</v>
      </c>
      <c r="B29" s="13">
        <v>0</v>
      </c>
      <c r="C29" s="13">
        <v>0</v>
      </c>
      <c r="D29" s="13">
        <v>1</v>
      </c>
      <c r="E29" s="13">
        <v>0</v>
      </c>
      <c r="F29" s="13">
        <v>2018</v>
      </c>
      <c r="G29" s="14">
        <v>43313</v>
      </c>
      <c r="H29" s="15" t="str">
        <f t="shared" si="0"/>
        <v>18213</v>
      </c>
      <c r="I29" s="13">
        <v>15.7</v>
      </c>
      <c r="J29" s="13">
        <v>8.5399999999999991</v>
      </c>
      <c r="K29" s="13">
        <v>11.63</v>
      </c>
      <c r="L29" s="13">
        <v>0</v>
      </c>
      <c r="M29" s="13">
        <v>1239</v>
      </c>
      <c r="O29" t="str">
        <f t="shared" si="1"/>
        <v>/*93*/001 1 0 18213 15.7 8.54 11.63 0 1239;</v>
      </c>
      <c r="Q29" t="s">
        <v>52</v>
      </c>
    </row>
    <row r="30" spans="1:17" ht="15.75" x14ac:dyDescent="0.25">
      <c r="A30" s="13">
        <v>96</v>
      </c>
      <c r="B30" s="13">
        <v>0</v>
      </c>
      <c r="C30" s="13">
        <v>0</v>
      </c>
      <c r="D30" s="13">
        <v>0</v>
      </c>
      <c r="E30" s="13">
        <v>0</v>
      </c>
      <c r="F30" s="13">
        <v>2018</v>
      </c>
      <c r="G30" s="14">
        <v>43249</v>
      </c>
      <c r="H30" s="15" t="str">
        <f t="shared" si="0"/>
        <v>18149</v>
      </c>
      <c r="I30" s="13">
        <v>17.600000000000001</v>
      </c>
      <c r="J30" s="13">
        <v>8.4700000000000006</v>
      </c>
      <c r="K30" s="13">
        <v>8.81</v>
      </c>
      <c r="L30" s="13">
        <v>0</v>
      </c>
      <c r="M30" s="13">
        <v>4596</v>
      </c>
      <c r="O30" t="str">
        <f t="shared" si="1"/>
        <v>/*96*/000 1 0 18149 17.6 8.47 8.81 0 4596;</v>
      </c>
      <c r="Q30" t="s">
        <v>53</v>
      </c>
    </row>
    <row r="31" spans="1:17" ht="15.75" x14ac:dyDescent="0.25">
      <c r="A31" s="13">
        <v>108</v>
      </c>
      <c r="B31" s="13">
        <v>0</v>
      </c>
      <c r="C31" s="13">
        <v>0</v>
      </c>
      <c r="D31" s="13">
        <v>0</v>
      </c>
      <c r="E31" s="13">
        <v>0</v>
      </c>
      <c r="F31" s="13">
        <v>2018</v>
      </c>
      <c r="G31" s="14">
        <v>43305</v>
      </c>
      <c r="H31" s="15" t="str">
        <f t="shared" si="0"/>
        <v>18205</v>
      </c>
      <c r="I31" s="13">
        <v>17.7</v>
      </c>
      <c r="J31" s="13">
        <v>7.97</v>
      </c>
      <c r="K31" s="13">
        <v>12.27</v>
      </c>
      <c r="L31" s="13">
        <v>0</v>
      </c>
      <c r="M31" s="13">
        <v>2324</v>
      </c>
      <c r="O31" t="str">
        <f t="shared" si="1"/>
        <v>/*108*/000 1 0 18205 17.7 7.97 12.27 0 2324;</v>
      </c>
      <c r="Q31" t="s">
        <v>54</v>
      </c>
    </row>
    <row r="32" spans="1:17" ht="15.75" x14ac:dyDescent="0.25">
      <c r="A32" s="13">
        <v>109</v>
      </c>
      <c r="B32" s="13">
        <v>0</v>
      </c>
      <c r="C32" s="13">
        <v>0</v>
      </c>
      <c r="D32" s="13">
        <v>0</v>
      </c>
      <c r="E32" s="13">
        <v>0</v>
      </c>
      <c r="F32" s="13">
        <v>2018</v>
      </c>
      <c r="G32" s="14">
        <v>43283</v>
      </c>
      <c r="H32" s="15" t="str">
        <f t="shared" si="0"/>
        <v>18183</v>
      </c>
      <c r="I32" s="13">
        <v>13.6</v>
      </c>
      <c r="J32" s="13">
        <v>8.9499999999999993</v>
      </c>
      <c r="K32" s="13">
        <v>11.36</v>
      </c>
      <c r="L32" s="13">
        <v>1</v>
      </c>
      <c r="M32" s="13">
        <v>1454</v>
      </c>
      <c r="O32" t="str">
        <f t="shared" si="1"/>
        <v>/*109*/000 1 0 18183 13.6 8.95 11.36 1 1454;</v>
      </c>
      <c r="Q32" t="s">
        <v>55</v>
      </c>
    </row>
    <row r="33" spans="1:17" ht="15.75" x14ac:dyDescent="0.25">
      <c r="A33" s="13">
        <v>117</v>
      </c>
      <c r="B33" s="13">
        <v>1</v>
      </c>
      <c r="C33" s="13">
        <v>1</v>
      </c>
      <c r="D33" s="13">
        <v>1</v>
      </c>
      <c r="E33" s="13">
        <v>0</v>
      </c>
      <c r="F33" s="13">
        <v>2018</v>
      </c>
      <c r="G33" s="14">
        <v>43319</v>
      </c>
      <c r="H33" s="15" t="str">
        <f t="shared" si="0"/>
        <v>18219</v>
      </c>
      <c r="I33" s="13">
        <v>12.4</v>
      </c>
      <c r="J33" s="13">
        <v>7.84</v>
      </c>
      <c r="K33" s="13">
        <v>12.06</v>
      </c>
      <c r="L33" s="13">
        <v>1</v>
      </c>
      <c r="M33" s="13">
        <v>2111</v>
      </c>
      <c r="O33" t="str">
        <f t="shared" si="1"/>
        <v>/*117*/111 1 0 18219 12.4 7.84 12.06 1 2111;</v>
      </c>
      <c r="Q33" t="s">
        <v>56</v>
      </c>
    </row>
    <row r="34" spans="1:17" ht="15.75" x14ac:dyDescent="0.25">
      <c r="A34" s="13">
        <v>118</v>
      </c>
      <c r="B34" s="13">
        <v>0</v>
      </c>
      <c r="C34" s="13">
        <v>0</v>
      </c>
      <c r="D34" s="13">
        <v>0</v>
      </c>
      <c r="E34" s="13">
        <v>0</v>
      </c>
      <c r="F34" s="13">
        <v>2018</v>
      </c>
      <c r="G34" s="14">
        <v>43291</v>
      </c>
      <c r="H34" s="15" t="str">
        <f t="shared" si="0"/>
        <v>18191</v>
      </c>
      <c r="I34" s="13">
        <v>20</v>
      </c>
      <c r="J34" s="13">
        <v>8.5</v>
      </c>
      <c r="K34" s="13">
        <v>12.23</v>
      </c>
      <c r="L34" s="13">
        <v>0</v>
      </c>
      <c r="M34" s="13">
        <v>3833</v>
      </c>
      <c r="O34" t="str">
        <f t="shared" si="1"/>
        <v>/*118*/000 1 0 18191 20 8.5 12.23 0 3833;</v>
      </c>
      <c r="Q34" t="s">
        <v>57</v>
      </c>
    </row>
    <row r="35" spans="1:17" ht="15.75" x14ac:dyDescent="0.25">
      <c r="A35" s="13">
        <v>123</v>
      </c>
      <c r="B35" s="13">
        <v>0</v>
      </c>
      <c r="C35" s="13">
        <v>0</v>
      </c>
      <c r="D35" s="13">
        <v>0</v>
      </c>
      <c r="E35" s="13">
        <v>0</v>
      </c>
      <c r="F35" s="13">
        <v>2018</v>
      </c>
      <c r="G35" s="14">
        <v>43248</v>
      </c>
      <c r="H35" s="15" t="str">
        <f t="shared" si="0"/>
        <v>18148</v>
      </c>
      <c r="I35" s="13">
        <v>14.3</v>
      </c>
      <c r="J35" s="13">
        <v>10.210000000000001</v>
      </c>
      <c r="K35" s="13">
        <v>9.65</v>
      </c>
      <c r="L35" s="13">
        <v>1</v>
      </c>
      <c r="M35" s="13">
        <v>3303</v>
      </c>
      <c r="O35" t="str">
        <f t="shared" si="1"/>
        <v>/*123*/000 1 0 18148 14.3 10.21 9.65 1 3303;</v>
      </c>
      <c r="Q35" t="s">
        <v>58</v>
      </c>
    </row>
    <row r="36" spans="1:17" ht="15.75" x14ac:dyDescent="0.25">
      <c r="A36" s="13">
        <v>128</v>
      </c>
      <c r="B36" s="13">
        <v>0</v>
      </c>
      <c r="C36" s="13">
        <v>0</v>
      </c>
      <c r="D36" s="13">
        <v>0</v>
      </c>
      <c r="E36" s="13">
        <v>0</v>
      </c>
      <c r="F36" s="13">
        <v>2018</v>
      </c>
      <c r="G36" s="14">
        <v>43280</v>
      </c>
      <c r="H36" s="15" t="str">
        <f t="shared" si="0"/>
        <v>18180</v>
      </c>
      <c r="I36" s="13">
        <v>15.7</v>
      </c>
      <c r="J36" s="13">
        <v>7.68</v>
      </c>
      <c r="K36" s="13">
        <v>11.04</v>
      </c>
      <c r="L36" s="13">
        <v>0</v>
      </c>
      <c r="M36" s="13">
        <v>1218</v>
      </c>
      <c r="O36" t="str">
        <f t="shared" si="1"/>
        <v>/*128*/000 1 0 18180 15.7 7.68 11.04 0 1218;</v>
      </c>
      <c r="Q36" t="s">
        <v>59</v>
      </c>
    </row>
    <row r="37" spans="1:17" ht="15.75" x14ac:dyDescent="0.25">
      <c r="A37" s="13">
        <v>130</v>
      </c>
      <c r="B37" s="13">
        <v>1</v>
      </c>
      <c r="C37" s="13">
        <v>1</v>
      </c>
      <c r="D37" s="13">
        <v>0</v>
      </c>
      <c r="E37" s="13">
        <v>0</v>
      </c>
      <c r="F37" s="13">
        <v>2018</v>
      </c>
      <c r="G37" s="14">
        <v>43251</v>
      </c>
      <c r="H37" s="15" t="str">
        <f t="shared" si="0"/>
        <v>18151</v>
      </c>
      <c r="I37" s="13">
        <v>11.2</v>
      </c>
      <c r="J37" s="13">
        <v>7.7</v>
      </c>
      <c r="K37" s="13">
        <v>7.4</v>
      </c>
      <c r="L37" s="13">
        <v>1</v>
      </c>
      <c r="M37" s="13">
        <v>1589</v>
      </c>
      <c r="O37" t="str">
        <f t="shared" si="1"/>
        <v>/*130*/110 1 0 18151 11.2 7.7 7.4 1 1589;</v>
      </c>
      <c r="Q37" t="s">
        <v>60</v>
      </c>
    </row>
    <row r="38" spans="1:17" ht="15.75" x14ac:dyDescent="0.25">
      <c r="A38" s="13">
        <v>135</v>
      </c>
      <c r="B38" s="13">
        <v>0</v>
      </c>
      <c r="C38" s="13">
        <v>0</v>
      </c>
      <c r="D38" s="13">
        <v>0</v>
      </c>
      <c r="E38" s="13">
        <v>0</v>
      </c>
      <c r="F38" s="13">
        <v>2018</v>
      </c>
      <c r="G38" s="14">
        <v>43304</v>
      </c>
      <c r="H38" s="15" t="str">
        <f t="shared" si="0"/>
        <v>18204</v>
      </c>
      <c r="I38" s="13">
        <v>14.5</v>
      </c>
      <c r="J38" s="13">
        <v>7.78</v>
      </c>
      <c r="K38" s="13">
        <v>10.3</v>
      </c>
      <c r="L38" s="13">
        <v>0</v>
      </c>
      <c r="M38" s="13">
        <v>1591</v>
      </c>
      <c r="O38" t="str">
        <f t="shared" si="1"/>
        <v>/*135*/000 1 0 18204 14.5 7.78 10.3 0 1591;</v>
      </c>
      <c r="Q38" t="s">
        <v>61</v>
      </c>
    </row>
    <row r="39" spans="1:17" ht="15.75" x14ac:dyDescent="0.25">
      <c r="A39" s="13">
        <v>149</v>
      </c>
      <c r="B39" s="13">
        <v>1</v>
      </c>
      <c r="C39" s="13">
        <v>1</v>
      </c>
      <c r="D39" s="13">
        <v>1</v>
      </c>
      <c r="E39" s="13">
        <v>0</v>
      </c>
      <c r="F39" s="13">
        <v>2018</v>
      </c>
      <c r="G39" s="14">
        <v>43294</v>
      </c>
      <c r="H39" s="15" t="str">
        <f t="shared" si="0"/>
        <v>18194</v>
      </c>
      <c r="I39" s="13">
        <v>13.1</v>
      </c>
      <c r="J39" s="13">
        <v>8.1199999999999992</v>
      </c>
      <c r="K39" s="13">
        <v>11.52</v>
      </c>
      <c r="L39" s="13">
        <v>1</v>
      </c>
      <c r="M39" s="13">
        <v>5436</v>
      </c>
      <c r="O39" t="str">
        <f t="shared" si="1"/>
        <v>/*149*/111 1 0 18194 13.1 8.12 11.52 1 5436;</v>
      </c>
      <c r="Q39" t="s">
        <v>62</v>
      </c>
    </row>
    <row r="40" spans="1:17" ht="15.75" x14ac:dyDescent="0.25">
      <c r="A40" s="13">
        <v>154</v>
      </c>
      <c r="B40" s="13">
        <v>1</v>
      </c>
      <c r="C40" s="13">
        <v>1</v>
      </c>
      <c r="D40" s="13">
        <v>1</v>
      </c>
      <c r="E40" s="13">
        <v>0</v>
      </c>
      <c r="F40" s="13">
        <v>2018</v>
      </c>
      <c r="G40" s="14">
        <v>43313</v>
      </c>
      <c r="H40" s="15" t="str">
        <f t="shared" si="0"/>
        <v>18213</v>
      </c>
      <c r="I40" s="13">
        <v>15.4</v>
      </c>
      <c r="J40" s="13">
        <v>8.44</v>
      </c>
      <c r="K40" s="13">
        <v>14.32</v>
      </c>
      <c r="L40" s="13">
        <v>1</v>
      </c>
      <c r="M40" s="13">
        <v>4575</v>
      </c>
      <c r="O40" t="str">
        <f t="shared" si="1"/>
        <v>/*154*/111 1 0 18213 15.4 8.44 14.32 1 4575;</v>
      </c>
      <c r="Q40" t="s">
        <v>63</v>
      </c>
    </row>
    <row r="41" spans="1:17" ht="15.75" x14ac:dyDescent="0.25">
      <c r="A41" s="13">
        <v>156</v>
      </c>
      <c r="B41" s="13">
        <v>1</v>
      </c>
      <c r="C41" s="13">
        <v>1</v>
      </c>
      <c r="D41" s="13">
        <v>1</v>
      </c>
      <c r="E41" s="13">
        <v>0</v>
      </c>
      <c r="F41" s="13">
        <v>2018</v>
      </c>
      <c r="G41" s="14">
        <v>43298</v>
      </c>
      <c r="H41" s="15" t="str">
        <f t="shared" si="0"/>
        <v>18198</v>
      </c>
      <c r="I41" s="13">
        <v>10.5</v>
      </c>
      <c r="J41" s="13">
        <v>8.3800000000000008</v>
      </c>
      <c r="K41" s="13">
        <v>13.25</v>
      </c>
      <c r="L41" s="13">
        <v>1</v>
      </c>
      <c r="M41" s="13">
        <v>1238</v>
      </c>
      <c r="O41" t="str">
        <f t="shared" si="1"/>
        <v>/*156*/111 1 0 18198 10.5 8.38 13.25 1 1238;</v>
      </c>
      <c r="Q41" t="s">
        <v>64</v>
      </c>
    </row>
    <row r="42" spans="1:17" ht="15.75" x14ac:dyDescent="0.25">
      <c r="A42" s="13">
        <v>157</v>
      </c>
      <c r="B42" s="13">
        <v>0</v>
      </c>
      <c r="C42" s="13">
        <v>1</v>
      </c>
      <c r="D42" s="13">
        <v>0</v>
      </c>
      <c r="E42" s="13">
        <v>0</v>
      </c>
      <c r="F42" s="13">
        <v>2018</v>
      </c>
      <c r="G42" s="14">
        <v>43256</v>
      </c>
      <c r="H42" s="15" t="str">
        <f t="shared" si="0"/>
        <v>18156</v>
      </c>
      <c r="I42" s="13">
        <v>14.8</v>
      </c>
      <c r="J42" s="13">
        <v>8.1999999999999993</v>
      </c>
      <c r="K42" s="13">
        <v>10.8</v>
      </c>
      <c r="L42" s="13">
        <v>1</v>
      </c>
      <c r="M42" s="13">
        <v>3326</v>
      </c>
      <c r="O42" t="str">
        <f t="shared" si="1"/>
        <v>/*157*/010 1 0 18156 14.8 8.2 10.8 1 3326;</v>
      </c>
      <c r="Q42" t="s">
        <v>65</v>
      </c>
    </row>
    <row r="43" spans="1:17" ht="15.75" x14ac:dyDescent="0.25">
      <c r="A43" s="13">
        <v>163</v>
      </c>
      <c r="B43" s="13">
        <v>0</v>
      </c>
      <c r="C43" s="13">
        <v>0</v>
      </c>
      <c r="D43" s="13">
        <v>0</v>
      </c>
      <c r="E43" s="13">
        <v>0</v>
      </c>
      <c r="F43" s="13">
        <v>2018</v>
      </c>
      <c r="G43" s="14">
        <v>43257</v>
      </c>
      <c r="H43" s="15" t="str">
        <f t="shared" si="0"/>
        <v>18157</v>
      </c>
      <c r="I43" s="13">
        <v>16</v>
      </c>
      <c r="J43" s="13">
        <v>8.5</v>
      </c>
      <c r="K43" s="13">
        <v>10.29</v>
      </c>
      <c r="L43" s="13">
        <v>1</v>
      </c>
      <c r="M43" s="13">
        <v>1569</v>
      </c>
      <c r="O43" t="str">
        <f t="shared" si="1"/>
        <v>/*163*/000 1 0 18157 16 8.5 10.29 1 1569;</v>
      </c>
      <c r="Q43" t="s">
        <v>66</v>
      </c>
    </row>
    <row r="44" spans="1:17" ht="15.75" x14ac:dyDescent="0.25">
      <c r="A44" s="13">
        <v>170</v>
      </c>
      <c r="B44" s="13">
        <v>0</v>
      </c>
      <c r="C44" s="13">
        <v>0</v>
      </c>
      <c r="D44" s="13">
        <v>0</v>
      </c>
      <c r="E44" s="13">
        <v>0</v>
      </c>
      <c r="F44" s="13">
        <v>2018</v>
      </c>
      <c r="G44" s="14">
        <v>43251</v>
      </c>
      <c r="H44" s="15" t="str">
        <f t="shared" si="0"/>
        <v>18151</v>
      </c>
      <c r="I44" s="13">
        <v>14.6</v>
      </c>
      <c r="J44" s="13">
        <v>8.81</v>
      </c>
      <c r="K44" s="13">
        <v>8.91</v>
      </c>
      <c r="L44" s="13">
        <v>0</v>
      </c>
      <c r="M44" s="13">
        <v>565</v>
      </c>
      <c r="O44" t="str">
        <f t="shared" si="1"/>
        <v>/*170*/000 1 0 18151 14.6 8.81 8.91 0 565;</v>
      </c>
      <c r="Q44" t="s">
        <v>67</v>
      </c>
    </row>
    <row r="45" spans="1:17" ht="15.75" x14ac:dyDescent="0.25">
      <c r="A45" s="13" t="s">
        <v>4</v>
      </c>
      <c r="B45" s="13">
        <v>0</v>
      </c>
      <c r="C45" s="13">
        <v>0</v>
      </c>
      <c r="D45" s="13">
        <v>0</v>
      </c>
      <c r="E45" s="13">
        <v>0</v>
      </c>
      <c r="F45" s="13">
        <v>2018</v>
      </c>
      <c r="G45" s="14">
        <v>43293</v>
      </c>
      <c r="H45" s="15" t="str">
        <f t="shared" si="0"/>
        <v>18193</v>
      </c>
      <c r="I45" s="13">
        <v>12.2</v>
      </c>
      <c r="J45" s="13">
        <v>8.27</v>
      </c>
      <c r="K45" s="13">
        <v>11.8</v>
      </c>
      <c r="L45" s="13">
        <v>1</v>
      </c>
      <c r="M45" s="13">
        <v>1526</v>
      </c>
      <c r="O45" t="str">
        <f t="shared" si="1"/>
        <v>/*14b*/000 1 0 18193 12.2 8.27 11.8 1 1526;</v>
      </c>
      <c r="Q45" t="s">
        <v>68</v>
      </c>
    </row>
    <row r="46" spans="1:17" ht="15.75" x14ac:dyDescent="0.25">
      <c r="A46" s="13" t="s">
        <v>5</v>
      </c>
      <c r="B46" s="13">
        <v>0</v>
      </c>
      <c r="C46" s="13">
        <v>0</v>
      </c>
      <c r="D46" s="13">
        <v>0</v>
      </c>
      <c r="E46" s="13">
        <v>0</v>
      </c>
      <c r="F46" s="13">
        <v>2018</v>
      </c>
      <c r="G46" s="14">
        <v>43243</v>
      </c>
      <c r="H46" s="15" t="str">
        <f t="shared" si="0"/>
        <v>18143</v>
      </c>
      <c r="I46" s="13">
        <v>18.100000000000001</v>
      </c>
      <c r="J46" s="13">
        <v>8.6300000000000008</v>
      </c>
      <c r="K46" s="13">
        <v>12.16</v>
      </c>
      <c r="L46" s="13">
        <v>0</v>
      </c>
      <c r="M46" s="13">
        <v>1369</v>
      </c>
      <c r="O46" t="str">
        <f t="shared" si="1"/>
        <v>/*32b*/000 1 0 18143 18.1 8.63 12.16 0 1369;</v>
      </c>
      <c r="Q46" t="s">
        <v>69</v>
      </c>
    </row>
    <row r="47" spans="1:17" ht="15.75" x14ac:dyDescent="0.25">
      <c r="A47" s="13" t="s">
        <v>6</v>
      </c>
      <c r="B47" s="13">
        <v>0</v>
      </c>
      <c r="C47" s="13">
        <v>0</v>
      </c>
      <c r="D47" s="13">
        <v>0</v>
      </c>
      <c r="E47" s="13">
        <v>0</v>
      </c>
      <c r="F47" s="13">
        <v>2018</v>
      </c>
      <c r="G47" s="14">
        <v>43291</v>
      </c>
      <c r="H47" s="15" t="str">
        <f t="shared" si="0"/>
        <v>18191</v>
      </c>
      <c r="I47" s="13">
        <v>17.5</v>
      </c>
      <c r="J47" s="13">
        <v>7.99</v>
      </c>
      <c r="K47" s="13">
        <v>11.08</v>
      </c>
      <c r="L47" s="13">
        <v>0</v>
      </c>
      <c r="M47" s="13">
        <v>2018</v>
      </c>
      <c r="O47" t="str">
        <f t="shared" si="1"/>
        <v>/*57b*/000 1 0 18191 17.5 7.99 11.08 0 2018;</v>
      </c>
      <c r="Q47" t="s">
        <v>70</v>
      </c>
    </row>
    <row r="48" spans="1:17" ht="15.75" x14ac:dyDescent="0.25">
      <c r="A48" s="13" t="s">
        <v>7</v>
      </c>
      <c r="B48" s="13">
        <v>0</v>
      </c>
      <c r="C48" s="13">
        <v>0</v>
      </c>
      <c r="D48" s="13">
        <v>0</v>
      </c>
      <c r="E48" s="13">
        <v>0</v>
      </c>
      <c r="F48" s="13">
        <v>2018</v>
      </c>
      <c r="G48" s="14">
        <v>43308</v>
      </c>
      <c r="H48" s="15" t="str">
        <f t="shared" si="0"/>
        <v>18208</v>
      </c>
      <c r="I48" s="13">
        <v>13.5</v>
      </c>
      <c r="J48" s="13">
        <v>8.49</v>
      </c>
      <c r="K48" s="13">
        <v>12.65</v>
      </c>
      <c r="L48" s="13">
        <v>1</v>
      </c>
      <c r="M48" s="13">
        <v>1345</v>
      </c>
      <c r="O48" t="str">
        <f t="shared" si="1"/>
        <v>/*201_NCT*/000 1 0 18208 13.5 8.49 12.65 1 1345;</v>
      </c>
      <c r="Q48" t="s">
        <v>71</v>
      </c>
    </row>
    <row r="49" spans="1:17" ht="15.75" x14ac:dyDescent="0.25">
      <c r="A49" s="13" t="s">
        <v>8</v>
      </c>
      <c r="B49" s="13">
        <v>0</v>
      </c>
      <c r="C49" s="13">
        <v>0</v>
      </c>
      <c r="D49" s="13">
        <v>0</v>
      </c>
      <c r="E49" s="13">
        <v>0</v>
      </c>
      <c r="F49" s="13">
        <v>2018</v>
      </c>
      <c r="G49" s="14">
        <v>43308</v>
      </c>
      <c r="H49" s="15" t="str">
        <f t="shared" si="0"/>
        <v>18208</v>
      </c>
      <c r="I49" s="13">
        <v>14.7</v>
      </c>
      <c r="J49" s="13">
        <v>8.5299999999999994</v>
      </c>
      <c r="K49" s="13">
        <v>11.05</v>
      </c>
      <c r="L49" s="13">
        <v>1</v>
      </c>
      <c r="M49" s="13">
        <v>1430</v>
      </c>
      <c r="O49" t="str">
        <f t="shared" si="1"/>
        <v>/*202_CWT*/000 1 0 18208 14.7 8.53 11.05 1 1430;</v>
      </c>
      <c r="Q49" t="s">
        <v>72</v>
      </c>
    </row>
    <row r="50" spans="1:17" ht="15.75" x14ac:dyDescent="0.25">
      <c r="A50" s="13">
        <v>1</v>
      </c>
      <c r="B50" s="13">
        <v>0</v>
      </c>
      <c r="C50" s="13">
        <v>0</v>
      </c>
      <c r="D50" s="13">
        <v>0</v>
      </c>
      <c r="E50" s="13">
        <v>1</v>
      </c>
      <c r="F50" s="13">
        <v>2018</v>
      </c>
      <c r="G50" s="14">
        <v>43258</v>
      </c>
      <c r="H50" s="15" t="str">
        <f t="shared" si="0"/>
        <v>18158</v>
      </c>
      <c r="I50" s="13">
        <v>13.5</v>
      </c>
      <c r="J50" s="13">
        <v>8.56</v>
      </c>
      <c r="K50" s="13">
        <v>10.11</v>
      </c>
      <c r="L50" s="13">
        <v>1</v>
      </c>
      <c r="M50" s="13">
        <v>4405</v>
      </c>
      <c r="O50" t="str">
        <f t="shared" si="1"/>
        <v>/*1*/000 1 1 18158 13.5 8.56 10.11 1 4405;</v>
      </c>
      <c r="Q50" t="s">
        <v>73</v>
      </c>
    </row>
    <row r="51" spans="1:17" ht="15.75" x14ac:dyDescent="0.25">
      <c r="A51" s="13">
        <v>4</v>
      </c>
      <c r="B51" s="13">
        <v>0</v>
      </c>
      <c r="C51" s="13">
        <v>0</v>
      </c>
      <c r="D51" s="13">
        <v>0</v>
      </c>
      <c r="E51" s="13">
        <v>1</v>
      </c>
      <c r="F51" s="13">
        <v>2018</v>
      </c>
      <c r="G51" s="14">
        <v>43271</v>
      </c>
      <c r="H51" s="15" t="str">
        <f t="shared" si="0"/>
        <v>18171</v>
      </c>
      <c r="I51" s="13">
        <v>13.4</v>
      </c>
      <c r="J51" s="13">
        <v>8.41</v>
      </c>
      <c r="K51" s="13">
        <v>10.77</v>
      </c>
      <c r="L51" s="13">
        <v>1</v>
      </c>
      <c r="M51" s="13">
        <v>1925</v>
      </c>
      <c r="O51" t="str">
        <f t="shared" si="1"/>
        <v>/*4*/000 1 1 18171 13.4 8.41 10.77 1 1925;</v>
      </c>
      <c r="Q51" t="s">
        <v>74</v>
      </c>
    </row>
    <row r="52" spans="1:17" ht="15.75" x14ac:dyDescent="0.25">
      <c r="A52" s="13">
        <v>17</v>
      </c>
      <c r="B52" s="13">
        <v>0</v>
      </c>
      <c r="C52" s="13">
        <v>0</v>
      </c>
      <c r="D52" s="13">
        <v>0</v>
      </c>
      <c r="E52" s="13">
        <v>1</v>
      </c>
      <c r="F52" s="13">
        <v>2018</v>
      </c>
      <c r="G52" s="14">
        <v>43258</v>
      </c>
      <c r="H52" s="15" t="str">
        <f t="shared" si="0"/>
        <v>18158</v>
      </c>
      <c r="I52" s="13">
        <v>17.100000000000001</v>
      </c>
      <c r="J52" s="13">
        <v>8.85</v>
      </c>
      <c r="K52" s="13">
        <v>10.36</v>
      </c>
      <c r="L52" s="13">
        <v>1</v>
      </c>
      <c r="M52" s="13">
        <v>913</v>
      </c>
      <c r="O52" t="str">
        <f t="shared" si="1"/>
        <v>/*17*/000 1 1 18158 17.1 8.85 10.36 1 913;</v>
      </c>
      <c r="Q52" t="s">
        <v>75</v>
      </c>
    </row>
    <row r="53" spans="1:17" ht="15.75" x14ac:dyDescent="0.25">
      <c r="A53" s="13">
        <v>20</v>
      </c>
      <c r="B53" s="13">
        <v>0</v>
      </c>
      <c r="C53" s="13">
        <v>0</v>
      </c>
      <c r="D53" s="13">
        <v>0</v>
      </c>
      <c r="E53" s="13">
        <v>1</v>
      </c>
      <c r="F53" s="13">
        <v>2018</v>
      </c>
      <c r="G53" s="14">
        <v>43273</v>
      </c>
      <c r="H53" s="15" t="str">
        <f t="shared" si="0"/>
        <v>18173</v>
      </c>
      <c r="I53" s="13">
        <v>13.4</v>
      </c>
      <c r="J53" s="13">
        <v>8.8000000000000007</v>
      </c>
      <c r="K53" s="13">
        <v>13.01</v>
      </c>
      <c r="L53" s="13">
        <v>1</v>
      </c>
      <c r="M53" s="13">
        <v>4515</v>
      </c>
      <c r="O53" t="str">
        <f t="shared" si="1"/>
        <v>/*20*/000 1 1 18173 13.4 8.8 13.01 1 4515;</v>
      </c>
      <c r="Q53" t="s">
        <v>76</v>
      </c>
    </row>
    <row r="54" spans="1:17" ht="15.75" x14ac:dyDescent="0.25">
      <c r="A54" s="13">
        <v>25</v>
      </c>
      <c r="B54" s="13">
        <v>1</v>
      </c>
      <c r="C54" s="13">
        <v>1</v>
      </c>
      <c r="D54" s="13">
        <v>1</v>
      </c>
      <c r="E54" s="13">
        <v>1</v>
      </c>
      <c r="F54" s="13">
        <v>2018</v>
      </c>
      <c r="G54" s="14">
        <v>43287</v>
      </c>
      <c r="H54" s="15" t="str">
        <f t="shared" si="0"/>
        <v>18187</v>
      </c>
      <c r="I54" s="13">
        <v>15.7</v>
      </c>
      <c r="J54" s="13">
        <v>8.1199999999999992</v>
      </c>
      <c r="K54" s="13">
        <v>11.67</v>
      </c>
      <c r="L54" s="13">
        <v>0</v>
      </c>
      <c r="M54" s="13">
        <v>945</v>
      </c>
      <c r="O54" t="str">
        <f t="shared" si="1"/>
        <v>/*25*/111 1 1 18187 15.7 8.12 11.67 0 945;</v>
      </c>
      <c r="Q54" t="s">
        <v>77</v>
      </c>
    </row>
    <row r="55" spans="1:17" ht="15.75" x14ac:dyDescent="0.25">
      <c r="A55" s="13">
        <v>29</v>
      </c>
      <c r="B55" s="13">
        <v>0</v>
      </c>
      <c r="C55" s="13">
        <v>0</v>
      </c>
      <c r="D55" s="13">
        <v>0</v>
      </c>
      <c r="E55" s="13">
        <v>1</v>
      </c>
      <c r="F55" s="13">
        <v>2018</v>
      </c>
      <c r="G55" s="14">
        <v>43292</v>
      </c>
      <c r="H55" s="15" t="str">
        <f t="shared" si="0"/>
        <v>18192</v>
      </c>
      <c r="I55" s="13">
        <v>23.2</v>
      </c>
      <c r="J55" s="13">
        <v>7.96</v>
      </c>
      <c r="K55" s="13">
        <v>10.3</v>
      </c>
      <c r="L55" s="13">
        <v>1</v>
      </c>
      <c r="M55" s="13">
        <v>1293</v>
      </c>
      <c r="O55" t="str">
        <f t="shared" si="1"/>
        <v>/*29*/000 1 1 18192 23.2 7.96 10.3 1 1293;</v>
      </c>
      <c r="Q55" t="s">
        <v>78</v>
      </c>
    </row>
    <row r="56" spans="1:17" ht="15.75" x14ac:dyDescent="0.25">
      <c r="A56" s="17">
        <v>33</v>
      </c>
      <c r="B56" s="13">
        <v>0</v>
      </c>
      <c r="C56" s="13">
        <v>0</v>
      </c>
      <c r="D56" s="13">
        <v>0</v>
      </c>
      <c r="E56" s="13">
        <v>1</v>
      </c>
      <c r="F56" s="13">
        <v>2018</v>
      </c>
      <c r="G56" s="14">
        <v>43304</v>
      </c>
      <c r="H56" s="15" t="str">
        <f t="shared" si="0"/>
        <v>18204</v>
      </c>
      <c r="I56" s="13">
        <v>13.1</v>
      </c>
      <c r="J56" s="13">
        <v>7.91</v>
      </c>
      <c r="K56" s="13">
        <v>12.12</v>
      </c>
      <c r="L56" s="13">
        <v>0</v>
      </c>
      <c r="M56" s="13">
        <v>736</v>
      </c>
      <c r="O56" t="str">
        <f t="shared" si="1"/>
        <v>/*33*/000 1 1 18204 13.1 7.91 12.12 0 736;</v>
      </c>
      <c r="Q56" t="s">
        <v>79</v>
      </c>
    </row>
    <row r="57" spans="1:17" ht="15.75" x14ac:dyDescent="0.25">
      <c r="A57" s="13">
        <v>36</v>
      </c>
      <c r="B57" s="13">
        <v>0</v>
      </c>
      <c r="C57" s="13">
        <v>0</v>
      </c>
      <c r="D57" s="13">
        <v>0</v>
      </c>
      <c r="E57" s="13">
        <v>1</v>
      </c>
      <c r="F57" s="13">
        <v>2018</v>
      </c>
      <c r="G57" s="14">
        <v>43320</v>
      </c>
      <c r="H57" s="15" t="str">
        <f t="shared" si="0"/>
        <v>18220</v>
      </c>
      <c r="I57" s="13">
        <v>25.7</v>
      </c>
      <c r="J57" s="13">
        <v>8.67</v>
      </c>
      <c r="K57" s="13">
        <v>12.74</v>
      </c>
      <c r="L57" s="13">
        <v>0</v>
      </c>
      <c r="M57" s="13">
        <v>633</v>
      </c>
      <c r="O57" t="str">
        <f t="shared" si="1"/>
        <v>/*36*/000 1 1 18220 25.7 8.67 12.74 0 633;</v>
      </c>
      <c r="Q57" t="s">
        <v>80</v>
      </c>
    </row>
    <row r="58" spans="1:17" ht="15.75" x14ac:dyDescent="0.25">
      <c r="A58" s="13">
        <v>39</v>
      </c>
      <c r="B58" s="13">
        <v>0</v>
      </c>
      <c r="C58" s="13">
        <v>0</v>
      </c>
      <c r="D58" s="13">
        <v>0</v>
      </c>
      <c r="E58" s="13">
        <v>1</v>
      </c>
      <c r="F58" s="13">
        <v>2018</v>
      </c>
      <c r="G58" s="14">
        <v>43299</v>
      </c>
      <c r="H58" s="15" t="str">
        <f t="shared" si="0"/>
        <v>18199</v>
      </c>
      <c r="I58" s="13">
        <v>12.5</v>
      </c>
      <c r="J58" s="13">
        <v>8.5</v>
      </c>
      <c r="K58" s="13">
        <v>10.3</v>
      </c>
      <c r="L58" s="13">
        <v>0</v>
      </c>
      <c r="M58" s="13">
        <v>1498</v>
      </c>
      <c r="O58" t="str">
        <f t="shared" si="1"/>
        <v>/*39*/000 1 1 18199 12.5 8.5 10.3 0 1498;</v>
      </c>
      <c r="Q58" t="s">
        <v>81</v>
      </c>
    </row>
    <row r="59" spans="1:17" ht="15.75" x14ac:dyDescent="0.25">
      <c r="A59" s="13">
        <v>40</v>
      </c>
      <c r="B59" s="13">
        <v>0</v>
      </c>
      <c r="C59" s="13">
        <v>0</v>
      </c>
      <c r="D59" s="13">
        <v>0</v>
      </c>
      <c r="E59" s="13">
        <v>1</v>
      </c>
      <c r="F59" s="13">
        <v>2018</v>
      </c>
      <c r="G59" s="14">
        <v>43285</v>
      </c>
      <c r="H59" s="15" t="str">
        <f t="shared" si="0"/>
        <v>18185</v>
      </c>
      <c r="I59" s="13">
        <v>15.4</v>
      </c>
      <c r="J59" s="13">
        <v>8.1300000000000008</v>
      </c>
      <c r="K59" s="13">
        <v>10.86</v>
      </c>
      <c r="L59" s="13">
        <v>0</v>
      </c>
      <c r="M59" s="13">
        <v>3331</v>
      </c>
      <c r="O59" t="str">
        <f t="shared" si="1"/>
        <v>/*40*/000 1 1 18185 15.4 8.13 10.86 0 3331;</v>
      </c>
      <c r="Q59" t="s">
        <v>82</v>
      </c>
    </row>
    <row r="60" spans="1:17" ht="15.75" x14ac:dyDescent="0.25">
      <c r="A60" s="13">
        <v>41</v>
      </c>
      <c r="B60" s="13">
        <v>0</v>
      </c>
      <c r="C60" s="13">
        <v>0</v>
      </c>
      <c r="D60" s="13">
        <v>0</v>
      </c>
      <c r="E60" s="13">
        <v>1</v>
      </c>
      <c r="F60" s="13">
        <v>2018</v>
      </c>
      <c r="G60" s="14">
        <v>43307</v>
      </c>
      <c r="H60" s="15" t="str">
        <f t="shared" si="0"/>
        <v>18207</v>
      </c>
      <c r="I60" s="13">
        <v>19.2</v>
      </c>
      <c r="J60" s="13">
        <v>8.32</v>
      </c>
      <c r="K60" s="13">
        <v>14.31</v>
      </c>
      <c r="L60" s="13">
        <v>0</v>
      </c>
      <c r="M60" s="13">
        <v>1848</v>
      </c>
      <c r="O60" t="str">
        <f t="shared" si="1"/>
        <v>/*41*/000 1 1 18207 19.2 8.32 14.31 0 1848;</v>
      </c>
      <c r="Q60" t="s">
        <v>83</v>
      </c>
    </row>
    <row r="61" spans="1:17" ht="15.75" x14ac:dyDescent="0.25">
      <c r="A61" s="13">
        <v>52</v>
      </c>
      <c r="B61" s="13">
        <v>0</v>
      </c>
      <c r="C61" s="13">
        <v>0</v>
      </c>
      <c r="D61" s="13">
        <v>0</v>
      </c>
      <c r="E61" s="13">
        <v>1</v>
      </c>
      <c r="F61" s="13">
        <v>2018</v>
      </c>
      <c r="G61" s="14">
        <v>43243</v>
      </c>
      <c r="H61" s="15" t="str">
        <f t="shared" si="0"/>
        <v>18143</v>
      </c>
      <c r="I61" s="13">
        <v>14.3</v>
      </c>
      <c r="J61" s="13">
        <v>8.66</v>
      </c>
      <c r="K61" s="13">
        <v>9.94</v>
      </c>
      <c r="L61" s="13">
        <v>1</v>
      </c>
      <c r="M61" s="13">
        <v>1372</v>
      </c>
      <c r="O61" t="str">
        <f t="shared" si="1"/>
        <v>/*52*/000 1 1 18143 14.3 8.66 9.94 1 1372;</v>
      </c>
      <c r="Q61" t="s">
        <v>84</v>
      </c>
    </row>
    <row r="62" spans="1:17" ht="15.75" x14ac:dyDescent="0.25">
      <c r="A62" s="13">
        <v>56</v>
      </c>
      <c r="B62" s="13">
        <v>0</v>
      </c>
      <c r="C62" s="13">
        <v>0</v>
      </c>
      <c r="D62" s="13">
        <v>0</v>
      </c>
      <c r="E62" s="13">
        <v>1</v>
      </c>
      <c r="F62" s="13">
        <v>2018</v>
      </c>
      <c r="G62" s="14">
        <v>43320</v>
      </c>
      <c r="H62" s="15" t="str">
        <f t="shared" si="0"/>
        <v>18220</v>
      </c>
      <c r="I62" s="13">
        <v>18</v>
      </c>
      <c r="J62" s="13">
        <v>8.33</v>
      </c>
      <c r="K62" s="13">
        <v>12.17</v>
      </c>
      <c r="L62" s="13">
        <v>1</v>
      </c>
      <c r="M62" s="13">
        <v>1552</v>
      </c>
      <c r="O62" t="str">
        <f t="shared" si="1"/>
        <v>/*56*/000 1 1 18220 18 8.33 12.17 1 1552;</v>
      </c>
      <c r="Q62" t="s">
        <v>85</v>
      </c>
    </row>
    <row r="63" spans="1:17" ht="15.75" x14ac:dyDescent="0.25">
      <c r="A63" s="13">
        <v>57</v>
      </c>
      <c r="B63" s="13">
        <v>0</v>
      </c>
      <c r="C63" s="13">
        <v>0</v>
      </c>
      <c r="D63" s="13">
        <v>0</v>
      </c>
      <c r="E63" s="13">
        <v>1</v>
      </c>
      <c r="F63" s="13">
        <v>2018</v>
      </c>
      <c r="G63" s="14">
        <v>43244</v>
      </c>
      <c r="H63" s="15" t="str">
        <f t="shared" si="0"/>
        <v>18144</v>
      </c>
      <c r="I63" s="13">
        <v>20</v>
      </c>
      <c r="J63" s="13">
        <v>8.6199999999999992</v>
      </c>
      <c r="K63" s="13">
        <v>9.92</v>
      </c>
      <c r="L63" s="13">
        <v>0</v>
      </c>
      <c r="M63" s="13">
        <v>702</v>
      </c>
      <c r="O63" t="str">
        <f t="shared" si="1"/>
        <v>/*57*/000 1 1 18144 20 8.62 9.92 0 702;</v>
      </c>
      <c r="Q63" t="s">
        <v>86</v>
      </c>
    </row>
    <row r="64" spans="1:17" ht="15.75" x14ac:dyDescent="0.25">
      <c r="A64" s="13">
        <v>65</v>
      </c>
      <c r="B64" s="13">
        <v>0</v>
      </c>
      <c r="C64" s="13">
        <v>0</v>
      </c>
      <c r="D64" s="13">
        <v>0</v>
      </c>
      <c r="E64" s="13">
        <v>1</v>
      </c>
      <c r="F64" s="13">
        <v>2018</v>
      </c>
      <c r="G64" s="14">
        <v>43287</v>
      </c>
      <c r="H64" s="15" t="str">
        <f t="shared" si="0"/>
        <v>18187</v>
      </c>
      <c r="I64" s="13">
        <v>13.9</v>
      </c>
      <c r="J64" s="13">
        <v>8.73</v>
      </c>
      <c r="K64" s="13">
        <v>12.13</v>
      </c>
      <c r="L64" s="13">
        <v>1</v>
      </c>
      <c r="M64" s="13">
        <v>1594</v>
      </c>
      <c r="O64" t="str">
        <f t="shared" si="1"/>
        <v>/*65*/000 1 1 18187 13.9 8.73 12.13 1 1594;</v>
      </c>
      <c r="Q64" t="s">
        <v>87</v>
      </c>
    </row>
    <row r="65" spans="1:17" ht="15.75" x14ac:dyDescent="0.25">
      <c r="A65" s="13">
        <v>73</v>
      </c>
      <c r="B65" s="13">
        <v>0</v>
      </c>
      <c r="C65" s="13">
        <v>0</v>
      </c>
      <c r="D65" s="13">
        <v>0</v>
      </c>
      <c r="E65" s="13">
        <v>1</v>
      </c>
      <c r="F65" s="13">
        <v>2018</v>
      </c>
      <c r="G65" s="14">
        <v>43244</v>
      </c>
      <c r="H65" s="15" t="str">
        <f t="shared" si="0"/>
        <v>18144</v>
      </c>
      <c r="I65" s="13">
        <v>14.9</v>
      </c>
      <c r="J65" s="13">
        <v>8.61</v>
      </c>
      <c r="K65" s="13">
        <v>12.52</v>
      </c>
      <c r="L65" s="13">
        <v>1</v>
      </c>
      <c r="M65" s="21">
        <v>2151</v>
      </c>
      <c r="O65" t="str">
        <f t="shared" si="1"/>
        <v>/*73*/000 1 1 18144 14.9 8.61 12.52 1 2151;</v>
      </c>
      <c r="Q65" t="s">
        <v>88</v>
      </c>
    </row>
    <row r="66" spans="1:17" ht="15.75" x14ac:dyDescent="0.25">
      <c r="A66" s="13">
        <v>77</v>
      </c>
      <c r="B66" s="13">
        <v>0</v>
      </c>
      <c r="C66" s="13">
        <v>0</v>
      </c>
      <c r="D66" s="13">
        <v>0</v>
      </c>
      <c r="E66" s="13">
        <v>1</v>
      </c>
      <c r="F66" s="13">
        <v>2018</v>
      </c>
      <c r="G66" s="14">
        <v>43284</v>
      </c>
      <c r="H66" s="15" t="str">
        <f t="shared" si="0"/>
        <v>18184</v>
      </c>
      <c r="I66" s="13">
        <v>21.2</v>
      </c>
      <c r="J66" s="13">
        <v>8.31</v>
      </c>
      <c r="K66" s="13">
        <v>11.61</v>
      </c>
      <c r="L66" s="13">
        <v>1</v>
      </c>
      <c r="M66" s="13">
        <v>1604</v>
      </c>
      <c r="O66" t="str">
        <f t="shared" si="1"/>
        <v>/*77*/000 1 1 18184 21.2 8.31 11.61 1 1604;</v>
      </c>
      <c r="Q66" t="s">
        <v>89</v>
      </c>
    </row>
    <row r="67" spans="1:17" ht="15.75" x14ac:dyDescent="0.25">
      <c r="A67" s="13">
        <v>80</v>
      </c>
      <c r="B67" s="13">
        <v>0</v>
      </c>
      <c r="C67" s="13">
        <v>0</v>
      </c>
      <c r="D67" s="13">
        <v>0</v>
      </c>
      <c r="E67" s="13">
        <v>1</v>
      </c>
      <c r="F67" s="13">
        <v>2018</v>
      </c>
      <c r="G67" s="14">
        <v>43278</v>
      </c>
      <c r="H67" s="15" t="str">
        <f t="shared" si="0"/>
        <v>18178</v>
      </c>
      <c r="I67" s="13">
        <v>18.3</v>
      </c>
      <c r="J67" s="13">
        <v>9.0299999999999994</v>
      </c>
      <c r="K67" s="13">
        <v>11.55</v>
      </c>
      <c r="L67" s="13">
        <v>0</v>
      </c>
      <c r="M67" s="13">
        <v>1682</v>
      </c>
      <c r="O67" t="str">
        <f t="shared" si="1"/>
        <v>/*80*/000 1 1 18178 18.3 9.03 11.55 0 1682;</v>
      </c>
      <c r="Q67" t="s">
        <v>90</v>
      </c>
    </row>
    <row r="68" spans="1:17" ht="15.75" x14ac:dyDescent="0.25">
      <c r="A68" s="13">
        <v>82</v>
      </c>
      <c r="B68" s="13">
        <v>0</v>
      </c>
      <c r="C68" s="13">
        <v>0</v>
      </c>
      <c r="D68" s="13">
        <v>0</v>
      </c>
      <c r="E68" s="13">
        <v>1</v>
      </c>
      <c r="F68" s="13">
        <v>2018</v>
      </c>
      <c r="G68" s="14">
        <v>43299</v>
      </c>
      <c r="H68" s="15" t="str">
        <f t="shared" ref="H68:H90" si="2">TEXT(G68,"yy")&amp;TEXT((G68-DATEVALUE("1/1/"&amp;TEXT(G68,"yy"))+1),"000")</f>
        <v>18199</v>
      </c>
      <c r="I68" s="13">
        <v>17.899999999999999</v>
      </c>
      <c r="J68" s="13">
        <v>8.2100000000000009</v>
      </c>
      <c r="K68" s="13">
        <v>12.86</v>
      </c>
      <c r="L68" s="13">
        <v>1</v>
      </c>
      <c r="M68" s="13">
        <v>1963</v>
      </c>
      <c r="O68" t="str">
        <f t="shared" ref="O68:O90" si="3">CONCATENATE("/*",A68,"*/",B68,C68,D68," 1 ",E68," ", H68," ", I68," ", J68," ", K68," ", L68," ", M68, ";")</f>
        <v>/*82*/000 1 1 18199 17.9 8.21 12.86 1 1963;</v>
      </c>
      <c r="Q68" t="s">
        <v>91</v>
      </c>
    </row>
    <row r="69" spans="1:17" ht="15.75" x14ac:dyDescent="0.25">
      <c r="A69" s="13">
        <v>101</v>
      </c>
      <c r="B69" s="13">
        <v>0</v>
      </c>
      <c r="C69" s="13">
        <v>0</v>
      </c>
      <c r="D69" s="13">
        <v>0</v>
      </c>
      <c r="E69" s="13">
        <v>1</v>
      </c>
      <c r="F69" s="13">
        <v>2018</v>
      </c>
      <c r="G69" s="14">
        <v>43325</v>
      </c>
      <c r="H69" s="15" t="str">
        <f t="shared" si="2"/>
        <v>18225</v>
      </c>
      <c r="I69" s="13">
        <v>17.7</v>
      </c>
      <c r="J69" s="13">
        <v>7.86</v>
      </c>
      <c r="K69" s="13">
        <v>12.59</v>
      </c>
      <c r="L69" s="13">
        <v>0</v>
      </c>
      <c r="M69" s="13">
        <v>903</v>
      </c>
      <c r="O69" t="str">
        <f t="shared" si="3"/>
        <v>/*101*/000 1 1 18225 17.7 7.86 12.59 0 903;</v>
      </c>
      <c r="Q69" t="s">
        <v>92</v>
      </c>
    </row>
    <row r="70" spans="1:17" ht="15.75" x14ac:dyDescent="0.25">
      <c r="A70" s="13">
        <v>103</v>
      </c>
      <c r="B70" s="13">
        <v>1</v>
      </c>
      <c r="C70" s="13">
        <v>1</v>
      </c>
      <c r="D70" s="13">
        <v>1</v>
      </c>
      <c r="E70" s="13">
        <v>1</v>
      </c>
      <c r="F70" s="13">
        <v>2018</v>
      </c>
      <c r="G70" s="14">
        <v>43297</v>
      </c>
      <c r="H70" s="15" t="str">
        <f t="shared" si="2"/>
        <v>18197</v>
      </c>
      <c r="I70" s="13">
        <v>15.6</v>
      </c>
      <c r="J70" s="13">
        <v>8.1199999999999992</v>
      </c>
      <c r="K70" s="13">
        <v>10.89</v>
      </c>
      <c r="L70" s="13">
        <v>1</v>
      </c>
      <c r="M70" s="13">
        <v>1836</v>
      </c>
      <c r="O70" t="str">
        <f t="shared" si="3"/>
        <v>/*103*/111 1 1 18197 15.6 8.12 10.89 1 1836;</v>
      </c>
      <c r="Q70" t="s">
        <v>93</v>
      </c>
    </row>
    <row r="71" spans="1:17" ht="15.75" x14ac:dyDescent="0.25">
      <c r="A71" s="13">
        <v>105</v>
      </c>
      <c r="B71" s="13">
        <v>0</v>
      </c>
      <c r="C71" s="13">
        <v>0</v>
      </c>
      <c r="D71" s="13">
        <v>0</v>
      </c>
      <c r="E71" s="13">
        <v>1</v>
      </c>
      <c r="F71" s="13">
        <v>2018</v>
      </c>
      <c r="G71" s="14">
        <v>43286</v>
      </c>
      <c r="H71" s="15" t="str">
        <f t="shared" si="2"/>
        <v>18186</v>
      </c>
      <c r="I71" s="13">
        <v>12.7</v>
      </c>
      <c r="J71" s="13">
        <v>8.24</v>
      </c>
      <c r="K71" s="13">
        <v>12.28</v>
      </c>
      <c r="L71" s="13">
        <v>0</v>
      </c>
      <c r="M71" s="13">
        <v>1275</v>
      </c>
      <c r="O71" t="str">
        <f t="shared" si="3"/>
        <v>/*105*/000 1 1 18186 12.7 8.24 12.28 0 1275;</v>
      </c>
      <c r="Q71" t="s">
        <v>94</v>
      </c>
    </row>
    <row r="72" spans="1:17" ht="15.75" x14ac:dyDescent="0.25">
      <c r="A72" s="13">
        <v>113</v>
      </c>
      <c r="B72" s="13">
        <v>0</v>
      </c>
      <c r="C72" s="13">
        <v>0</v>
      </c>
      <c r="D72" s="13">
        <v>0</v>
      </c>
      <c r="E72" s="13">
        <v>1</v>
      </c>
      <c r="F72" s="13">
        <v>2018</v>
      </c>
      <c r="G72" s="14">
        <v>43258</v>
      </c>
      <c r="H72" s="15" t="str">
        <f t="shared" si="2"/>
        <v>18158</v>
      </c>
      <c r="I72" s="13">
        <v>19.600000000000001</v>
      </c>
      <c r="J72" s="13">
        <v>8.76</v>
      </c>
      <c r="K72" s="13">
        <v>10.48</v>
      </c>
      <c r="L72" s="13">
        <v>0</v>
      </c>
      <c r="M72" s="13">
        <v>413</v>
      </c>
      <c r="O72" t="str">
        <f t="shared" si="3"/>
        <v>/*113*/000 1 1 18158 19.6 8.76 10.48 0 413;</v>
      </c>
      <c r="Q72" t="s">
        <v>95</v>
      </c>
    </row>
    <row r="73" spans="1:17" ht="15.75" x14ac:dyDescent="0.25">
      <c r="A73" s="13">
        <v>119</v>
      </c>
      <c r="B73" s="13">
        <v>0</v>
      </c>
      <c r="C73" s="13">
        <v>0</v>
      </c>
      <c r="D73" s="13">
        <v>0</v>
      </c>
      <c r="E73" s="13">
        <v>1</v>
      </c>
      <c r="F73" s="13">
        <v>2018</v>
      </c>
      <c r="G73" s="14">
        <v>43325</v>
      </c>
      <c r="H73" s="15" t="str">
        <f t="shared" si="2"/>
        <v>18225</v>
      </c>
      <c r="I73" s="13">
        <v>19</v>
      </c>
      <c r="J73" s="13">
        <v>8.23</v>
      </c>
      <c r="K73" s="13">
        <v>13.17</v>
      </c>
      <c r="L73" s="13">
        <v>0</v>
      </c>
      <c r="M73" s="13">
        <v>1837</v>
      </c>
      <c r="O73" t="str">
        <f t="shared" si="3"/>
        <v>/*119*/000 1 1 18225 19 8.23 13.17 0 1837;</v>
      </c>
      <c r="Q73" t="s">
        <v>96</v>
      </c>
    </row>
    <row r="74" spans="1:17" ht="15.75" x14ac:dyDescent="0.25">
      <c r="A74" s="13">
        <v>120</v>
      </c>
      <c r="B74" s="13">
        <v>0</v>
      </c>
      <c r="C74" s="13">
        <v>0</v>
      </c>
      <c r="D74" s="13">
        <v>0</v>
      </c>
      <c r="E74" s="13">
        <v>1</v>
      </c>
      <c r="F74" s="13">
        <v>2018</v>
      </c>
      <c r="G74" s="14">
        <v>43312</v>
      </c>
      <c r="H74" s="15" t="str">
        <f t="shared" si="2"/>
        <v>18212</v>
      </c>
      <c r="I74" s="13">
        <v>14.2</v>
      </c>
      <c r="J74" s="13">
        <v>7.92</v>
      </c>
      <c r="K74" s="13">
        <v>11.5</v>
      </c>
      <c r="L74" s="13">
        <v>1</v>
      </c>
      <c r="M74" s="13">
        <v>3129</v>
      </c>
      <c r="O74" t="str">
        <f t="shared" si="3"/>
        <v>/*120*/000 1 1 18212 14.2 7.92 11.5 1 3129;</v>
      </c>
      <c r="Q74" t="s">
        <v>97</v>
      </c>
    </row>
    <row r="75" spans="1:17" ht="15.75" x14ac:dyDescent="0.25">
      <c r="A75" s="13">
        <v>129</v>
      </c>
      <c r="B75" s="13">
        <v>0</v>
      </c>
      <c r="C75" s="13">
        <v>0</v>
      </c>
      <c r="D75" s="13">
        <v>0</v>
      </c>
      <c r="E75" s="13">
        <v>1</v>
      </c>
      <c r="F75" s="13">
        <v>2018</v>
      </c>
      <c r="G75" s="14">
        <v>43275</v>
      </c>
      <c r="H75" s="15" t="str">
        <f t="shared" si="2"/>
        <v>18175</v>
      </c>
      <c r="I75" s="13">
        <v>16.899999999999999</v>
      </c>
      <c r="J75" s="13">
        <v>7.59</v>
      </c>
      <c r="K75" s="13">
        <v>10.25</v>
      </c>
      <c r="L75" s="13">
        <v>0</v>
      </c>
      <c r="M75" s="13">
        <v>1191</v>
      </c>
      <c r="O75" t="str">
        <f t="shared" si="3"/>
        <v>/*129*/000 1 1 18175 16.9 7.59 10.25 0 1191;</v>
      </c>
      <c r="Q75" t="s">
        <v>98</v>
      </c>
    </row>
    <row r="76" spans="1:17" ht="15.75" x14ac:dyDescent="0.25">
      <c r="A76" s="13">
        <v>150</v>
      </c>
      <c r="B76" s="13">
        <v>0</v>
      </c>
      <c r="C76" s="13">
        <v>0</v>
      </c>
      <c r="D76" s="13">
        <v>0</v>
      </c>
      <c r="E76" s="13">
        <v>1</v>
      </c>
      <c r="F76" s="13">
        <v>2018</v>
      </c>
      <c r="G76" s="14">
        <v>43326</v>
      </c>
      <c r="H76" s="15" t="str">
        <f t="shared" si="2"/>
        <v>18226</v>
      </c>
      <c r="I76" s="13">
        <v>17.100000000000001</v>
      </c>
      <c r="J76" s="13">
        <v>7.47</v>
      </c>
      <c r="K76" s="13">
        <v>10.4</v>
      </c>
      <c r="L76" s="13">
        <v>0</v>
      </c>
      <c r="M76" s="13">
        <v>668</v>
      </c>
      <c r="O76" t="str">
        <f t="shared" si="3"/>
        <v>/*150*/000 1 1 18226 17.1 7.47 10.4 0 668;</v>
      </c>
      <c r="Q76" t="s">
        <v>99</v>
      </c>
    </row>
    <row r="77" spans="1:17" ht="15.75" x14ac:dyDescent="0.25">
      <c r="A77" s="13">
        <v>161</v>
      </c>
      <c r="B77" s="13">
        <v>0</v>
      </c>
      <c r="C77" s="13">
        <v>0</v>
      </c>
      <c r="D77" s="13">
        <v>0</v>
      </c>
      <c r="E77" s="13">
        <v>1</v>
      </c>
      <c r="F77" s="13">
        <v>2018</v>
      </c>
      <c r="G77" s="14">
        <v>43307</v>
      </c>
      <c r="H77" s="15" t="str">
        <f t="shared" si="2"/>
        <v>18207</v>
      </c>
      <c r="I77" s="13">
        <v>16</v>
      </c>
      <c r="J77" s="13">
        <v>8.2200000000000006</v>
      </c>
      <c r="K77" s="13">
        <v>11.12</v>
      </c>
      <c r="L77" s="13">
        <v>1</v>
      </c>
      <c r="M77" s="13">
        <v>2852</v>
      </c>
      <c r="O77" t="str">
        <f t="shared" si="3"/>
        <v>/*161*/000 1 1 18207 16 8.22 11.12 1 2852;</v>
      </c>
      <c r="Q77" t="s">
        <v>100</v>
      </c>
    </row>
    <row r="78" spans="1:17" ht="15.75" x14ac:dyDescent="0.25">
      <c r="A78" s="13">
        <v>178</v>
      </c>
      <c r="B78" s="13">
        <v>0</v>
      </c>
      <c r="C78" s="13">
        <v>0</v>
      </c>
      <c r="D78" s="13">
        <v>0</v>
      </c>
      <c r="E78" s="13">
        <v>1</v>
      </c>
      <c r="F78" s="13">
        <v>2018</v>
      </c>
      <c r="G78" s="14">
        <v>43297</v>
      </c>
      <c r="H78" s="15" t="str">
        <f t="shared" si="2"/>
        <v>18197</v>
      </c>
      <c r="I78" s="13">
        <v>19.600000000000001</v>
      </c>
      <c r="J78" s="13">
        <v>8.4700000000000006</v>
      </c>
      <c r="K78" s="13">
        <v>13.28</v>
      </c>
      <c r="L78" s="13">
        <v>1</v>
      </c>
      <c r="M78" s="13">
        <v>5255</v>
      </c>
      <c r="O78" t="str">
        <f t="shared" si="3"/>
        <v>/*178*/000 1 1 18197 19.6 8.47 13.28 1 5255;</v>
      </c>
      <c r="Q78" t="s">
        <v>101</v>
      </c>
    </row>
    <row r="79" spans="1:17" ht="15.75" x14ac:dyDescent="0.25">
      <c r="A79" s="13">
        <v>193</v>
      </c>
      <c r="B79" s="13">
        <v>0</v>
      </c>
      <c r="C79" s="13">
        <v>0</v>
      </c>
      <c r="D79" s="13">
        <v>0</v>
      </c>
      <c r="E79" s="13">
        <v>1</v>
      </c>
      <c r="F79" s="13">
        <v>2018</v>
      </c>
      <c r="G79" s="14">
        <v>43292</v>
      </c>
      <c r="H79" s="15" t="str">
        <f t="shared" si="2"/>
        <v>18192</v>
      </c>
      <c r="I79" s="13">
        <v>16.7</v>
      </c>
      <c r="J79" s="13">
        <v>8.31</v>
      </c>
      <c r="K79" s="13">
        <v>12.28</v>
      </c>
      <c r="L79" s="13">
        <v>1</v>
      </c>
      <c r="M79" s="13">
        <v>4136</v>
      </c>
      <c r="O79" t="str">
        <f t="shared" si="3"/>
        <v>/*193*/000 1 1 18192 16.7 8.31 12.28 1 4136;</v>
      </c>
      <c r="Q79" t="s">
        <v>102</v>
      </c>
    </row>
    <row r="80" spans="1:17" ht="15.75" x14ac:dyDescent="0.25">
      <c r="A80" s="13">
        <v>201</v>
      </c>
      <c r="B80" s="13">
        <v>0</v>
      </c>
      <c r="C80" s="13">
        <v>0</v>
      </c>
      <c r="D80" s="13">
        <v>0</v>
      </c>
      <c r="E80" s="13">
        <v>1</v>
      </c>
      <c r="F80" s="13">
        <v>2018</v>
      </c>
      <c r="G80" s="14">
        <v>43279</v>
      </c>
      <c r="H80" s="15" t="str">
        <f t="shared" si="2"/>
        <v>18179</v>
      </c>
      <c r="I80" s="13">
        <v>16</v>
      </c>
      <c r="J80" s="13">
        <v>8.6</v>
      </c>
      <c r="K80" s="13">
        <v>12.35</v>
      </c>
      <c r="L80" s="13">
        <v>1</v>
      </c>
      <c r="M80" s="13">
        <v>2884</v>
      </c>
      <c r="O80" t="str">
        <f t="shared" si="3"/>
        <v>/*201*/000 1 1 18179 16 8.6 12.35 1 2884;</v>
      </c>
      <c r="Q80" t="s">
        <v>103</v>
      </c>
    </row>
    <row r="81" spans="1:17" ht="15.75" x14ac:dyDescent="0.25">
      <c r="A81" s="13">
        <v>202</v>
      </c>
      <c r="B81" s="13">
        <v>0</v>
      </c>
      <c r="C81" s="13">
        <v>0</v>
      </c>
      <c r="D81" s="13">
        <v>0</v>
      </c>
      <c r="E81" s="13">
        <v>1</v>
      </c>
      <c r="F81" s="13">
        <v>2018</v>
      </c>
      <c r="G81" s="14">
        <v>43321</v>
      </c>
      <c r="H81" s="15" t="str">
        <f t="shared" si="2"/>
        <v>18221</v>
      </c>
      <c r="I81" s="13">
        <v>15.3</v>
      </c>
      <c r="J81" s="13">
        <v>8.0500000000000007</v>
      </c>
      <c r="K81" s="13">
        <v>11.21</v>
      </c>
      <c r="L81" s="13">
        <v>0</v>
      </c>
      <c r="M81" s="13">
        <v>1376</v>
      </c>
      <c r="O81" t="str">
        <f t="shared" si="3"/>
        <v>/*202*/000 1 1 18221 15.3 8.05 11.21 0 1376;</v>
      </c>
      <c r="Q81" t="s">
        <v>104</v>
      </c>
    </row>
    <row r="82" spans="1:17" ht="15.75" x14ac:dyDescent="0.25">
      <c r="A82" s="13">
        <v>203</v>
      </c>
      <c r="B82" s="13">
        <v>0</v>
      </c>
      <c r="C82" s="13">
        <v>0</v>
      </c>
      <c r="D82" s="13">
        <v>0</v>
      </c>
      <c r="E82" s="13">
        <v>1</v>
      </c>
      <c r="F82" s="13">
        <v>2018</v>
      </c>
      <c r="G82" s="14">
        <v>43321</v>
      </c>
      <c r="H82" s="15" t="str">
        <f t="shared" si="2"/>
        <v>18221</v>
      </c>
      <c r="I82" s="13">
        <v>11.5</v>
      </c>
      <c r="J82" s="13">
        <v>7.53</v>
      </c>
      <c r="K82" s="13">
        <v>10.94</v>
      </c>
      <c r="L82" s="13">
        <v>1</v>
      </c>
      <c r="M82" s="13">
        <v>3725</v>
      </c>
      <c r="O82" t="str">
        <f t="shared" si="3"/>
        <v>/*203*/000 1 1 18221 11.5 7.53 10.94 1 3725;</v>
      </c>
      <c r="Q82" t="s">
        <v>105</v>
      </c>
    </row>
    <row r="83" spans="1:17" ht="15.75" x14ac:dyDescent="0.25">
      <c r="A83" s="13">
        <v>204</v>
      </c>
      <c r="B83" s="13">
        <v>0</v>
      </c>
      <c r="C83" s="13">
        <v>0</v>
      </c>
      <c r="D83" s="13">
        <v>0</v>
      </c>
      <c r="E83" s="13">
        <v>1</v>
      </c>
      <c r="F83" s="13">
        <v>2018</v>
      </c>
      <c r="G83" s="14">
        <v>43284</v>
      </c>
      <c r="H83" s="15" t="str">
        <f t="shared" si="2"/>
        <v>18184</v>
      </c>
      <c r="I83" s="13">
        <v>12.5</v>
      </c>
      <c r="J83" s="13">
        <v>8.09</v>
      </c>
      <c r="K83" s="13">
        <v>9.7899999999999991</v>
      </c>
      <c r="L83" s="13">
        <v>1</v>
      </c>
      <c r="M83" s="13">
        <v>5325</v>
      </c>
      <c r="O83" t="str">
        <f t="shared" si="3"/>
        <v>/*204*/000 1 1 18184 12.5 8.09 9.79 1 5325;</v>
      </c>
      <c r="Q83" t="s">
        <v>106</v>
      </c>
    </row>
    <row r="84" spans="1:17" ht="15.75" x14ac:dyDescent="0.25">
      <c r="A84" s="13">
        <v>5</v>
      </c>
      <c r="B84" s="13">
        <v>0</v>
      </c>
      <c r="C84" s="13">
        <v>0</v>
      </c>
      <c r="D84" s="13">
        <v>0</v>
      </c>
      <c r="E84" s="13">
        <v>2</v>
      </c>
      <c r="F84" s="13">
        <v>2018</v>
      </c>
      <c r="G84" s="14">
        <v>43314</v>
      </c>
      <c r="H84" s="15" t="str">
        <f t="shared" si="2"/>
        <v>18214</v>
      </c>
      <c r="I84" s="13">
        <v>16.899999999999999</v>
      </c>
      <c r="J84" s="13">
        <v>8.4600000000000009</v>
      </c>
      <c r="K84" s="13">
        <v>12.22</v>
      </c>
      <c r="L84" s="13">
        <v>1</v>
      </c>
      <c r="M84" s="13">
        <v>1959</v>
      </c>
      <c r="O84" t="str">
        <f t="shared" si="3"/>
        <v>/*5*/000 1 2 18214 16.9 8.46 12.22 1 1959;</v>
      </c>
      <c r="Q84" t="s">
        <v>107</v>
      </c>
    </row>
    <row r="85" spans="1:17" ht="15.75" x14ac:dyDescent="0.25">
      <c r="A85" s="13">
        <v>8</v>
      </c>
      <c r="B85" s="13">
        <v>0</v>
      </c>
      <c r="C85" s="13">
        <v>0</v>
      </c>
      <c r="D85" s="13">
        <v>0</v>
      </c>
      <c r="E85" s="13">
        <v>2</v>
      </c>
      <c r="F85" s="13">
        <v>2018</v>
      </c>
      <c r="G85" s="14">
        <v>43356</v>
      </c>
      <c r="H85" s="15" t="str">
        <f t="shared" si="2"/>
        <v>18256</v>
      </c>
      <c r="I85" s="13">
        <v>16.3</v>
      </c>
      <c r="J85" s="13">
        <v>8.32</v>
      </c>
      <c r="K85" s="13">
        <v>13.7</v>
      </c>
      <c r="L85" s="13">
        <v>0</v>
      </c>
      <c r="M85" s="13">
        <v>1256</v>
      </c>
      <c r="O85" t="str">
        <f t="shared" si="3"/>
        <v>/*8*/000 1 2 18256 16.3 8.32 13.7 0 1256;</v>
      </c>
      <c r="Q85" t="s">
        <v>108</v>
      </c>
    </row>
    <row r="86" spans="1:17" ht="15.75" x14ac:dyDescent="0.25">
      <c r="A86" s="13">
        <v>10</v>
      </c>
      <c r="B86" s="13">
        <v>0</v>
      </c>
      <c r="C86" s="13">
        <v>0</v>
      </c>
      <c r="D86" s="13">
        <v>0</v>
      </c>
      <c r="E86" s="13">
        <v>2</v>
      </c>
      <c r="F86" s="13">
        <v>2018</v>
      </c>
      <c r="G86" s="14">
        <v>43328</v>
      </c>
      <c r="H86" s="15" t="str">
        <f t="shared" si="2"/>
        <v>18228</v>
      </c>
      <c r="I86" s="13">
        <v>12.2</v>
      </c>
      <c r="J86" s="13">
        <v>7.73</v>
      </c>
      <c r="K86" s="13">
        <v>12.74</v>
      </c>
      <c r="L86" s="13">
        <v>0</v>
      </c>
      <c r="M86" s="13">
        <v>911</v>
      </c>
      <c r="O86" t="str">
        <f t="shared" si="3"/>
        <v>/*10*/000 1 2 18228 12.2 7.73 12.74 0 911;</v>
      </c>
      <c r="Q86" t="s">
        <v>109</v>
      </c>
    </row>
    <row r="87" spans="1:17" ht="15.75" x14ac:dyDescent="0.25">
      <c r="A87" s="13">
        <v>17</v>
      </c>
      <c r="B87" s="13">
        <v>0</v>
      </c>
      <c r="C87" s="13">
        <v>0</v>
      </c>
      <c r="D87" s="13">
        <v>0</v>
      </c>
      <c r="E87" s="13">
        <v>2</v>
      </c>
      <c r="F87" s="13">
        <v>2018</v>
      </c>
      <c r="G87" s="14">
        <v>43356</v>
      </c>
      <c r="H87" s="15" t="str">
        <f t="shared" si="2"/>
        <v>18256</v>
      </c>
      <c r="I87" s="13">
        <v>13.9</v>
      </c>
      <c r="J87" s="13">
        <v>8.32</v>
      </c>
      <c r="K87" s="13">
        <v>11.65</v>
      </c>
      <c r="L87" s="13">
        <v>1</v>
      </c>
      <c r="M87" s="13">
        <v>2487</v>
      </c>
      <c r="O87" t="str">
        <f t="shared" si="3"/>
        <v>/*17*/000 1 2 18256 13.9 8.32 11.65 1 2487;</v>
      </c>
      <c r="Q87" t="s">
        <v>110</v>
      </c>
    </row>
    <row r="88" spans="1:17" ht="15.75" x14ac:dyDescent="0.25">
      <c r="A88" s="13" t="s">
        <v>11</v>
      </c>
      <c r="B88" s="13">
        <v>0</v>
      </c>
      <c r="C88" s="13">
        <v>0</v>
      </c>
      <c r="D88" s="13">
        <v>0</v>
      </c>
      <c r="E88" s="13">
        <v>2</v>
      </c>
      <c r="F88" s="13">
        <v>2018</v>
      </c>
      <c r="G88" s="14">
        <v>43328</v>
      </c>
      <c r="H88" s="15" t="str">
        <f t="shared" si="2"/>
        <v>18228</v>
      </c>
      <c r="I88" s="13">
        <v>16</v>
      </c>
      <c r="J88" s="13">
        <v>8.07</v>
      </c>
      <c r="K88" s="13">
        <v>11.17</v>
      </c>
      <c r="L88" s="13">
        <v>0</v>
      </c>
      <c r="M88" s="13">
        <v>1020</v>
      </c>
      <c r="O88" t="str">
        <f t="shared" si="3"/>
        <v>/*28b*/000 1 2 18228 16 8.07 11.17 0 1020;</v>
      </c>
      <c r="Q88" t="s">
        <v>111</v>
      </c>
    </row>
    <row r="89" spans="1:17" ht="15.75" x14ac:dyDescent="0.25">
      <c r="A89" s="13">
        <v>24</v>
      </c>
      <c r="B89" s="13">
        <v>1</v>
      </c>
      <c r="C89" s="13">
        <v>1</v>
      </c>
      <c r="D89" s="13">
        <v>1</v>
      </c>
      <c r="E89" s="13">
        <v>2</v>
      </c>
      <c r="F89" s="13">
        <v>2018</v>
      </c>
      <c r="G89" s="14">
        <v>43326</v>
      </c>
      <c r="H89" s="15" t="str">
        <f t="shared" si="2"/>
        <v>18226</v>
      </c>
      <c r="I89" s="13">
        <v>14.9</v>
      </c>
      <c r="J89" s="13">
        <v>7.69</v>
      </c>
      <c r="K89" s="13">
        <v>10.23</v>
      </c>
      <c r="L89" s="13">
        <v>1</v>
      </c>
      <c r="M89" s="13">
        <v>1876</v>
      </c>
      <c r="O89" t="str">
        <f t="shared" si="3"/>
        <v>/*24*/111 1 2 18226 14.9 7.69 10.23 1 1876;</v>
      </c>
      <c r="Q89" t="s">
        <v>112</v>
      </c>
    </row>
    <row r="90" spans="1:17" ht="15.75" x14ac:dyDescent="0.25">
      <c r="A90" s="13">
        <v>61</v>
      </c>
      <c r="B90" s="13">
        <v>0</v>
      </c>
      <c r="C90" s="13">
        <v>0</v>
      </c>
      <c r="D90" s="13">
        <v>0</v>
      </c>
      <c r="E90" s="13">
        <v>2</v>
      </c>
      <c r="F90" s="13">
        <v>2018</v>
      </c>
      <c r="G90" s="14">
        <v>43314</v>
      </c>
      <c r="H90" s="15" t="str">
        <f t="shared" si="2"/>
        <v>18214</v>
      </c>
      <c r="I90" s="13">
        <v>22.2</v>
      </c>
      <c r="J90" s="13">
        <v>8.6</v>
      </c>
      <c r="K90" s="13">
        <v>12.61</v>
      </c>
      <c r="L90" s="13">
        <v>1</v>
      </c>
      <c r="M90" s="13">
        <v>4883</v>
      </c>
      <c r="O90" t="str">
        <f t="shared" si="3"/>
        <v>/*61*/000 1 2 18214 22.2 8.6 12.61 1 4883;</v>
      </c>
      <c r="Q90" t="s">
        <v>113</v>
      </c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Hab_Master</vt:lpstr>
      <vt:lpstr>dim_sub_mac</vt:lpstr>
      <vt:lpstr>flow_instream</vt:lpstr>
      <vt:lpstr>Riparian</vt:lpstr>
      <vt:lpstr>copy_paste</vt:lpstr>
      <vt:lpstr>PctSubOpt</vt:lpstr>
      <vt:lpstr>bkt_prelim_occ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2019-01-09T16:30:48Z</dcterms:modified>
</cp:coreProperties>
</file>