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8\Analysis\"/>
    </mc:Choice>
  </mc:AlternateContent>
  <bookViews>
    <workbookView xWindow="0" yWindow="0" windowWidth="16845" windowHeight="10425" activeTab="9"/>
  </bookViews>
  <sheets>
    <sheet name="Master-Set" sheetId="1" r:id="rId1"/>
    <sheet name="Trout" sheetId="3" r:id="rId2"/>
    <sheet name="Trout.csv" sheetId="8" r:id="rId3"/>
    <sheet name="SGCN" sheetId="4" r:id="rId4"/>
    <sheet name="SGCN.csv" sheetId="7" r:id="rId5"/>
    <sheet name="Other" sheetId="5" r:id="rId6"/>
    <sheet name="Other.csv" sheetId="6" r:id="rId7"/>
    <sheet name="fish.csv" sheetId="9" r:id="rId8"/>
    <sheet name="effort.csv" sheetId="11" r:id="rId9"/>
    <sheet name="TOP SPP. TABL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3" i="1" l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4" i="1"/>
  <c r="X5" i="1"/>
  <c r="X6" i="1"/>
  <c r="X7" i="1"/>
  <c r="X8" i="1"/>
  <c r="X9" i="1"/>
  <c r="X10" i="1"/>
  <c r="X11" i="1"/>
  <c r="X12" i="1"/>
  <c r="X3" i="1"/>
  <c r="E89" i="11" l="1"/>
  <c r="B89" i="11"/>
  <c r="E9" i="11"/>
  <c r="E10" i="11"/>
  <c r="E17" i="11"/>
  <c r="E18" i="11"/>
  <c r="E25" i="11"/>
  <c r="E26" i="11"/>
  <c r="E33" i="11"/>
  <c r="E34" i="11"/>
  <c r="E41" i="11"/>
  <c r="E42" i="11"/>
  <c r="E49" i="11"/>
  <c r="E50" i="11"/>
  <c r="E57" i="11"/>
  <c r="E58" i="11"/>
  <c r="E65" i="11"/>
  <c r="E66" i="11"/>
  <c r="E73" i="11"/>
  <c r="E74" i="11"/>
  <c r="E81" i="11"/>
  <c r="E82" i="11"/>
  <c r="E2" i="11"/>
  <c r="B4" i="11"/>
  <c r="E4" i="11" s="1"/>
  <c r="B5" i="11"/>
  <c r="E5" i="11" s="1"/>
  <c r="B6" i="11"/>
  <c r="E6" i="11" s="1"/>
  <c r="B7" i="11"/>
  <c r="E7" i="11" s="1"/>
  <c r="B8" i="11"/>
  <c r="E8" i="11" s="1"/>
  <c r="B9" i="11"/>
  <c r="B10" i="11"/>
  <c r="B11" i="11"/>
  <c r="E11" i="11" s="1"/>
  <c r="B12" i="11"/>
  <c r="E12" i="11" s="1"/>
  <c r="B13" i="11"/>
  <c r="E13" i="11" s="1"/>
  <c r="B14" i="11"/>
  <c r="E14" i="11" s="1"/>
  <c r="B15" i="11"/>
  <c r="E15" i="11" s="1"/>
  <c r="B16" i="11"/>
  <c r="E16" i="11" s="1"/>
  <c r="B17" i="11"/>
  <c r="B18" i="11"/>
  <c r="B19" i="11"/>
  <c r="E19" i="11" s="1"/>
  <c r="B20" i="11"/>
  <c r="E20" i="11" s="1"/>
  <c r="B21" i="11"/>
  <c r="E21" i="11" s="1"/>
  <c r="B22" i="11"/>
  <c r="E22" i="11" s="1"/>
  <c r="B23" i="11"/>
  <c r="E23" i="11" s="1"/>
  <c r="B24" i="11"/>
  <c r="E24" i="11" s="1"/>
  <c r="B25" i="11"/>
  <c r="B26" i="11"/>
  <c r="B27" i="11"/>
  <c r="E27" i="11" s="1"/>
  <c r="B28" i="11"/>
  <c r="E28" i="11" s="1"/>
  <c r="B29" i="11"/>
  <c r="E29" i="11" s="1"/>
  <c r="B30" i="11"/>
  <c r="E30" i="11" s="1"/>
  <c r="B31" i="11"/>
  <c r="E31" i="11" s="1"/>
  <c r="B32" i="11"/>
  <c r="E32" i="11" s="1"/>
  <c r="B33" i="11"/>
  <c r="B34" i="11"/>
  <c r="B35" i="11"/>
  <c r="E35" i="11" s="1"/>
  <c r="B36" i="11"/>
  <c r="E36" i="11" s="1"/>
  <c r="B37" i="11"/>
  <c r="E37" i="11" s="1"/>
  <c r="B38" i="11"/>
  <c r="E38" i="11" s="1"/>
  <c r="B39" i="11"/>
  <c r="E39" i="11" s="1"/>
  <c r="B40" i="11"/>
  <c r="E40" i="11" s="1"/>
  <c r="B41" i="11"/>
  <c r="B42" i="11"/>
  <c r="B43" i="11"/>
  <c r="E43" i="11" s="1"/>
  <c r="B44" i="11"/>
  <c r="E44" i="11" s="1"/>
  <c r="B45" i="11"/>
  <c r="E45" i="11" s="1"/>
  <c r="B46" i="11"/>
  <c r="E46" i="11" s="1"/>
  <c r="B47" i="11"/>
  <c r="E47" i="11" s="1"/>
  <c r="B48" i="11"/>
  <c r="E48" i="11" s="1"/>
  <c r="B49" i="11"/>
  <c r="B50" i="11"/>
  <c r="B51" i="11"/>
  <c r="E51" i="11" s="1"/>
  <c r="B52" i="11"/>
  <c r="E52" i="11" s="1"/>
  <c r="B53" i="11"/>
  <c r="E53" i="11" s="1"/>
  <c r="B54" i="11"/>
  <c r="E54" i="11" s="1"/>
  <c r="B55" i="11"/>
  <c r="E55" i="11" s="1"/>
  <c r="B56" i="11"/>
  <c r="E56" i="11" s="1"/>
  <c r="B57" i="11"/>
  <c r="B58" i="11"/>
  <c r="B59" i="11"/>
  <c r="E59" i="11" s="1"/>
  <c r="B60" i="11"/>
  <c r="E60" i="11" s="1"/>
  <c r="B61" i="11"/>
  <c r="E61" i="11" s="1"/>
  <c r="B62" i="11"/>
  <c r="E62" i="11" s="1"/>
  <c r="B63" i="11"/>
  <c r="E63" i="11" s="1"/>
  <c r="B64" i="11"/>
  <c r="E64" i="11" s="1"/>
  <c r="B65" i="11"/>
  <c r="B66" i="11"/>
  <c r="B67" i="11"/>
  <c r="E67" i="11" s="1"/>
  <c r="B68" i="11"/>
  <c r="E68" i="11" s="1"/>
  <c r="B69" i="11"/>
  <c r="E69" i="11" s="1"/>
  <c r="B70" i="11"/>
  <c r="E70" i="11" s="1"/>
  <c r="B71" i="11"/>
  <c r="E71" i="11" s="1"/>
  <c r="B72" i="11"/>
  <c r="E72" i="11" s="1"/>
  <c r="B73" i="11"/>
  <c r="B74" i="11"/>
  <c r="B75" i="11"/>
  <c r="E75" i="11" s="1"/>
  <c r="B76" i="11"/>
  <c r="E76" i="11" s="1"/>
  <c r="B77" i="11"/>
  <c r="E77" i="11" s="1"/>
  <c r="B78" i="11"/>
  <c r="E78" i="11" s="1"/>
  <c r="B79" i="11"/>
  <c r="E79" i="11" s="1"/>
  <c r="B80" i="11"/>
  <c r="E80" i="11" s="1"/>
  <c r="B81" i="11"/>
  <c r="B82" i="11"/>
  <c r="B83" i="11"/>
  <c r="E83" i="11" s="1"/>
  <c r="B84" i="11"/>
  <c r="E84" i="11" s="1"/>
  <c r="B85" i="11"/>
  <c r="E85" i="11" s="1"/>
  <c r="B86" i="11"/>
  <c r="E86" i="11" s="1"/>
  <c r="B87" i="11"/>
  <c r="E87" i="11" s="1"/>
  <c r="B88" i="11"/>
  <c r="E88" i="11" s="1"/>
  <c r="B3" i="11"/>
  <c r="E3" i="11" s="1"/>
  <c r="B2" i="11"/>
  <c r="P100" i="1" l="1"/>
  <c r="P101" i="1"/>
  <c r="P102" i="1"/>
  <c r="P103" i="1"/>
  <c r="P104" i="1"/>
  <c r="P105" i="1"/>
  <c r="P106" i="1"/>
  <c r="P107" i="1"/>
  <c r="P108" i="1"/>
  <c r="P109" i="1"/>
  <c r="P110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99" i="1"/>
  <c r="N100" i="1"/>
  <c r="N101" i="1"/>
  <c r="N102" i="1"/>
  <c r="N103" i="1"/>
  <c r="N104" i="1"/>
  <c r="N105" i="1"/>
  <c r="N106" i="1"/>
  <c r="N107" i="1"/>
  <c r="N108" i="1"/>
  <c r="N109" i="1"/>
  <c r="N110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99" i="1"/>
  <c r="L100" i="1"/>
  <c r="L101" i="1"/>
  <c r="L102" i="1"/>
  <c r="L103" i="1"/>
  <c r="L104" i="1"/>
  <c r="L105" i="1"/>
  <c r="L106" i="1"/>
  <c r="L107" i="1"/>
  <c r="L108" i="1"/>
  <c r="L109" i="1"/>
  <c r="L110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99" i="1"/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2" i="4"/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N64" i="3" s="1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2" i="3"/>
  <c r="H97" i="4" a="1"/>
  <c r="H97" i="4"/>
  <c r="H98" i="4"/>
  <c r="H99" i="4"/>
  <c r="H100" i="4"/>
  <c r="H101" i="4"/>
  <c r="H102" i="4"/>
  <c r="F97" i="4" a="1"/>
  <c r="F97" i="4"/>
  <c r="F98" i="4"/>
  <c r="F99" i="4"/>
  <c r="F100" i="4"/>
  <c r="F101" i="4"/>
  <c r="D97" i="4" a="1"/>
  <c r="D97" i="4"/>
  <c r="D98" i="4"/>
  <c r="D99" i="4"/>
  <c r="D100" i="4"/>
  <c r="D101" i="4"/>
  <c r="H94" i="4"/>
  <c r="F94" i="4"/>
  <c r="D94" i="4"/>
  <c r="F99" i="3" a="1"/>
  <c r="F99" i="3"/>
  <c r="F100" i="3"/>
  <c r="D99" i="3" a="1"/>
  <c r="D99" i="3"/>
  <c r="D100" i="3"/>
  <c r="H96" i="3"/>
  <c r="F96" i="3"/>
  <c r="J95" i="3"/>
  <c r="H95" i="3"/>
  <c r="F95" i="3"/>
  <c r="D96" i="3"/>
  <c r="D95" i="3"/>
  <c r="AP92" i="5"/>
  <c r="AO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N92" i="4"/>
  <c r="M92" i="4"/>
  <c r="L92" i="4"/>
  <c r="K92" i="4"/>
  <c r="J92" i="4"/>
  <c r="I92" i="4"/>
  <c r="H92" i="4"/>
  <c r="G92" i="4"/>
  <c r="F92" i="4"/>
  <c r="E92" i="4"/>
  <c r="D92" i="4"/>
  <c r="C92" i="4"/>
  <c r="J92" i="3"/>
  <c r="I92" i="3"/>
  <c r="H92" i="3"/>
  <c r="G92" i="3"/>
  <c r="F92" i="3"/>
  <c r="E92" i="3"/>
  <c r="D92" i="3"/>
  <c r="C92" i="3"/>
  <c r="BM95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</calcChain>
</file>

<file path=xl/sharedStrings.xml><?xml version="1.0" encoding="utf-8"?>
<sst xmlns="http://schemas.openxmlformats.org/spreadsheetml/2006/main" count="1234" uniqueCount="176">
  <si>
    <t>UID</t>
  </si>
  <si>
    <t>Watershed (HUC 8)</t>
  </si>
  <si>
    <t>Site #</t>
  </si>
  <si>
    <t>Upper Iowa River</t>
  </si>
  <si>
    <t>14b</t>
  </si>
  <si>
    <t>32b</t>
  </si>
  <si>
    <t>57b</t>
  </si>
  <si>
    <t>201_NCT</t>
  </si>
  <si>
    <t>202_CWT</t>
  </si>
  <si>
    <t>Yellow River</t>
  </si>
  <si>
    <t>Little Maquoketa</t>
  </si>
  <si>
    <t>28b</t>
  </si>
  <si>
    <t>BKT</t>
  </si>
  <si>
    <t>BRT</t>
  </si>
  <si>
    <t>TROUT</t>
  </si>
  <si>
    <t>SGCN</t>
  </si>
  <si>
    <t>LND</t>
  </si>
  <si>
    <t>SRD</t>
  </si>
  <si>
    <t>Cottus</t>
  </si>
  <si>
    <t>CMM</t>
  </si>
  <si>
    <t>SMM</t>
  </si>
  <si>
    <t>MSM</t>
  </si>
  <si>
    <t>OTHER</t>
  </si>
  <si>
    <t>RBT</t>
  </si>
  <si>
    <t>TGT</t>
  </si>
  <si>
    <t xml:space="preserve">TOTALS: </t>
  </si>
  <si>
    <t>BRT #</t>
  </si>
  <si>
    <t>BKT #</t>
  </si>
  <si>
    <t>RBT #</t>
  </si>
  <si>
    <t>TGT #</t>
  </si>
  <si>
    <t>LND #</t>
  </si>
  <si>
    <t>SRD #</t>
  </si>
  <si>
    <t>Cottus #</t>
  </si>
  <si>
    <t>CMM #</t>
  </si>
  <si>
    <t>SMM #</t>
  </si>
  <si>
    <t>MSM #</t>
  </si>
  <si>
    <t>WSU</t>
  </si>
  <si>
    <t>CRC</t>
  </si>
  <si>
    <t>WSU #</t>
  </si>
  <si>
    <t>CRC #</t>
  </si>
  <si>
    <t>JOD</t>
  </si>
  <si>
    <t>JOD #</t>
  </si>
  <si>
    <t>BSB</t>
  </si>
  <si>
    <t>BSB #</t>
  </si>
  <si>
    <t>FHM</t>
  </si>
  <si>
    <t>FHM #</t>
  </si>
  <si>
    <t>CSR</t>
  </si>
  <si>
    <t>CSR #</t>
  </si>
  <si>
    <t>CSH</t>
  </si>
  <si>
    <t>CSH #</t>
  </si>
  <si>
    <t>GRH</t>
  </si>
  <si>
    <t>GRH #</t>
  </si>
  <si>
    <t>GSF</t>
  </si>
  <si>
    <t>GSF #</t>
  </si>
  <si>
    <t>WBD</t>
  </si>
  <si>
    <t>BNM</t>
  </si>
  <si>
    <t>BNM #</t>
  </si>
  <si>
    <t>SSH</t>
  </si>
  <si>
    <t>SSH #</t>
  </si>
  <si>
    <t>FTD</t>
  </si>
  <si>
    <t>PPS</t>
  </si>
  <si>
    <t>PPS #</t>
  </si>
  <si>
    <t>WBD #</t>
  </si>
  <si>
    <t>FTD #</t>
  </si>
  <si>
    <t>HHC</t>
  </si>
  <si>
    <t>HHC #</t>
  </si>
  <si>
    <t>BMS</t>
  </si>
  <si>
    <t>BMS #</t>
  </si>
  <si>
    <t>LMB</t>
  </si>
  <si>
    <t>LMB #</t>
  </si>
  <si>
    <t>BLG</t>
  </si>
  <si>
    <t>BLG #</t>
  </si>
  <si>
    <t>SHR</t>
  </si>
  <si>
    <t>SHR #</t>
  </si>
  <si>
    <t>ABL</t>
  </si>
  <si>
    <t>ABL #</t>
  </si>
  <si>
    <t>TOTAL</t>
  </si>
  <si>
    <t>TOTALS</t>
  </si>
  <si>
    <t>Max</t>
  </si>
  <si>
    <t>Average</t>
  </si>
  <si>
    <t>Bins</t>
  </si>
  <si>
    <t>Freq</t>
  </si>
  <si>
    <t>MAX</t>
  </si>
  <si>
    <t>Species</t>
  </si>
  <si>
    <t># Sites Encountered</t>
  </si>
  <si>
    <t># Observed Individuals</t>
  </si>
  <si>
    <t>White Sucker (WSU)</t>
  </si>
  <si>
    <t>Creek Chub (CRC)</t>
  </si>
  <si>
    <t>Brook Stickleback (BSB)</t>
  </si>
  <si>
    <t>Johnny Darter (JOD)</t>
  </si>
  <si>
    <t>Western Blacknose Dace (WBD)</t>
  </si>
  <si>
    <t>Central Stoneroller (CSR)</t>
  </si>
  <si>
    <t>Fathead Minnow (FHM)</t>
  </si>
  <si>
    <t>Fantail Darter (FTD)</t>
  </si>
  <si>
    <t>Brown Trout (BRT)</t>
  </si>
  <si>
    <t>NON-GAME</t>
  </si>
  <si>
    <t>Brook Trout (BKT)</t>
  </si>
  <si>
    <t>Temp</t>
  </si>
  <si>
    <t>% Riffle</t>
  </si>
  <si>
    <t>%Run</t>
  </si>
  <si>
    <t>% Slow</t>
  </si>
  <si>
    <t>% Fine</t>
  </si>
  <si>
    <t>% Course</t>
  </si>
  <si>
    <t>% Boulder</t>
  </si>
  <si>
    <t>mWidth</t>
  </si>
  <si>
    <t>mDepth</t>
  </si>
  <si>
    <t>mVelocity</t>
  </si>
  <si>
    <t>% Run</t>
  </si>
  <si>
    <t>Longnose Dace (LND)</t>
  </si>
  <si>
    <t># Individuals Collected</t>
  </si>
  <si>
    <t>Trout</t>
  </si>
  <si>
    <t>Non-Game</t>
  </si>
  <si>
    <t xml:space="preserve">SGCN </t>
  </si>
  <si>
    <t>Effort (sec)</t>
  </si>
  <si>
    <t>Effort (hours)</t>
  </si>
  <si>
    <t>CPUE (catch/hrEffort)</t>
  </si>
  <si>
    <t>SGCN #</t>
  </si>
  <si>
    <t>Riffle</t>
  </si>
  <si>
    <t>Run</t>
  </si>
  <si>
    <t>Slow</t>
  </si>
  <si>
    <t>Fine</t>
  </si>
  <si>
    <t>Course</t>
  </si>
  <si>
    <t>Sculpins</t>
  </si>
  <si>
    <t>Sculpins_ab</t>
  </si>
  <si>
    <t>SRD_ab</t>
  </si>
  <si>
    <t>LND_ab</t>
  </si>
  <si>
    <t>total fish</t>
  </si>
  <si>
    <t>total TC</t>
  </si>
  <si>
    <t>pct TC</t>
  </si>
  <si>
    <t>total Intol</t>
  </si>
  <si>
    <t>pct intol</t>
  </si>
  <si>
    <t>total tol</t>
  </si>
  <si>
    <t>pct tol</t>
  </si>
  <si>
    <t>Effort (minutes)</t>
  </si>
  <si>
    <t>BRTcpue(fish/min)</t>
  </si>
  <si>
    <t>temp</t>
  </si>
  <si>
    <t>ph</t>
  </si>
  <si>
    <t>do</t>
  </si>
  <si>
    <t>avwid</t>
  </si>
  <si>
    <t>sdwid</t>
  </si>
  <si>
    <t>avdep</t>
  </si>
  <si>
    <t>sdDep</t>
  </si>
  <si>
    <t>maxdep</t>
  </si>
  <si>
    <t xml:space="preserve">W/D </t>
  </si>
  <si>
    <t>pctclay</t>
  </si>
  <si>
    <t>pctsilt</t>
  </si>
  <si>
    <t>pctsand</t>
  </si>
  <si>
    <t>pctfines</t>
  </si>
  <si>
    <t>pctgrvl</t>
  </si>
  <si>
    <t>pctcbbl</t>
  </si>
  <si>
    <t>pctbldr</t>
  </si>
  <si>
    <t>pctrock</t>
  </si>
  <si>
    <t>subprop</t>
  </si>
  <si>
    <t>mFlow</t>
  </si>
  <si>
    <t>sdFlow</t>
  </si>
  <si>
    <t>maxflow</t>
  </si>
  <si>
    <t>pctRiffle</t>
  </si>
  <si>
    <t>pctrun</t>
  </si>
  <si>
    <t>pctslow</t>
  </si>
  <si>
    <t>machabprop</t>
  </si>
  <si>
    <t>AVembed</t>
  </si>
  <si>
    <t>pctEmb1</t>
  </si>
  <si>
    <t>LWD</t>
  </si>
  <si>
    <t>FWD</t>
  </si>
  <si>
    <t>under</t>
  </si>
  <si>
    <t>boulder</t>
  </si>
  <si>
    <t>depool</t>
  </si>
  <si>
    <t>bnkahz%</t>
  </si>
  <si>
    <t>bnkamd%</t>
  </si>
  <si>
    <t>bnkavr%</t>
  </si>
  <si>
    <t>Avbnka</t>
  </si>
  <si>
    <t>bnkbare%</t>
  </si>
  <si>
    <t>AvChnlOpen%</t>
  </si>
  <si>
    <t>chshdSD%</t>
  </si>
  <si>
    <t>AvChnlShd%</t>
  </si>
  <si>
    <t>Top Carnivore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</si>
</sst>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3">
    <xf numFmtId="0" fontId="0" fillId="0" borderId="0" xfId="0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3" borderId="1" xfId="2"/>
    <xf numFmtId="0" fontId="2" fillId="3" borderId="1" xfId="2" applyAlignment="1">
      <alignment horizontal="center"/>
    </xf>
    <xf numFmtId="0" fontId="5" fillId="8" borderId="0" xfId="0" applyFont="1" applyFill="1" applyAlignment="1">
      <alignment horizontal="left"/>
    </xf>
    <xf numFmtId="0" fontId="3" fillId="8" borderId="2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9" borderId="4" xfId="0" applyFill="1" applyBorder="1"/>
    <xf numFmtId="0" fontId="7" fillId="9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/>
    <xf numFmtId="0" fontId="0" fillId="9" borderId="0" xfId="0" applyFill="1" applyBorder="1"/>
    <xf numFmtId="0" fontId="0" fillId="9" borderId="3" xfId="0" applyFill="1" applyBorder="1"/>
    <xf numFmtId="0" fontId="7" fillId="9" borderId="7" xfId="0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0" fillId="9" borderId="9" xfId="0" applyFill="1" applyBorder="1"/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8" borderId="3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" fillId="2" borderId="0" xfId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4" fillId="0" borderId="0" xfId="0" applyFont="1" applyBorder="1"/>
    <xf numFmtId="0" fontId="4" fillId="0" borderId="0" xfId="0" applyFont="1" applyBorder="1" applyAlignment="1">
      <alignment horizont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2" fontId="0" fillId="0" borderId="0" xfId="0" applyNumberFormat="1"/>
    <xf numFmtId="0" fontId="3" fillId="5" borderId="2" xfId="0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11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3" fillId="12" borderId="2" xfId="0" applyFont="1" applyFill="1" applyBorder="1" applyAlignment="1">
      <alignment horizontal="center"/>
    </xf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colors>
    <mruColors>
      <color rgb="FFFFCCFF"/>
      <color rgb="FF99C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6"/>
  <sheetViews>
    <sheetView zoomScale="90" zoomScaleNormal="90" workbookViewId="0">
      <pane ySplit="2" topLeftCell="A165" activePane="bottomLeft" state="frozen"/>
      <selection pane="bottomLeft" activeCell="C182" sqref="C182"/>
    </sheetView>
  </sheetViews>
  <sheetFormatPr defaultRowHeight="15" x14ac:dyDescent="0.25"/>
  <cols>
    <col min="2" max="2" width="23.28515625" customWidth="1"/>
    <col min="3" max="3" width="11.140625" customWidth="1"/>
    <col min="4" max="5" width="9.140625" style="2"/>
    <col min="11" max="11" width="10" customWidth="1"/>
    <col min="13" max="14" width="10" customWidth="1"/>
    <col min="24" max="24" width="13.5703125" customWidth="1"/>
    <col min="25" max="50" width="9.140625" style="2"/>
  </cols>
  <sheetData>
    <row r="1" spans="1:64" ht="18.75" x14ac:dyDescent="0.3">
      <c r="D1" s="12" t="s">
        <v>14</v>
      </c>
      <c r="E1" s="11"/>
      <c r="F1" s="8"/>
      <c r="G1" s="8"/>
      <c r="H1" s="8"/>
      <c r="I1" s="8"/>
      <c r="J1" s="8"/>
      <c r="K1" s="8"/>
      <c r="L1" s="14" t="s">
        <v>15</v>
      </c>
      <c r="M1" s="11"/>
      <c r="Y1" s="19" t="s">
        <v>22</v>
      </c>
    </row>
    <row r="2" spans="1:64" ht="15.75" thickBot="1" x14ac:dyDescent="0.3">
      <c r="A2" s="1" t="s">
        <v>0</v>
      </c>
      <c r="B2" s="1" t="s">
        <v>1</v>
      </c>
      <c r="C2" s="1" t="s">
        <v>2</v>
      </c>
      <c r="D2" s="13" t="s">
        <v>12</v>
      </c>
      <c r="E2" s="13" t="s">
        <v>27</v>
      </c>
      <c r="F2" s="13" t="s">
        <v>13</v>
      </c>
      <c r="G2" s="13" t="s">
        <v>26</v>
      </c>
      <c r="H2" s="13" t="s">
        <v>23</v>
      </c>
      <c r="I2" s="13" t="s">
        <v>28</v>
      </c>
      <c r="J2" s="13" t="s">
        <v>24</v>
      </c>
      <c r="K2" s="13" t="s">
        <v>29</v>
      </c>
      <c r="L2" s="15" t="s">
        <v>16</v>
      </c>
      <c r="M2" s="15" t="s">
        <v>30</v>
      </c>
      <c r="N2" s="15" t="s">
        <v>17</v>
      </c>
      <c r="O2" s="15" t="s">
        <v>31</v>
      </c>
      <c r="P2" s="15" t="s">
        <v>18</v>
      </c>
      <c r="Q2" s="15" t="s">
        <v>32</v>
      </c>
      <c r="R2" s="15" t="s">
        <v>19</v>
      </c>
      <c r="S2" s="15" t="s">
        <v>33</v>
      </c>
      <c r="T2" s="15" t="s">
        <v>20</v>
      </c>
      <c r="U2" s="15" t="s">
        <v>34</v>
      </c>
      <c r="V2" s="15" t="s">
        <v>21</v>
      </c>
      <c r="W2" s="15" t="s">
        <v>35</v>
      </c>
      <c r="X2" s="82" t="s">
        <v>175</v>
      </c>
      <c r="Y2" s="20" t="s">
        <v>36</v>
      </c>
      <c r="Z2" s="20" t="s">
        <v>38</v>
      </c>
      <c r="AA2" s="20" t="s">
        <v>37</v>
      </c>
      <c r="AB2" s="20" t="s">
        <v>39</v>
      </c>
      <c r="AC2" s="20" t="s">
        <v>54</v>
      </c>
      <c r="AD2" s="20" t="s">
        <v>62</v>
      </c>
      <c r="AE2" s="20" t="s">
        <v>46</v>
      </c>
      <c r="AF2" s="20" t="s">
        <v>47</v>
      </c>
      <c r="AG2" s="20" t="s">
        <v>40</v>
      </c>
      <c r="AH2" s="20" t="s">
        <v>41</v>
      </c>
      <c r="AI2" s="20" t="s">
        <v>59</v>
      </c>
      <c r="AJ2" s="20" t="s">
        <v>63</v>
      </c>
      <c r="AK2" s="20" t="s">
        <v>42</v>
      </c>
      <c r="AL2" s="20" t="s">
        <v>43</v>
      </c>
      <c r="AM2" s="20" t="s">
        <v>44</v>
      </c>
      <c r="AN2" s="20" t="s">
        <v>45</v>
      </c>
      <c r="AO2" s="20" t="s">
        <v>55</v>
      </c>
      <c r="AP2" s="20" t="s">
        <v>56</v>
      </c>
      <c r="AQ2" s="20" t="s">
        <v>48</v>
      </c>
      <c r="AR2" s="20" t="s">
        <v>49</v>
      </c>
      <c r="AS2" s="20" t="s">
        <v>50</v>
      </c>
      <c r="AT2" s="20" t="s">
        <v>51</v>
      </c>
      <c r="AU2" s="20" t="s">
        <v>52</v>
      </c>
      <c r="AV2" s="20" t="s">
        <v>53</v>
      </c>
      <c r="AW2" s="20" t="s">
        <v>57</v>
      </c>
      <c r="AX2" s="20" t="s">
        <v>58</v>
      </c>
      <c r="AY2" s="20" t="s">
        <v>60</v>
      </c>
      <c r="AZ2" s="20" t="s">
        <v>61</v>
      </c>
      <c r="BA2" s="20" t="s">
        <v>64</v>
      </c>
      <c r="BB2" s="20" t="s">
        <v>65</v>
      </c>
      <c r="BC2" s="20" t="s">
        <v>66</v>
      </c>
      <c r="BD2" s="20" t="s">
        <v>67</v>
      </c>
      <c r="BE2" s="20" t="s">
        <v>68</v>
      </c>
      <c r="BF2" s="20" t="s">
        <v>69</v>
      </c>
      <c r="BG2" s="20" t="s">
        <v>70</v>
      </c>
      <c r="BH2" s="20" t="s">
        <v>71</v>
      </c>
      <c r="BI2" s="20" t="s">
        <v>72</v>
      </c>
      <c r="BJ2" s="20" t="s">
        <v>73</v>
      </c>
      <c r="BK2" s="20" t="s">
        <v>74</v>
      </c>
      <c r="BL2" s="20" t="s">
        <v>75</v>
      </c>
    </row>
    <row r="3" spans="1:64" x14ac:dyDescent="0.25">
      <c r="A3" s="2">
        <v>1</v>
      </c>
      <c r="B3" s="2" t="s">
        <v>3</v>
      </c>
      <c r="C3" s="2">
        <v>1</v>
      </c>
      <c r="D3" s="2">
        <v>0</v>
      </c>
      <c r="E3" s="2">
        <v>0</v>
      </c>
      <c r="F3" s="2">
        <v>1</v>
      </c>
      <c r="G3" s="2">
        <v>14</v>
      </c>
      <c r="H3" s="2">
        <v>0</v>
      </c>
      <c r="I3" s="2">
        <v>0</v>
      </c>
      <c r="J3" s="2">
        <v>0</v>
      </c>
      <c r="K3" s="2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f>(E3+G3+I3+K3+AV3+BF3)</f>
        <v>14</v>
      </c>
      <c r="Y3" s="16">
        <v>1</v>
      </c>
      <c r="Z3" s="16">
        <v>21</v>
      </c>
      <c r="AA3" s="16">
        <v>1</v>
      </c>
      <c r="AB3" s="16">
        <v>3</v>
      </c>
      <c r="AC3" s="16">
        <v>0</v>
      </c>
      <c r="AD3" s="16">
        <v>0</v>
      </c>
      <c r="AE3" s="16">
        <v>0</v>
      </c>
      <c r="AF3" s="16">
        <v>0</v>
      </c>
      <c r="AG3" s="16">
        <v>1</v>
      </c>
      <c r="AH3" s="16">
        <v>1</v>
      </c>
      <c r="AI3" s="16">
        <v>0</v>
      </c>
      <c r="AJ3" s="16">
        <v>0</v>
      </c>
      <c r="AK3" s="16">
        <v>1</v>
      </c>
      <c r="AL3" s="16">
        <v>5</v>
      </c>
      <c r="AM3" s="16">
        <v>1</v>
      </c>
      <c r="AN3" s="16">
        <v>1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</row>
    <row r="4" spans="1:64" x14ac:dyDescent="0.25">
      <c r="A4" s="2">
        <v>2</v>
      </c>
      <c r="B4" s="2" t="s">
        <v>3</v>
      </c>
      <c r="C4" s="2">
        <v>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6">
        <v>1</v>
      </c>
      <c r="M4" s="16">
        <v>2</v>
      </c>
      <c r="N4" s="16">
        <v>1</v>
      </c>
      <c r="O4" s="16">
        <v>1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f t="shared" ref="X4:X67" si="0">(E4+G4+I4+K4+AV4+BF4)</f>
        <v>7</v>
      </c>
      <c r="Y4" s="16">
        <v>1</v>
      </c>
      <c r="Z4" s="16">
        <v>63</v>
      </c>
      <c r="AA4" s="16">
        <v>1</v>
      </c>
      <c r="AB4" s="16">
        <v>65</v>
      </c>
      <c r="AC4" s="16">
        <v>1</v>
      </c>
      <c r="AD4" s="16">
        <v>9</v>
      </c>
      <c r="AE4" s="16">
        <v>1</v>
      </c>
      <c r="AF4" s="16">
        <v>138</v>
      </c>
      <c r="AG4" s="2">
        <v>1</v>
      </c>
      <c r="AH4" s="2">
        <v>13</v>
      </c>
      <c r="AI4" s="2">
        <v>1</v>
      </c>
      <c r="AJ4" s="2">
        <v>1</v>
      </c>
      <c r="AK4" s="2">
        <v>0</v>
      </c>
      <c r="AL4" s="2">
        <v>0</v>
      </c>
      <c r="AM4" s="2">
        <v>1</v>
      </c>
      <c r="AN4" s="2">
        <v>7</v>
      </c>
      <c r="AO4" s="2">
        <v>1</v>
      </c>
      <c r="AP4" s="2">
        <v>34</v>
      </c>
      <c r="AQ4" s="2">
        <v>1</v>
      </c>
      <c r="AR4" s="2">
        <v>21</v>
      </c>
      <c r="AS4" s="2">
        <v>1</v>
      </c>
      <c r="AT4" s="2">
        <v>5</v>
      </c>
      <c r="AU4" s="2">
        <v>1</v>
      </c>
      <c r="AV4" s="2">
        <v>7</v>
      </c>
      <c r="AW4" s="2">
        <v>1</v>
      </c>
      <c r="AX4" s="2">
        <v>7</v>
      </c>
      <c r="AY4" s="2">
        <v>0</v>
      </c>
      <c r="AZ4" s="2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</row>
    <row r="5" spans="1:64" x14ac:dyDescent="0.25">
      <c r="A5" s="2">
        <v>3</v>
      </c>
      <c r="B5" s="2" t="s">
        <v>3</v>
      </c>
      <c r="C5" s="2">
        <v>10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f t="shared" si="0"/>
        <v>1</v>
      </c>
      <c r="Y5" s="2">
        <v>1</v>
      </c>
      <c r="Z5" s="2">
        <v>40</v>
      </c>
      <c r="AA5" s="2">
        <v>1</v>
      </c>
      <c r="AB5" s="2">
        <v>71</v>
      </c>
      <c r="AC5" s="2">
        <v>1</v>
      </c>
      <c r="AD5" s="2">
        <v>14</v>
      </c>
      <c r="AE5" s="2">
        <v>0</v>
      </c>
      <c r="AF5" s="2">
        <v>0</v>
      </c>
      <c r="AG5" s="2">
        <v>1</v>
      </c>
      <c r="AH5" s="2">
        <v>5</v>
      </c>
      <c r="AI5" s="2">
        <v>1</v>
      </c>
      <c r="AJ5" s="2">
        <v>4</v>
      </c>
      <c r="AK5" s="2">
        <v>1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</row>
    <row r="6" spans="1:64" x14ac:dyDescent="0.25">
      <c r="A6" s="2">
        <v>4</v>
      </c>
      <c r="B6" s="2" t="s">
        <v>3</v>
      </c>
      <c r="C6" s="2">
        <v>11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f t="shared" si="0"/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5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</row>
    <row r="7" spans="1:64" x14ac:dyDescent="0.25">
      <c r="A7" s="2">
        <v>5</v>
      </c>
      <c r="B7" s="2" t="s">
        <v>3</v>
      </c>
      <c r="C7" s="2">
        <v>12</v>
      </c>
      <c r="D7" s="2">
        <v>1</v>
      </c>
      <c r="E7" s="2">
        <v>1</v>
      </c>
      <c r="F7" s="2">
        <v>1</v>
      </c>
      <c r="G7" s="2">
        <v>4</v>
      </c>
      <c r="H7" s="2">
        <v>0</v>
      </c>
      <c r="I7" s="2">
        <v>0</v>
      </c>
      <c r="J7" s="2">
        <v>0</v>
      </c>
      <c r="K7" s="2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f t="shared" si="0"/>
        <v>5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214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</row>
    <row r="8" spans="1:64" x14ac:dyDescent="0.25">
      <c r="A8" s="2">
        <v>6</v>
      </c>
      <c r="B8" s="2" t="s">
        <v>3</v>
      </c>
      <c r="C8" s="2">
        <v>13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6">
        <v>0</v>
      </c>
      <c r="M8" s="16">
        <v>0</v>
      </c>
      <c r="N8" s="16">
        <v>1</v>
      </c>
      <c r="O8" s="16">
        <v>1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f t="shared" si="0"/>
        <v>0</v>
      </c>
      <c r="Y8" s="2">
        <v>1</v>
      </c>
      <c r="Z8" s="2">
        <v>4</v>
      </c>
      <c r="AA8" s="2">
        <v>1</v>
      </c>
      <c r="AB8" s="2">
        <v>55</v>
      </c>
      <c r="AC8" s="2">
        <v>1</v>
      </c>
      <c r="AD8" s="2">
        <v>1</v>
      </c>
      <c r="AE8" s="2">
        <v>0</v>
      </c>
      <c r="AF8" s="2">
        <v>0</v>
      </c>
      <c r="AG8" s="2">
        <v>1</v>
      </c>
      <c r="AH8" s="2">
        <v>13</v>
      </c>
      <c r="AI8" s="2">
        <v>0</v>
      </c>
      <c r="AJ8" s="2">
        <v>0</v>
      </c>
      <c r="AK8" s="2">
        <v>1</v>
      </c>
      <c r="AL8" s="2">
        <v>25</v>
      </c>
      <c r="AM8" s="2">
        <v>1</v>
      </c>
      <c r="AN8" s="2">
        <v>3</v>
      </c>
      <c r="AO8" s="2">
        <v>1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</row>
    <row r="9" spans="1:64" x14ac:dyDescent="0.25">
      <c r="A9" s="2">
        <v>7</v>
      </c>
      <c r="B9" s="2" t="s">
        <v>3</v>
      </c>
      <c r="C9" s="2">
        <v>14</v>
      </c>
      <c r="D9" s="2">
        <v>0</v>
      </c>
      <c r="E9" s="2">
        <v>0</v>
      </c>
      <c r="F9" s="2">
        <v>1</v>
      </c>
      <c r="G9" s="2">
        <v>2</v>
      </c>
      <c r="H9" s="2">
        <v>0</v>
      </c>
      <c r="I9" s="2">
        <v>0</v>
      </c>
      <c r="J9" s="2">
        <v>0</v>
      </c>
      <c r="K9" s="2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f t="shared" si="0"/>
        <v>2</v>
      </c>
      <c r="Y9" s="2">
        <v>1</v>
      </c>
      <c r="Z9" s="2">
        <v>1</v>
      </c>
      <c r="AA9" s="2">
        <v>1</v>
      </c>
      <c r="AB9" s="2">
        <v>2</v>
      </c>
      <c r="AC9" s="2">
        <v>1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</row>
    <row r="10" spans="1:64" x14ac:dyDescent="0.25">
      <c r="A10" s="2">
        <v>8</v>
      </c>
      <c r="B10" s="2" t="s">
        <v>3</v>
      </c>
      <c r="C10" s="2">
        <v>16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f t="shared" si="0"/>
        <v>0</v>
      </c>
      <c r="Y10" s="2">
        <v>0</v>
      </c>
      <c r="Z10" s="2">
        <v>0</v>
      </c>
      <c r="AA10" s="2">
        <v>1</v>
      </c>
      <c r="AB10" s="2">
        <v>6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5</v>
      </c>
      <c r="AI10" s="2">
        <v>0</v>
      </c>
      <c r="AJ10" s="2">
        <v>0</v>
      </c>
      <c r="AK10" s="2">
        <v>1</v>
      </c>
      <c r="AL10" s="2">
        <v>38</v>
      </c>
      <c r="AM10" s="2">
        <v>1</v>
      </c>
      <c r="AN10" s="2">
        <v>23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</row>
    <row r="11" spans="1:64" x14ac:dyDescent="0.25">
      <c r="A11" s="2">
        <v>9</v>
      </c>
      <c r="B11" s="2" t="s">
        <v>3</v>
      </c>
      <c r="C11" s="2">
        <v>18</v>
      </c>
      <c r="D11" s="2">
        <v>0</v>
      </c>
      <c r="E11" s="2">
        <v>0</v>
      </c>
      <c r="F11" s="2">
        <v>1</v>
      </c>
      <c r="G11" s="2">
        <v>2</v>
      </c>
      <c r="H11" s="2">
        <v>0</v>
      </c>
      <c r="I11" s="2">
        <v>0</v>
      </c>
      <c r="J11" s="2">
        <v>0</v>
      </c>
      <c r="K11" s="2">
        <v>0</v>
      </c>
      <c r="L11" s="16">
        <v>0</v>
      </c>
      <c r="M11" s="16">
        <v>0</v>
      </c>
      <c r="N11" s="16">
        <v>0</v>
      </c>
      <c r="O11" s="16">
        <v>0</v>
      </c>
      <c r="P11" s="16">
        <v>1</v>
      </c>
      <c r="Q11" s="16">
        <v>9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f t="shared" si="0"/>
        <v>2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130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</row>
    <row r="12" spans="1:64" x14ac:dyDescent="0.25">
      <c r="A12" s="2">
        <v>10</v>
      </c>
      <c r="B12" s="2" t="s">
        <v>3</v>
      </c>
      <c r="C12" s="2">
        <v>22</v>
      </c>
      <c r="D12" s="2">
        <v>0</v>
      </c>
      <c r="E12" s="2">
        <v>0</v>
      </c>
      <c r="F12" s="2">
        <v>1</v>
      </c>
      <c r="G12" s="2">
        <v>41</v>
      </c>
      <c r="H12" s="2">
        <v>0</v>
      </c>
      <c r="I12" s="2">
        <v>0</v>
      </c>
      <c r="J12" s="2">
        <v>0</v>
      </c>
      <c r="K12" s="2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f t="shared" si="0"/>
        <v>41</v>
      </c>
      <c r="Y12" s="2">
        <v>1</v>
      </c>
      <c r="Z12" s="2">
        <v>77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</row>
    <row r="13" spans="1:64" x14ac:dyDescent="0.25">
      <c r="A13" s="2">
        <v>11</v>
      </c>
      <c r="B13" s="2" t="s">
        <v>3</v>
      </c>
      <c r="C13" s="2">
        <v>26</v>
      </c>
      <c r="D13" s="2">
        <v>0</v>
      </c>
      <c r="E13" s="2">
        <v>0</v>
      </c>
      <c r="F13" s="2">
        <v>1</v>
      </c>
      <c r="G13" s="2">
        <v>4</v>
      </c>
      <c r="H13" s="2">
        <v>0</v>
      </c>
      <c r="I13" s="2">
        <v>0</v>
      </c>
      <c r="J13" s="2">
        <v>0</v>
      </c>
      <c r="K13" s="2">
        <v>0</v>
      </c>
      <c r="L13" s="16">
        <v>1</v>
      </c>
      <c r="M13" s="16">
        <v>2</v>
      </c>
      <c r="N13" s="16">
        <v>1</v>
      </c>
      <c r="O13" s="16">
        <v>27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f t="shared" si="0"/>
        <v>4</v>
      </c>
      <c r="Y13" s="2">
        <v>1</v>
      </c>
      <c r="Z13" s="2">
        <v>87</v>
      </c>
      <c r="AA13" s="2">
        <v>1</v>
      </c>
      <c r="AB13" s="2">
        <v>108</v>
      </c>
      <c r="AC13" s="2">
        <v>1</v>
      </c>
      <c r="AD13" s="2">
        <v>39</v>
      </c>
      <c r="AE13" s="2">
        <v>1</v>
      </c>
      <c r="AF13" s="2">
        <v>257</v>
      </c>
      <c r="AG13" s="2">
        <v>1</v>
      </c>
      <c r="AH13" s="2">
        <v>15</v>
      </c>
      <c r="AI13" s="2">
        <v>1</v>
      </c>
      <c r="AJ13" s="2">
        <v>40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29</v>
      </c>
      <c r="AQ13" s="2">
        <v>1</v>
      </c>
      <c r="AR13" s="2">
        <v>63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16">
        <v>1</v>
      </c>
      <c r="BB13" s="16">
        <v>2</v>
      </c>
      <c r="BC13" s="16">
        <v>1</v>
      </c>
      <c r="BD13" s="16">
        <v>1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</row>
    <row r="14" spans="1:64" x14ac:dyDescent="0.25">
      <c r="A14" s="2">
        <v>12</v>
      </c>
      <c r="B14" s="2" t="s">
        <v>3</v>
      </c>
      <c r="C14" s="2">
        <v>27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f t="shared" si="0"/>
        <v>0</v>
      </c>
      <c r="Y14" s="2">
        <v>1</v>
      </c>
      <c r="Z14" s="2">
        <v>36</v>
      </c>
      <c r="AA14" s="2">
        <v>1</v>
      </c>
      <c r="AB14" s="2">
        <v>56</v>
      </c>
      <c r="AC14" s="2">
        <v>1</v>
      </c>
      <c r="AD14" s="2">
        <v>61</v>
      </c>
      <c r="AE14" s="2">
        <v>1</v>
      </c>
      <c r="AF14" s="2">
        <v>161</v>
      </c>
      <c r="AG14" s="2">
        <v>1</v>
      </c>
      <c r="AH14" s="2">
        <v>12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</row>
    <row r="15" spans="1:64" x14ac:dyDescent="0.25">
      <c r="A15" s="3">
        <v>13</v>
      </c>
      <c r="B15" s="3" t="s">
        <v>3</v>
      </c>
      <c r="C15" s="3">
        <v>29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f t="shared" si="0"/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</row>
    <row r="16" spans="1:64" x14ac:dyDescent="0.25">
      <c r="A16" s="4">
        <v>14</v>
      </c>
      <c r="B16" s="2" t="s">
        <v>3</v>
      </c>
      <c r="C16" s="2">
        <v>32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f t="shared" si="0"/>
        <v>0</v>
      </c>
      <c r="Y16" s="2">
        <v>0</v>
      </c>
      <c r="Z16" s="2">
        <v>0</v>
      </c>
      <c r="AA16" s="2">
        <v>1</v>
      </c>
      <c r="AB16" s="2">
        <v>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1</v>
      </c>
      <c r="AL16" s="2">
        <v>2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</row>
    <row r="17" spans="1:64" x14ac:dyDescent="0.25">
      <c r="A17" s="2">
        <v>15</v>
      </c>
      <c r="B17" s="2" t="s">
        <v>3</v>
      </c>
      <c r="C17" s="2">
        <v>34</v>
      </c>
      <c r="D17" s="2">
        <v>1</v>
      </c>
      <c r="E17" s="2">
        <v>93</v>
      </c>
      <c r="F17" s="2">
        <v>1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16">
        <v>0</v>
      </c>
      <c r="M17" s="16">
        <v>0</v>
      </c>
      <c r="N17" s="16">
        <v>0</v>
      </c>
      <c r="O17" s="16">
        <v>0</v>
      </c>
      <c r="P17" s="16">
        <v>1</v>
      </c>
      <c r="Q17" s="16">
        <v>10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f t="shared" si="0"/>
        <v>109</v>
      </c>
      <c r="Y17" s="2">
        <v>1</v>
      </c>
      <c r="Z17" s="2">
        <v>11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1</v>
      </c>
      <c r="AG17" s="2">
        <v>1</v>
      </c>
      <c r="AH17" s="2">
        <v>2</v>
      </c>
      <c r="AI17" s="2">
        <v>0</v>
      </c>
      <c r="AJ17" s="2">
        <v>0</v>
      </c>
      <c r="AK17" s="2">
        <v>1</v>
      </c>
      <c r="AL17" s="2">
        <v>1</v>
      </c>
      <c r="AM17" s="2">
        <v>1</v>
      </c>
      <c r="AN17" s="2">
        <v>60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</row>
    <row r="18" spans="1:64" x14ac:dyDescent="0.25">
      <c r="A18" s="2">
        <v>16</v>
      </c>
      <c r="B18" s="2" t="s">
        <v>3</v>
      </c>
      <c r="C18" s="2">
        <v>35</v>
      </c>
      <c r="D18" s="2">
        <v>1</v>
      </c>
      <c r="E18" s="2">
        <v>4</v>
      </c>
      <c r="F18" s="2">
        <v>1</v>
      </c>
      <c r="G18" s="2">
        <v>170</v>
      </c>
      <c r="H18" s="2">
        <v>0</v>
      </c>
      <c r="I18" s="2">
        <v>0</v>
      </c>
      <c r="J18" s="2">
        <v>0</v>
      </c>
      <c r="K18" s="2">
        <v>0</v>
      </c>
      <c r="L18" s="16">
        <v>0</v>
      </c>
      <c r="M18" s="16">
        <v>0</v>
      </c>
      <c r="N18" s="16">
        <v>0</v>
      </c>
      <c r="O18" s="16">
        <v>0</v>
      </c>
      <c r="P18" s="16">
        <v>1</v>
      </c>
      <c r="Q18" s="16">
        <v>184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f t="shared" si="0"/>
        <v>174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</row>
    <row r="19" spans="1:64" x14ac:dyDescent="0.25">
      <c r="A19" s="2">
        <v>17</v>
      </c>
      <c r="B19" s="2" t="s">
        <v>3</v>
      </c>
      <c r="C19" s="2">
        <v>36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f t="shared" si="0"/>
        <v>0</v>
      </c>
      <c r="Y19" s="2">
        <v>1</v>
      </c>
      <c r="Z19" s="2">
        <v>3</v>
      </c>
      <c r="AA19" s="2">
        <v>1</v>
      </c>
      <c r="AB19" s="2">
        <v>16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</row>
    <row r="20" spans="1:64" x14ac:dyDescent="0.25">
      <c r="A20" s="2">
        <v>18</v>
      </c>
      <c r="B20" s="2" t="s">
        <v>3</v>
      </c>
      <c r="C20" s="2">
        <v>38</v>
      </c>
      <c r="D20" s="2">
        <v>0</v>
      </c>
      <c r="E20" s="2">
        <v>0</v>
      </c>
      <c r="F20" s="2">
        <v>1</v>
      </c>
      <c r="G20" s="2">
        <v>36</v>
      </c>
      <c r="H20" s="2">
        <v>0</v>
      </c>
      <c r="I20" s="2">
        <v>0</v>
      </c>
      <c r="J20" s="2">
        <v>0</v>
      </c>
      <c r="K20" s="2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f t="shared" si="0"/>
        <v>37</v>
      </c>
      <c r="Y20" s="2">
        <v>1</v>
      </c>
      <c r="Z20" s="2">
        <v>65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16">
        <v>1</v>
      </c>
      <c r="BF20" s="16">
        <v>1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</row>
    <row r="21" spans="1:64" x14ac:dyDescent="0.25">
      <c r="A21" s="2">
        <v>19</v>
      </c>
      <c r="B21" s="2" t="s">
        <v>3</v>
      </c>
      <c r="C21" s="2">
        <v>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16">
        <v>0</v>
      </c>
      <c r="M21" s="16">
        <v>0</v>
      </c>
      <c r="N21" s="16">
        <v>1</v>
      </c>
      <c r="O21" s="16">
        <v>1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f t="shared" si="0"/>
        <v>0</v>
      </c>
      <c r="Y21" s="2">
        <v>1</v>
      </c>
      <c r="Z21" s="2">
        <v>3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2</v>
      </c>
      <c r="AG21" s="2">
        <v>1</v>
      </c>
      <c r="AH21" s="2">
        <v>3</v>
      </c>
      <c r="AI21" s="2">
        <v>0</v>
      </c>
      <c r="AJ21" s="2">
        <v>0</v>
      </c>
      <c r="AK21" s="2">
        <v>1</v>
      </c>
      <c r="AL21" s="2">
        <v>1</v>
      </c>
      <c r="AM21" s="2">
        <v>0</v>
      </c>
      <c r="AN21" s="2">
        <v>0</v>
      </c>
      <c r="AO21" s="2">
        <v>1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</row>
    <row r="22" spans="1:64" x14ac:dyDescent="0.25">
      <c r="A22" s="2">
        <v>20</v>
      </c>
      <c r="B22" s="2" t="s">
        <v>3</v>
      </c>
      <c r="C22" s="2">
        <v>48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16">
        <v>1</v>
      </c>
      <c r="M22" s="16">
        <v>17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f t="shared" si="0"/>
        <v>0</v>
      </c>
      <c r="Y22" s="2">
        <v>1</v>
      </c>
      <c r="Z22" s="2">
        <v>4</v>
      </c>
      <c r="AA22" s="2">
        <v>1</v>
      </c>
      <c r="AB22" s="2">
        <v>81</v>
      </c>
      <c r="AC22" s="2">
        <v>1</v>
      </c>
      <c r="AD22" s="2">
        <v>6</v>
      </c>
      <c r="AE22" s="2">
        <v>0</v>
      </c>
      <c r="AF22" s="2">
        <v>0</v>
      </c>
      <c r="AG22" s="2">
        <v>1</v>
      </c>
      <c r="AH22" s="2">
        <v>9</v>
      </c>
      <c r="AI22" s="2">
        <v>0</v>
      </c>
      <c r="AJ22" s="2">
        <v>0</v>
      </c>
      <c r="AK22" s="2">
        <v>1</v>
      </c>
      <c r="AL22" s="2">
        <v>10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</row>
    <row r="23" spans="1:64" x14ac:dyDescent="0.25">
      <c r="A23" s="2">
        <v>21</v>
      </c>
      <c r="B23" s="2" t="s">
        <v>3</v>
      </c>
      <c r="C23" s="2">
        <v>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f t="shared" si="0"/>
        <v>0</v>
      </c>
      <c r="Y23" s="2">
        <v>0</v>
      </c>
      <c r="Z23" s="2">
        <v>0</v>
      </c>
      <c r="AA23" s="2">
        <v>1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1</v>
      </c>
      <c r="AL23" s="2">
        <v>14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</row>
    <row r="24" spans="1:64" x14ac:dyDescent="0.25">
      <c r="A24" s="2">
        <v>22</v>
      </c>
      <c r="B24" s="2" t="s">
        <v>3</v>
      </c>
      <c r="C24" s="2">
        <v>61</v>
      </c>
      <c r="D24" s="2">
        <v>0</v>
      </c>
      <c r="E24" s="2">
        <v>0</v>
      </c>
      <c r="F24" s="2">
        <v>1</v>
      </c>
      <c r="G24" s="2">
        <v>5</v>
      </c>
      <c r="H24" s="2">
        <v>0</v>
      </c>
      <c r="I24" s="2">
        <v>0</v>
      </c>
      <c r="J24" s="2">
        <v>0</v>
      </c>
      <c r="K24" s="2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f t="shared" si="0"/>
        <v>5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3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</row>
    <row r="25" spans="1:64" x14ac:dyDescent="0.25">
      <c r="A25" s="2">
        <v>23</v>
      </c>
      <c r="B25" s="2" t="s">
        <v>3</v>
      </c>
      <c r="C25" s="2">
        <v>75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f t="shared" si="0"/>
        <v>0</v>
      </c>
      <c r="Y25" s="2">
        <v>1</v>
      </c>
      <c r="Z25" s="2">
        <v>2</v>
      </c>
      <c r="AA25" s="2">
        <v>1</v>
      </c>
      <c r="AB25" s="2">
        <v>8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5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</row>
    <row r="26" spans="1:64" x14ac:dyDescent="0.25">
      <c r="A26" s="2">
        <v>24</v>
      </c>
      <c r="B26" s="2" t="s">
        <v>3</v>
      </c>
      <c r="C26" s="2">
        <v>84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f t="shared" si="0"/>
        <v>0</v>
      </c>
      <c r="Y26" s="2">
        <v>1</v>
      </c>
      <c r="Z26" s="2">
        <v>4</v>
      </c>
      <c r="AA26" s="2">
        <v>1</v>
      </c>
      <c r="AB26" s="2">
        <v>5</v>
      </c>
      <c r="AC26" s="2">
        <v>1</v>
      </c>
      <c r="AD26" s="2">
        <v>5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</row>
    <row r="27" spans="1:64" x14ac:dyDescent="0.25">
      <c r="A27" s="2">
        <v>25</v>
      </c>
      <c r="B27" s="2" t="s">
        <v>3</v>
      </c>
      <c r="C27" s="2">
        <v>85</v>
      </c>
      <c r="D27" s="2">
        <v>1</v>
      </c>
      <c r="E27" s="2">
        <v>1</v>
      </c>
      <c r="F27" s="2">
        <v>1</v>
      </c>
      <c r="G27" s="2">
        <v>100</v>
      </c>
      <c r="H27" s="2">
        <v>0</v>
      </c>
      <c r="I27" s="2">
        <v>0</v>
      </c>
      <c r="J27" s="2">
        <v>0</v>
      </c>
      <c r="K27" s="2">
        <v>0</v>
      </c>
      <c r="L27" s="16">
        <v>0</v>
      </c>
      <c r="M27" s="16">
        <v>0</v>
      </c>
      <c r="N27" s="16">
        <v>0</v>
      </c>
      <c r="O27" s="16">
        <v>0</v>
      </c>
      <c r="P27" s="16">
        <v>1</v>
      </c>
      <c r="Q27" s="16">
        <v>45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f t="shared" si="0"/>
        <v>101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</row>
    <row r="28" spans="1:64" x14ac:dyDescent="0.25">
      <c r="A28" s="2">
        <v>26</v>
      </c>
      <c r="B28" s="2" t="s">
        <v>3</v>
      </c>
      <c r="C28" s="2">
        <v>86</v>
      </c>
      <c r="D28" s="2">
        <v>0</v>
      </c>
      <c r="E28" s="2">
        <v>0</v>
      </c>
      <c r="F28" s="2">
        <v>1</v>
      </c>
      <c r="G28" s="2">
        <v>14</v>
      </c>
      <c r="H28" s="2">
        <v>0</v>
      </c>
      <c r="I28" s="2">
        <v>0</v>
      </c>
      <c r="J28" s="2">
        <v>0</v>
      </c>
      <c r="K28" s="2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f t="shared" si="0"/>
        <v>14</v>
      </c>
      <c r="Y28" s="2">
        <v>1</v>
      </c>
      <c r="Z28" s="2">
        <v>22</v>
      </c>
      <c r="AA28" s="2">
        <v>1</v>
      </c>
      <c r="AB28" s="2">
        <v>20</v>
      </c>
      <c r="AC28" s="2">
        <v>1</v>
      </c>
      <c r="AD28" s="2">
        <v>16</v>
      </c>
      <c r="AE28" s="2">
        <v>1</v>
      </c>
      <c r="AF28" s="2">
        <v>15</v>
      </c>
      <c r="AG28" s="2">
        <v>1</v>
      </c>
      <c r="AH28" s="2">
        <v>10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16">
        <v>1</v>
      </c>
      <c r="BH28" s="16">
        <v>1</v>
      </c>
      <c r="BI28" s="16">
        <v>0</v>
      </c>
      <c r="BJ28" s="16">
        <v>0</v>
      </c>
      <c r="BK28" s="16">
        <v>0</v>
      </c>
      <c r="BL28" s="16">
        <v>0</v>
      </c>
    </row>
    <row r="29" spans="1:64" x14ac:dyDescent="0.25">
      <c r="A29" s="2">
        <v>27</v>
      </c>
      <c r="B29" s="2" t="s">
        <v>3</v>
      </c>
      <c r="C29" s="2">
        <v>93</v>
      </c>
      <c r="D29" s="2">
        <v>1</v>
      </c>
      <c r="E29" s="2">
        <v>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f t="shared" si="0"/>
        <v>5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37</v>
      </c>
      <c r="AE29" s="2">
        <v>0</v>
      </c>
      <c r="AF29" s="2">
        <v>0</v>
      </c>
      <c r="AG29" s="2">
        <v>1</v>
      </c>
      <c r="AH29" s="2">
        <v>3</v>
      </c>
      <c r="AI29" s="2">
        <v>0</v>
      </c>
      <c r="AJ29" s="2">
        <v>0</v>
      </c>
      <c r="AK29" s="2">
        <v>1</v>
      </c>
      <c r="AL29" s="2">
        <v>17</v>
      </c>
      <c r="AM29" s="2">
        <v>1</v>
      </c>
      <c r="AN29" s="2">
        <v>5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</row>
    <row r="30" spans="1:64" x14ac:dyDescent="0.25">
      <c r="A30" s="2">
        <v>28</v>
      </c>
      <c r="B30" s="2" t="s">
        <v>3</v>
      </c>
      <c r="C30" s="2">
        <v>96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16">
        <v>1</v>
      </c>
      <c r="M30" s="16">
        <v>164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f t="shared" si="0"/>
        <v>0</v>
      </c>
      <c r="Y30" s="2">
        <v>1</v>
      </c>
      <c r="Z30" s="2">
        <v>21</v>
      </c>
      <c r="AA30" s="2">
        <v>1</v>
      </c>
      <c r="AB30" s="2">
        <v>32</v>
      </c>
      <c r="AC30" s="2">
        <v>1</v>
      </c>
      <c r="AD30" s="2">
        <v>44</v>
      </c>
      <c r="AE30" s="2">
        <v>1</v>
      </c>
      <c r="AF30" s="2">
        <v>97</v>
      </c>
      <c r="AG30" s="2">
        <v>1</v>
      </c>
      <c r="AH30" s="2">
        <v>31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1</v>
      </c>
      <c r="AO30" s="2">
        <v>1</v>
      </c>
      <c r="AP30" s="2">
        <v>19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4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</row>
    <row r="31" spans="1:64" x14ac:dyDescent="0.25">
      <c r="A31" s="2">
        <v>29</v>
      </c>
      <c r="B31" s="2" t="s">
        <v>3</v>
      </c>
      <c r="C31" s="2">
        <v>108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16">
        <v>1</v>
      </c>
      <c r="M31" s="16">
        <v>1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f t="shared" si="0"/>
        <v>0</v>
      </c>
      <c r="Y31" s="2">
        <v>1</v>
      </c>
      <c r="Z31" s="2">
        <v>4</v>
      </c>
      <c r="AA31" s="2">
        <v>1</v>
      </c>
      <c r="AB31" s="2">
        <v>10</v>
      </c>
      <c r="AC31" s="2">
        <v>1</v>
      </c>
      <c r="AD31" s="2">
        <v>11</v>
      </c>
      <c r="AE31" s="2">
        <v>1</v>
      </c>
      <c r="AF31" s="2">
        <v>2</v>
      </c>
      <c r="AG31" s="2">
        <v>1</v>
      </c>
      <c r="AH31" s="2">
        <v>38</v>
      </c>
      <c r="AI31" s="2">
        <v>0</v>
      </c>
      <c r="AJ31" s="2">
        <v>0</v>
      </c>
      <c r="AK31" s="2">
        <v>1</v>
      </c>
      <c r="AL31" s="2">
        <v>18</v>
      </c>
      <c r="AM31" s="2">
        <v>1</v>
      </c>
      <c r="AN31" s="2">
        <v>6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</row>
    <row r="32" spans="1:64" x14ac:dyDescent="0.25">
      <c r="A32" s="2">
        <v>30</v>
      </c>
      <c r="B32" s="2" t="s">
        <v>3</v>
      </c>
      <c r="C32" s="2">
        <v>109</v>
      </c>
      <c r="D32" s="2">
        <v>0</v>
      </c>
      <c r="E32" s="2">
        <v>0</v>
      </c>
      <c r="F32" s="2">
        <v>1</v>
      </c>
      <c r="G32" s="2">
        <v>20</v>
      </c>
      <c r="H32" s="2">
        <v>1</v>
      </c>
      <c r="I32" s="2">
        <v>1</v>
      </c>
      <c r="J32" s="2">
        <v>0</v>
      </c>
      <c r="K32" s="2">
        <v>0</v>
      </c>
      <c r="L32" s="16">
        <v>1</v>
      </c>
      <c r="M32" s="16">
        <v>1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f t="shared" si="0"/>
        <v>21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16">
        <v>0</v>
      </c>
      <c r="BJ32" s="16">
        <v>0</v>
      </c>
      <c r="BK32" s="16">
        <v>0</v>
      </c>
      <c r="BL32" s="16">
        <v>0</v>
      </c>
    </row>
    <row r="33" spans="1:64" x14ac:dyDescent="0.25">
      <c r="A33" s="2">
        <v>31</v>
      </c>
      <c r="B33" s="2" t="s">
        <v>3</v>
      </c>
      <c r="C33" s="2">
        <v>117</v>
      </c>
      <c r="D33" s="2">
        <v>1</v>
      </c>
      <c r="E33" s="2">
        <v>6</v>
      </c>
      <c r="F33" s="2">
        <v>1</v>
      </c>
      <c r="G33" s="2">
        <v>93</v>
      </c>
      <c r="H33" s="2">
        <v>0</v>
      </c>
      <c r="I33" s="2">
        <v>0</v>
      </c>
      <c r="J33" s="2">
        <v>0</v>
      </c>
      <c r="K33" s="2">
        <v>0</v>
      </c>
      <c r="L33" s="16">
        <v>0</v>
      </c>
      <c r="M33" s="16">
        <v>0</v>
      </c>
      <c r="N33" s="16">
        <v>0</v>
      </c>
      <c r="O33" s="16">
        <v>0</v>
      </c>
      <c r="P33" s="16">
        <v>1</v>
      </c>
      <c r="Q33" s="16">
        <v>23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f t="shared" si="0"/>
        <v>99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16">
        <v>0</v>
      </c>
      <c r="BJ33" s="16">
        <v>0</v>
      </c>
      <c r="BK33" s="16">
        <v>0</v>
      </c>
      <c r="BL33" s="16">
        <v>0</v>
      </c>
    </row>
    <row r="34" spans="1:64" x14ac:dyDescent="0.25">
      <c r="A34" s="2">
        <v>32</v>
      </c>
      <c r="B34" s="2" t="s">
        <v>3</v>
      </c>
      <c r="C34" s="2">
        <v>118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6">
        <v>1</v>
      </c>
      <c r="M34" s="16">
        <v>13</v>
      </c>
      <c r="N34" s="16">
        <v>1</v>
      </c>
      <c r="O34" s="16">
        <v>1</v>
      </c>
      <c r="P34" s="16">
        <v>0</v>
      </c>
      <c r="Q34" s="16">
        <v>0</v>
      </c>
      <c r="R34" s="16">
        <v>0</v>
      </c>
      <c r="S34" s="16">
        <v>0</v>
      </c>
      <c r="T34" s="16">
        <v>1</v>
      </c>
      <c r="U34" s="16">
        <v>1</v>
      </c>
      <c r="V34" s="16">
        <v>0</v>
      </c>
      <c r="W34" s="16">
        <v>0</v>
      </c>
      <c r="X34" s="16">
        <f t="shared" si="0"/>
        <v>0</v>
      </c>
      <c r="Y34" s="2">
        <v>1</v>
      </c>
      <c r="Z34" s="2">
        <v>44</v>
      </c>
      <c r="AA34" s="2">
        <v>1</v>
      </c>
      <c r="AB34" s="2">
        <v>28</v>
      </c>
      <c r="AC34" s="2">
        <v>1</v>
      </c>
      <c r="AD34" s="2">
        <v>14</v>
      </c>
      <c r="AE34" s="2">
        <v>1</v>
      </c>
      <c r="AF34" s="2">
        <v>45</v>
      </c>
      <c r="AG34" s="2">
        <v>1</v>
      </c>
      <c r="AH34" s="2">
        <v>19</v>
      </c>
      <c r="AI34" s="2">
        <v>1</v>
      </c>
      <c r="AJ34" s="2">
        <v>13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14</v>
      </c>
      <c r="AQ34" s="2">
        <v>1</v>
      </c>
      <c r="AR34" s="2">
        <v>43</v>
      </c>
      <c r="AS34" s="2">
        <v>1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16">
        <v>0</v>
      </c>
      <c r="BJ34" s="16">
        <v>0</v>
      </c>
      <c r="BK34" s="16">
        <v>0</v>
      </c>
      <c r="BL34" s="16">
        <v>0</v>
      </c>
    </row>
    <row r="35" spans="1:64" x14ac:dyDescent="0.25">
      <c r="A35" s="2">
        <v>33</v>
      </c>
      <c r="B35" s="2" t="s">
        <v>3</v>
      </c>
      <c r="C35" s="2">
        <v>123</v>
      </c>
      <c r="D35" s="2">
        <v>0</v>
      </c>
      <c r="E35" s="2">
        <v>0</v>
      </c>
      <c r="F35" s="2">
        <v>1</v>
      </c>
      <c r="G35" s="2">
        <v>18</v>
      </c>
      <c r="H35" s="2">
        <v>0</v>
      </c>
      <c r="I35" s="2">
        <v>0</v>
      </c>
      <c r="J35" s="2">
        <v>0</v>
      </c>
      <c r="K35" s="2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f t="shared" si="0"/>
        <v>18</v>
      </c>
      <c r="Y35" s="2">
        <v>1</v>
      </c>
      <c r="Z35" s="2">
        <v>43</v>
      </c>
      <c r="AA35" s="2">
        <v>1</v>
      </c>
      <c r="AB35" s="2">
        <v>3</v>
      </c>
      <c r="AC35" s="2">
        <v>1</v>
      </c>
      <c r="AD35" s="2">
        <v>3</v>
      </c>
      <c r="AE35" s="2">
        <v>1</v>
      </c>
      <c r="AF35" s="2">
        <v>6</v>
      </c>
      <c r="AG35" s="2">
        <v>1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16">
        <v>1</v>
      </c>
      <c r="BJ35" s="16">
        <v>2</v>
      </c>
      <c r="BK35" s="16">
        <v>0</v>
      </c>
      <c r="BL35" s="16">
        <v>0</v>
      </c>
    </row>
    <row r="36" spans="1:64" x14ac:dyDescent="0.25">
      <c r="A36" s="2">
        <v>34</v>
      </c>
      <c r="B36" s="2" t="s">
        <v>3</v>
      </c>
      <c r="C36" s="2">
        <v>128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f t="shared" si="0"/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25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16">
        <v>0</v>
      </c>
      <c r="BJ36" s="16">
        <v>0</v>
      </c>
      <c r="BK36" s="16">
        <v>0</v>
      </c>
      <c r="BL36" s="16">
        <v>0</v>
      </c>
    </row>
    <row r="37" spans="1:64" x14ac:dyDescent="0.25">
      <c r="A37" s="2">
        <v>35</v>
      </c>
      <c r="B37" s="2" t="s">
        <v>3</v>
      </c>
      <c r="C37" s="2">
        <v>130</v>
      </c>
      <c r="D37" s="2">
        <v>1</v>
      </c>
      <c r="E37" s="2">
        <v>3</v>
      </c>
      <c r="F37" s="2">
        <v>1</v>
      </c>
      <c r="G37" s="2">
        <v>13</v>
      </c>
      <c r="H37" s="2">
        <v>0</v>
      </c>
      <c r="I37" s="2">
        <v>0</v>
      </c>
      <c r="J37" s="2">
        <v>0</v>
      </c>
      <c r="K37" s="2">
        <v>0</v>
      </c>
      <c r="L37" s="16">
        <v>0</v>
      </c>
      <c r="M37" s="16">
        <v>0</v>
      </c>
      <c r="N37" s="16">
        <v>0</v>
      </c>
      <c r="O37" s="16">
        <v>0</v>
      </c>
      <c r="P37" s="16">
        <v>1</v>
      </c>
      <c r="Q37" s="16">
        <v>17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f t="shared" si="0"/>
        <v>16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9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16">
        <v>0</v>
      </c>
      <c r="BJ37" s="16">
        <v>0</v>
      </c>
      <c r="BK37" s="16">
        <v>0</v>
      </c>
      <c r="BL37" s="16">
        <v>0</v>
      </c>
    </row>
    <row r="38" spans="1:64" x14ac:dyDescent="0.25">
      <c r="A38" s="2">
        <v>36</v>
      </c>
      <c r="B38" s="2" t="s">
        <v>3</v>
      </c>
      <c r="C38" s="2">
        <v>135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16">
        <v>0</v>
      </c>
      <c r="M38" s="16">
        <v>0</v>
      </c>
      <c r="N38" s="16">
        <v>1</v>
      </c>
      <c r="O38" s="16">
        <v>4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f t="shared" si="0"/>
        <v>0</v>
      </c>
      <c r="Y38" s="2">
        <v>1</v>
      </c>
      <c r="Z38" s="2">
        <v>21</v>
      </c>
      <c r="AA38" s="2">
        <v>1</v>
      </c>
      <c r="AB38" s="2">
        <v>38</v>
      </c>
      <c r="AC38" s="2">
        <v>1</v>
      </c>
      <c r="AD38" s="2">
        <v>25</v>
      </c>
      <c r="AE38" s="2">
        <v>0</v>
      </c>
      <c r="AF38" s="2">
        <v>0</v>
      </c>
      <c r="AG38" s="2">
        <v>1</v>
      </c>
      <c r="AH38" s="2">
        <v>1</v>
      </c>
      <c r="AI38" s="2">
        <v>0</v>
      </c>
      <c r="AJ38" s="2">
        <v>0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16">
        <v>0</v>
      </c>
      <c r="BJ38" s="16">
        <v>0</v>
      </c>
      <c r="BK38" s="16">
        <v>0</v>
      </c>
      <c r="BL38" s="16">
        <v>0</v>
      </c>
    </row>
    <row r="39" spans="1:64" x14ac:dyDescent="0.25">
      <c r="A39" s="2">
        <v>37</v>
      </c>
      <c r="B39" s="2" t="s">
        <v>3</v>
      </c>
      <c r="C39" s="2">
        <v>149</v>
      </c>
      <c r="D39" s="2">
        <v>1</v>
      </c>
      <c r="E39" s="2">
        <v>116</v>
      </c>
      <c r="F39" s="2">
        <v>1</v>
      </c>
      <c r="G39" s="2">
        <v>182</v>
      </c>
      <c r="H39" s="2">
        <v>0</v>
      </c>
      <c r="I39" s="2">
        <v>0</v>
      </c>
      <c r="J39" s="2">
        <v>0</v>
      </c>
      <c r="K39" s="2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f t="shared" si="0"/>
        <v>298</v>
      </c>
      <c r="Y39" s="2">
        <v>1</v>
      </c>
      <c r="Z39" s="2">
        <v>2</v>
      </c>
      <c r="AA39" s="2">
        <v>0</v>
      </c>
      <c r="AB39" s="2">
        <v>0</v>
      </c>
      <c r="AC39" s="2">
        <v>1</v>
      </c>
      <c r="AD39" s="2">
        <v>2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16">
        <v>0</v>
      </c>
      <c r="BJ39" s="16">
        <v>0</v>
      </c>
      <c r="BK39" s="16">
        <v>0</v>
      </c>
      <c r="BL39" s="16">
        <v>0</v>
      </c>
    </row>
    <row r="40" spans="1:64" x14ac:dyDescent="0.25">
      <c r="A40" s="2">
        <v>38</v>
      </c>
      <c r="B40" s="2" t="s">
        <v>3</v>
      </c>
      <c r="C40" s="2">
        <v>154</v>
      </c>
      <c r="D40" s="2">
        <v>1</v>
      </c>
      <c r="E40" s="2">
        <v>38</v>
      </c>
      <c r="F40" s="2">
        <v>1</v>
      </c>
      <c r="G40" s="2">
        <v>71</v>
      </c>
      <c r="H40" s="2">
        <v>0</v>
      </c>
      <c r="I40" s="2">
        <v>0</v>
      </c>
      <c r="J40" s="2">
        <v>1</v>
      </c>
      <c r="K40" s="2">
        <v>1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f t="shared" si="0"/>
        <v>111</v>
      </c>
      <c r="Y40" s="2">
        <v>1</v>
      </c>
      <c r="Z40" s="2">
        <v>93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16">
        <v>0</v>
      </c>
      <c r="BJ40" s="16">
        <v>0</v>
      </c>
      <c r="BK40" s="16">
        <v>0</v>
      </c>
      <c r="BL40" s="16">
        <v>0</v>
      </c>
    </row>
    <row r="41" spans="1:64" x14ac:dyDescent="0.25">
      <c r="A41" s="2">
        <v>39</v>
      </c>
      <c r="B41" s="2" t="s">
        <v>3</v>
      </c>
      <c r="C41" s="2">
        <v>156</v>
      </c>
      <c r="D41" s="2">
        <v>1</v>
      </c>
      <c r="E41" s="2">
        <v>20</v>
      </c>
      <c r="F41" s="2">
        <v>1</v>
      </c>
      <c r="G41" s="2">
        <v>7</v>
      </c>
      <c r="H41" s="2">
        <v>0</v>
      </c>
      <c r="I41" s="2">
        <v>0</v>
      </c>
      <c r="J41" s="2">
        <v>0</v>
      </c>
      <c r="K41" s="2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f t="shared" si="0"/>
        <v>27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16">
        <v>0</v>
      </c>
      <c r="BL41" s="16">
        <v>0</v>
      </c>
    </row>
    <row r="42" spans="1:64" x14ac:dyDescent="0.25">
      <c r="A42" s="2">
        <v>40</v>
      </c>
      <c r="B42" s="2" t="s">
        <v>3</v>
      </c>
      <c r="C42" s="2">
        <v>157</v>
      </c>
      <c r="D42" s="2">
        <v>1</v>
      </c>
      <c r="E42" s="2">
        <v>2</v>
      </c>
      <c r="F42" s="2">
        <v>1</v>
      </c>
      <c r="G42" s="2">
        <v>159</v>
      </c>
      <c r="H42" s="2">
        <v>1</v>
      </c>
      <c r="I42" s="2">
        <v>1</v>
      </c>
      <c r="J42" s="2">
        <v>0</v>
      </c>
      <c r="K42" s="2">
        <v>0</v>
      </c>
      <c r="L42" s="16">
        <v>0</v>
      </c>
      <c r="M42" s="16">
        <v>0</v>
      </c>
      <c r="N42" s="16">
        <v>0</v>
      </c>
      <c r="O42" s="16">
        <v>0</v>
      </c>
      <c r="P42" s="16">
        <v>1</v>
      </c>
      <c r="Q42" s="16">
        <v>23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f t="shared" si="0"/>
        <v>162</v>
      </c>
      <c r="Y42" s="2">
        <v>1</v>
      </c>
      <c r="Z42" s="2">
        <v>156</v>
      </c>
      <c r="AA42" s="2">
        <v>1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</v>
      </c>
      <c r="AL42" s="2">
        <v>2</v>
      </c>
      <c r="AM42" s="2">
        <v>1</v>
      </c>
      <c r="AN42" s="2">
        <v>9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16">
        <v>0</v>
      </c>
      <c r="BL42" s="16">
        <v>0</v>
      </c>
    </row>
    <row r="43" spans="1:64" x14ac:dyDescent="0.25">
      <c r="A43" s="2">
        <v>41</v>
      </c>
      <c r="B43" s="2" t="s">
        <v>3</v>
      </c>
      <c r="C43" s="2">
        <v>163</v>
      </c>
      <c r="D43" s="2">
        <v>0</v>
      </c>
      <c r="E43" s="2">
        <v>0</v>
      </c>
      <c r="F43" s="2">
        <v>1</v>
      </c>
      <c r="G43" s="2">
        <v>63</v>
      </c>
      <c r="H43" s="2">
        <v>0</v>
      </c>
      <c r="I43" s="2">
        <v>0</v>
      </c>
      <c r="J43" s="2">
        <v>0</v>
      </c>
      <c r="K43" s="2">
        <v>0</v>
      </c>
      <c r="L43" s="16">
        <v>0</v>
      </c>
      <c r="M43" s="16">
        <v>0</v>
      </c>
      <c r="N43" s="16">
        <v>0</v>
      </c>
      <c r="O43" s="16">
        <v>0</v>
      </c>
      <c r="P43" s="16">
        <v>1</v>
      </c>
      <c r="Q43" s="16">
        <v>99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f t="shared" si="0"/>
        <v>63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16">
        <v>0</v>
      </c>
      <c r="BL43" s="16">
        <v>0</v>
      </c>
    </row>
    <row r="44" spans="1:64" x14ac:dyDescent="0.25">
      <c r="A44" s="2">
        <v>42</v>
      </c>
      <c r="B44" s="2" t="s">
        <v>3</v>
      </c>
      <c r="C44" s="2">
        <v>170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f t="shared" si="0"/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159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16">
        <v>0</v>
      </c>
      <c r="BL44" s="16">
        <v>0</v>
      </c>
    </row>
    <row r="45" spans="1:64" x14ac:dyDescent="0.25">
      <c r="A45" s="2">
        <v>43</v>
      </c>
      <c r="B45" s="2" t="s">
        <v>3</v>
      </c>
      <c r="C45" s="2" t="s">
        <v>4</v>
      </c>
      <c r="D45" s="2">
        <v>0</v>
      </c>
      <c r="E45" s="2">
        <v>0</v>
      </c>
      <c r="F45" s="2">
        <v>1</v>
      </c>
      <c r="G45" s="2">
        <v>20</v>
      </c>
      <c r="H45" s="2">
        <v>0</v>
      </c>
      <c r="I45" s="2">
        <v>0</v>
      </c>
      <c r="J45" s="2">
        <v>0</v>
      </c>
      <c r="K45" s="2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f t="shared" si="0"/>
        <v>20</v>
      </c>
      <c r="Y45" s="2">
        <v>1</v>
      </c>
      <c r="Z45" s="2">
        <v>3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16">
        <v>0</v>
      </c>
      <c r="BL45" s="16">
        <v>0</v>
      </c>
    </row>
    <row r="46" spans="1:64" x14ac:dyDescent="0.25">
      <c r="A46" s="2">
        <v>44</v>
      </c>
      <c r="B46" s="2" t="s">
        <v>3</v>
      </c>
      <c r="C46" s="2" t="s">
        <v>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f t="shared" si="0"/>
        <v>0</v>
      </c>
      <c r="Y46" s="2">
        <v>1</v>
      </c>
      <c r="Z46" s="2">
        <v>2</v>
      </c>
      <c r="AA46" s="2">
        <v>1</v>
      </c>
      <c r="AB46" s="2">
        <v>51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2</v>
      </c>
      <c r="AI46" s="2">
        <v>0</v>
      </c>
      <c r="AJ46" s="2">
        <v>0</v>
      </c>
      <c r="AK46" s="2">
        <v>1</v>
      </c>
      <c r="AL46" s="2">
        <v>9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16">
        <v>0</v>
      </c>
      <c r="BL46" s="16">
        <v>0</v>
      </c>
    </row>
    <row r="47" spans="1:64" x14ac:dyDescent="0.25">
      <c r="A47" s="2">
        <v>45</v>
      </c>
      <c r="B47" s="2" t="s">
        <v>3</v>
      </c>
      <c r="C47" s="2" t="s">
        <v>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16">
        <v>0</v>
      </c>
      <c r="M47" s="16">
        <v>0</v>
      </c>
      <c r="N47" s="16">
        <v>1</v>
      </c>
      <c r="O47" s="16">
        <v>2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f t="shared" si="0"/>
        <v>0</v>
      </c>
      <c r="Y47" s="2">
        <v>1</v>
      </c>
      <c r="Z47" s="2">
        <v>11</v>
      </c>
      <c r="AA47" s="2">
        <v>1</v>
      </c>
      <c r="AB47" s="2">
        <v>12</v>
      </c>
      <c r="AC47" s="2">
        <v>1</v>
      </c>
      <c r="AD47" s="2">
        <v>2</v>
      </c>
      <c r="AE47" s="2">
        <v>1</v>
      </c>
      <c r="AF47" s="2">
        <v>1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5</v>
      </c>
      <c r="AM47" s="2">
        <v>1</v>
      </c>
      <c r="AN47" s="2">
        <v>4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16">
        <v>0</v>
      </c>
      <c r="BL47" s="16">
        <v>0</v>
      </c>
    </row>
    <row r="48" spans="1:64" x14ac:dyDescent="0.25">
      <c r="A48" s="2">
        <v>46</v>
      </c>
      <c r="B48" s="2" t="s">
        <v>3</v>
      </c>
      <c r="C48" s="2" t="s">
        <v>7</v>
      </c>
      <c r="D48" s="2">
        <v>0</v>
      </c>
      <c r="E48" s="2">
        <v>0</v>
      </c>
      <c r="F48" s="2">
        <v>1</v>
      </c>
      <c r="G48" s="2">
        <v>50</v>
      </c>
      <c r="H48" s="2">
        <v>0</v>
      </c>
      <c r="I48" s="2">
        <v>0</v>
      </c>
      <c r="J48" s="2">
        <v>0</v>
      </c>
      <c r="K48" s="2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f t="shared" si="0"/>
        <v>50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11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16">
        <v>0</v>
      </c>
      <c r="BL48" s="16">
        <v>0</v>
      </c>
    </row>
    <row r="49" spans="1:64" x14ac:dyDescent="0.25">
      <c r="A49" s="2">
        <v>47</v>
      </c>
      <c r="B49" s="2" t="s">
        <v>3</v>
      </c>
      <c r="C49" s="2" t="s">
        <v>8</v>
      </c>
      <c r="D49" s="2">
        <v>0</v>
      </c>
      <c r="E49" s="2">
        <v>0</v>
      </c>
      <c r="F49" s="2">
        <v>1</v>
      </c>
      <c r="G49" s="2">
        <v>46</v>
      </c>
      <c r="H49" s="2">
        <v>0</v>
      </c>
      <c r="I49" s="2">
        <v>0</v>
      </c>
      <c r="J49" s="2">
        <v>0</v>
      </c>
      <c r="K49" s="2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f t="shared" si="0"/>
        <v>46</v>
      </c>
      <c r="Y49" s="2">
        <v>1</v>
      </c>
      <c r="Z49" s="2">
        <v>44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16">
        <v>0</v>
      </c>
      <c r="BL49" s="16">
        <v>0</v>
      </c>
    </row>
    <row r="50" spans="1:64" x14ac:dyDescent="0.25">
      <c r="A50" s="2">
        <v>48</v>
      </c>
      <c r="B50" s="2" t="s">
        <v>9</v>
      </c>
      <c r="C50" s="2">
        <v>1</v>
      </c>
      <c r="D50" s="2">
        <v>0</v>
      </c>
      <c r="E50" s="2">
        <v>0</v>
      </c>
      <c r="F50" s="2">
        <v>1</v>
      </c>
      <c r="G50" s="2">
        <v>24</v>
      </c>
      <c r="H50" s="2">
        <v>0</v>
      </c>
      <c r="I50" s="2">
        <v>0</v>
      </c>
      <c r="J50" s="2">
        <v>0</v>
      </c>
      <c r="K50" s="2">
        <v>0</v>
      </c>
      <c r="L50" s="16">
        <v>1</v>
      </c>
      <c r="M50" s="16">
        <v>1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f t="shared" si="0"/>
        <v>24</v>
      </c>
      <c r="Y50" s="2">
        <v>1</v>
      </c>
      <c r="Z50" s="2">
        <v>162</v>
      </c>
      <c r="AA50" s="2">
        <v>1</v>
      </c>
      <c r="AB50" s="2">
        <v>36</v>
      </c>
      <c r="AC50" s="2">
        <v>1</v>
      </c>
      <c r="AD50" s="2">
        <v>35</v>
      </c>
      <c r="AE50" s="2">
        <v>1</v>
      </c>
      <c r="AF50" s="2">
        <v>1</v>
      </c>
      <c r="AG50" s="2">
        <v>1</v>
      </c>
      <c r="AH50" s="2">
        <v>9</v>
      </c>
      <c r="AI50" s="2">
        <v>1</v>
      </c>
      <c r="AJ50" s="2">
        <v>11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16">
        <v>0</v>
      </c>
      <c r="BL50" s="16">
        <v>0</v>
      </c>
    </row>
    <row r="51" spans="1:64" x14ac:dyDescent="0.25">
      <c r="A51" s="2">
        <v>49</v>
      </c>
      <c r="B51" s="2" t="s">
        <v>9</v>
      </c>
      <c r="C51" s="2">
        <v>4</v>
      </c>
      <c r="D51" s="2">
        <v>0</v>
      </c>
      <c r="E51" s="2">
        <v>0</v>
      </c>
      <c r="F51" s="2">
        <v>1</v>
      </c>
      <c r="G51" s="2">
        <v>75</v>
      </c>
      <c r="H51" s="2">
        <v>0</v>
      </c>
      <c r="I51" s="2">
        <v>0</v>
      </c>
      <c r="J51" s="2">
        <v>0</v>
      </c>
      <c r="K51" s="2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f t="shared" si="0"/>
        <v>75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1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16">
        <v>0</v>
      </c>
      <c r="BL51" s="16">
        <v>0</v>
      </c>
    </row>
    <row r="52" spans="1:64" x14ac:dyDescent="0.25">
      <c r="A52" s="2">
        <v>50</v>
      </c>
      <c r="B52" s="2" t="s">
        <v>9</v>
      </c>
      <c r="C52" s="2">
        <v>17</v>
      </c>
      <c r="D52" s="2">
        <v>0</v>
      </c>
      <c r="E52" s="2">
        <v>0</v>
      </c>
      <c r="F52" s="2">
        <v>1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f t="shared" si="0"/>
        <v>1</v>
      </c>
      <c r="Y52" s="2">
        <v>1</v>
      </c>
      <c r="Z52" s="2">
        <v>31</v>
      </c>
      <c r="AA52" s="2">
        <v>1</v>
      </c>
      <c r="AB52" s="2">
        <v>15</v>
      </c>
      <c r="AC52" s="2">
        <v>1</v>
      </c>
      <c r="AD52" s="2">
        <v>6</v>
      </c>
      <c r="AE52" s="2">
        <v>0</v>
      </c>
      <c r="AF52" s="2">
        <v>0</v>
      </c>
      <c r="AG52" s="2">
        <v>1</v>
      </c>
      <c r="AH52" s="2">
        <v>1</v>
      </c>
      <c r="AI52" s="2">
        <v>0</v>
      </c>
      <c r="AJ52" s="2">
        <v>0</v>
      </c>
      <c r="AK52" s="2">
        <v>1</v>
      </c>
      <c r="AL52" s="2">
        <v>1</v>
      </c>
      <c r="AM52" s="2">
        <v>1</v>
      </c>
      <c r="AN52" s="2">
        <v>3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16">
        <v>0</v>
      </c>
      <c r="BL52" s="16">
        <v>0</v>
      </c>
    </row>
    <row r="53" spans="1:64" x14ac:dyDescent="0.25">
      <c r="A53" s="2">
        <v>51</v>
      </c>
      <c r="B53" s="2" t="s">
        <v>9</v>
      </c>
      <c r="C53" s="2">
        <v>20</v>
      </c>
      <c r="D53" s="2">
        <v>0</v>
      </c>
      <c r="E53" s="2">
        <v>0</v>
      </c>
      <c r="F53" s="2">
        <v>1</v>
      </c>
      <c r="G53" s="2">
        <v>72</v>
      </c>
      <c r="H53" s="2">
        <v>0</v>
      </c>
      <c r="I53" s="2">
        <v>0</v>
      </c>
      <c r="J53" s="2">
        <v>0</v>
      </c>
      <c r="K53" s="2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f t="shared" si="0"/>
        <v>72</v>
      </c>
      <c r="Y53" s="2">
        <v>0</v>
      </c>
      <c r="Z53" s="2">
        <v>0</v>
      </c>
      <c r="AA53" s="2">
        <v>1</v>
      </c>
      <c r="AB53" s="2">
        <v>27</v>
      </c>
      <c r="AC53" s="2">
        <v>1</v>
      </c>
      <c r="AD53" s="2">
        <v>17</v>
      </c>
      <c r="AE53" s="2">
        <v>1</v>
      </c>
      <c r="AF53" s="2">
        <v>5</v>
      </c>
      <c r="AG53" s="2">
        <v>1</v>
      </c>
      <c r="AH53" s="2">
        <v>14</v>
      </c>
      <c r="AI53" s="2">
        <v>1</v>
      </c>
      <c r="AJ53" s="2">
        <v>38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16">
        <v>0</v>
      </c>
      <c r="BL53" s="16">
        <v>0</v>
      </c>
    </row>
    <row r="54" spans="1:64" x14ac:dyDescent="0.25">
      <c r="A54" s="2">
        <v>52</v>
      </c>
      <c r="B54" s="2" t="s">
        <v>9</v>
      </c>
      <c r="C54" s="2">
        <v>25</v>
      </c>
      <c r="D54" s="2">
        <v>1</v>
      </c>
      <c r="E54" s="2">
        <v>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f t="shared" si="0"/>
        <v>5</v>
      </c>
      <c r="Y54" s="2">
        <v>0</v>
      </c>
      <c r="Z54" s="2">
        <v>0</v>
      </c>
      <c r="AA54" s="2">
        <v>1</v>
      </c>
      <c r="AB54" s="2">
        <v>8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2</v>
      </c>
      <c r="AM54" s="2">
        <v>1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16">
        <v>0</v>
      </c>
      <c r="BL54" s="16">
        <v>0</v>
      </c>
    </row>
    <row r="55" spans="1:64" x14ac:dyDescent="0.25">
      <c r="A55" s="2">
        <v>53</v>
      </c>
      <c r="B55" s="2" t="s">
        <v>9</v>
      </c>
      <c r="C55" s="2">
        <v>29</v>
      </c>
      <c r="D55" s="2">
        <v>0</v>
      </c>
      <c r="E55" s="2">
        <v>0</v>
      </c>
      <c r="F55" s="2">
        <v>1</v>
      </c>
      <c r="G55" s="2">
        <v>2</v>
      </c>
      <c r="H55" s="2">
        <v>0</v>
      </c>
      <c r="I55" s="2">
        <v>0</v>
      </c>
      <c r="J55" s="2">
        <v>0</v>
      </c>
      <c r="K55" s="2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f t="shared" si="0"/>
        <v>9</v>
      </c>
      <c r="Y55" s="2">
        <v>1</v>
      </c>
      <c r="Z55" s="2">
        <v>32</v>
      </c>
      <c r="AA55" s="2">
        <v>1</v>
      </c>
      <c r="AB55" s="2">
        <v>35</v>
      </c>
      <c r="AC55" s="2">
        <v>0</v>
      </c>
      <c r="AD55" s="2">
        <v>0</v>
      </c>
      <c r="AE55" s="2">
        <v>1</v>
      </c>
      <c r="AF55" s="2">
        <v>48</v>
      </c>
      <c r="AG55" s="2">
        <v>1</v>
      </c>
      <c r="AH55" s="2">
        <v>5</v>
      </c>
      <c r="AI55" s="2">
        <v>1</v>
      </c>
      <c r="AJ55" s="2">
        <v>8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7</v>
      </c>
      <c r="BG55" s="2">
        <v>0</v>
      </c>
      <c r="BH55" s="2">
        <v>0</v>
      </c>
      <c r="BI55" s="2">
        <v>0</v>
      </c>
      <c r="BJ55" s="2">
        <v>0</v>
      </c>
      <c r="BK55" s="16">
        <v>0</v>
      </c>
      <c r="BL55" s="16">
        <v>0</v>
      </c>
    </row>
    <row r="56" spans="1:64" x14ac:dyDescent="0.25">
      <c r="A56" s="3">
        <v>54</v>
      </c>
      <c r="B56" s="3" t="s">
        <v>9</v>
      </c>
      <c r="C56" s="3">
        <v>33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6">
        <f t="shared" si="0"/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16">
        <v>0</v>
      </c>
      <c r="BL56" s="16">
        <v>0</v>
      </c>
    </row>
    <row r="57" spans="1:64" x14ac:dyDescent="0.25">
      <c r="A57" s="2">
        <v>55</v>
      </c>
      <c r="B57" s="2" t="s">
        <v>9</v>
      </c>
      <c r="C57" s="2">
        <v>36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f t="shared" si="0"/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36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16">
        <v>0</v>
      </c>
      <c r="BL57" s="16">
        <v>0</v>
      </c>
    </row>
    <row r="58" spans="1:64" x14ac:dyDescent="0.25">
      <c r="A58" s="2">
        <v>56</v>
      </c>
      <c r="B58" s="2" t="s">
        <v>9</v>
      </c>
      <c r="C58" s="2">
        <v>39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2">
        <v>1</v>
      </c>
      <c r="S58" s="2">
        <v>10</v>
      </c>
      <c r="T58" s="16">
        <v>0</v>
      </c>
      <c r="U58" s="16">
        <v>0</v>
      </c>
      <c r="V58" s="16">
        <v>0</v>
      </c>
      <c r="W58" s="16">
        <v>0</v>
      </c>
      <c r="X58" s="16">
        <f t="shared" si="0"/>
        <v>0</v>
      </c>
      <c r="Y58" s="2">
        <v>1</v>
      </c>
      <c r="Z58" s="2">
        <v>3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9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16">
        <v>0</v>
      </c>
      <c r="BL58" s="16">
        <v>0</v>
      </c>
    </row>
    <row r="59" spans="1:64" x14ac:dyDescent="0.25">
      <c r="A59" s="2">
        <v>57</v>
      </c>
      <c r="B59" s="2" t="s">
        <v>9</v>
      </c>
      <c r="C59" s="2">
        <v>40</v>
      </c>
      <c r="D59" s="2">
        <v>0</v>
      </c>
      <c r="E59" s="2">
        <v>0</v>
      </c>
      <c r="F59" s="2">
        <v>1</v>
      </c>
      <c r="G59" s="2">
        <v>86</v>
      </c>
      <c r="H59" s="2">
        <v>1</v>
      </c>
      <c r="I59" s="2">
        <v>1</v>
      </c>
      <c r="J59" s="2">
        <v>0</v>
      </c>
      <c r="K59" s="2">
        <v>0</v>
      </c>
      <c r="L59" s="16">
        <v>1</v>
      </c>
      <c r="M59" s="16">
        <v>7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f t="shared" si="0"/>
        <v>87</v>
      </c>
      <c r="Y59" s="2">
        <v>1</v>
      </c>
      <c r="Z59" s="2">
        <v>129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3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16">
        <v>0</v>
      </c>
      <c r="BL59" s="16">
        <v>0</v>
      </c>
    </row>
    <row r="60" spans="1:64" x14ac:dyDescent="0.25">
      <c r="A60" s="2">
        <v>58</v>
      </c>
      <c r="B60" s="2" t="s">
        <v>9</v>
      </c>
      <c r="C60" s="2">
        <v>41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16">
        <v>1</v>
      </c>
      <c r="M60" s="16">
        <v>16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f t="shared" si="0"/>
        <v>5</v>
      </c>
      <c r="Y60" s="2">
        <v>1</v>
      </c>
      <c r="Z60" s="2">
        <v>48</v>
      </c>
      <c r="AA60" s="2">
        <v>1</v>
      </c>
      <c r="AB60" s="2">
        <v>91</v>
      </c>
      <c r="AC60" s="2">
        <v>1</v>
      </c>
      <c r="AD60" s="2">
        <v>33</v>
      </c>
      <c r="AE60" s="2">
        <v>1</v>
      </c>
      <c r="AF60" s="2">
        <v>9</v>
      </c>
      <c r="AG60" s="2">
        <v>1</v>
      </c>
      <c r="AH60" s="2">
        <v>24</v>
      </c>
      <c r="AI60" s="2">
        <v>1</v>
      </c>
      <c r="AJ60" s="2">
        <v>65</v>
      </c>
      <c r="AK60" s="2">
        <v>0</v>
      </c>
      <c r="AL60" s="2">
        <v>0</v>
      </c>
      <c r="AM60" s="2">
        <v>1</v>
      </c>
      <c r="AN60" s="2">
        <v>11</v>
      </c>
      <c r="AO60" s="2">
        <v>0</v>
      </c>
      <c r="AP60" s="2">
        <v>0</v>
      </c>
      <c r="AQ60" s="2">
        <v>1</v>
      </c>
      <c r="AR60" s="2">
        <v>14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5</v>
      </c>
      <c r="BG60" s="2">
        <v>1</v>
      </c>
      <c r="BH60" s="2">
        <v>1</v>
      </c>
      <c r="BI60" s="2">
        <v>0</v>
      </c>
      <c r="BJ60" s="2">
        <v>0</v>
      </c>
      <c r="BK60" s="16">
        <v>0</v>
      </c>
      <c r="BL60" s="16">
        <v>0</v>
      </c>
    </row>
    <row r="61" spans="1:64" x14ac:dyDescent="0.25">
      <c r="A61" s="2">
        <v>59</v>
      </c>
      <c r="B61" s="2" t="s">
        <v>9</v>
      </c>
      <c r="C61" s="2">
        <v>52</v>
      </c>
      <c r="D61" s="2">
        <v>0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16">
        <v>0</v>
      </c>
      <c r="M61" s="16">
        <v>0</v>
      </c>
      <c r="N61" s="16">
        <v>1</v>
      </c>
      <c r="O61" s="16">
        <v>1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f t="shared" si="0"/>
        <v>1</v>
      </c>
      <c r="Y61" s="2">
        <v>0</v>
      </c>
      <c r="Z61" s="2">
        <v>0</v>
      </c>
      <c r="AA61" s="2">
        <v>1</v>
      </c>
      <c r="AB61" s="2">
        <v>3</v>
      </c>
      <c r="AC61" s="2">
        <v>1</v>
      </c>
      <c r="AD61" s="2">
        <v>6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12</v>
      </c>
      <c r="AM61" s="2">
        <v>1</v>
      </c>
      <c r="AN61" s="2">
        <v>3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16">
        <v>0</v>
      </c>
      <c r="BL61" s="16">
        <v>0</v>
      </c>
    </row>
    <row r="62" spans="1:64" x14ac:dyDescent="0.25">
      <c r="A62" s="2">
        <v>60</v>
      </c>
      <c r="B62" s="2" t="s">
        <v>9</v>
      </c>
      <c r="C62" s="2">
        <v>56</v>
      </c>
      <c r="D62" s="2">
        <v>0</v>
      </c>
      <c r="E62" s="2">
        <v>0</v>
      </c>
      <c r="F62" s="2">
        <v>1</v>
      </c>
      <c r="G62" s="2">
        <v>17</v>
      </c>
      <c r="H62" s="2">
        <v>0</v>
      </c>
      <c r="I62" s="2">
        <v>0</v>
      </c>
      <c r="J62" s="2">
        <v>0</v>
      </c>
      <c r="K62" s="2">
        <v>0</v>
      </c>
      <c r="L62" s="16">
        <v>1</v>
      </c>
      <c r="M62" s="16">
        <v>94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f t="shared" si="0"/>
        <v>17</v>
      </c>
      <c r="Y62" s="2">
        <v>1</v>
      </c>
      <c r="Z62" s="2">
        <v>12</v>
      </c>
      <c r="AA62" s="2">
        <v>1</v>
      </c>
      <c r="AB62" s="2">
        <v>3</v>
      </c>
      <c r="AC62" s="2">
        <v>1</v>
      </c>
      <c r="AD62" s="2">
        <v>1</v>
      </c>
      <c r="AE62" s="2">
        <v>1</v>
      </c>
      <c r="AF62" s="2">
        <v>12</v>
      </c>
      <c r="AG62" s="2">
        <v>1</v>
      </c>
      <c r="AH62" s="2">
        <v>1</v>
      </c>
      <c r="AI62" s="2">
        <v>1</v>
      </c>
      <c r="AJ62" s="2">
        <v>15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</v>
      </c>
      <c r="AR62" s="2">
        <v>6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16">
        <v>0</v>
      </c>
      <c r="BL62" s="16">
        <v>0</v>
      </c>
    </row>
    <row r="63" spans="1:64" x14ac:dyDescent="0.25">
      <c r="A63" s="2">
        <v>61</v>
      </c>
      <c r="B63" s="2" t="s">
        <v>9</v>
      </c>
      <c r="C63" s="2">
        <v>57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16">
        <v>0</v>
      </c>
      <c r="M63" s="16">
        <v>0</v>
      </c>
      <c r="N63" s="16">
        <v>1</v>
      </c>
      <c r="O63" s="16">
        <v>17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f t="shared" si="0"/>
        <v>1</v>
      </c>
      <c r="Y63" s="2">
        <v>1</v>
      </c>
      <c r="Z63" s="2">
        <v>24</v>
      </c>
      <c r="AA63" s="2">
        <v>1</v>
      </c>
      <c r="AB63" s="2">
        <v>13</v>
      </c>
      <c r="AC63" s="2">
        <v>1</v>
      </c>
      <c r="AD63" s="2">
        <v>10</v>
      </c>
      <c r="AE63" s="2">
        <v>1</v>
      </c>
      <c r="AF63" s="2">
        <v>58</v>
      </c>
      <c r="AG63" s="2">
        <v>1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1</v>
      </c>
      <c r="AQ63" s="2">
        <v>1</v>
      </c>
      <c r="AR63" s="2">
        <v>19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</v>
      </c>
      <c r="BB63" s="2">
        <v>5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16">
        <v>0</v>
      </c>
      <c r="BL63" s="16">
        <v>0</v>
      </c>
    </row>
    <row r="64" spans="1:64" x14ac:dyDescent="0.25">
      <c r="A64" s="2">
        <v>62</v>
      </c>
      <c r="B64" s="2" t="s">
        <v>9</v>
      </c>
      <c r="C64" s="2">
        <v>65</v>
      </c>
      <c r="D64" s="2">
        <v>0</v>
      </c>
      <c r="E64" s="2">
        <v>0</v>
      </c>
      <c r="F64" s="2">
        <v>1</v>
      </c>
      <c r="G64" s="2">
        <v>16</v>
      </c>
      <c r="H64" s="2">
        <v>0</v>
      </c>
      <c r="I64" s="2">
        <v>0</v>
      </c>
      <c r="J64" s="2">
        <v>0</v>
      </c>
      <c r="K64" s="2">
        <v>0</v>
      </c>
      <c r="L64" s="16">
        <v>1</v>
      </c>
      <c r="M64" s="16">
        <v>3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f t="shared" si="0"/>
        <v>16</v>
      </c>
      <c r="Y64" s="2">
        <v>1</v>
      </c>
      <c r="Z64" s="2">
        <v>9</v>
      </c>
      <c r="AA64" s="2">
        <v>1</v>
      </c>
      <c r="AB64" s="2">
        <v>36</v>
      </c>
      <c r="AC64" s="2">
        <v>1</v>
      </c>
      <c r="AD64" s="2">
        <v>2</v>
      </c>
      <c r="AE64" s="2">
        <v>1</v>
      </c>
      <c r="AF64" s="2">
        <v>10</v>
      </c>
      <c r="AG64" s="2">
        <v>0</v>
      </c>
      <c r="AH64" s="2">
        <v>0</v>
      </c>
      <c r="AI64" s="2">
        <v>1</v>
      </c>
      <c r="AJ64" s="2">
        <v>4</v>
      </c>
      <c r="AK64" s="2">
        <v>0</v>
      </c>
      <c r="AL64" s="2">
        <v>0</v>
      </c>
      <c r="AM64" s="2">
        <v>1</v>
      </c>
      <c r="AN64" s="2">
        <v>1</v>
      </c>
      <c r="AO64" s="2">
        <v>0</v>
      </c>
      <c r="AP64" s="2">
        <v>0</v>
      </c>
      <c r="AQ64" s="2">
        <v>1</v>
      </c>
      <c r="AR64" s="2">
        <v>3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16">
        <v>0</v>
      </c>
      <c r="BL64" s="16">
        <v>0</v>
      </c>
    </row>
    <row r="65" spans="1:64" x14ac:dyDescent="0.25">
      <c r="A65" s="2">
        <v>63</v>
      </c>
      <c r="B65" s="2" t="s">
        <v>9</v>
      </c>
      <c r="C65" s="2">
        <v>73</v>
      </c>
      <c r="D65" s="2">
        <v>0</v>
      </c>
      <c r="E65" s="2">
        <v>0</v>
      </c>
      <c r="F65" s="2">
        <v>1</v>
      </c>
      <c r="G65" s="2">
        <v>2</v>
      </c>
      <c r="H65" s="2">
        <v>0</v>
      </c>
      <c r="I65" s="2">
        <v>0</v>
      </c>
      <c r="J65" s="2">
        <v>0</v>
      </c>
      <c r="K65" s="2">
        <v>0</v>
      </c>
      <c r="L65" s="16">
        <v>1</v>
      </c>
      <c r="M65" s="16">
        <v>3</v>
      </c>
      <c r="N65" s="16">
        <v>1</v>
      </c>
      <c r="O65" s="16">
        <v>4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f t="shared" si="0"/>
        <v>3</v>
      </c>
      <c r="Y65" s="2">
        <v>1</v>
      </c>
      <c r="Z65" s="2">
        <v>39</v>
      </c>
      <c r="AA65" s="2">
        <v>1</v>
      </c>
      <c r="AB65" s="2">
        <v>34</v>
      </c>
      <c r="AC65" s="2">
        <v>1</v>
      </c>
      <c r="AD65" s="2">
        <v>7</v>
      </c>
      <c r="AE65" s="2">
        <v>1</v>
      </c>
      <c r="AF65" s="2">
        <v>12</v>
      </c>
      <c r="AG65" s="2">
        <v>1</v>
      </c>
      <c r="AH65" s="2">
        <v>2</v>
      </c>
      <c r="AI65" s="2">
        <v>1</v>
      </c>
      <c r="AJ65" s="2">
        <v>6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23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1</v>
      </c>
      <c r="BB65" s="2">
        <v>8</v>
      </c>
      <c r="BC65" s="2">
        <v>0</v>
      </c>
      <c r="BD65" s="2">
        <v>0</v>
      </c>
      <c r="BE65" s="2">
        <v>1</v>
      </c>
      <c r="BF65" s="2">
        <v>1</v>
      </c>
      <c r="BG65" s="2">
        <v>1</v>
      </c>
      <c r="BH65" s="2">
        <v>14</v>
      </c>
      <c r="BI65" s="2">
        <v>0</v>
      </c>
      <c r="BJ65" s="2">
        <v>0</v>
      </c>
      <c r="BK65" s="16">
        <v>0</v>
      </c>
      <c r="BL65" s="16">
        <v>0</v>
      </c>
    </row>
    <row r="66" spans="1:64" x14ac:dyDescent="0.25">
      <c r="A66" s="2">
        <v>64</v>
      </c>
      <c r="B66" s="2" t="s">
        <v>9</v>
      </c>
      <c r="C66" s="2">
        <v>77</v>
      </c>
      <c r="D66" s="2">
        <v>0</v>
      </c>
      <c r="E66" s="2">
        <v>0</v>
      </c>
      <c r="F66" s="2">
        <v>1</v>
      </c>
      <c r="G66" s="2">
        <v>4</v>
      </c>
      <c r="H66" s="2">
        <v>0</v>
      </c>
      <c r="I66" s="2">
        <v>0</v>
      </c>
      <c r="J66" s="2">
        <v>0</v>
      </c>
      <c r="K66" s="2">
        <v>0</v>
      </c>
      <c r="L66" s="16">
        <v>1</v>
      </c>
      <c r="M66" s="16">
        <v>62</v>
      </c>
      <c r="N66" s="16">
        <v>1</v>
      </c>
      <c r="O66" s="16">
        <v>7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f t="shared" si="0"/>
        <v>4</v>
      </c>
      <c r="Y66" s="2">
        <v>1</v>
      </c>
      <c r="Z66" s="2">
        <v>48</v>
      </c>
      <c r="AA66" s="2">
        <v>1</v>
      </c>
      <c r="AB66" s="2">
        <v>53</v>
      </c>
      <c r="AC66" s="2">
        <v>1</v>
      </c>
      <c r="AD66" s="2">
        <v>21</v>
      </c>
      <c r="AE66" s="2">
        <v>1</v>
      </c>
      <c r="AF66" s="2">
        <v>22</v>
      </c>
      <c r="AG66" s="2">
        <v>1</v>
      </c>
      <c r="AH66" s="2">
        <v>1</v>
      </c>
      <c r="AI66" s="2">
        <v>1</v>
      </c>
      <c r="AJ66" s="2">
        <v>47</v>
      </c>
      <c r="AK66" s="2">
        <v>0</v>
      </c>
      <c r="AL66" s="2">
        <v>0</v>
      </c>
      <c r="AM66" s="2">
        <v>1</v>
      </c>
      <c r="AN66" s="2">
        <v>1</v>
      </c>
      <c r="AO66" s="2">
        <v>1</v>
      </c>
      <c r="AP66" s="2">
        <v>3</v>
      </c>
      <c r="AQ66" s="2">
        <v>1</v>
      </c>
      <c r="AR66" s="2">
        <v>10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16">
        <v>0</v>
      </c>
      <c r="BL66" s="16">
        <v>0</v>
      </c>
    </row>
    <row r="67" spans="1:64" x14ac:dyDescent="0.25">
      <c r="A67" s="2">
        <v>65</v>
      </c>
      <c r="B67" s="2" t="s">
        <v>9</v>
      </c>
      <c r="C67" s="2">
        <v>80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16">
        <v>0</v>
      </c>
      <c r="M67" s="16">
        <v>0</v>
      </c>
      <c r="N67" s="16">
        <v>0</v>
      </c>
      <c r="O67" s="16">
        <v>0</v>
      </c>
      <c r="P67" s="16">
        <v>1</v>
      </c>
      <c r="Q67" s="16">
        <v>6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f t="shared" si="0"/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2">
        <v>18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16">
        <v>0</v>
      </c>
      <c r="BL67" s="16">
        <v>0</v>
      </c>
    </row>
    <row r="68" spans="1:64" x14ac:dyDescent="0.25">
      <c r="A68" s="2">
        <v>66</v>
      </c>
      <c r="B68" s="2" t="s">
        <v>9</v>
      </c>
      <c r="C68" s="2">
        <v>82</v>
      </c>
      <c r="D68" s="2">
        <v>0</v>
      </c>
      <c r="E68" s="2">
        <v>0</v>
      </c>
      <c r="F68" s="2">
        <v>1</v>
      </c>
      <c r="G68" s="2">
        <v>56</v>
      </c>
      <c r="H68" s="2">
        <v>0</v>
      </c>
      <c r="I68" s="2">
        <v>0</v>
      </c>
      <c r="J68" s="2">
        <v>0</v>
      </c>
      <c r="K68" s="2">
        <v>0</v>
      </c>
      <c r="L68" s="16">
        <v>0</v>
      </c>
      <c r="M68" s="16">
        <v>0</v>
      </c>
      <c r="N68" s="16">
        <v>0</v>
      </c>
      <c r="O68" s="16">
        <v>0</v>
      </c>
      <c r="P68" s="16">
        <v>1</v>
      </c>
      <c r="Q68" s="16">
        <v>52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f t="shared" ref="X68:X90" si="1">(E68+G68+I68+K68+AV68+BF68)</f>
        <v>56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</row>
    <row r="69" spans="1:64" x14ac:dyDescent="0.25">
      <c r="A69" s="2">
        <v>67</v>
      </c>
      <c r="B69" s="2" t="s">
        <v>9</v>
      </c>
      <c r="C69" s="2">
        <v>101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16">
        <v>0</v>
      </c>
      <c r="M69" s="16">
        <v>0</v>
      </c>
      <c r="N69" s="16">
        <v>1</v>
      </c>
      <c r="O69" s="16">
        <v>9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f t="shared" si="1"/>
        <v>0</v>
      </c>
      <c r="Y69" s="2">
        <v>1</v>
      </c>
      <c r="Z69" s="2">
        <v>7</v>
      </c>
      <c r="AA69" s="2">
        <v>1</v>
      </c>
      <c r="AB69" s="2">
        <v>61</v>
      </c>
      <c r="AC69" s="2">
        <v>1</v>
      </c>
      <c r="AD69" s="2">
        <v>112</v>
      </c>
      <c r="AE69" s="2">
        <v>0</v>
      </c>
      <c r="AF69" s="2">
        <v>0</v>
      </c>
      <c r="AG69" s="2">
        <v>1</v>
      </c>
      <c r="AH69" s="2">
        <v>52</v>
      </c>
      <c r="AI69" s="2">
        <v>1</v>
      </c>
      <c r="AJ69" s="2">
        <v>60</v>
      </c>
      <c r="AK69" s="2">
        <v>1</v>
      </c>
      <c r="AL69" s="2">
        <v>7</v>
      </c>
      <c r="AM69" s="2">
        <v>1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1</v>
      </c>
      <c r="BD69" s="16">
        <v>2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</row>
    <row r="70" spans="1:64" x14ac:dyDescent="0.25">
      <c r="A70" s="2">
        <v>68</v>
      </c>
      <c r="B70" s="2" t="s">
        <v>9</v>
      </c>
      <c r="C70" s="2">
        <v>103</v>
      </c>
      <c r="D70" s="2">
        <v>1</v>
      </c>
      <c r="E70" s="2">
        <v>37</v>
      </c>
      <c r="F70" s="2">
        <v>1</v>
      </c>
      <c r="G70" s="2">
        <v>5</v>
      </c>
      <c r="H70" s="2">
        <v>0</v>
      </c>
      <c r="I70" s="2">
        <v>0</v>
      </c>
      <c r="J70" s="2">
        <v>1</v>
      </c>
      <c r="K70" s="2">
        <v>1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f t="shared" si="1"/>
        <v>43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21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16">
        <v>0</v>
      </c>
      <c r="BL70" s="16">
        <v>0</v>
      </c>
    </row>
    <row r="71" spans="1:64" x14ac:dyDescent="0.25">
      <c r="A71" s="2">
        <v>69</v>
      </c>
      <c r="B71" s="2" t="s">
        <v>9</v>
      </c>
      <c r="C71" s="2">
        <v>105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f t="shared" si="1"/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29</v>
      </c>
      <c r="AM71" s="2">
        <v>1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16">
        <v>0</v>
      </c>
      <c r="BL71" s="16">
        <v>0</v>
      </c>
    </row>
    <row r="72" spans="1:64" x14ac:dyDescent="0.25">
      <c r="A72" s="2">
        <v>70</v>
      </c>
      <c r="B72" s="2" t="s">
        <v>9</v>
      </c>
      <c r="C72" s="2">
        <v>113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f t="shared" si="1"/>
        <v>0</v>
      </c>
      <c r="Y72" s="2">
        <v>0</v>
      </c>
      <c r="Z72" s="2">
        <v>0</v>
      </c>
      <c r="AA72" s="2">
        <v>1</v>
      </c>
      <c r="AB72" s="2">
        <v>34</v>
      </c>
      <c r="AC72" s="2">
        <v>1</v>
      </c>
      <c r="AD72" s="2">
        <v>21</v>
      </c>
      <c r="AE72" s="2">
        <v>1</v>
      </c>
      <c r="AF72" s="2">
        <v>9</v>
      </c>
      <c r="AG72" s="2">
        <v>1</v>
      </c>
      <c r="AH72" s="2">
        <v>3</v>
      </c>
      <c r="AI72" s="2">
        <v>0</v>
      </c>
      <c r="AJ72" s="2">
        <v>0</v>
      </c>
      <c r="AK72" s="2">
        <v>0</v>
      </c>
      <c r="AL72" s="2">
        <v>0</v>
      </c>
      <c r="AM72" s="2">
        <v>1</v>
      </c>
      <c r="AN72" s="2">
        <v>2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16">
        <v>0</v>
      </c>
      <c r="BL72" s="16">
        <v>0</v>
      </c>
    </row>
    <row r="73" spans="1:64" x14ac:dyDescent="0.25">
      <c r="A73" s="2">
        <v>71</v>
      </c>
      <c r="B73" s="2" t="s">
        <v>9</v>
      </c>
      <c r="C73" s="2">
        <v>119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16">
        <v>1</v>
      </c>
      <c r="M73" s="16">
        <v>9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f t="shared" si="1"/>
        <v>15</v>
      </c>
      <c r="Y73" s="2">
        <v>1</v>
      </c>
      <c r="Z73" s="2">
        <v>77</v>
      </c>
      <c r="AA73" s="2">
        <v>1</v>
      </c>
      <c r="AB73" s="2">
        <v>142</v>
      </c>
      <c r="AC73" s="2">
        <v>1</v>
      </c>
      <c r="AD73" s="2">
        <v>25</v>
      </c>
      <c r="AE73" s="2">
        <v>1</v>
      </c>
      <c r="AF73" s="2">
        <v>15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3</v>
      </c>
      <c r="AM73" s="2">
        <v>1</v>
      </c>
      <c r="AN73" s="2">
        <v>28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15</v>
      </c>
      <c r="BG73" s="2">
        <v>0</v>
      </c>
      <c r="BH73" s="2">
        <v>0</v>
      </c>
      <c r="BI73" s="2">
        <v>0</v>
      </c>
      <c r="BJ73" s="2">
        <v>0</v>
      </c>
      <c r="BK73" s="16">
        <v>0</v>
      </c>
      <c r="BL73" s="16">
        <v>0</v>
      </c>
    </row>
    <row r="74" spans="1:64" x14ac:dyDescent="0.25">
      <c r="A74" s="2">
        <v>72</v>
      </c>
      <c r="B74" s="2" t="s">
        <v>9</v>
      </c>
      <c r="C74" s="2">
        <v>120</v>
      </c>
      <c r="D74" s="2">
        <v>0</v>
      </c>
      <c r="E74" s="2">
        <v>0</v>
      </c>
      <c r="F74" s="2">
        <v>1</v>
      </c>
      <c r="G74" s="2">
        <v>44</v>
      </c>
      <c r="H74" s="2">
        <v>0</v>
      </c>
      <c r="I74" s="2">
        <v>0</v>
      </c>
      <c r="J74" s="2">
        <v>0</v>
      </c>
      <c r="K74" s="2">
        <v>0</v>
      </c>
      <c r="L74" s="16">
        <v>1</v>
      </c>
      <c r="M74" s="16">
        <v>10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f t="shared" si="1"/>
        <v>45</v>
      </c>
      <c r="Y74" s="2">
        <v>1</v>
      </c>
      <c r="Z74" s="2">
        <v>10</v>
      </c>
      <c r="AA74" s="2">
        <v>1</v>
      </c>
      <c r="AB74" s="2">
        <v>7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4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5</v>
      </c>
      <c r="BI74" s="2">
        <v>0</v>
      </c>
      <c r="BJ74" s="2">
        <v>0</v>
      </c>
      <c r="BK74" s="16">
        <v>0</v>
      </c>
      <c r="BL74" s="16">
        <v>0</v>
      </c>
    </row>
    <row r="75" spans="1:64" x14ac:dyDescent="0.25">
      <c r="A75" s="2">
        <v>73</v>
      </c>
      <c r="B75" s="2" t="s">
        <v>9</v>
      </c>
      <c r="C75" s="2">
        <v>129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16">
        <v>0</v>
      </c>
      <c r="M75" s="16">
        <v>0</v>
      </c>
      <c r="N75" s="16">
        <v>1</v>
      </c>
      <c r="O75" s="16">
        <v>1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f t="shared" si="1"/>
        <v>0</v>
      </c>
      <c r="Y75" s="2">
        <v>1</v>
      </c>
      <c r="Z75" s="2">
        <v>6</v>
      </c>
      <c r="AA75" s="2">
        <v>1</v>
      </c>
      <c r="AB75" s="2">
        <v>19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0</v>
      </c>
      <c r="AJ75" s="2">
        <v>0</v>
      </c>
      <c r="AK75" s="2">
        <v>1</v>
      </c>
      <c r="AL75" s="2">
        <v>12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16">
        <v>0</v>
      </c>
      <c r="BL75" s="16">
        <v>0</v>
      </c>
    </row>
    <row r="76" spans="1:64" x14ac:dyDescent="0.25">
      <c r="A76" s="2">
        <v>74</v>
      </c>
      <c r="B76" s="2" t="s">
        <v>9</v>
      </c>
      <c r="C76" s="2">
        <v>150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f t="shared" si="1"/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22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</v>
      </c>
      <c r="AL76" s="2">
        <v>22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16">
        <v>0</v>
      </c>
      <c r="BL76" s="16">
        <v>0</v>
      </c>
    </row>
    <row r="77" spans="1:64" x14ac:dyDescent="0.25">
      <c r="A77" s="2">
        <v>75</v>
      </c>
      <c r="B77" s="2" t="s">
        <v>9</v>
      </c>
      <c r="C77" s="2">
        <v>161</v>
      </c>
      <c r="D77" s="2">
        <v>0</v>
      </c>
      <c r="E77" s="2">
        <v>0</v>
      </c>
      <c r="F77" s="2">
        <v>1</v>
      </c>
      <c r="G77" s="2">
        <v>8</v>
      </c>
      <c r="H77" s="2">
        <v>0</v>
      </c>
      <c r="I77" s="2">
        <v>0</v>
      </c>
      <c r="J77" s="2">
        <v>0</v>
      </c>
      <c r="K77" s="2">
        <v>0</v>
      </c>
      <c r="L77" s="16">
        <v>1</v>
      </c>
      <c r="M77" s="16">
        <v>1</v>
      </c>
      <c r="N77" s="16">
        <v>1</v>
      </c>
      <c r="O77" s="16">
        <v>3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f t="shared" si="1"/>
        <v>8</v>
      </c>
      <c r="Y77" s="2">
        <v>1</v>
      </c>
      <c r="Z77" s="2">
        <v>220</v>
      </c>
      <c r="AA77" s="2">
        <v>1</v>
      </c>
      <c r="AB77" s="2">
        <v>72</v>
      </c>
      <c r="AC77" s="2">
        <v>1</v>
      </c>
      <c r="AD77" s="2">
        <v>61</v>
      </c>
      <c r="AE77" s="2">
        <v>1</v>
      </c>
      <c r="AF77" s="2">
        <v>11</v>
      </c>
      <c r="AG77" s="2">
        <v>1</v>
      </c>
      <c r="AH77" s="2">
        <v>25</v>
      </c>
      <c r="AI77" s="2">
        <v>1</v>
      </c>
      <c r="AJ77" s="2">
        <v>115</v>
      </c>
      <c r="AK77" s="2">
        <v>0</v>
      </c>
      <c r="AL77" s="2">
        <v>0</v>
      </c>
      <c r="AM77" s="2">
        <v>1</v>
      </c>
      <c r="AN77" s="2">
        <v>10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16">
        <v>0</v>
      </c>
      <c r="BL77" s="16">
        <v>0</v>
      </c>
    </row>
    <row r="78" spans="1:64" x14ac:dyDescent="0.25">
      <c r="A78" s="2">
        <v>76</v>
      </c>
      <c r="B78" s="2" t="s">
        <v>9</v>
      </c>
      <c r="C78" s="2">
        <v>178</v>
      </c>
      <c r="D78" s="2">
        <v>0</v>
      </c>
      <c r="E78" s="2">
        <v>0</v>
      </c>
      <c r="F78" s="2">
        <v>1</v>
      </c>
      <c r="G78" s="2">
        <v>166</v>
      </c>
      <c r="H78" s="2">
        <v>0</v>
      </c>
      <c r="I78" s="2">
        <v>0</v>
      </c>
      <c r="J78" s="2">
        <v>0</v>
      </c>
      <c r="K78" s="2">
        <v>0</v>
      </c>
      <c r="L78" s="16">
        <v>1</v>
      </c>
      <c r="M78" s="16">
        <v>27</v>
      </c>
      <c r="N78" s="16">
        <v>0</v>
      </c>
      <c r="O78" s="16">
        <v>0</v>
      </c>
      <c r="P78" s="16">
        <v>1</v>
      </c>
      <c r="Q78" s="16">
        <v>7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f t="shared" si="1"/>
        <v>167</v>
      </c>
      <c r="Y78" s="2">
        <v>1</v>
      </c>
      <c r="Z78" s="2">
        <v>8</v>
      </c>
      <c r="AA78" s="2">
        <v>1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1</v>
      </c>
      <c r="AK78" s="2">
        <v>1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16">
        <v>1</v>
      </c>
      <c r="BL78" s="16">
        <v>1</v>
      </c>
    </row>
    <row r="79" spans="1:64" x14ac:dyDescent="0.25">
      <c r="A79" s="2">
        <v>77</v>
      </c>
      <c r="B79" s="2" t="s">
        <v>9</v>
      </c>
      <c r="C79" s="2">
        <v>193</v>
      </c>
      <c r="D79" s="2">
        <v>0</v>
      </c>
      <c r="E79" s="2">
        <v>0</v>
      </c>
      <c r="F79" s="2">
        <v>1</v>
      </c>
      <c r="G79" s="2">
        <v>187</v>
      </c>
      <c r="H79" s="2">
        <v>0</v>
      </c>
      <c r="I79" s="2">
        <v>0</v>
      </c>
      <c r="J79" s="2">
        <v>0</v>
      </c>
      <c r="K79" s="2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f t="shared" si="1"/>
        <v>190</v>
      </c>
      <c r="Y79" s="2">
        <v>1</v>
      </c>
      <c r="Z79" s="2">
        <v>359</v>
      </c>
      <c r="AA79" s="2">
        <v>1</v>
      </c>
      <c r="AB79" s="2">
        <v>18</v>
      </c>
      <c r="AC79" s="2">
        <v>0</v>
      </c>
      <c r="AD79" s="2">
        <v>0</v>
      </c>
      <c r="AE79" s="2">
        <v>0</v>
      </c>
      <c r="AF79" s="2">
        <v>0</v>
      </c>
      <c r="AG79" s="2">
        <v>1</v>
      </c>
      <c r="AH79" s="2">
        <v>2</v>
      </c>
      <c r="AI79" s="2">
        <v>1</v>
      </c>
      <c r="AJ79" s="2">
        <v>16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</v>
      </c>
      <c r="AR79" s="2">
        <v>7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3</v>
      </c>
      <c r="BG79" s="2">
        <v>1</v>
      </c>
      <c r="BH79" s="2">
        <v>2</v>
      </c>
      <c r="BI79" s="2">
        <v>0</v>
      </c>
      <c r="BJ79" s="2">
        <v>0</v>
      </c>
      <c r="BK79" s="16">
        <v>0</v>
      </c>
      <c r="BL79" s="16">
        <v>0</v>
      </c>
    </row>
    <row r="80" spans="1:64" x14ac:dyDescent="0.25">
      <c r="A80" s="2">
        <v>78</v>
      </c>
      <c r="B80" s="2" t="s">
        <v>9</v>
      </c>
      <c r="C80" s="2">
        <v>201</v>
      </c>
      <c r="D80" s="2">
        <v>0</v>
      </c>
      <c r="E80" s="2">
        <v>0</v>
      </c>
      <c r="F80" s="2">
        <v>1</v>
      </c>
      <c r="G80" s="2">
        <v>101</v>
      </c>
      <c r="H80" s="2">
        <v>0</v>
      </c>
      <c r="I80" s="2">
        <v>0</v>
      </c>
      <c r="J80" s="2">
        <v>0</v>
      </c>
      <c r="K80" s="2">
        <v>0</v>
      </c>
      <c r="L80" s="16">
        <v>0</v>
      </c>
      <c r="M80" s="16">
        <v>0</v>
      </c>
      <c r="N80" s="16">
        <v>0</v>
      </c>
      <c r="O80" s="16">
        <v>0</v>
      </c>
      <c r="P80" s="16">
        <v>1</v>
      </c>
      <c r="Q80" s="16">
        <v>5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f t="shared" si="1"/>
        <v>101</v>
      </c>
      <c r="Y80" s="2">
        <v>1</v>
      </c>
      <c r="Z80" s="2">
        <v>7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1</v>
      </c>
      <c r="AK80" s="2">
        <v>1</v>
      </c>
      <c r="AL80" s="2">
        <v>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16">
        <v>0</v>
      </c>
      <c r="BL80" s="16">
        <v>0</v>
      </c>
    </row>
    <row r="81" spans="1:65" x14ac:dyDescent="0.25">
      <c r="A81" s="2">
        <v>79</v>
      </c>
      <c r="B81" s="2" t="s">
        <v>9</v>
      </c>
      <c r="C81" s="2">
        <v>202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6">
        <v>0</v>
      </c>
      <c r="M81" s="16">
        <v>0</v>
      </c>
      <c r="N81" s="16">
        <v>1</v>
      </c>
      <c r="O81" s="16">
        <v>4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f t="shared" si="1"/>
        <v>0</v>
      </c>
      <c r="Y81" s="2">
        <v>0</v>
      </c>
      <c r="Z81" s="2">
        <v>0</v>
      </c>
      <c r="AA81" s="2">
        <v>1</v>
      </c>
      <c r="AB81" s="2">
        <v>37</v>
      </c>
      <c r="AC81" s="2">
        <v>1</v>
      </c>
      <c r="AD81" s="2">
        <v>7</v>
      </c>
      <c r="AE81" s="2">
        <v>0</v>
      </c>
      <c r="AF81" s="2">
        <v>0</v>
      </c>
      <c r="AG81" s="2">
        <v>0</v>
      </c>
      <c r="AH81" s="2">
        <v>0</v>
      </c>
      <c r="AI81" s="2">
        <v>1</v>
      </c>
      <c r="AJ81" s="2">
        <v>2</v>
      </c>
      <c r="AK81" s="2">
        <v>1</v>
      </c>
      <c r="AL81" s="2">
        <v>5</v>
      </c>
      <c r="AM81" s="2">
        <v>1</v>
      </c>
      <c r="AN81" s="2">
        <v>3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16">
        <v>0</v>
      </c>
      <c r="BL81" s="16">
        <v>0</v>
      </c>
    </row>
    <row r="82" spans="1:65" x14ac:dyDescent="0.25">
      <c r="A82" s="2">
        <v>80</v>
      </c>
      <c r="B82" s="2" t="s">
        <v>9</v>
      </c>
      <c r="C82" s="2">
        <v>203</v>
      </c>
      <c r="D82" s="2">
        <v>0</v>
      </c>
      <c r="E82" s="2">
        <v>0</v>
      </c>
      <c r="F82" s="2">
        <v>1</v>
      </c>
      <c r="G82" s="2">
        <v>37</v>
      </c>
      <c r="H82" s="2">
        <v>0</v>
      </c>
      <c r="I82" s="2">
        <v>0</v>
      </c>
      <c r="J82" s="2">
        <v>0</v>
      </c>
      <c r="K82" s="2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f t="shared" si="1"/>
        <v>37</v>
      </c>
      <c r="Y82" s="2">
        <v>0</v>
      </c>
      <c r="Z82" s="2">
        <v>0</v>
      </c>
      <c r="AA82" s="2">
        <v>1</v>
      </c>
      <c r="AB82" s="2">
        <v>12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19</v>
      </c>
      <c r="AM82" s="2">
        <v>1</v>
      </c>
      <c r="AN82" s="2">
        <v>2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16">
        <v>0</v>
      </c>
      <c r="BL82" s="16">
        <v>0</v>
      </c>
    </row>
    <row r="83" spans="1:65" x14ac:dyDescent="0.25">
      <c r="A83" s="2">
        <v>81</v>
      </c>
      <c r="B83" s="2" t="s">
        <v>9</v>
      </c>
      <c r="C83" s="2">
        <v>204</v>
      </c>
      <c r="D83" s="2">
        <v>0</v>
      </c>
      <c r="E83" s="2">
        <v>0</v>
      </c>
      <c r="F83" s="2">
        <v>1</v>
      </c>
      <c r="G83" s="2">
        <v>156</v>
      </c>
      <c r="H83" s="2">
        <v>1</v>
      </c>
      <c r="I83" s="2">
        <v>2</v>
      </c>
      <c r="J83" s="2">
        <v>0</v>
      </c>
      <c r="K83" s="2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f t="shared" si="1"/>
        <v>158</v>
      </c>
      <c r="Y83" s="2">
        <v>1</v>
      </c>
      <c r="Z83" s="2">
        <v>116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16">
        <v>0</v>
      </c>
      <c r="BL83" s="16">
        <v>0</v>
      </c>
    </row>
    <row r="84" spans="1:65" x14ac:dyDescent="0.25">
      <c r="A84" s="2">
        <v>82</v>
      </c>
      <c r="B84" s="2" t="s">
        <v>10</v>
      </c>
      <c r="C84" s="2">
        <v>5</v>
      </c>
      <c r="D84" s="2">
        <v>0</v>
      </c>
      <c r="E84" s="2">
        <v>0</v>
      </c>
      <c r="F84" s="2">
        <v>1</v>
      </c>
      <c r="G84" s="2">
        <v>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18</v>
      </c>
      <c r="P84" s="2">
        <v>0</v>
      </c>
      <c r="Q84" s="2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f t="shared" si="1"/>
        <v>2</v>
      </c>
      <c r="Y84" s="2">
        <v>1</v>
      </c>
      <c r="Z84" s="2">
        <v>1</v>
      </c>
      <c r="AA84" s="2">
        <v>1</v>
      </c>
      <c r="AB84" s="2">
        <v>75</v>
      </c>
      <c r="AC84" s="2">
        <v>1</v>
      </c>
      <c r="AD84" s="2">
        <v>286</v>
      </c>
      <c r="AE84" s="2">
        <v>1</v>
      </c>
      <c r="AF84" s="2">
        <v>4</v>
      </c>
      <c r="AG84" s="2">
        <v>0</v>
      </c>
      <c r="AH84" s="2">
        <v>0</v>
      </c>
      <c r="AI84" s="2">
        <v>1</v>
      </c>
      <c r="AJ84" s="2">
        <v>29</v>
      </c>
      <c r="AK84" s="2">
        <v>1</v>
      </c>
      <c r="AL84" s="2">
        <v>38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16">
        <v>0</v>
      </c>
      <c r="BL84" s="16">
        <v>0</v>
      </c>
    </row>
    <row r="85" spans="1:65" x14ac:dyDescent="0.25">
      <c r="A85" s="2">
        <v>83</v>
      </c>
      <c r="B85" s="2" t="s">
        <v>10</v>
      </c>
      <c r="C85" s="2">
        <v>48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f t="shared" si="1"/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</v>
      </c>
      <c r="AL85" s="2">
        <v>14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16">
        <v>0</v>
      </c>
      <c r="BL85" s="16">
        <v>0</v>
      </c>
    </row>
    <row r="86" spans="1:65" x14ac:dyDescent="0.25">
      <c r="A86" s="2">
        <v>84</v>
      </c>
      <c r="B86" s="2" t="s">
        <v>10</v>
      </c>
      <c r="C86" s="2">
        <v>10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f t="shared" si="1"/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1</v>
      </c>
      <c r="AL86" s="2">
        <v>5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16">
        <v>0</v>
      </c>
      <c r="BL86" s="16">
        <v>0</v>
      </c>
    </row>
    <row r="87" spans="1:65" x14ac:dyDescent="0.25">
      <c r="A87" s="2">
        <v>85</v>
      </c>
      <c r="B87" s="2" t="s">
        <v>10</v>
      </c>
      <c r="C87" s="2">
        <v>17</v>
      </c>
      <c r="D87" s="2">
        <v>0</v>
      </c>
      <c r="E87" s="2">
        <v>0</v>
      </c>
      <c r="F87" s="2">
        <v>1</v>
      </c>
      <c r="G87" s="2">
        <v>3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2</v>
      </c>
      <c r="N87" s="2">
        <v>1</v>
      </c>
      <c r="O87" s="2">
        <v>2</v>
      </c>
      <c r="P87" s="2">
        <v>1</v>
      </c>
      <c r="Q87" s="2">
        <v>277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f t="shared" si="1"/>
        <v>3</v>
      </c>
      <c r="Y87" s="2">
        <v>1</v>
      </c>
      <c r="Z87" s="2">
        <v>3</v>
      </c>
      <c r="AA87" s="2">
        <v>1</v>
      </c>
      <c r="AB87" s="2">
        <v>24</v>
      </c>
      <c r="AC87" s="2">
        <v>1</v>
      </c>
      <c r="AD87" s="2">
        <v>37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16">
        <v>0</v>
      </c>
      <c r="BL87" s="16">
        <v>0</v>
      </c>
    </row>
    <row r="88" spans="1:65" x14ac:dyDescent="0.25">
      <c r="A88" s="2">
        <v>86</v>
      </c>
      <c r="B88" s="2" t="s">
        <v>10</v>
      </c>
      <c r="C88" s="2" t="s">
        <v>11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f t="shared" si="1"/>
        <v>0</v>
      </c>
      <c r="Y88" s="2">
        <v>1</v>
      </c>
      <c r="Z88" s="2">
        <v>13</v>
      </c>
      <c r="AA88" s="2">
        <v>1</v>
      </c>
      <c r="AB88" s="2">
        <v>25</v>
      </c>
      <c r="AC88" s="2">
        <v>1</v>
      </c>
      <c r="AD88" s="2">
        <v>3</v>
      </c>
      <c r="AE88" s="2">
        <v>1</v>
      </c>
      <c r="AF88" s="2">
        <v>1</v>
      </c>
      <c r="AG88" s="2">
        <v>0</v>
      </c>
      <c r="AH88" s="2">
        <v>0</v>
      </c>
      <c r="AI88" s="2">
        <v>1</v>
      </c>
      <c r="AJ88" s="2">
        <v>6</v>
      </c>
      <c r="AK88" s="2">
        <v>1</v>
      </c>
      <c r="AL88" s="2">
        <v>2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16">
        <v>0</v>
      </c>
      <c r="BL88" s="16">
        <v>0</v>
      </c>
    </row>
    <row r="89" spans="1:65" x14ac:dyDescent="0.25">
      <c r="A89" s="2">
        <v>87</v>
      </c>
      <c r="B89" s="2" t="s">
        <v>10</v>
      </c>
      <c r="C89" s="2">
        <v>24</v>
      </c>
      <c r="D89" s="2">
        <v>1</v>
      </c>
      <c r="E89" s="2">
        <v>72</v>
      </c>
      <c r="F89" s="2">
        <v>1</v>
      </c>
      <c r="G89" s="2">
        <v>28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f t="shared" si="1"/>
        <v>100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3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1</v>
      </c>
      <c r="AK89" s="2">
        <v>0</v>
      </c>
      <c r="AL89" s="2">
        <v>0</v>
      </c>
      <c r="AM89" s="2">
        <v>1</v>
      </c>
      <c r="AN89" s="2">
        <v>6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16">
        <v>0</v>
      </c>
      <c r="BL89" s="16">
        <v>0</v>
      </c>
    </row>
    <row r="90" spans="1:65" x14ac:dyDescent="0.25">
      <c r="A90" s="2">
        <v>88</v>
      </c>
      <c r="B90" s="2" t="s">
        <v>10</v>
      </c>
      <c r="C90" s="2">
        <v>61</v>
      </c>
      <c r="D90" s="2">
        <v>0</v>
      </c>
      <c r="E90" s="2">
        <v>0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20</v>
      </c>
      <c r="N90" s="2">
        <v>0</v>
      </c>
      <c r="O90" s="2">
        <v>0</v>
      </c>
      <c r="P90" s="2">
        <v>0</v>
      </c>
      <c r="Q90" s="2">
        <v>0</v>
      </c>
      <c r="R90" s="16">
        <v>0</v>
      </c>
      <c r="S90" s="16">
        <v>0</v>
      </c>
      <c r="T90" s="16">
        <v>0</v>
      </c>
      <c r="U90" s="16">
        <v>0</v>
      </c>
      <c r="V90" s="2">
        <v>1</v>
      </c>
      <c r="W90" s="2">
        <v>11</v>
      </c>
      <c r="X90" s="16">
        <f t="shared" si="1"/>
        <v>20</v>
      </c>
      <c r="Y90" s="2">
        <v>1</v>
      </c>
      <c r="Z90" s="2">
        <v>57</v>
      </c>
      <c r="AA90" s="2">
        <v>1</v>
      </c>
      <c r="AB90" s="2">
        <v>29</v>
      </c>
      <c r="AC90" s="2">
        <v>1</v>
      </c>
      <c r="AD90" s="2">
        <v>44</v>
      </c>
      <c r="AE90" s="2">
        <v>1</v>
      </c>
      <c r="AF90" s="2">
        <v>127</v>
      </c>
      <c r="AG90" s="2">
        <v>0</v>
      </c>
      <c r="AH90" s="2">
        <v>0</v>
      </c>
      <c r="AI90" s="2">
        <v>1</v>
      </c>
      <c r="AJ90" s="2">
        <v>82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32</v>
      </c>
      <c r="AQ90" s="2">
        <v>1</v>
      </c>
      <c r="AR90" s="2">
        <v>5</v>
      </c>
      <c r="AS90" s="2">
        <v>0</v>
      </c>
      <c r="AT90" s="2">
        <v>0</v>
      </c>
      <c r="AU90" s="2">
        <v>1</v>
      </c>
      <c r="AV90" s="2">
        <v>12</v>
      </c>
      <c r="AW90" s="2">
        <v>1</v>
      </c>
      <c r="AX90" s="2">
        <v>39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7</v>
      </c>
      <c r="BG90" s="2">
        <v>0</v>
      </c>
      <c r="BH90" s="2">
        <v>0</v>
      </c>
      <c r="BI90" s="2">
        <v>0</v>
      </c>
      <c r="BJ90" s="2">
        <v>0</v>
      </c>
      <c r="BK90" s="16">
        <v>0</v>
      </c>
      <c r="BL90" s="16">
        <v>0</v>
      </c>
    </row>
    <row r="92" spans="1:65" x14ac:dyDescent="0.25">
      <c r="C92" s="17" t="s">
        <v>25</v>
      </c>
      <c r="D92" s="18">
        <f>SUM(D3:D90)</f>
        <v>14</v>
      </c>
      <c r="E92" s="18">
        <f t="shared" ref="E92:BL92" si="2">SUM(E3:E90)</f>
        <v>403</v>
      </c>
      <c r="F92" s="18">
        <f t="shared" si="2"/>
        <v>49</v>
      </c>
      <c r="G92" s="18">
        <f t="shared" si="2"/>
        <v>2245</v>
      </c>
      <c r="H92" s="18">
        <f t="shared" si="2"/>
        <v>4</v>
      </c>
      <c r="I92" s="18">
        <f t="shared" si="2"/>
        <v>5</v>
      </c>
      <c r="J92" s="18">
        <f t="shared" si="2"/>
        <v>2</v>
      </c>
      <c r="K92" s="18">
        <f t="shared" si="2"/>
        <v>2</v>
      </c>
      <c r="L92" s="18">
        <f t="shared" si="2"/>
        <v>20</v>
      </c>
      <c r="M92" s="18">
        <f t="shared" si="2"/>
        <v>455</v>
      </c>
      <c r="N92" s="18">
        <f t="shared" si="2"/>
        <v>18</v>
      </c>
      <c r="O92" s="18">
        <f t="shared" si="2"/>
        <v>104</v>
      </c>
      <c r="P92" s="18">
        <f t="shared" si="2"/>
        <v>13</v>
      </c>
      <c r="Q92" s="18">
        <f t="shared" si="2"/>
        <v>757</v>
      </c>
      <c r="R92" s="18">
        <f t="shared" si="2"/>
        <v>1</v>
      </c>
      <c r="S92" s="18">
        <f t="shared" si="2"/>
        <v>10</v>
      </c>
      <c r="T92" s="18">
        <f t="shared" si="2"/>
        <v>1</v>
      </c>
      <c r="U92" s="18">
        <f t="shared" si="2"/>
        <v>1</v>
      </c>
      <c r="V92" s="18">
        <f t="shared" si="2"/>
        <v>1</v>
      </c>
      <c r="W92" s="18">
        <f t="shared" si="2"/>
        <v>11</v>
      </c>
      <c r="X92" s="18"/>
      <c r="Y92" s="18">
        <f t="shared" si="2"/>
        <v>52</v>
      </c>
      <c r="Z92" s="18">
        <f t="shared" si="2"/>
        <v>2308</v>
      </c>
      <c r="AA92" s="18">
        <f t="shared" si="2"/>
        <v>50</v>
      </c>
      <c r="AB92" s="18">
        <f t="shared" si="2"/>
        <v>1585</v>
      </c>
      <c r="AC92" s="18">
        <f t="shared" si="2"/>
        <v>43</v>
      </c>
      <c r="AD92" s="18">
        <f t="shared" si="2"/>
        <v>1074</v>
      </c>
      <c r="AE92" s="18">
        <f t="shared" si="2"/>
        <v>27</v>
      </c>
      <c r="AF92" s="18">
        <f t="shared" si="2"/>
        <v>1070</v>
      </c>
      <c r="AG92" s="18">
        <f t="shared" si="2"/>
        <v>33</v>
      </c>
      <c r="AH92" s="18">
        <f t="shared" si="2"/>
        <v>326</v>
      </c>
      <c r="AI92" s="18">
        <f t="shared" si="2"/>
        <v>26</v>
      </c>
      <c r="AJ92" s="18">
        <f t="shared" si="2"/>
        <v>571</v>
      </c>
      <c r="AK92" s="18">
        <f t="shared" si="2"/>
        <v>45</v>
      </c>
      <c r="AL92" s="18">
        <f t="shared" si="2"/>
        <v>944</v>
      </c>
      <c r="AM92" s="18">
        <f t="shared" si="2"/>
        <v>27</v>
      </c>
      <c r="AN92" s="18">
        <f t="shared" si="2"/>
        <v>202</v>
      </c>
      <c r="AO92" s="18">
        <f t="shared" si="2"/>
        <v>9</v>
      </c>
      <c r="AP92" s="18">
        <f t="shared" si="2"/>
        <v>134</v>
      </c>
      <c r="AQ92" s="18">
        <f t="shared" si="2"/>
        <v>12</v>
      </c>
      <c r="AR92" s="18">
        <f t="shared" si="2"/>
        <v>215</v>
      </c>
      <c r="AS92" s="18">
        <f t="shared" si="2"/>
        <v>2</v>
      </c>
      <c r="AT92" s="18">
        <f t="shared" si="2"/>
        <v>6</v>
      </c>
      <c r="AU92" s="18">
        <f t="shared" si="2"/>
        <v>5</v>
      </c>
      <c r="AV92" s="18">
        <f t="shared" si="2"/>
        <v>22</v>
      </c>
      <c r="AW92" s="18">
        <f t="shared" si="2"/>
        <v>3</v>
      </c>
      <c r="AX92" s="18">
        <f t="shared" si="2"/>
        <v>50</v>
      </c>
      <c r="AY92" s="18">
        <f t="shared" si="2"/>
        <v>2</v>
      </c>
      <c r="AZ92" s="18">
        <f t="shared" si="2"/>
        <v>2</v>
      </c>
      <c r="BA92" s="18">
        <f t="shared" si="2"/>
        <v>4</v>
      </c>
      <c r="BB92" s="18">
        <f t="shared" si="2"/>
        <v>16</v>
      </c>
      <c r="BC92" s="18">
        <f t="shared" si="2"/>
        <v>3</v>
      </c>
      <c r="BD92" s="18">
        <f t="shared" si="2"/>
        <v>4</v>
      </c>
      <c r="BE92" s="18">
        <f t="shared" si="2"/>
        <v>8</v>
      </c>
      <c r="BF92" s="18">
        <f t="shared" si="2"/>
        <v>40</v>
      </c>
      <c r="BG92" s="18">
        <f t="shared" si="2"/>
        <v>5</v>
      </c>
      <c r="BH92" s="18">
        <f t="shared" si="2"/>
        <v>23</v>
      </c>
      <c r="BI92" s="18">
        <f t="shared" si="2"/>
        <v>1</v>
      </c>
      <c r="BJ92" s="18">
        <f t="shared" si="2"/>
        <v>2</v>
      </c>
      <c r="BK92" s="18">
        <f t="shared" si="2"/>
        <v>1</v>
      </c>
      <c r="BL92" s="18">
        <f t="shared" si="2"/>
        <v>1</v>
      </c>
    </row>
    <row r="94" spans="1:65" x14ac:dyDescent="0.25">
      <c r="C94" t="s">
        <v>25</v>
      </c>
      <c r="D94" s="2">
        <v>14</v>
      </c>
      <c r="E94" s="2">
        <v>403</v>
      </c>
      <c r="F94">
        <v>49</v>
      </c>
      <c r="G94">
        <v>2245</v>
      </c>
      <c r="H94">
        <v>4</v>
      </c>
      <c r="I94">
        <v>5</v>
      </c>
      <c r="J94">
        <v>2</v>
      </c>
      <c r="K94">
        <v>2</v>
      </c>
      <c r="L94">
        <v>20</v>
      </c>
      <c r="M94">
        <v>455</v>
      </c>
      <c r="N94">
        <v>18</v>
      </c>
      <c r="O94">
        <v>104</v>
      </c>
      <c r="P94">
        <v>13</v>
      </c>
      <c r="Q94">
        <v>757</v>
      </c>
      <c r="R94">
        <v>1</v>
      </c>
      <c r="S94">
        <v>10</v>
      </c>
      <c r="T94">
        <v>1</v>
      </c>
      <c r="U94">
        <v>1</v>
      </c>
      <c r="V94">
        <v>1</v>
      </c>
      <c r="W94">
        <v>11</v>
      </c>
      <c r="Y94" s="2">
        <v>52</v>
      </c>
      <c r="Z94" s="2">
        <v>2308</v>
      </c>
      <c r="AA94" s="2">
        <v>50</v>
      </c>
      <c r="AB94" s="2">
        <v>1585</v>
      </c>
      <c r="AC94" s="2">
        <v>43</v>
      </c>
      <c r="AD94" s="2">
        <v>1074</v>
      </c>
      <c r="AE94" s="2">
        <v>27</v>
      </c>
      <c r="AF94" s="2">
        <v>1070</v>
      </c>
      <c r="AG94" s="2">
        <v>33</v>
      </c>
      <c r="AH94" s="2">
        <v>326</v>
      </c>
      <c r="AI94" s="2">
        <v>26</v>
      </c>
      <c r="AJ94" s="2">
        <v>571</v>
      </c>
      <c r="AK94" s="2">
        <v>45</v>
      </c>
      <c r="AL94" s="2">
        <v>944</v>
      </c>
      <c r="AM94" s="2">
        <v>27</v>
      </c>
      <c r="AN94" s="2">
        <v>202</v>
      </c>
      <c r="AO94" s="2">
        <v>9</v>
      </c>
      <c r="AP94" s="2">
        <v>134</v>
      </c>
      <c r="AQ94" s="2">
        <v>12</v>
      </c>
      <c r="AR94" s="2">
        <v>215</v>
      </c>
      <c r="AS94" s="2">
        <v>2</v>
      </c>
      <c r="AT94" s="2">
        <v>6</v>
      </c>
      <c r="AU94" s="2">
        <v>5</v>
      </c>
      <c r="AV94" s="2">
        <v>22</v>
      </c>
      <c r="AW94" s="2">
        <v>3</v>
      </c>
      <c r="AX94" s="2">
        <v>50</v>
      </c>
      <c r="AY94">
        <v>2</v>
      </c>
      <c r="AZ94">
        <v>2</v>
      </c>
      <c r="BA94">
        <v>4</v>
      </c>
      <c r="BB94">
        <v>16</v>
      </c>
      <c r="BC94">
        <v>3</v>
      </c>
      <c r="BD94">
        <v>4</v>
      </c>
      <c r="BE94">
        <v>8</v>
      </c>
      <c r="BF94">
        <v>40</v>
      </c>
      <c r="BG94">
        <v>5</v>
      </c>
      <c r="BH94">
        <v>23</v>
      </c>
      <c r="BI94">
        <v>1</v>
      </c>
      <c r="BJ94">
        <v>2</v>
      </c>
      <c r="BK94">
        <v>1</v>
      </c>
      <c r="BL94">
        <v>1</v>
      </c>
      <c r="BM94" t="s">
        <v>76</v>
      </c>
    </row>
    <row r="95" spans="1:65" x14ac:dyDescent="0.25">
      <c r="BM95">
        <f>SUM(E94,G94,I94,K94,M94,O94,Q94,S94,U94,W94,Z94,AB94,AD94,AF94,AH94,AJ94,AL94,AP94,BN95,AN94,AR94,AT94,AV94,AX94,AZ94,BB94,BD94,BF94,BH94,BJ94,BL94)</f>
        <v>12588</v>
      </c>
    </row>
    <row r="98" spans="1:16" ht="15.75" thickBot="1" x14ac:dyDescent="0.3">
      <c r="A98" s="1" t="s">
        <v>0</v>
      </c>
      <c r="B98" s="1" t="s">
        <v>1</v>
      </c>
      <c r="C98" s="1" t="s">
        <v>2</v>
      </c>
      <c r="D98" s="15" t="s">
        <v>16</v>
      </c>
      <c r="E98" s="15" t="s">
        <v>30</v>
      </c>
      <c r="F98" s="15" t="s">
        <v>17</v>
      </c>
      <c r="G98" s="15" t="s">
        <v>31</v>
      </c>
      <c r="H98" s="15" t="s">
        <v>18</v>
      </c>
      <c r="I98" s="15" t="s">
        <v>32</v>
      </c>
      <c r="J98" s="74" t="s">
        <v>126</v>
      </c>
      <c r="K98" s="74" t="s">
        <v>127</v>
      </c>
      <c r="L98" s="74" t="s">
        <v>128</v>
      </c>
      <c r="M98" s="74" t="s">
        <v>129</v>
      </c>
      <c r="N98" s="74" t="s">
        <v>130</v>
      </c>
      <c r="O98" s="74" t="s">
        <v>131</v>
      </c>
      <c r="P98" s="74" t="s">
        <v>132</v>
      </c>
    </row>
    <row r="99" spans="1:16" x14ac:dyDescent="0.25">
      <c r="A99" s="2">
        <v>1</v>
      </c>
      <c r="B99" s="2" t="s">
        <v>3</v>
      </c>
      <c r="C99" s="2">
        <v>1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2">
        <f>SUM(E3,G3,I3,K3,M3,O3,Q3,S3,U3,W3,Z3,AB3,AD3,AF3,AH3,AJ3,AL3,AN3,AP3,AR3,AT3,AV3,AX3,AZ3,BB3,BD3,BF3,BH3,BJ3,BL3)</f>
        <v>45</v>
      </c>
      <c r="K99" s="2">
        <f>SUM(E3,G3,I3,K3,BF3)</f>
        <v>14</v>
      </c>
      <c r="L99" s="77">
        <f>(K99/J99)*100</f>
        <v>31.111111111111111</v>
      </c>
      <c r="M99" s="2">
        <f>SUM(E3,Q3,BL3)</f>
        <v>0</v>
      </c>
      <c r="N99" s="73">
        <f>(M99/J99)*100</f>
        <v>0</v>
      </c>
      <c r="O99" s="2">
        <f>SUM(Z3,AD3,AB3,AN3,AP3,AV3)</f>
        <v>25</v>
      </c>
      <c r="P99" s="73">
        <f>(O99/J99)*100</f>
        <v>55.555555555555557</v>
      </c>
    </row>
    <row r="100" spans="1:16" x14ac:dyDescent="0.25">
      <c r="A100" s="2">
        <v>2</v>
      </c>
      <c r="B100" s="2" t="s">
        <v>3</v>
      </c>
      <c r="C100" s="2">
        <v>8</v>
      </c>
      <c r="D100" s="16">
        <v>1</v>
      </c>
      <c r="E100" s="16">
        <v>2</v>
      </c>
      <c r="F100" s="16">
        <v>1</v>
      </c>
      <c r="G100" s="16">
        <v>1</v>
      </c>
      <c r="H100" s="16">
        <v>0</v>
      </c>
      <c r="I100" s="16">
        <v>0</v>
      </c>
      <c r="J100" s="2">
        <f t="shared" ref="J100:J163" si="3">SUM(E4,G4,I4,K4,M4,O4,Q4,S4,U4,W4,Z4,AB4,AD4,AF4,AH4,AJ4,AL4,AN4,AP4,AR4,AT4,AV4,AX4,AZ4,BB4,BD4,BF4,BH4,BJ4,BL4)</f>
        <v>373</v>
      </c>
      <c r="K100" s="2">
        <f t="shared" ref="K100:K163" si="4">SUM(E4,G4,I4,K4,BF4)</f>
        <v>0</v>
      </c>
      <c r="L100" s="77">
        <f t="shared" ref="L100:L163" si="5">(K100/J100)*100</f>
        <v>0</v>
      </c>
      <c r="M100" s="2">
        <f t="shared" ref="M100:M163" si="6">SUM(E4,Q4,BL4)</f>
        <v>0</v>
      </c>
      <c r="N100" s="73">
        <f t="shared" ref="N100:N163" si="7">(M100/J100)*100</f>
        <v>0</v>
      </c>
      <c r="O100" s="2">
        <f t="shared" ref="O100:O163" si="8">SUM(Z4,AD4,AB4,AN4,AP4,AV4)</f>
        <v>185</v>
      </c>
      <c r="P100" s="73">
        <f t="shared" ref="P100:P163" si="9">(O100/J100)*100</f>
        <v>49.597855227882036</v>
      </c>
    </row>
    <row r="101" spans="1:16" x14ac:dyDescent="0.25">
      <c r="A101" s="2">
        <v>3</v>
      </c>
      <c r="B101" s="2" t="s">
        <v>3</v>
      </c>
      <c r="C101" s="2">
        <v>10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2">
        <f t="shared" si="3"/>
        <v>136</v>
      </c>
      <c r="K101" s="2">
        <f t="shared" si="4"/>
        <v>1</v>
      </c>
      <c r="L101" s="77">
        <f t="shared" si="5"/>
        <v>0.73529411764705876</v>
      </c>
      <c r="M101" s="2">
        <f t="shared" si="6"/>
        <v>0</v>
      </c>
      <c r="N101" s="73">
        <f t="shared" si="7"/>
        <v>0</v>
      </c>
      <c r="O101" s="2">
        <f t="shared" si="8"/>
        <v>125</v>
      </c>
      <c r="P101" s="73">
        <f t="shared" si="9"/>
        <v>91.911764705882348</v>
      </c>
    </row>
    <row r="102" spans="1:16" x14ac:dyDescent="0.25">
      <c r="A102" s="2">
        <v>4</v>
      </c>
      <c r="B102" s="2" t="s">
        <v>3</v>
      </c>
      <c r="C102" s="2">
        <v>11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2">
        <f t="shared" si="3"/>
        <v>5</v>
      </c>
      <c r="K102" s="2">
        <f t="shared" si="4"/>
        <v>0</v>
      </c>
      <c r="L102" s="77">
        <f t="shared" si="5"/>
        <v>0</v>
      </c>
      <c r="M102" s="2">
        <f t="shared" si="6"/>
        <v>0</v>
      </c>
      <c r="N102" s="73">
        <f t="shared" si="7"/>
        <v>0</v>
      </c>
      <c r="O102" s="2">
        <f t="shared" si="8"/>
        <v>0</v>
      </c>
      <c r="P102" s="73">
        <f t="shared" si="9"/>
        <v>0</v>
      </c>
    </row>
    <row r="103" spans="1:16" x14ac:dyDescent="0.25">
      <c r="A103" s="2">
        <v>5</v>
      </c>
      <c r="B103" s="2" t="s">
        <v>3</v>
      </c>
      <c r="C103" s="2">
        <v>12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2">
        <f t="shared" si="3"/>
        <v>220</v>
      </c>
      <c r="K103" s="2">
        <f t="shared" si="4"/>
        <v>5</v>
      </c>
      <c r="L103" s="77">
        <f t="shared" si="5"/>
        <v>2.2727272727272729</v>
      </c>
      <c r="M103" s="2">
        <f t="shared" si="6"/>
        <v>1</v>
      </c>
      <c r="N103" s="73">
        <f t="shared" si="7"/>
        <v>0.45454545454545453</v>
      </c>
      <c r="O103" s="2">
        <f t="shared" si="8"/>
        <v>1</v>
      </c>
      <c r="P103" s="73">
        <f t="shared" si="9"/>
        <v>0.45454545454545453</v>
      </c>
    </row>
    <row r="104" spans="1:16" x14ac:dyDescent="0.25">
      <c r="A104" s="2">
        <v>6</v>
      </c>
      <c r="B104" s="2" t="s">
        <v>3</v>
      </c>
      <c r="C104" s="2">
        <v>13</v>
      </c>
      <c r="D104" s="16">
        <v>0</v>
      </c>
      <c r="E104" s="16">
        <v>0</v>
      </c>
      <c r="F104" s="16">
        <v>1</v>
      </c>
      <c r="G104" s="16">
        <v>1</v>
      </c>
      <c r="H104" s="16">
        <v>0</v>
      </c>
      <c r="I104" s="16">
        <v>0</v>
      </c>
      <c r="J104" s="2">
        <f t="shared" si="3"/>
        <v>103</v>
      </c>
      <c r="K104" s="2">
        <f t="shared" si="4"/>
        <v>0</v>
      </c>
      <c r="L104" s="77">
        <f t="shared" si="5"/>
        <v>0</v>
      </c>
      <c r="M104" s="2">
        <f t="shared" si="6"/>
        <v>0</v>
      </c>
      <c r="N104" s="73">
        <f t="shared" si="7"/>
        <v>0</v>
      </c>
      <c r="O104" s="2">
        <f t="shared" si="8"/>
        <v>64</v>
      </c>
      <c r="P104" s="73">
        <f t="shared" si="9"/>
        <v>62.135922330097081</v>
      </c>
    </row>
    <row r="105" spans="1:16" x14ac:dyDescent="0.25">
      <c r="A105" s="2">
        <v>7</v>
      </c>
      <c r="B105" s="2" t="s">
        <v>3</v>
      </c>
      <c r="C105" s="2">
        <v>14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2">
        <f t="shared" si="3"/>
        <v>6</v>
      </c>
      <c r="K105" s="2">
        <f t="shared" si="4"/>
        <v>2</v>
      </c>
      <c r="L105" s="77">
        <f t="shared" si="5"/>
        <v>33.333333333333329</v>
      </c>
      <c r="M105" s="2">
        <f t="shared" si="6"/>
        <v>0</v>
      </c>
      <c r="N105" s="73">
        <f t="shared" si="7"/>
        <v>0</v>
      </c>
      <c r="O105" s="2">
        <f t="shared" si="8"/>
        <v>4</v>
      </c>
      <c r="P105" s="73">
        <f t="shared" si="9"/>
        <v>66.666666666666657</v>
      </c>
    </row>
    <row r="106" spans="1:16" x14ac:dyDescent="0.25">
      <c r="A106" s="2">
        <v>8</v>
      </c>
      <c r="B106" s="2" t="s">
        <v>3</v>
      </c>
      <c r="C106" s="2">
        <v>16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2">
        <f t="shared" si="3"/>
        <v>72</v>
      </c>
      <c r="K106" s="2">
        <f t="shared" si="4"/>
        <v>0</v>
      </c>
      <c r="L106" s="77">
        <f t="shared" si="5"/>
        <v>0</v>
      </c>
      <c r="M106" s="2">
        <f t="shared" si="6"/>
        <v>0</v>
      </c>
      <c r="N106" s="73">
        <f t="shared" si="7"/>
        <v>0</v>
      </c>
      <c r="O106" s="2">
        <f t="shared" si="8"/>
        <v>29</v>
      </c>
      <c r="P106" s="73">
        <f t="shared" si="9"/>
        <v>40.277777777777779</v>
      </c>
    </row>
    <row r="107" spans="1:16" x14ac:dyDescent="0.25">
      <c r="A107" s="2">
        <v>9</v>
      </c>
      <c r="B107" s="2" t="s">
        <v>3</v>
      </c>
      <c r="C107" s="2">
        <v>18</v>
      </c>
      <c r="D107" s="16">
        <v>0</v>
      </c>
      <c r="E107" s="16">
        <v>0</v>
      </c>
      <c r="F107" s="16">
        <v>0</v>
      </c>
      <c r="G107" s="16">
        <v>0</v>
      </c>
      <c r="H107" s="16">
        <v>1</v>
      </c>
      <c r="I107" s="16">
        <v>9</v>
      </c>
      <c r="J107" s="2">
        <f t="shared" si="3"/>
        <v>141</v>
      </c>
      <c r="K107" s="2">
        <f t="shared" si="4"/>
        <v>2</v>
      </c>
      <c r="L107" s="77">
        <f t="shared" si="5"/>
        <v>1.4184397163120568</v>
      </c>
      <c r="M107" s="2">
        <f t="shared" si="6"/>
        <v>9</v>
      </c>
      <c r="N107" s="73">
        <f t="shared" si="7"/>
        <v>6.3829787234042552</v>
      </c>
      <c r="O107" s="2">
        <f t="shared" si="8"/>
        <v>0</v>
      </c>
      <c r="P107" s="73">
        <f t="shared" si="9"/>
        <v>0</v>
      </c>
    </row>
    <row r="108" spans="1:16" x14ac:dyDescent="0.25">
      <c r="A108" s="2">
        <v>10</v>
      </c>
      <c r="B108" s="2" t="s">
        <v>3</v>
      </c>
      <c r="C108" s="2">
        <v>22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2">
        <f t="shared" si="3"/>
        <v>118</v>
      </c>
      <c r="K108" s="2">
        <f t="shared" si="4"/>
        <v>41</v>
      </c>
      <c r="L108" s="77">
        <f t="shared" si="5"/>
        <v>34.745762711864408</v>
      </c>
      <c r="M108" s="2">
        <f t="shared" si="6"/>
        <v>0</v>
      </c>
      <c r="N108" s="73">
        <f t="shared" si="7"/>
        <v>0</v>
      </c>
      <c r="O108" s="2">
        <f t="shared" si="8"/>
        <v>77</v>
      </c>
      <c r="P108" s="73">
        <f t="shared" si="9"/>
        <v>65.254237288135599</v>
      </c>
    </row>
    <row r="109" spans="1:16" x14ac:dyDescent="0.25">
      <c r="A109" s="2">
        <v>11</v>
      </c>
      <c r="B109" s="2" t="s">
        <v>3</v>
      </c>
      <c r="C109" s="2">
        <v>26</v>
      </c>
      <c r="D109" s="16">
        <v>1</v>
      </c>
      <c r="E109" s="16">
        <v>2</v>
      </c>
      <c r="F109" s="16">
        <v>1</v>
      </c>
      <c r="G109" s="16">
        <v>27</v>
      </c>
      <c r="H109" s="16">
        <v>0</v>
      </c>
      <c r="I109" s="16">
        <v>0</v>
      </c>
      <c r="J109" s="2">
        <f t="shared" si="3"/>
        <v>674</v>
      </c>
      <c r="K109" s="2">
        <f t="shared" si="4"/>
        <v>4</v>
      </c>
      <c r="L109" s="77">
        <f t="shared" si="5"/>
        <v>0.59347181008902083</v>
      </c>
      <c r="M109" s="2">
        <f t="shared" si="6"/>
        <v>0</v>
      </c>
      <c r="N109" s="73">
        <f t="shared" si="7"/>
        <v>0</v>
      </c>
      <c r="O109" s="2">
        <f t="shared" si="8"/>
        <v>263</v>
      </c>
      <c r="P109" s="73">
        <f t="shared" si="9"/>
        <v>39.020771513353111</v>
      </c>
    </row>
    <row r="110" spans="1:16" x14ac:dyDescent="0.25">
      <c r="A110" s="2">
        <v>12</v>
      </c>
      <c r="B110" s="2" t="s">
        <v>3</v>
      </c>
      <c r="C110" s="2">
        <v>27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2">
        <f t="shared" si="3"/>
        <v>327</v>
      </c>
      <c r="K110" s="2">
        <f t="shared" si="4"/>
        <v>0</v>
      </c>
      <c r="L110" s="77">
        <f t="shared" si="5"/>
        <v>0</v>
      </c>
      <c r="M110" s="2">
        <f t="shared" si="6"/>
        <v>0</v>
      </c>
      <c r="N110" s="73">
        <f t="shared" si="7"/>
        <v>0</v>
      </c>
      <c r="O110" s="2">
        <f t="shared" si="8"/>
        <v>153</v>
      </c>
      <c r="P110" s="73">
        <f t="shared" si="9"/>
        <v>46.788990825688074</v>
      </c>
    </row>
    <row r="111" spans="1:16" x14ac:dyDescent="0.25">
      <c r="A111" s="3">
        <v>13</v>
      </c>
      <c r="B111" s="3" t="s">
        <v>3</v>
      </c>
      <c r="C111" s="3">
        <v>29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2">
        <f t="shared" si="3"/>
        <v>0</v>
      </c>
      <c r="K111" s="2">
        <f t="shared" si="4"/>
        <v>0</v>
      </c>
      <c r="L111" s="77">
        <v>0</v>
      </c>
      <c r="M111" s="2">
        <f t="shared" si="6"/>
        <v>0</v>
      </c>
      <c r="N111" s="73">
        <v>0</v>
      </c>
      <c r="O111" s="2">
        <f t="shared" si="8"/>
        <v>0</v>
      </c>
      <c r="P111" s="73">
        <v>0</v>
      </c>
    </row>
    <row r="112" spans="1:16" x14ac:dyDescent="0.25">
      <c r="A112" s="4">
        <v>14</v>
      </c>
      <c r="B112" s="2" t="s">
        <v>3</v>
      </c>
      <c r="C112" s="2">
        <v>32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2">
        <f t="shared" si="3"/>
        <v>4</v>
      </c>
      <c r="K112" s="2">
        <f t="shared" si="4"/>
        <v>0</v>
      </c>
      <c r="L112" s="77">
        <f t="shared" si="5"/>
        <v>0</v>
      </c>
      <c r="M112" s="2">
        <f t="shared" si="6"/>
        <v>0</v>
      </c>
      <c r="N112" s="73">
        <f t="shared" si="7"/>
        <v>0</v>
      </c>
      <c r="O112" s="2">
        <f t="shared" si="8"/>
        <v>2</v>
      </c>
      <c r="P112" s="73">
        <f t="shared" si="9"/>
        <v>50</v>
      </c>
    </row>
    <row r="113" spans="1:16" x14ac:dyDescent="0.25">
      <c r="A113" s="2">
        <v>15</v>
      </c>
      <c r="B113" s="2" t="s">
        <v>3</v>
      </c>
      <c r="C113" s="2">
        <v>34</v>
      </c>
      <c r="D113" s="16">
        <v>0</v>
      </c>
      <c r="E113" s="16">
        <v>0</v>
      </c>
      <c r="F113" s="16">
        <v>0</v>
      </c>
      <c r="G113" s="16">
        <v>0</v>
      </c>
      <c r="H113" s="16">
        <v>1</v>
      </c>
      <c r="I113" s="16">
        <v>10</v>
      </c>
      <c r="J113" s="2">
        <f t="shared" si="3"/>
        <v>194</v>
      </c>
      <c r="K113" s="2">
        <f t="shared" si="4"/>
        <v>109</v>
      </c>
      <c r="L113" s="77">
        <f t="shared" si="5"/>
        <v>56.185567010309278</v>
      </c>
      <c r="M113" s="2">
        <f t="shared" si="6"/>
        <v>103</v>
      </c>
      <c r="N113" s="73">
        <f t="shared" si="7"/>
        <v>53.092783505154642</v>
      </c>
      <c r="O113" s="2">
        <f t="shared" si="8"/>
        <v>71</v>
      </c>
      <c r="P113" s="73">
        <f t="shared" si="9"/>
        <v>36.597938144329895</v>
      </c>
    </row>
    <row r="114" spans="1:16" x14ac:dyDescent="0.25">
      <c r="A114" s="2">
        <v>16</v>
      </c>
      <c r="B114" s="2" t="s">
        <v>3</v>
      </c>
      <c r="C114" s="2">
        <v>35</v>
      </c>
      <c r="D114" s="16">
        <v>0</v>
      </c>
      <c r="E114" s="16">
        <v>0</v>
      </c>
      <c r="F114" s="16">
        <v>0</v>
      </c>
      <c r="G114" s="16">
        <v>0</v>
      </c>
      <c r="H114" s="16">
        <v>1</v>
      </c>
      <c r="I114" s="16">
        <v>184</v>
      </c>
      <c r="J114" s="2">
        <f t="shared" si="3"/>
        <v>358</v>
      </c>
      <c r="K114" s="2">
        <f t="shared" si="4"/>
        <v>174</v>
      </c>
      <c r="L114" s="77">
        <f t="shared" si="5"/>
        <v>48.603351955307261</v>
      </c>
      <c r="M114" s="2">
        <f t="shared" si="6"/>
        <v>188</v>
      </c>
      <c r="N114" s="73">
        <f t="shared" si="7"/>
        <v>52.513966480446925</v>
      </c>
      <c r="O114" s="2">
        <f t="shared" si="8"/>
        <v>0</v>
      </c>
      <c r="P114" s="73">
        <f t="shared" si="9"/>
        <v>0</v>
      </c>
    </row>
    <row r="115" spans="1:16" x14ac:dyDescent="0.25">
      <c r="A115" s="2">
        <v>17</v>
      </c>
      <c r="B115" s="2" t="s">
        <v>3</v>
      </c>
      <c r="C115" s="2">
        <v>36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2">
        <f t="shared" si="3"/>
        <v>20</v>
      </c>
      <c r="K115" s="2">
        <f t="shared" si="4"/>
        <v>0</v>
      </c>
      <c r="L115" s="77">
        <f t="shared" si="5"/>
        <v>0</v>
      </c>
      <c r="M115" s="2">
        <f t="shared" si="6"/>
        <v>0</v>
      </c>
      <c r="N115" s="73">
        <f t="shared" si="7"/>
        <v>0</v>
      </c>
      <c r="O115" s="2">
        <f t="shared" si="8"/>
        <v>19</v>
      </c>
      <c r="P115" s="73">
        <f t="shared" si="9"/>
        <v>95</v>
      </c>
    </row>
    <row r="116" spans="1:16" x14ac:dyDescent="0.25">
      <c r="A116" s="2">
        <v>18</v>
      </c>
      <c r="B116" s="2" t="s">
        <v>3</v>
      </c>
      <c r="C116" s="2">
        <v>38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2">
        <f t="shared" si="3"/>
        <v>102</v>
      </c>
      <c r="K116" s="2">
        <f t="shared" si="4"/>
        <v>37</v>
      </c>
      <c r="L116" s="77">
        <f t="shared" si="5"/>
        <v>36.274509803921568</v>
      </c>
      <c r="M116" s="2">
        <f t="shared" si="6"/>
        <v>0</v>
      </c>
      <c r="N116" s="73">
        <f t="shared" si="7"/>
        <v>0</v>
      </c>
      <c r="O116" s="2">
        <f t="shared" si="8"/>
        <v>65</v>
      </c>
      <c r="P116" s="73">
        <f t="shared" si="9"/>
        <v>63.725490196078425</v>
      </c>
    </row>
    <row r="117" spans="1:16" x14ac:dyDescent="0.25">
      <c r="A117" s="2">
        <v>19</v>
      </c>
      <c r="B117" s="2" t="s">
        <v>3</v>
      </c>
      <c r="C117" s="2">
        <v>41</v>
      </c>
      <c r="D117" s="16">
        <v>0</v>
      </c>
      <c r="E117" s="16">
        <v>0</v>
      </c>
      <c r="F117" s="16">
        <v>1</v>
      </c>
      <c r="G117" s="16">
        <v>1</v>
      </c>
      <c r="H117" s="16">
        <v>0</v>
      </c>
      <c r="I117" s="16">
        <v>0</v>
      </c>
      <c r="J117" s="2">
        <f t="shared" si="3"/>
        <v>13</v>
      </c>
      <c r="K117" s="2">
        <f t="shared" si="4"/>
        <v>0</v>
      </c>
      <c r="L117" s="77">
        <f t="shared" si="5"/>
        <v>0</v>
      </c>
      <c r="M117" s="2">
        <f t="shared" si="6"/>
        <v>0</v>
      </c>
      <c r="N117" s="73">
        <f t="shared" si="7"/>
        <v>0</v>
      </c>
      <c r="O117" s="2">
        <f t="shared" si="8"/>
        <v>6</v>
      </c>
      <c r="P117" s="73">
        <f t="shared" si="9"/>
        <v>46.153846153846153</v>
      </c>
    </row>
    <row r="118" spans="1:16" x14ac:dyDescent="0.25">
      <c r="A118" s="2">
        <v>20</v>
      </c>
      <c r="B118" s="2" t="s">
        <v>3</v>
      </c>
      <c r="C118" s="2">
        <v>48</v>
      </c>
      <c r="D118" s="16">
        <v>1</v>
      </c>
      <c r="E118" s="16">
        <v>17</v>
      </c>
      <c r="F118" s="16">
        <v>0</v>
      </c>
      <c r="G118" s="16">
        <v>0</v>
      </c>
      <c r="H118" s="16">
        <v>0</v>
      </c>
      <c r="I118" s="16">
        <v>0</v>
      </c>
      <c r="J118" s="2">
        <f t="shared" si="3"/>
        <v>127</v>
      </c>
      <c r="K118" s="2">
        <f t="shared" si="4"/>
        <v>0</v>
      </c>
      <c r="L118" s="77">
        <f t="shared" si="5"/>
        <v>0</v>
      </c>
      <c r="M118" s="2">
        <f t="shared" si="6"/>
        <v>0</v>
      </c>
      <c r="N118" s="73">
        <f t="shared" si="7"/>
        <v>0</v>
      </c>
      <c r="O118" s="2">
        <f t="shared" si="8"/>
        <v>91</v>
      </c>
      <c r="P118" s="73">
        <f t="shared" si="9"/>
        <v>71.653543307086608</v>
      </c>
    </row>
    <row r="119" spans="1:16" x14ac:dyDescent="0.25">
      <c r="A119" s="2">
        <v>21</v>
      </c>
      <c r="B119" s="2" t="s">
        <v>3</v>
      </c>
      <c r="C119" s="2">
        <v>57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2">
        <f t="shared" si="3"/>
        <v>16</v>
      </c>
      <c r="K119" s="2">
        <f t="shared" si="4"/>
        <v>0</v>
      </c>
      <c r="L119" s="77">
        <f t="shared" si="5"/>
        <v>0</v>
      </c>
      <c r="M119" s="2">
        <f t="shared" si="6"/>
        <v>0</v>
      </c>
      <c r="N119" s="73">
        <f t="shared" si="7"/>
        <v>0</v>
      </c>
      <c r="O119" s="2">
        <f t="shared" si="8"/>
        <v>1</v>
      </c>
      <c r="P119" s="73">
        <f t="shared" si="9"/>
        <v>6.25</v>
      </c>
    </row>
    <row r="120" spans="1:16" x14ac:dyDescent="0.25">
      <c r="A120" s="2">
        <v>22</v>
      </c>
      <c r="B120" s="2" t="s">
        <v>3</v>
      </c>
      <c r="C120" s="2">
        <v>61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2">
        <f t="shared" si="3"/>
        <v>8</v>
      </c>
      <c r="K120" s="2">
        <f t="shared" si="4"/>
        <v>5</v>
      </c>
      <c r="L120" s="77">
        <f t="shared" si="5"/>
        <v>62.5</v>
      </c>
      <c r="M120" s="2">
        <f t="shared" si="6"/>
        <v>0</v>
      </c>
      <c r="N120" s="73">
        <f t="shared" si="7"/>
        <v>0</v>
      </c>
      <c r="O120" s="2">
        <f t="shared" si="8"/>
        <v>0</v>
      </c>
      <c r="P120" s="73">
        <f t="shared" si="9"/>
        <v>0</v>
      </c>
    </row>
    <row r="121" spans="1:16" x14ac:dyDescent="0.25">
      <c r="A121" s="2">
        <v>23</v>
      </c>
      <c r="B121" s="2" t="s">
        <v>3</v>
      </c>
      <c r="C121" s="2">
        <v>75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2">
        <f t="shared" si="3"/>
        <v>17</v>
      </c>
      <c r="K121" s="2">
        <f t="shared" si="4"/>
        <v>0</v>
      </c>
      <c r="L121" s="77">
        <f t="shared" si="5"/>
        <v>0</v>
      </c>
      <c r="M121" s="2">
        <f t="shared" si="6"/>
        <v>0</v>
      </c>
      <c r="N121" s="73">
        <f t="shared" si="7"/>
        <v>0</v>
      </c>
      <c r="O121" s="2">
        <f t="shared" si="8"/>
        <v>15</v>
      </c>
      <c r="P121" s="73">
        <f t="shared" si="9"/>
        <v>88.235294117647058</v>
      </c>
    </row>
    <row r="122" spans="1:16" x14ac:dyDescent="0.25">
      <c r="A122" s="2">
        <v>24</v>
      </c>
      <c r="B122" s="2" t="s">
        <v>3</v>
      </c>
      <c r="C122" s="2">
        <v>84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2">
        <f t="shared" si="3"/>
        <v>15</v>
      </c>
      <c r="K122" s="2">
        <f t="shared" si="4"/>
        <v>0</v>
      </c>
      <c r="L122" s="77">
        <f t="shared" si="5"/>
        <v>0</v>
      </c>
      <c r="M122" s="2">
        <f t="shared" si="6"/>
        <v>0</v>
      </c>
      <c r="N122" s="73">
        <f t="shared" si="7"/>
        <v>0</v>
      </c>
      <c r="O122" s="2">
        <f t="shared" si="8"/>
        <v>15</v>
      </c>
      <c r="P122" s="73">
        <f t="shared" si="9"/>
        <v>100</v>
      </c>
    </row>
    <row r="123" spans="1:16" x14ac:dyDescent="0.25">
      <c r="A123" s="2">
        <v>25</v>
      </c>
      <c r="B123" s="2" t="s">
        <v>3</v>
      </c>
      <c r="C123" s="2">
        <v>85</v>
      </c>
      <c r="D123" s="16">
        <v>0</v>
      </c>
      <c r="E123" s="16">
        <v>0</v>
      </c>
      <c r="F123" s="16">
        <v>0</v>
      </c>
      <c r="G123" s="16">
        <v>0</v>
      </c>
      <c r="H123" s="16">
        <v>1</v>
      </c>
      <c r="I123" s="16">
        <v>45</v>
      </c>
      <c r="J123" s="2">
        <f t="shared" si="3"/>
        <v>146</v>
      </c>
      <c r="K123" s="2">
        <f t="shared" si="4"/>
        <v>101</v>
      </c>
      <c r="L123" s="77">
        <f t="shared" si="5"/>
        <v>69.178082191780817</v>
      </c>
      <c r="M123" s="2">
        <f t="shared" si="6"/>
        <v>46</v>
      </c>
      <c r="N123" s="73">
        <f t="shared" si="7"/>
        <v>31.506849315068493</v>
      </c>
      <c r="O123" s="2">
        <f t="shared" si="8"/>
        <v>0</v>
      </c>
      <c r="P123" s="73">
        <f t="shared" si="9"/>
        <v>0</v>
      </c>
    </row>
    <row r="124" spans="1:16" x14ac:dyDescent="0.25">
      <c r="A124" s="2">
        <v>26</v>
      </c>
      <c r="B124" s="2" t="s">
        <v>3</v>
      </c>
      <c r="C124" s="2">
        <v>86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2">
        <f t="shared" si="3"/>
        <v>98</v>
      </c>
      <c r="K124" s="2">
        <f t="shared" si="4"/>
        <v>14</v>
      </c>
      <c r="L124" s="77">
        <f t="shared" si="5"/>
        <v>14.285714285714285</v>
      </c>
      <c r="M124" s="2">
        <f t="shared" si="6"/>
        <v>0</v>
      </c>
      <c r="N124" s="73">
        <f t="shared" si="7"/>
        <v>0</v>
      </c>
      <c r="O124" s="2">
        <f t="shared" si="8"/>
        <v>58</v>
      </c>
      <c r="P124" s="73">
        <f t="shared" si="9"/>
        <v>59.183673469387756</v>
      </c>
    </row>
    <row r="125" spans="1:16" x14ac:dyDescent="0.25">
      <c r="A125" s="2">
        <v>27</v>
      </c>
      <c r="B125" s="2" t="s">
        <v>3</v>
      </c>
      <c r="C125" s="2">
        <v>93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2">
        <f t="shared" si="3"/>
        <v>67</v>
      </c>
      <c r="K125" s="2">
        <f t="shared" si="4"/>
        <v>5</v>
      </c>
      <c r="L125" s="77">
        <f t="shared" si="5"/>
        <v>7.4626865671641784</v>
      </c>
      <c r="M125" s="2">
        <f t="shared" si="6"/>
        <v>5</v>
      </c>
      <c r="N125" s="73">
        <f t="shared" si="7"/>
        <v>7.4626865671641784</v>
      </c>
      <c r="O125" s="2">
        <f t="shared" si="8"/>
        <v>42</v>
      </c>
      <c r="P125" s="73">
        <f t="shared" si="9"/>
        <v>62.68656716417911</v>
      </c>
    </row>
    <row r="126" spans="1:16" x14ac:dyDescent="0.25">
      <c r="A126" s="2">
        <v>28</v>
      </c>
      <c r="B126" s="2" t="s">
        <v>3</v>
      </c>
      <c r="C126" s="2">
        <v>96</v>
      </c>
      <c r="D126" s="16">
        <v>1</v>
      </c>
      <c r="E126" s="16">
        <v>164</v>
      </c>
      <c r="F126" s="16">
        <v>0</v>
      </c>
      <c r="G126" s="16">
        <v>0</v>
      </c>
      <c r="H126" s="16">
        <v>0</v>
      </c>
      <c r="I126" s="16">
        <v>0</v>
      </c>
      <c r="J126" s="2">
        <f t="shared" si="3"/>
        <v>413</v>
      </c>
      <c r="K126" s="2">
        <f t="shared" si="4"/>
        <v>0</v>
      </c>
      <c r="L126" s="77">
        <f t="shared" si="5"/>
        <v>0</v>
      </c>
      <c r="M126" s="2">
        <f t="shared" si="6"/>
        <v>0</v>
      </c>
      <c r="N126" s="73">
        <f t="shared" si="7"/>
        <v>0</v>
      </c>
      <c r="O126" s="2">
        <f t="shared" si="8"/>
        <v>117</v>
      </c>
      <c r="P126" s="73">
        <f t="shared" si="9"/>
        <v>28.329297820823246</v>
      </c>
    </row>
    <row r="127" spans="1:16" x14ac:dyDescent="0.25">
      <c r="A127" s="2">
        <v>29</v>
      </c>
      <c r="B127" s="2" t="s">
        <v>3</v>
      </c>
      <c r="C127" s="2">
        <v>108</v>
      </c>
      <c r="D127" s="16">
        <v>1</v>
      </c>
      <c r="E127" s="16">
        <v>1</v>
      </c>
      <c r="F127" s="16">
        <v>0</v>
      </c>
      <c r="G127" s="16">
        <v>0</v>
      </c>
      <c r="H127" s="16">
        <v>0</v>
      </c>
      <c r="I127" s="16">
        <v>0</v>
      </c>
      <c r="J127" s="2">
        <f t="shared" si="3"/>
        <v>90</v>
      </c>
      <c r="K127" s="2">
        <f t="shared" si="4"/>
        <v>0</v>
      </c>
      <c r="L127" s="77">
        <f t="shared" si="5"/>
        <v>0</v>
      </c>
      <c r="M127" s="2">
        <f t="shared" si="6"/>
        <v>0</v>
      </c>
      <c r="N127" s="73">
        <f t="shared" si="7"/>
        <v>0</v>
      </c>
      <c r="O127" s="2">
        <f t="shared" si="8"/>
        <v>31</v>
      </c>
      <c r="P127" s="73">
        <f t="shared" si="9"/>
        <v>34.444444444444443</v>
      </c>
    </row>
    <row r="128" spans="1:16" x14ac:dyDescent="0.25">
      <c r="A128" s="2">
        <v>30</v>
      </c>
      <c r="B128" s="2" t="s">
        <v>3</v>
      </c>
      <c r="C128" s="2">
        <v>109</v>
      </c>
      <c r="D128" s="16">
        <v>1</v>
      </c>
      <c r="E128" s="16">
        <v>1</v>
      </c>
      <c r="F128" s="16">
        <v>0</v>
      </c>
      <c r="G128" s="16">
        <v>0</v>
      </c>
      <c r="H128" s="16">
        <v>0</v>
      </c>
      <c r="I128" s="16">
        <v>0</v>
      </c>
      <c r="J128" s="2">
        <f t="shared" si="3"/>
        <v>22</v>
      </c>
      <c r="K128" s="2">
        <f t="shared" si="4"/>
        <v>21</v>
      </c>
      <c r="L128" s="77">
        <f t="shared" si="5"/>
        <v>95.454545454545453</v>
      </c>
      <c r="M128" s="2">
        <f t="shared" si="6"/>
        <v>0</v>
      </c>
      <c r="N128" s="73">
        <f t="shared" si="7"/>
        <v>0</v>
      </c>
      <c r="O128" s="2">
        <f t="shared" si="8"/>
        <v>0</v>
      </c>
      <c r="P128" s="73">
        <f t="shared" si="9"/>
        <v>0</v>
      </c>
    </row>
    <row r="129" spans="1:16" x14ac:dyDescent="0.25">
      <c r="A129" s="2">
        <v>31</v>
      </c>
      <c r="B129" s="2" t="s">
        <v>3</v>
      </c>
      <c r="C129" s="2">
        <v>117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23</v>
      </c>
      <c r="J129" s="2">
        <f t="shared" si="3"/>
        <v>122</v>
      </c>
      <c r="K129" s="2">
        <f t="shared" si="4"/>
        <v>99</v>
      </c>
      <c r="L129" s="77">
        <f t="shared" si="5"/>
        <v>81.147540983606561</v>
      </c>
      <c r="M129" s="2">
        <f t="shared" si="6"/>
        <v>29</v>
      </c>
      <c r="N129" s="73">
        <f t="shared" si="7"/>
        <v>23.770491803278688</v>
      </c>
      <c r="O129" s="2">
        <f t="shared" si="8"/>
        <v>0</v>
      </c>
      <c r="P129" s="73">
        <f t="shared" si="9"/>
        <v>0</v>
      </c>
    </row>
    <row r="130" spans="1:16" x14ac:dyDescent="0.25">
      <c r="A130" s="2">
        <v>32</v>
      </c>
      <c r="B130" s="2" t="s">
        <v>3</v>
      </c>
      <c r="C130" s="2">
        <v>118</v>
      </c>
      <c r="D130" s="16">
        <v>1</v>
      </c>
      <c r="E130" s="16">
        <v>13</v>
      </c>
      <c r="F130" s="16">
        <v>1</v>
      </c>
      <c r="G130" s="16">
        <v>1</v>
      </c>
      <c r="H130" s="16">
        <v>0</v>
      </c>
      <c r="I130" s="16">
        <v>0</v>
      </c>
      <c r="J130" s="2">
        <f t="shared" si="3"/>
        <v>237</v>
      </c>
      <c r="K130" s="2">
        <f t="shared" si="4"/>
        <v>0</v>
      </c>
      <c r="L130" s="77">
        <f t="shared" si="5"/>
        <v>0</v>
      </c>
      <c r="M130" s="2">
        <f t="shared" si="6"/>
        <v>0</v>
      </c>
      <c r="N130" s="73">
        <f t="shared" si="7"/>
        <v>0</v>
      </c>
      <c r="O130" s="2">
        <f t="shared" si="8"/>
        <v>100</v>
      </c>
      <c r="P130" s="73">
        <f t="shared" si="9"/>
        <v>42.194092827004219</v>
      </c>
    </row>
    <row r="131" spans="1:16" x14ac:dyDescent="0.25">
      <c r="A131" s="2">
        <v>33</v>
      </c>
      <c r="B131" s="2" t="s">
        <v>3</v>
      </c>
      <c r="C131" s="2">
        <v>123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2">
        <f t="shared" si="3"/>
        <v>76</v>
      </c>
      <c r="K131" s="2">
        <f t="shared" si="4"/>
        <v>18</v>
      </c>
      <c r="L131" s="77">
        <f t="shared" si="5"/>
        <v>23.684210526315788</v>
      </c>
      <c r="M131" s="2">
        <f t="shared" si="6"/>
        <v>0</v>
      </c>
      <c r="N131" s="73">
        <f t="shared" si="7"/>
        <v>0</v>
      </c>
      <c r="O131" s="2">
        <f t="shared" si="8"/>
        <v>49</v>
      </c>
      <c r="P131" s="73">
        <f t="shared" si="9"/>
        <v>64.473684210526315</v>
      </c>
    </row>
    <row r="132" spans="1:16" x14ac:dyDescent="0.25">
      <c r="A132" s="2">
        <v>34</v>
      </c>
      <c r="B132" s="2" t="s">
        <v>3</v>
      </c>
      <c r="C132" s="2">
        <v>128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2">
        <f t="shared" si="3"/>
        <v>25</v>
      </c>
      <c r="K132" s="2">
        <f t="shared" si="4"/>
        <v>0</v>
      </c>
      <c r="L132" s="77">
        <f t="shared" si="5"/>
        <v>0</v>
      </c>
      <c r="M132" s="2">
        <f t="shared" si="6"/>
        <v>0</v>
      </c>
      <c r="N132" s="73">
        <f t="shared" si="7"/>
        <v>0</v>
      </c>
      <c r="O132" s="2">
        <f t="shared" si="8"/>
        <v>0</v>
      </c>
      <c r="P132" s="73">
        <f t="shared" si="9"/>
        <v>0</v>
      </c>
    </row>
    <row r="133" spans="1:16" x14ac:dyDescent="0.25">
      <c r="A133" s="2">
        <v>35</v>
      </c>
      <c r="B133" s="2" t="s">
        <v>3</v>
      </c>
      <c r="C133" s="2">
        <v>130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17</v>
      </c>
      <c r="J133" s="2">
        <f t="shared" si="3"/>
        <v>42</v>
      </c>
      <c r="K133" s="2">
        <f t="shared" si="4"/>
        <v>16</v>
      </c>
      <c r="L133" s="77">
        <f t="shared" si="5"/>
        <v>38.095238095238095</v>
      </c>
      <c r="M133" s="2">
        <f t="shared" si="6"/>
        <v>20</v>
      </c>
      <c r="N133" s="73">
        <f t="shared" si="7"/>
        <v>47.619047619047613</v>
      </c>
      <c r="O133" s="2">
        <f t="shared" si="8"/>
        <v>0</v>
      </c>
      <c r="P133" s="73">
        <f t="shared" si="9"/>
        <v>0</v>
      </c>
    </row>
    <row r="134" spans="1:16" x14ac:dyDescent="0.25">
      <c r="A134" s="2">
        <v>36</v>
      </c>
      <c r="B134" s="2" t="s">
        <v>3</v>
      </c>
      <c r="C134" s="2">
        <v>135</v>
      </c>
      <c r="D134" s="16">
        <v>0</v>
      </c>
      <c r="E134" s="16">
        <v>0</v>
      </c>
      <c r="F134" s="16">
        <v>1</v>
      </c>
      <c r="G134" s="16">
        <v>4</v>
      </c>
      <c r="H134" s="16">
        <v>0</v>
      </c>
      <c r="I134" s="16">
        <v>0</v>
      </c>
      <c r="J134" s="2">
        <f t="shared" si="3"/>
        <v>90</v>
      </c>
      <c r="K134" s="2">
        <f t="shared" si="4"/>
        <v>0</v>
      </c>
      <c r="L134" s="77">
        <f t="shared" si="5"/>
        <v>0</v>
      </c>
      <c r="M134" s="2">
        <f t="shared" si="6"/>
        <v>0</v>
      </c>
      <c r="N134" s="73">
        <f t="shared" si="7"/>
        <v>0</v>
      </c>
      <c r="O134" s="2">
        <f t="shared" si="8"/>
        <v>84</v>
      </c>
      <c r="P134" s="73">
        <f t="shared" si="9"/>
        <v>93.333333333333329</v>
      </c>
    </row>
    <row r="135" spans="1:16" x14ac:dyDescent="0.25">
      <c r="A135" s="2">
        <v>37</v>
      </c>
      <c r="B135" s="2" t="s">
        <v>3</v>
      </c>
      <c r="C135" s="2">
        <v>149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2">
        <f t="shared" si="3"/>
        <v>303</v>
      </c>
      <c r="K135" s="2">
        <f t="shared" si="4"/>
        <v>298</v>
      </c>
      <c r="L135" s="77">
        <f t="shared" si="5"/>
        <v>98.349834983498354</v>
      </c>
      <c r="M135" s="2">
        <f t="shared" si="6"/>
        <v>116</v>
      </c>
      <c r="N135" s="73">
        <f t="shared" si="7"/>
        <v>38.283828382838287</v>
      </c>
      <c r="O135" s="2">
        <f t="shared" si="8"/>
        <v>4</v>
      </c>
      <c r="P135" s="73">
        <f t="shared" si="9"/>
        <v>1.3201320132013201</v>
      </c>
    </row>
    <row r="136" spans="1:16" x14ac:dyDescent="0.25">
      <c r="A136" s="2">
        <v>38</v>
      </c>
      <c r="B136" s="2" t="s">
        <v>3</v>
      </c>
      <c r="C136" s="2">
        <v>154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2">
        <f t="shared" si="3"/>
        <v>204</v>
      </c>
      <c r="K136" s="2">
        <f t="shared" si="4"/>
        <v>110</v>
      </c>
      <c r="L136" s="77">
        <f t="shared" si="5"/>
        <v>53.921568627450981</v>
      </c>
      <c r="M136" s="2">
        <f t="shared" si="6"/>
        <v>38</v>
      </c>
      <c r="N136" s="73">
        <f t="shared" si="7"/>
        <v>18.627450980392158</v>
      </c>
      <c r="O136" s="2">
        <f t="shared" si="8"/>
        <v>94</v>
      </c>
      <c r="P136" s="73">
        <f t="shared" si="9"/>
        <v>46.078431372549019</v>
      </c>
    </row>
    <row r="137" spans="1:16" x14ac:dyDescent="0.25">
      <c r="A137" s="2">
        <v>39</v>
      </c>
      <c r="B137" s="2" t="s">
        <v>3</v>
      </c>
      <c r="C137" s="2">
        <v>156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2">
        <f t="shared" si="3"/>
        <v>27</v>
      </c>
      <c r="K137" s="2">
        <f t="shared" si="4"/>
        <v>27</v>
      </c>
      <c r="L137" s="77">
        <f t="shared" si="5"/>
        <v>100</v>
      </c>
      <c r="M137" s="2">
        <f t="shared" si="6"/>
        <v>20</v>
      </c>
      <c r="N137" s="73">
        <f t="shared" si="7"/>
        <v>74.074074074074076</v>
      </c>
      <c r="O137" s="2">
        <f t="shared" si="8"/>
        <v>0</v>
      </c>
      <c r="P137" s="73">
        <f t="shared" si="9"/>
        <v>0</v>
      </c>
    </row>
    <row r="138" spans="1:16" x14ac:dyDescent="0.25">
      <c r="A138" s="2">
        <v>40</v>
      </c>
      <c r="B138" s="2" t="s">
        <v>3</v>
      </c>
      <c r="C138" s="2">
        <v>157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23</v>
      </c>
      <c r="J138" s="2">
        <f t="shared" si="3"/>
        <v>353</v>
      </c>
      <c r="K138" s="2">
        <f t="shared" si="4"/>
        <v>162</v>
      </c>
      <c r="L138" s="77">
        <f t="shared" si="5"/>
        <v>45.892351274787536</v>
      </c>
      <c r="M138" s="2">
        <f t="shared" si="6"/>
        <v>25</v>
      </c>
      <c r="N138" s="73">
        <f t="shared" si="7"/>
        <v>7.0821529745042495</v>
      </c>
      <c r="O138" s="2">
        <f t="shared" si="8"/>
        <v>166</v>
      </c>
      <c r="P138" s="73">
        <f t="shared" si="9"/>
        <v>47.02549575070821</v>
      </c>
    </row>
    <row r="139" spans="1:16" x14ac:dyDescent="0.25">
      <c r="A139" s="2">
        <v>41</v>
      </c>
      <c r="B139" s="2" t="s">
        <v>3</v>
      </c>
      <c r="C139" s="2">
        <v>163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99</v>
      </c>
      <c r="J139" s="2">
        <f t="shared" si="3"/>
        <v>162</v>
      </c>
      <c r="K139" s="2">
        <f t="shared" si="4"/>
        <v>63</v>
      </c>
      <c r="L139" s="77">
        <f t="shared" si="5"/>
        <v>38.888888888888893</v>
      </c>
      <c r="M139" s="2">
        <f t="shared" si="6"/>
        <v>99</v>
      </c>
      <c r="N139" s="73">
        <f t="shared" si="7"/>
        <v>61.111111111111114</v>
      </c>
      <c r="O139" s="2">
        <f t="shared" si="8"/>
        <v>0</v>
      </c>
      <c r="P139" s="73">
        <f t="shared" si="9"/>
        <v>0</v>
      </c>
    </row>
    <row r="140" spans="1:16" x14ac:dyDescent="0.25">
      <c r="A140" s="2">
        <v>42</v>
      </c>
      <c r="B140" s="2" t="s">
        <v>3</v>
      </c>
      <c r="C140" s="2">
        <v>170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2">
        <f t="shared" si="3"/>
        <v>159</v>
      </c>
      <c r="K140" s="2">
        <f t="shared" si="4"/>
        <v>0</v>
      </c>
      <c r="L140" s="77">
        <f t="shared" si="5"/>
        <v>0</v>
      </c>
      <c r="M140" s="2">
        <f t="shared" si="6"/>
        <v>0</v>
      </c>
      <c r="N140" s="73">
        <f t="shared" si="7"/>
        <v>0</v>
      </c>
      <c r="O140" s="2">
        <f t="shared" si="8"/>
        <v>0</v>
      </c>
      <c r="P140" s="73">
        <f t="shared" si="9"/>
        <v>0</v>
      </c>
    </row>
    <row r="141" spans="1:16" x14ac:dyDescent="0.25">
      <c r="A141" s="2">
        <v>43</v>
      </c>
      <c r="B141" s="2" t="s">
        <v>3</v>
      </c>
      <c r="C141" s="2" t="s">
        <v>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2">
        <f t="shared" si="3"/>
        <v>24</v>
      </c>
      <c r="K141" s="2">
        <f t="shared" si="4"/>
        <v>20</v>
      </c>
      <c r="L141" s="77">
        <f t="shared" si="5"/>
        <v>83.333333333333343</v>
      </c>
      <c r="M141" s="2">
        <f t="shared" si="6"/>
        <v>0</v>
      </c>
      <c r="N141" s="73">
        <f t="shared" si="7"/>
        <v>0</v>
      </c>
      <c r="O141" s="2">
        <f t="shared" si="8"/>
        <v>3</v>
      </c>
      <c r="P141" s="73">
        <f t="shared" si="9"/>
        <v>12.5</v>
      </c>
    </row>
    <row r="142" spans="1:16" x14ac:dyDescent="0.25">
      <c r="A142" s="2">
        <v>44</v>
      </c>
      <c r="B142" s="2" t="s">
        <v>3</v>
      </c>
      <c r="C142" s="2" t="s">
        <v>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2">
        <f t="shared" si="3"/>
        <v>64</v>
      </c>
      <c r="K142" s="2">
        <f t="shared" si="4"/>
        <v>0</v>
      </c>
      <c r="L142" s="77">
        <f t="shared" si="5"/>
        <v>0</v>
      </c>
      <c r="M142" s="2">
        <f t="shared" si="6"/>
        <v>0</v>
      </c>
      <c r="N142" s="73">
        <f t="shared" si="7"/>
        <v>0</v>
      </c>
      <c r="O142" s="2">
        <f t="shared" si="8"/>
        <v>53</v>
      </c>
      <c r="P142" s="73">
        <f t="shared" si="9"/>
        <v>82.8125</v>
      </c>
    </row>
    <row r="143" spans="1:16" x14ac:dyDescent="0.25">
      <c r="A143" s="2">
        <v>45</v>
      </c>
      <c r="B143" s="2" t="s">
        <v>3</v>
      </c>
      <c r="C143" s="2" t="s">
        <v>6</v>
      </c>
      <c r="D143" s="16">
        <v>0</v>
      </c>
      <c r="E143" s="16">
        <v>0</v>
      </c>
      <c r="F143" s="16">
        <v>1</v>
      </c>
      <c r="G143" s="16">
        <v>2</v>
      </c>
      <c r="H143" s="16">
        <v>0</v>
      </c>
      <c r="I143" s="16">
        <v>0</v>
      </c>
      <c r="J143" s="2">
        <f t="shared" si="3"/>
        <v>37</v>
      </c>
      <c r="K143" s="2">
        <f t="shared" si="4"/>
        <v>0</v>
      </c>
      <c r="L143" s="77">
        <f t="shared" si="5"/>
        <v>0</v>
      </c>
      <c r="M143" s="2">
        <f t="shared" si="6"/>
        <v>0</v>
      </c>
      <c r="N143" s="73">
        <f t="shared" si="7"/>
        <v>0</v>
      </c>
      <c r="O143" s="2">
        <f t="shared" si="8"/>
        <v>29</v>
      </c>
      <c r="P143" s="73">
        <f t="shared" si="9"/>
        <v>78.378378378378372</v>
      </c>
    </row>
    <row r="144" spans="1:16" x14ac:dyDescent="0.25">
      <c r="A144" s="2">
        <v>46</v>
      </c>
      <c r="B144" s="2" t="s">
        <v>3</v>
      </c>
      <c r="C144" s="2" t="s">
        <v>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2">
        <f t="shared" si="3"/>
        <v>62</v>
      </c>
      <c r="K144" s="2">
        <f t="shared" si="4"/>
        <v>50</v>
      </c>
      <c r="L144" s="77">
        <f t="shared" si="5"/>
        <v>80.645161290322577</v>
      </c>
      <c r="M144" s="2">
        <f t="shared" si="6"/>
        <v>0</v>
      </c>
      <c r="N144" s="73">
        <f t="shared" si="7"/>
        <v>0</v>
      </c>
      <c r="O144" s="2">
        <f t="shared" si="8"/>
        <v>1</v>
      </c>
      <c r="P144" s="73">
        <f t="shared" si="9"/>
        <v>1.6129032258064515</v>
      </c>
    </row>
    <row r="145" spans="1:16" x14ac:dyDescent="0.25">
      <c r="A145" s="2">
        <v>47</v>
      </c>
      <c r="B145" s="2" t="s">
        <v>3</v>
      </c>
      <c r="C145" s="2" t="s">
        <v>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2">
        <f t="shared" si="3"/>
        <v>91</v>
      </c>
      <c r="K145" s="2">
        <f t="shared" si="4"/>
        <v>46</v>
      </c>
      <c r="L145" s="77">
        <f t="shared" si="5"/>
        <v>50.549450549450547</v>
      </c>
      <c r="M145" s="2">
        <f t="shared" si="6"/>
        <v>0</v>
      </c>
      <c r="N145" s="73">
        <f t="shared" si="7"/>
        <v>0</v>
      </c>
      <c r="O145" s="2">
        <f t="shared" si="8"/>
        <v>44</v>
      </c>
      <c r="P145" s="73">
        <f t="shared" si="9"/>
        <v>48.35164835164835</v>
      </c>
    </row>
    <row r="146" spans="1:16" x14ac:dyDescent="0.25">
      <c r="A146" s="2">
        <v>48</v>
      </c>
      <c r="B146" s="2" t="s">
        <v>9</v>
      </c>
      <c r="C146" s="2">
        <v>1</v>
      </c>
      <c r="D146" s="16">
        <v>1</v>
      </c>
      <c r="E146" s="16">
        <v>1</v>
      </c>
      <c r="F146" s="16">
        <v>0</v>
      </c>
      <c r="G146" s="16">
        <v>0</v>
      </c>
      <c r="H146" s="16">
        <v>0</v>
      </c>
      <c r="I146" s="16">
        <v>0</v>
      </c>
      <c r="J146" s="2">
        <f t="shared" si="3"/>
        <v>279</v>
      </c>
      <c r="K146" s="2">
        <f t="shared" si="4"/>
        <v>24</v>
      </c>
      <c r="L146" s="77">
        <f t="shared" si="5"/>
        <v>8.6021505376344098</v>
      </c>
      <c r="M146" s="2">
        <f t="shared" si="6"/>
        <v>0</v>
      </c>
      <c r="N146" s="73">
        <f t="shared" si="7"/>
        <v>0</v>
      </c>
      <c r="O146" s="2">
        <f t="shared" si="8"/>
        <v>233</v>
      </c>
      <c r="P146" s="73">
        <f t="shared" si="9"/>
        <v>83.512544802867382</v>
      </c>
    </row>
    <row r="147" spans="1:16" x14ac:dyDescent="0.25">
      <c r="A147" s="2">
        <v>49</v>
      </c>
      <c r="B147" s="2" t="s">
        <v>9</v>
      </c>
      <c r="C147" s="2">
        <v>4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2">
        <f t="shared" si="3"/>
        <v>76</v>
      </c>
      <c r="K147" s="2">
        <f t="shared" si="4"/>
        <v>75</v>
      </c>
      <c r="L147" s="77">
        <f t="shared" si="5"/>
        <v>98.68421052631578</v>
      </c>
      <c r="M147" s="2">
        <f t="shared" si="6"/>
        <v>0</v>
      </c>
      <c r="N147" s="73">
        <f t="shared" si="7"/>
        <v>0</v>
      </c>
      <c r="O147" s="2">
        <f t="shared" si="8"/>
        <v>0</v>
      </c>
      <c r="P147" s="73">
        <f t="shared" si="9"/>
        <v>0</v>
      </c>
    </row>
    <row r="148" spans="1:16" x14ac:dyDescent="0.25">
      <c r="A148" s="2">
        <v>50</v>
      </c>
      <c r="B148" s="2" t="s">
        <v>9</v>
      </c>
      <c r="C148" s="2">
        <v>17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2">
        <f t="shared" si="3"/>
        <v>59</v>
      </c>
      <c r="K148" s="2">
        <f t="shared" si="4"/>
        <v>1</v>
      </c>
      <c r="L148" s="77">
        <f t="shared" si="5"/>
        <v>1.6949152542372881</v>
      </c>
      <c r="M148" s="2">
        <f t="shared" si="6"/>
        <v>0</v>
      </c>
      <c r="N148" s="73">
        <f t="shared" si="7"/>
        <v>0</v>
      </c>
      <c r="O148" s="2">
        <f t="shared" si="8"/>
        <v>55</v>
      </c>
      <c r="P148" s="73">
        <f t="shared" si="9"/>
        <v>93.220338983050837</v>
      </c>
    </row>
    <row r="149" spans="1:16" x14ac:dyDescent="0.25">
      <c r="A149" s="2">
        <v>51</v>
      </c>
      <c r="B149" s="2" t="s">
        <v>9</v>
      </c>
      <c r="C149" s="2">
        <v>20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2">
        <f t="shared" si="3"/>
        <v>173</v>
      </c>
      <c r="K149" s="2">
        <f t="shared" si="4"/>
        <v>72</v>
      </c>
      <c r="L149" s="77">
        <f t="shared" si="5"/>
        <v>41.618497109826592</v>
      </c>
      <c r="M149" s="2">
        <f t="shared" si="6"/>
        <v>0</v>
      </c>
      <c r="N149" s="73">
        <f t="shared" si="7"/>
        <v>0</v>
      </c>
      <c r="O149" s="2">
        <f t="shared" si="8"/>
        <v>44</v>
      </c>
      <c r="P149" s="73">
        <f t="shared" si="9"/>
        <v>25.433526011560691</v>
      </c>
    </row>
    <row r="150" spans="1:16" x14ac:dyDescent="0.25">
      <c r="A150" s="2">
        <v>52</v>
      </c>
      <c r="B150" s="2" t="s">
        <v>9</v>
      </c>
      <c r="C150" s="2">
        <v>25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2">
        <f t="shared" si="3"/>
        <v>16</v>
      </c>
      <c r="K150" s="2">
        <f t="shared" si="4"/>
        <v>5</v>
      </c>
      <c r="L150" s="77">
        <f t="shared" si="5"/>
        <v>31.25</v>
      </c>
      <c r="M150" s="2">
        <f t="shared" si="6"/>
        <v>5</v>
      </c>
      <c r="N150" s="73">
        <f t="shared" si="7"/>
        <v>31.25</v>
      </c>
      <c r="O150" s="2">
        <f t="shared" si="8"/>
        <v>9</v>
      </c>
      <c r="P150" s="73">
        <f t="shared" si="9"/>
        <v>56.25</v>
      </c>
    </row>
    <row r="151" spans="1:16" x14ac:dyDescent="0.25">
      <c r="A151" s="2">
        <v>53</v>
      </c>
      <c r="B151" s="2" t="s">
        <v>9</v>
      </c>
      <c r="C151" s="2">
        <v>29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2">
        <f t="shared" si="3"/>
        <v>137</v>
      </c>
      <c r="K151" s="2">
        <f t="shared" si="4"/>
        <v>9</v>
      </c>
      <c r="L151" s="77">
        <f t="shared" si="5"/>
        <v>6.5693430656934311</v>
      </c>
      <c r="M151" s="2">
        <f t="shared" si="6"/>
        <v>0</v>
      </c>
      <c r="N151" s="73">
        <f t="shared" si="7"/>
        <v>0</v>
      </c>
      <c r="O151" s="2">
        <f t="shared" si="8"/>
        <v>67</v>
      </c>
      <c r="P151" s="73">
        <f t="shared" si="9"/>
        <v>48.9051094890511</v>
      </c>
    </row>
    <row r="152" spans="1:16" x14ac:dyDescent="0.25">
      <c r="A152" s="3">
        <v>54</v>
      </c>
      <c r="B152" s="3" t="s">
        <v>9</v>
      </c>
      <c r="C152" s="3">
        <v>33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f t="shared" si="3"/>
        <v>0</v>
      </c>
      <c r="K152" s="2">
        <f t="shared" si="4"/>
        <v>0</v>
      </c>
      <c r="L152" s="77">
        <v>0</v>
      </c>
      <c r="M152" s="2">
        <f t="shared" si="6"/>
        <v>0</v>
      </c>
      <c r="N152" s="73">
        <v>0</v>
      </c>
      <c r="O152" s="2">
        <f t="shared" si="8"/>
        <v>0</v>
      </c>
      <c r="P152" s="73">
        <v>0</v>
      </c>
    </row>
    <row r="153" spans="1:16" x14ac:dyDescent="0.25">
      <c r="A153" s="2">
        <v>55</v>
      </c>
      <c r="B153" s="2" t="s">
        <v>9</v>
      </c>
      <c r="C153" s="2">
        <v>36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2">
        <f t="shared" si="3"/>
        <v>36</v>
      </c>
      <c r="K153" s="2">
        <f t="shared" si="4"/>
        <v>0</v>
      </c>
      <c r="L153" s="77">
        <f t="shared" si="5"/>
        <v>0</v>
      </c>
      <c r="M153" s="2">
        <f t="shared" si="6"/>
        <v>0</v>
      </c>
      <c r="N153" s="73">
        <f t="shared" si="7"/>
        <v>0</v>
      </c>
      <c r="O153" s="2">
        <f t="shared" si="8"/>
        <v>0</v>
      </c>
      <c r="P153" s="73">
        <f t="shared" si="9"/>
        <v>0</v>
      </c>
    </row>
    <row r="154" spans="1:16" x14ac:dyDescent="0.25">
      <c r="A154" s="2">
        <v>56</v>
      </c>
      <c r="B154" s="2" t="s">
        <v>9</v>
      </c>
      <c r="C154" s="2">
        <v>39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2">
        <f t="shared" si="3"/>
        <v>22</v>
      </c>
      <c r="K154" s="2">
        <f t="shared" si="4"/>
        <v>0</v>
      </c>
      <c r="L154" s="77">
        <f t="shared" si="5"/>
        <v>0</v>
      </c>
      <c r="M154" s="2">
        <f t="shared" si="6"/>
        <v>0</v>
      </c>
      <c r="N154" s="73">
        <f t="shared" si="7"/>
        <v>0</v>
      </c>
      <c r="O154" s="2">
        <f t="shared" si="8"/>
        <v>3</v>
      </c>
      <c r="P154" s="73">
        <f t="shared" si="9"/>
        <v>13.636363636363635</v>
      </c>
    </row>
    <row r="155" spans="1:16" x14ac:dyDescent="0.25">
      <c r="A155" s="2">
        <v>57</v>
      </c>
      <c r="B155" s="2" t="s">
        <v>9</v>
      </c>
      <c r="C155" s="2">
        <v>40</v>
      </c>
      <c r="D155" s="16">
        <v>1</v>
      </c>
      <c r="E155" s="16">
        <v>7</v>
      </c>
      <c r="F155" s="16">
        <v>0</v>
      </c>
      <c r="G155" s="16">
        <v>0</v>
      </c>
      <c r="H155" s="16">
        <v>0</v>
      </c>
      <c r="I155" s="16">
        <v>0</v>
      </c>
      <c r="J155" s="2">
        <f t="shared" si="3"/>
        <v>226</v>
      </c>
      <c r="K155" s="2">
        <f t="shared" si="4"/>
        <v>87</v>
      </c>
      <c r="L155" s="77">
        <f t="shared" si="5"/>
        <v>38.495575221238937</v>
      </c>
      <c r="M155" s="2">
        <f t="shared" si="6"/>
        <v>0</v>
      </c>
      <c r="N155" s="73">
        <f t="shared" si="7"/>
        <v>0</v>
      </c>
      <c r="O155" s="2">
        <f t="shared" si="8"/>
        <v>129</v>
      </c>
      <c r="P155" s="73">
        <f t="shared" si="9"/>
        <v>57.079646017699112</v>
      </c>
    </row>
    <row r="156" spans="1:16" x14ac:dyDescent="0.25">
      <c r="A156" s="2">
        <v>58</v>
      </c>
      <c r="B156" s="2" t="s">
        <v>9</v>
      </c>
      <c r="C156" s="2">
        <v>41</v>
      </c>
      <c r="D156" s="16">
        <v>1</v>
      </c>
      <c r="E156" s="16">
        <v>16</v>
      </c>
      <c r="F156" s="16">
        <v>0</v>
      </c>
      <c r="G156" s="16">
        <v>0</v>
      </c>
      <c r="H156" s="16">
        <v>0</v>
      </c>
      <c r="I156" s="16">
        <v>0</v>
      </c>
      <c r="J156" s="2">
        <f t="shared" si="3"/>
        <v>318</v>
      </c>
      <c r="K156" s="2">
        <f t="shared" si="4"/>
        <v>5</v>
      </c>
      <c r="L156" s="77">
        <f t="shared" si="5"/>
        <v>1.5723270440251573</v>
      </c>
      <c r="M156" s="2">
        <f t="shared" si="6"/>
        <v>0</v>
      </c>
      <c r="N156" s="73">
        <f t="shared" si="7"/>
        <v>0</v>
      </c>
      <c r="O156" s="2">
        <f t="shared" si="8"/>
        <v>183</v>
      </c>
      <c r="P156" s="73">
        <f t="shared" si="9"/>
        <v>57.547169811320757</v>
      </c>
    </row>
    <row r="157" spans="1:16" x14ac:dyDescent="0.25">
      <c r="A157" s="2">
        <v>59</v>
      </c>
      <c r="B157" s="2" t="s">
        <v>9</v>
      </c>
      <c r="C157" s="2">
        <v>52</v>
      </c>
      <c r="D157" s="16">
        <v>0</v>
      </c>
      <c r="E157" s="16">
        <v>0</v>
      </c>
      <c r="F157" s="16">
        <v>1</v>
      </c>
      <c r="G157" s="16">
        <v>1</v>
      </c>
      <c r="H157" s="16">
        <v>0</v>
      </c>
      <c r="I157" s="16">
        <v>0</v>
      </c>
      <c r="J157" s="2">
        <f t="shared" si="3"/>
        <v>26</v>
      </c>
      <c r="K157" s="2">
        <f t="shared" si="4"/>
        <v>1</v>
      </c>
      <c r="L157" s="77">
        <f t="shared" si="5"/>
        <v>3.8461538461538463</v>
      </c>
      <c r="M157" s="2">
        <f t="shared" si="6"/>
        <v>0</v>
      </c>
      <c r="N157" s="73">
        <f t="shared" si="7"/>
        <v>0</v>
      </c>
      <c r="O157" s="2">
        <f t="shared" si="8"/>
        <v>12</v>
      </c>
      <c r="P157" s="73">
        <f t="shared" si="9"/>
        <v>46.153846153846153</v>
      </c>
    </row>
    <row r="158" spans="1:16" x14ac:dyDescent="0.25">
      <c r="A158" s="2">
        <v>60</v>
      </c>
      <c r="B158" s="2" t="s">
        <v>9</v>
      </c>
      <c r="C158" s="2">
        <v>56</v>
      </c>
      <c r="D158" s="16">
        <v>1</v>
      </c>
      <c r="E158" s="16">
        <v>94</v>
      </c>
      <c r="F158" s="16">
        <v>0</v>
      </c>
      <c r="G158" s="16">
        <v>0</v>
      </c>
      <c r="H158" s="16">
        <v>0</v>
      </c>
      <c r="I158" s="16">
        <v>0</v>
      </c>
      <c r="J158" s="2">
        <f t="shared" si="3"/>
        <v>161</v>
      </c>
      <c r="K158" s="2">
        <f t="shared" si="4"/>
        <v>17</v>
      </c>
      <c r="L158" s="77">
        <f t="shared" si="5"/>
        <v>10.559006211180124</v>
      </c>
      <c r="M158" s="2">
        <f t="shared" si="6"/>
        <v>0</v>
      </c>
      <c r="N158" s="73">
        <f t="shared" si="7"/>
        <v>0</v>
      </c>
      <c r="O158" s="2">
        <f t="shared" si="8"/>
        <v>16</v>
      </c>
      <c r="P158" s="73">
        <f t="shared" si="9"/>
        <v>9.9378881987577632</v>
      </c>
    </row>
    <row r="159" spans="1:16" x14ac:dyDescent="0.25">
      <c r="A159" s="2">
        <v>61</v>
      </c>
      <c r="B159" s="2" t="s">
        <v>9</v>
      </c>
      <c r="C159" s="2">
        <v>57</v>
      </c>
      <c r="D159" s="16">
        <v>0</v>
      </c>
      <c r="E159" s="16">
        <v>0</v>
      </c>
      <c r="F159" s="16">
        <v>1</v>
      </c>
      <c r="G159" s="16">
        <v>17</v>
      </c>
      <c r="H159" s="16">
        <v>0</v>
      </c>
      <c r="I159" s="16">
        <v>0</v>
      </c>
      <c r="J159" s="2">
        <f t="shared" si="3"/>
        <v>149</v>
      </c>
      <c r="K159" s="2">
        <f t="shared" si="4"/>
        <v>1</v>
      </c>
      <c r="L159" s="77">
        <f t="shared" si="5"/>
        <v>0.67114093959731547</v>
      </c>
      <c r="M159" s="2">
        <f t="shared" si="6"/>
        <v>0</v>
      </c>
      <c r="N159" s="73">
        <f t="shared" si="7"/>
        <v>0</v>
      </c>
      <c r="O159" s="2">
        <f t="shared" si="8"/>
        <v>48</v>
      </c>
      <c r="P159" s="73">
        <f t="shared" si="9"/>
        <v>32.214765100671137</v>
      </c>
    </row>
    <row r="160" spans="1:16" x14ac:dyDescent="0.25">
      <c r="A160" s="2">
        <v>62</v>
      </c>
      <c r="B160" s="2" t="s">
        <v>9</v>
      </c>
      <c r="C160" s="2">
        <v>65</v>
      </c>
      <c r="D160" s="16">
        <v>1</v>
      </c>
      <c r="E160" s="16">
        <v>3</v>
      </c>
      <c r="F160" s="16">
        <v>0</v>
      </c>
      <c r="G160" s="16">
        <v>0</v>
      </c>
      <c r="H160" s="16">
        <v>0</v>
      </c>
      <c r="I160" s="16">
        <v>0</v>
      </c>
      <c r="J160" s="2">
        <f t="shared" si="3"/>
        <v>84</v>
      </c>
      <c r="K160" s="2">
        <f t="shared" si="4"/>
        <v>16</v>
      </c>
      <c r="L160" s="77">
        <f t="shared" si="5"/>
        <v>19.047619047619047</v>
      </c>
      <c r="M160" s="2">
        <f t="shared" si="6"/>
        <v>0</v>
      </c>
      <c r="N160" s="73">
        <f t="shared" si="7"/>
        <v>0</v>
      </c>
      <c r="O160" s="2">
        <f t="shared" si="8"/>
        <v>48</v>
      </c>
      <c r="P160" s="73">
        <f t="shared" si="9"/>
        <v>57.142857142857139</v>
      </c>
    </row>
    <row r="161" spans="1:16" x14ac:dyDescent="0.25">
      <c r="A161" s="2">
        <v>63</v>
      </c>
      <c r="B161" s="2" t="s">
        <v>9</v>
      </c>
      <c r="C161" s="2">
        <v>73</v>
      </c>
      <c r="D161" s="16">
        <v>1</v>
      </c>
      <c r="E161" s="16">
        <v>3</v>
      </c>
      <c r="F161" s="16">
        <v>1</v>
      </c>
      <c r="G161" s="16">
        <v>4</v>
      </c>
      <c r="H161" s="16">
        <v>0</v>
      </c>
      <c r="I161" s="16">
        <v>0</v>
      </c>
      <c r="J161" s="2">
        <f t="shared" si="3"/>
        <v>155</v>
      </c>
      <c r="K161" s="2">
        <f t="shared" si="4"/>
        <v>3</v>
      </c>
      <c r="L161" s="77">
        <f t="shared" si="5"/>
        <v>1.935483870967742</v>
      </c>
      <c r="M161" s="2">
        <f t="shared" si="6"/>
        <v>0</v>
      </c>
      <c r="N161" s="73">
        <f t="shared" si="7"/>
        <v>0</v>
      </c>
      <c r="O161" s="2">
        <f t="shared" si="8"/>
        <v>80</v>
      </c>
      <c r="P161" s="73">
        <f t="shared" si="9"/>
        <v>51.612903225806448</v>
      </c>
    </row>
    <row r="162" spans="1:16" x14ac:dyDescent="0.25">
      <c r="A162" s="2">
        <v>64</v>
      </c>
      <c r="B162" s="2" t="s">
        <v>9</v>
      </c>
      <c r="C162" s="2">
        <v>77</v>
      </c>
      <c r="D162" s="16">
        <v>1</v>
      </c>
      <c r="E162" s="16">
        <v>62</v>
      </c>
      <c r="F162" s="16">
        <v>1</v>
      </c>
      <c r="G162" s="16">
        <v>7</v>
      </c>
      <c r="H162" s="16">
        <v>0</v>
      </c>
      <c r="I162" s="16">
        <v>0</v>
      </c>
      <c r="J162" s="2">
        <f t="shared" si="3"/>
        <v>279</v>
      </c>
      <c r="K162" s="2">
        <f t="shared" si="4"/>
        <v>4</v>
      </c>
      <c r="L162" s="77">
        <f t="shared" si="5"/>
        <v>1.4336917562724014</v>
      </c>
      <c r="M162" s="2">
        <f t="shared" si="6"/>
        <v>0</v>
      </c>
      <c r="N162" s="73">
        <f t="shared" si="7"/>
        <v>0</v>
      </c>
      <c r="O162" s="2">
        <f t="shared" si="8"/>
        <v>126</v>
      </c>
      <c r="P162" s="73">
        <f t="shared" si="9"/>
        <v>45.161290322580641</v>
      </c>
    </row>
    <row r="163" spans="1:16" x14ac:dyDescent="0.25">
      <c r="A163" s="2">
        <v>65</v>
      </c>
      <c r="B163" s="2" t="s">
        <v>9</v>
      </c>
      <c r="C163" s="2">
        <v>80</v>
      </c>
      <c r="D163" s="16">
        <v>0</v>
      </c>
      <c r="E163" s="16">
        <v>0</v>
      </c>
      <c r="F163" s="16">
        <v>0</v>
      </c>
      <c r="G163" s="16">
        <v>0</v>
      </c>
      <c r="H163" s="16">
        <v>1</v>
      </c>
      <c r="I163" s="16">
        <v>6</v>
      </c>
      <c r="J163" s="2">
        <f t="shared" si="3"/>
        <v>24</v>
      </c>
      <c r="K163" s="2">
        <f t="shared" si="4"/>
        <v>0</v>
      </c>
      <c r="L163" s="77">
        <f t="shared" si="5"/>
        <v>0</v>
      </c>
      <c r="M163" s="2">
        <f t="shared" si="6"/>
        <v>6</v>
      </c>
      <c r="N163" s="73">
        <f t="shared" si="7"/>
        <v>25</v>
      </c>
      <c r="O163" s="2">
        <f t="shared" si="8"/>
        <v>0</v>
      </c>
      <c r="P163" s="73">
        <f t="shared" si="9"/>
        <v>0</v>
      </c>
    </row>
    <row r="164" spans="1:16" x14ac:dyDescent="0.25">
      <c r="A164" s="2">
        <v>66</v>
      </c>
      <c r="B164" s="2" t="s">
        <v>9</v>
      </c>
      <c r="C164" s="2">
        <v>82</v>
      </c>
      <c r="D164" s="16">
        <v>0</v>
      </c>
      <c r="E164" s="16">
        <v>0</v>
      </c>
      <c r="F164" s="16">
        <v>0</v>
      </c>
      <c r="G164" s="16">
        <v>0</v>
      </c>
      <c r="H164" s="16">
        <v>1</v>
      </c>
      <c r="I164" s="16">
        <v>52</v>
      </c>
      <c r="J164" s="2">
        <f t="shared" ref="J164:J186" si="10">SUM(E68,G68,I68,K68,M68,O68,Q68,S68,U68,W68,Z68,AB68,AD68,AF68,AH68,AJ68,AL68,AN68,AP68,AR68,AT68,AV68,AX68,AZ68,BB68,BD68,BF68,BH68,BJ68,BL68)</f>
        <v>108</v>
      </c>
      <c r="K164" s="2">
        <f t="shared" ref="K164:K186" si="11">SUM(E68,G68,I68,K68,BF68)</f>
        <v>56</v>
      </c>
      <c r="L164" s="77">
        <f t="shared" ref="L164:L186" si="12">(K164/J164)*100</f>
        <v>51.851851851851848</v>
      </c>
      <c r="M164" s="2">
        <f t="shared" ref="M164:M186" si="13">SUM(E68,Q68,BL68)</f>
        <v>52</v>
      </c>
      <c r="N164" s="73">
        <f t="shared" ref="N164:N186" si="14">(M164/J164)*100</f>
        <v>48.148148148148145</v>
      </c>
      <c r="O164" s="2">
        <f t="shared" ref="O164:O186" si="15">SUM(Z68,AD68,AB68,AN68,AP68,AV68)</f>
        <v>0</v>
      </c>
      <c r="P164" s="73">
        <f t="shared" ref="P164:P186" si="16">(O164/J164)*100</f>
        <v>0</v>
      </c>
    </row>
    <row r="165" spans="1:16" x14ac:dyDescent="0.25">
      <c r="A165" s="2">
        <v>67</v>
      </c>
      <c r="B165" s="2" t="s">
        <v>9</v>
      </c>
      <c r="C165" s="2">
        <v>101</v>
      </c>
      <c r="D165" s="16">
        <v>0</v>
      </c>
      <c r="E165" s="16">
        <v>0</v>
      </c>
      <c r="F165" s="16">
        <v>1</v>
      </c>
      <c r="G165" s="16">
        <v>9</v>
      </c>
      <c r="H165" s="16">
        <v>0</v>
      </c>
      <c r="I165" s="16">
        <v>0</v>
      </c>
      <c r="J165" s="2">
        <f t="shared" si="10"/>
        <v>311</v>
      </c>
      <c r="K165" s="2">
        <f t="shared" si="11"/>
        <v>0</v>
      </c>
      <c r="L165" s="77">
        <f t="shared" si="12"/>
        <v>0</v>
      </c>
      <c r="M165" s="2">
        <f t="shared" si="13"/>
        <v>0</v>
      </c>
      <c r="N165" s="73">
        <f t="shared" si="14"/>
        <v>0</v>
      </c>
      <c r="O165" s="2">
        <f t="shared" si="15"/>
        <v>181</v>
      </c>
      <c r="P165" s="73">
        <f t="shared" si="16"/>
        <v>58.199356913183273</v>
      </c>
    </row>
    <row r="166" spans="1:16" x14ac:dyDescent="0.25">
      <c r="A166" s="2">
        <v>68</v>
      </c>
      <c r="B166" s="2" t="s">
        <v>9</v>
      </c>
      <c r="C166" s="2">
        <v>103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2">
        <f t="shared" si="10"/>
        <v>64</v>
      </c>
      <c r="K166" s="2">
        <f t="shared" si="11"/>
        <v>43</v>
      </c>
      <c r="L166" s="77">
        <f t="shared" si="12"/>
        <v>67.1875</v>
      </c>
      <c r="M166" s="2">
        <f t="shared" si="13"/>
        <v>37</v>
      </c>
      <c r="N166" s="73">
        <f t="shared" si="14"/>
        <v>57.8125</v>
      </c>
      <c r="O166" s="2">
        <f t="shared" si="15"/>
        <v>21</v>
      </c>
      <c r="P166" s="73">
        <f t="shared" si="16"/>
        <v>32.8125</v>
      </c>
    </row>
    <row r="167" spans="1:16" x14ac:dyDescent="0.25">
      <c r="A167" s="2">
        <v>69</v>
      </c>
      <c r="B167" s="2" t="s">
        <v>9</v>
      </c>
      <c r="C167" s="2">
        <v>105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2">
        <f t="shared" si="10"/>
        <v>30</v>
      </c>
      <c r="K167" s="2">
        <f t="shared" si="11"/>
        <v>0</v>
      </c>
      <c r="L167" s="77">
        <f t="shared" si="12"/>
        <v>0</v>
      </c>
      <c r="M167" s="2">
        <f t="shared" si="13"/>
        <v>0</v>
      </c>
      <c r="N167" s="73">
        <f t="shared" si="14"/>
        <v>0</v>
      </c>
      <c r="O167" s="2">
        <f t="shared" si="15"/>
        <v>1</v>
      </c>
      <c r="P167" s="73">
        <f t="shared" si="16"/>
        <v>3.3333333333333335</v>
      </c>
    </row>
    <row r="168" spans="1:16" x14ac:dyDescent="0.25">
      <c r="A168" s="2">
        <v>70</v>
      </c>
      <c r="B168" s="2" t="s">
        <v>9</v>
      </c>
      <c r="C168" s="2">
        <v>113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2">
        <f t="shared" si="10"/>
        <v>69</v>
      </c>
      <c r="K168" s="2">
        <f t="shared" si="11"/>
        <v>0</v>
      </c>
      <c r="L168" s="77">
        <f t="shared" si="12"/>
        <v>0</v>
      </c>
      <c r="M168" s="2">
        <f t="shared" si="13"/>
        <v>0</v>
      </c>
      <c r="N168" s="73">
        <f t="shared" si="14"/>
        <v>0</v>
      </c>
      <c r="O168" s="2">
        <f t="shared" si="15"/>
        <v>57</v>
      </c>
      <c r="P168" s="73">
        <f t="shared" si="16"/>
        <v>82.608695652173907</v>
      </c>
    </row>
    <row r="169" spans="1:16" x14ac:dyDescent="0.25">
      <c r="A169" s="2">
        <v>71</v>
      </c>
      <c r="B169" s="2" t="s">
        <v>9</v>
      </c>
      <c r="C169" s="2">
        <v>119</v>
      </c>
      <c r="D169" s="16">
        <v>1</v>
      </c>
      <c r="E169" s="16">
        <v>9</v>
      </c>
      <c r="F169" s="16">
        <v>0</v>
      </c>
      <c r="G169" s="16">
        <v>0</v>
      </c>
      <c r="H169" s="16">
        <v>0</v>
      </c>
      <c r="I169" s="16">
        <v>0</v>
      </c>
      <c r="J169" s="2">
        <f t="shared" si="10"/>
        <v>314</v>
      </c>
      <c r="K169" s="2">
        <f t="shared" si="11"/>
        <v>15</v>
      </c>
      <c r="L169" s="77">
        <f t="shared" si="12"/>
        <v>4.7770700636942678</v>
      </c>
      <c r="M169" s="2">
        <f t="shared" si="13"/>
        <v>0</v>
      </c>
      <c r="N169" s="73">
        <f t="shared" si="14"/>
        <v>0</v>
      </c>
      <c r="O169" s="2">
        <f t="shared" si="15"/>
        <v>272</v>
      </c>
      <c r="P169" s="73">
        <f t="shared" si="16"/>
        <v>86.624203821656053</v>
      </c>
    </row>
    <row r="170" spans="1:16" x14ac:dyDescent="0.25">
      <c r="A170" s="2">
        <v>72</v>
      </c>
      <c r="B170" s="2" t="s">
        <v>9</v>
      </c>
      <c r="C170" s="2">
        <v>120</v>
      </c>
      <c r="D170" s="16">
        <v>1</v>
      </c>
      <c r="E170" s="16">
        <v>10</v>
      </c>
      <c r="F170" s="16">
        <v>0</v>
      </c>
      <c r="G170" s="16">
        <v>0</v>
      </c>
      <c r="H170" s="16">
        <v>0</v>
      </c>
      <c r="I170" s="16">
        <v>0</v>
      </c>
      <c r="J170" s="2">
        <f t="shared" si="10"/>
        <v>81</v>
      </c>
      <c r="K170" s="2">
        <f t="shared" si="11"/>
        <v>44</v>
      </c>
      <c r="L170" s="77">
        <f t="shared" si="12"/>
        <v>54.320987654320987</v>
      </c>
      <c r="M170" s="2">
        <f t="shared" si="13"/>
        <v>0</v>
      </c>
      <c r="N170" s="73">
        <f t="shared" si="14"/>
        <v>0</v>
      </c>
      <c r="O170" s="2">
        <f t="shared" si="15"/>
        <v>22</v>
      </c>
      <c r="P170" s="73">
        <f t="shared" si="16"/>
        <v>27.160493827160494</v>
      </c>
    </row>
    <row r="171" spans="1:16" x14ac:dyDescent="0.25">
      <c r="A171" s="2">
        <v>73</v>
      </c>
      <c r="B171" s="2" t="s">
        <v>9</v>
      </c>
      <c r="C171" s="2">
        <v>129</v>
      </c>
      <c r="D171" s="16">
        <v>0</v>
      </c>
      <c r="E171" s="16">
        <v>0</v>
      </c>
      <c r="F171" s="16">
        <v>1</v>
      </c>
      <c r="G171" s="16">
        <v>1</v>
      </c>
      <c r="H171" s="16">
        <v>0</v>
      </c>
      <c r="I171" s="16">
        <v>0</v>
      </c>
      <c r="J171" s="2">
        <f t="shared" si="10"/>
        <v>42</v>
      </c>
      <c r="K171" s="2">
        <f t="shared" si="11"/>
        <v>0</v>
      </c>
      <c r="L171" s="77">
        <f t="shared" si="12"/>
        <v>0</v>
      </c>
      <c r="M171" s="2">
        <f t="shared" si="13"/>
        <v>0</v>
      </c>
      <c r="N171" s="73">
        <f t="shared" si="14"/>
        <v>0</v>
      </c>
      <c r="O171" s="2">
        <f t="shared" si="15"/>
        <v>26</v>
      </c>
      <c r="P171" s="73">
        <f t="shared" si="16"/>
        <v>61.904761904761905</v>
      </c>
    </row>
    <row r="172" spans="1:16" x14ac:dyDescent="0.25">
      <c r="A172" s="2">
        <v>74</v>
      </c>
      <c r="B172" s="2" t="s">
        <v>9</v>
      </c>
      <c r="C172" s="2">
        <v>150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2">
        <f t="shared" si="10"/>
        <v>44</v>
      </c>
      <c r="K172" s="2">
        <f t="shared" si="11"/>
        <v>0</v>
      </c>
      <c r="L172" s="77">
        <f t="shared" si="12"/>
        <v>0</v>
      </c>
      <c r="M172" s="2">
        <f t="shared" si="13"/>
        <v>0</v>
      </c>
      <c r="N172" s="73">
        <f t="shared" si="14"/>
        <v>0</v>
      </c>
      <c r="O172" s="2">
        <f t="shared" si="15"/>
        <v>22</v>
      </c>
      <c r="P172" s="73">
        <f t="shared" si="16"/>
        <v>50</v>
      </c>
    </row>
    <row r="173" spans="1:16" x14ac:dyDescent="0.25">
      <c r="A173" s="2">
        <v>75</v>
      </c>
      <c r="B173" s="2" t="s">
        <v>9</v>
      </c>
      <c r="C173" s="2">
        <v>161</v>
      </c>
      <c r="D173" s="16">
        <v>1</v>
      </c>
      <c r="E173" s="16">
        <v>1</v>
      </c>
      <c r="F173" s="16">
        <v>1</v>
      </c>
      <c r="G173" s="16">
        <v>3</v>
      </c>
      <c r="H173" s="16">
        <v>0</v>
      </c>
      <c r="I173" s="16">
        <v>0</v>
      </c>
      <c r="J173" s="2">
        <f t="shared" si="10"/>
        <v>526</v>
      </c>
      <c r="K173" s="2">
        <f t="shared" si="11"/>
        <v>8</v>
      </c>
      <c r="L173" s="77">
        <f t="shared" si="12"/>
        <v>1.520912547528517</v>
      </c>
      <c r="M173" s="2">
        <f t="shared" si="13"/>
        <v>0</v>
      </c>
      <c r="N173" s="73">
        <f t="shared" si="14"/>
        <v>0</v>
      </c>
      <c r="O173" s="2">
        <f t="shared" si="15"/>
        <v>363</v>
      </c>
      <c r="P173" s="73">
        <f t="shared" si="16"/>
        <v>69.01140684410646</v>
      </c>
    </row>
    <row r="174" spans="1:16" x14ac:dyDescent="0.25">
      <c r="A174" s="2">
        <v>76</v>
      </c>
      <c r="B174" s="2" t="s">
        <v>9</v>
      </c>
      <c r="C174" s="2">
        <v>178</v>
      </c>
      <c r="D174" s="16">
        <v>1</v>
      </c>
      <c r="E174" s="16">
        <v>27</v>
      </c>
      <c r="F174" s="16">
        <v>0</v>
      </c>
      <c r="G174" s="16">
        <v>0</v>
      </c>
      <c r="H174" s="16">
        <v>1</v>
      </c>
      <c r="I174" s="16">
        <v>7</v>
      </c>
      <c r="J174" s="2">
        <f t="shared" si="10"/>
        <v>213</v>
      </c>
      <c r="K174" s="2">
        <f t="shared" si="11"/>
        <v>166</v>
      </c>
      <c r="L174" s="77">
        <f t="shared" si="12"/>
        <v>77.934272300469488</v>
      </c>
      <c r="M174" s="2">
        <f t="shared" si="13"/>
        <v>8</v>
      </c>
      <c r="N174" s="73">
        <f t="shared" si="14"/>
        <v>3.755868544600939</v>
      </c>
      <c r="O174" s="2">
        <f t="shared" si="15"/>
        <v>10</v>
      </c>
      <c r="P174" s="73">
        <f t="shared" si="16"/>
        <v>4.6948356807511731</v>
      </c>
    </row>
    <row r="175" spans="1:16" x14ac:dyDescent="0.25">
      <c r="A175" s="2">
        <v>77</v>
      </c>
      <c r="B175" s="2" t="s">
        <v>9</v>
      </c>
      <c r="C175" s="2">
        <v>193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2">
        <f t="shared" si="10"/>
        <v>594</v>
      </c>
      <c r="K175" s="2">
        <f t="shared" si="11"/>
        <v>190</v>
      </c>
      <c r="L175" s="77">
        <f t="shared" si="12"/>
        <v>31.986531986531986</v>
      </c>
      <c r="M175" s="2">
        <f t="shared" si="13"/>
        <v>0</v>
      </c>
      <c r="N175" s="73">
        <f t="shared" si="14"/>
        <v>0</v>
      </c>
      <c r="O175" s="2">
        <f t="shared" si="15"/>
        <v>377</v>
      </c>
      <c r="P175" s="73">
        <f t="shared" si="16"/>
        <v>63.468013468013474</v>
      </c>
    </row>
    <row r="176" spans="1:16" x14ac:dyDescent="0.25">
      <c r="A176" s="2">
        <v>78</v>
      </c>
      <c r="B176" s="2" t="s">
        <v>9</v>
      </c>
      <c r="C176" s="2">
        <v>201</v>
      </c>
      <c r="D176" s="16">
        <v>0</v>
      </c>
      <c r="E176" s="16">
        <v>0</v>
      </c>
      <c r="F176" s="16">
        <v>0</v>
      </c>
      <c r="G176" s="16">
        <v>0</v>
      </c>
      <c r="H176" s="16">
        <v>1</v>
      </c>
      <c r="I176" s="16">
        <v>5</v>
      </c>
      <c r="J176" s="2">
        <f t="shared" si="10"/>
        <v>115</v>
      </c>
      <c r="K176" s="2">
        <f t="shared" si="11"/>
        <v>101</v>
      </c>
      <c r="L176" s="77">
        <f t="shared" si="12"/>
        <v>87.826086956521749</v>
      </c>
      <c r="M176" s="2">
        <f t="shared" si="13"/>
        <v>5</v>
      </c>
      <c r="N176" s="73">
        <f t="shared" si="14"/>
        <v>4.3478260869565215</v>
      </c>
      <c r="O176" s="2">
        <f t="shared" si="15"/>
        <v>7</v>
      </c>
      <c r="P176" s="73">
        <f t="shared" si="16"/>
        <v>6.0869565217391308</v>
      </c>
    </row>
    <row r="177" spans="1:16" x14ac:dyDescent="0.25">
      <c r="A177" s="2">
        <v>79</v>
      </c>
      <c r="B177" s="2" t="s">
        <v>9</v>
      </c>
      <c r="C177" s="2">
        <v>202</v>
      </c>
      <c r="D177" s="16">
        <v>0</v>
      </c>
      <c r="E177" s="16">
        <v>0</v>
      </c>
      <c r="F177" s="16">
        <v>1</v>
      </c>
      <c r="G177" s="16">
        <v>4</v>
      </c>
      <c r="H177" s="16">
        <v>0</v>
      </c>
      <c r="I177" s="16">
        <v>0</v>
      </c>
      <c r="J177" s="2">
        <f t="shared" si="10"/>
        <v>58</v>
      </c>
      <c r="K177" s="2">
        <f t="shared" si="11"/>
        <v>0</v>
      </c>
      <c r="L177" s="77">
        <f t="shared" si="12"/>
        <v>0</v>
      </c>
      <c r="M177" s="2">
        <f t="shared" si="13"/>
        <v>0</v>
      </c>
      <c r="N177" s="73">
        <f t="shared" si="14"/>
        <v>0</v>
      </c>
      <c r="O177" s="2">
        <f t="shared" si="15"/>
        <v>47</v>
      </c>
      <c r="P177" s="73">
        <f t="shared" si="16"/>
        <v>81.034482758620683</v>
      </c>
    </row>
    <row r="178" spans="1:16" x14ac:dyDescent="0.25">
      <c r="A178" s="2">
        <v>80</v>
      </c>
      <c r="B178" s="2" t="s">
        <v>9</v>
      </c>
      <c r="C178" s="2">
        <v>203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2">
        <f t="shared" si="10"/>
        <v>70</v>
      </c>
      <c r="K178" s="2">
        <f t="shared" si="11"/>
        <v>37</v>
      </c>
      <c r="L178" s="77">
        <f t="shared" si="12"/>
        <v>52.857142857142861</v>
      </c>
      <c r="M178" s="2">
        <f t="shared" si="13"/>
        <v>0</v>
      </c>
      <c r="N178" s="73">
        <f t="shared" si="14"/>
        <v>0</v>
      </c>
      <c r="O178" s="2">
        <f t="shared" si="15"/>
        <v>14</v>
      </c>
      <c r="P178" s="73">
        <f t="shared" si="16"/>
        <v>20</v>
      </c>
    </row>
    <row r="179" spans="1:16" x14ac:dyDescent="0.25">
      <c r="A179" s="2">
        <v>81</v>
      </c>
      <c r="B179" s="2" t="s">
        <v>9</v>
      </c>
      <c r="C179" s="2">
        <v>204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2">
        <f t="shared" si="10"/>
        <v>274</v>
      </c>
      <c r="K179" s="2">
        <f t="shared" si="11"/>
        <v>158</v>
      </c>
      <c r="L179" s="77">
        <f t="shared" si="12"/>
        <v>57.664233576642332</v>
      </c>
      <c r="M179" s="2">
        <f t="shared" si="13"/>
        <v>0</v>
      </c>
      <c r="N179" s="73">
        <f t="shared" si="14"/>
        <v>0</v>
      </c>
      <c r="O179" s="2">
        <f t="shared" si="15"/>
        <v>116</v>
      </c>
      <c r="P179" s="73">
        <f t="shared" si="16"/>
        <v>42.335766423357661</v>
      </c>
    </row>
    <row r="180" spans="1:16" x14ac:dyDescent="0.25">
      <c r="A180" s="2">
        <v>82</v>
      </c>
      <c r="B180" s="2" t="s">
        <v>10</v>
      </c>
      <c r="C180" s="2">
        <v>5</v>
      </c>
      <c r="D180" s="2">
        <v>0</v>
      </c>
      <c r="E180" s="2">
        <v>0</v>
      </c>
      <c r="F180" s="2">
        <v>1</v>
      </c>
      <c r="G180" s="2">
        <v>18</v>
      </c>
      <c r="H180" s="2">
        <v>0</v>
      </c>
      <c r="I180" s="2">
        <v>0</v>
      </c>
      <c r="J180" s="2">
        <f t="shared" si="10"/>
        <v>453</v>
      </c>
      <c r="K180" s="2">
        <f t="shared" si="11"/>
        <v>2</v>
      </c>
      <c r="L180" s="77">
        <f t="shared" si="12"/>
        <v>0.44150110375275936</v>
      </c>
      <c r="M180" s="2">
        <f t="shared" si="13"/>
        <v>0</v>
      </c>
      <c r="N180" s="73">
        <f t="shared" si="14"/>
        <v>0</v>
      </c>
      <c r="O180" s="2">
        <f t="shared" si="15"/>
        <v>362</v>
      </c>
      <c r="P180" s="73">
        <f t="shared" si="16"/>
        <v>79.911699779249446</v>
      </c>
    </row>
    <row r="181" spans="1:16" x14ac:dyDescent="0.25">
      <c r="A181" s="2">
        <v>83</v>
      </c>
      <c r="B181" s="2" t="s">
        <v>10</v>
      </c>
      <c r="C181" s="2">
        <v>48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f t="shared" si="10"/>
        <v>14</v>
      </c>
      <c r="K181" s="2">
        <f t="shared" si="11"/>
        <v>0</v>
      </c>
      <c r="L181" s="77">
        <f t="shared" si="12"/>
        <v>0</v>
      </c>
      <c r="M181" s="2">
        <f t="shared" si="13"/>
        <v>0</v>
      </c>
      <c r="N181" s="73">
        <f t="shared" si="14"/>
        <v>0</v>
      </c>
      <c r="O181" s="2">
        <f t="shared" si="15"/>
        <v>0</v>
      </c>
      <c r="P181" s="73">
        <f t="shared" si="16"/>
        <v>0</v>
      </c>
    </row>
    <row r="182" spans="1:16" x14ac:dyDescent="0.25">
      <c r="A182" s="2">
        <v>84</v>
      </c>
      <c r="B182" s="2" t="s">
        <v>10</v>
      </c>
      <c r="C182" s="2">
        <v>10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f t="shared" si="10"/>
        <v>5</v>
      </c>
      <c r="K182" s="2">
        <f t="shared" si="11"/>
        <v>0</v>
      </c>
      <c r="L182" s="77">
        <f t="shared" si="12"/>
        <v>0</v>
      </c>
      <c r="M182" s="2">
        <f t="shared" si="13"/>
        <v>0</v>
      </c>
      <c r="N182" s="73">
        <f t="shared" si="14"/>
        <v>0</v>
      </c>
      <c r="O182" s="2">
        <f t="shared" si="15"/>
        <v>0</v>
      </c>
      <c r="P182" s="73">
        <f t="shared" si="16"/>
        <v>0</v>
      </c>
    </row>
    <row r="183" spans="1:16" x14ac:dyDescent="0.25">
      <c r="A183" s="2">
        <v>85</v>
      </c>
      <c r="B183" s="2" t="s">
        <v>10</v>
      </c>
      <c r="C183" s="2">
        <v>17</v>
      </c>
      <c r="D183" s="2">
        <v>1</v>
      </c>
      <c r="E183" s="2">
        <v>2</v>
      </c>
      <c r="F183" s="2">
        <v>1</v>
      </c>
      <c r="G183" s="2">
        <v>2</v>
      </c>
      <c r="H183" s="2">
        <v>1</v>
      </c>
      <c r="I183" s="2">
        <v>277</v>
      </c>
      <c r="J183" s="2">
        <f t="shared" si="10"/>
        <v>348</v>
      </c>
      <c r="K183" s="2">
        <f t="shared" si="11"/>
        <v>3</v>
      </c>
      <c r="L183" s="77">
        <f t="shared" si="12"/>
        <v>0.86206896551724133</v>
      </c>
      <c r="M183" s="2">
        <f t="shared" si="13"/>
        <v>277</v>
      </c>
      <c r="N183" s="73">
        <f t="shared" si="14"/>
        <v>79.597701149425291</v>
      </c>
      <c r="O183" s="2">
        <f t="shared" si="15"/>
        <v>64</v>
      </c>
      <c r="P183" s="73">
        <f t="shared" si="16"/>
        <v>18.390804597701148</v>
      </c>
    </row>
    <row r="184" spans="1:16" x14ac:dyDescent="0.25">
      <c r="A184" s="2">
        <v>86</v>
      </c>
      <c r="B184" s="2" t="s">
        <v>10</v>
      </c>
      <c r="C184" s="2" t="s">
        <v>11</v>
      </c>
      <c r="D184" s="2">
        <v>0</v>
      </c>
      <c r="E184" s="2">
        <v>0</v>
      </c>
      <c r="F184" s="2">
        <v>1</v>
      </c>
      <c r="G184" s="2">
        <v>1</v>
      </c>
      <c r="H184" s="2">
        <v>0</v>
      </c>
      <c r="I184" s="2">
        <v>0</v>
      </c>
      <c r="J184" s="2">
        <f t="shared" si="10"/>
        <v>51</v>
      </c>
      <c r="K184" s="2">
        <f t="shared" si="11"/>
        <v>0</v>
      </c>
      <c r="L184" s="77">
        <f t="shared" si="12"/>
        <v>0</v>
      </c>
      <c r="M184" s="2">
        <f t="shared" si="13"/>
        <v>0</v>
      </c>
      <c r="N184" s="73">
        <f t="shared" si="14"/>
        <v>0</v>
      </c>
      <c r="O184" s="2">
        <f t="shared" si="15"/>
        <v>41</v>
      </c>
      <c r="P184" s="73">
        <f t="shared" si="16"/>
        <v>80.392156862745097</v>
      </c>
    </row>
    <row r="185" spans="1:16" x14ac:dyDescent="0.25">
      <c r="A185" s="2">
        <v>87</v>
      </c>
      <c r="B185" s="2" t="s">
        <v>10</v>
      </c>
      <c r="C185" s="2">
        <v>24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f t="shared" si="10"/>
        <v>110</v>
      </c>
      <c r="K185" s="2">
        <f t="shared" si="11"/>
        <v>100</v>
      </c>
      <c r="L185" s="77">
        <f t="shared" si="12"/>
        <v>90.909090909090907</v>
      </c>
      <c r="M185" s="2">
        <f t="shared" si="13"/>
        <v>72</v>
      </c>
      <c r="N185" s="73">
        <f t="shared" si="14"/>
        <v>65.454545454545453</v>
      </c>
      <c r="O185" s="2">
        <f t="shared" si="15"/>
        <v>9</v>
      </c>
      <c r="P185" s="73">
        <f t="shared" si="16"/>
        <v>8.1818181818181817</v>
      </c>
    </row>
    <row r="186" spans="1:16" x14ac:dyDescent="0.25">
      <c r="A186" s="2">
        <v>88</v>
      </c>
      <c r="B186" s="2" t="s">
        <v>10</v>
      </c>
      <c r="C186" s="2">
        <v>61</v>
      </c>
      <c r="D186" s="2">
        <v>1</v>
      </c>
      <c r="E186" s="2">
        <v>20</v>
      </c>
      <c r="F186" s="2">
        <v>0</v>
      </c>
      <c r="G186" s="2">
        <v>0</v>
      </c>
      <c r="H186" s="2">
        <v>0</v>
      </c>
      <c r="I186" s="2">
        <v>0</v>
      </c>
      <c r="J186" s="2">
        <f t="shared" si="10"/>
        <v>466</v>
      </c>
      <c r="K186" s="2">
        <f t="shared" si="11"/>
        <v>8</v>
      </c>
      <c r="L186" s="77">
        <f t="shared" si="12"/>
        <v>1.7167381974248928</v>
      </c>
      <c r="M186" s="2">
        <f t="shared" si="13"/>
        <v>0</v>
      </c>
      <c r="N186" s="73">
        <f t="shared" si="14"/>
        <v>0</v>
      </c>
      <c r="O186" s="2">
        <f t="shared" si="15"/>
        <v>174</v>
      </c>
      <c r="P186" s="73">
        <f t="shared" si="16"/>
        <v>37.339055793991413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70" workbookViewId="0">
      <selection activeCell="B85" sqref="B85"/>
    </sheetView>
  </sheetViews>
  <sheetFormatPr defaultRowHeight="15" x14ac:dyDescent="0.25"/>
  <cols>
    <col min="1" max="1" width="20.42578125" customWidth="1"/>
    <col min="12" max="12" width="11.140625" customWidth="1"/>
    <col min="13" max="13" width="13.5703125" customWidth="1"/>
    <col min="14" max="14" width="20.140625" customWidth="1"/>
  </cols>
  <sheetData>
    <row r="1" spans="1:14" ht="15.75" thickBot="1" x14ac:dyDescent="0.3">
      <c r="A1" s="1" t="s">
        <v>1</v>
      </c>
      <c r="B1" s="1" t="s">
        <v>2</v>
      </c>
      <c r="C1" s="13" t="s">
        <v>12</v>
      </c>
      <c r="D1" s="13" t="s">
        <v>27</v>
      </c>
      <c r="E1" s="13" t="s">
        <v>13</v>
      </c>
      <c r="F1" s="13" t="s">
        <v>26</v>
      </c>
      <c r="G1" s="13" t="s">
        <v>23</v>
      </c>
      <c r="H1" s="13" t="s">
        <v>28</v>
      </c>
      <c r="I1" s="13" t="s">
        <v>24</v>
      </c>
      <c r="J1" s="13" t="s">
        <v>29</v>
      </c>
      <c r="L1" s="1" t="s">
        <v>113</v>
      </c>
      <c r="M1" s="13" t="s">
        <v>114</v>
      </c>
      <c r="N1" s="13" t="s">
        <v>115</v>
      </c>
    </row>
    <row r="2" spans="1:14" x14ac:dyDescent="0.25">
      <c r="A2" s="2" t="s">
        <v>3</v>
      </c>
      <c r="B2" s="2">
        <v>1</v>
      </c>
      <c r="C2" s="2">
        <v>0</v>
      </c>
      <c r="D2" s="2">
        <v>0</v>
      </c>
      <c r="E2" s="2">
        <v>1</v>
      </c>
      <c r="F2" s="2">
        <v>14</v>
      </c>
      <c r="G2" s="2">
        <v>0</v>
      </c>
      <c r="H2" s="2">
        <v>0</v>
      </c>
      <c r="I2" s="2">
        <v>0</v>
      </c>
      <c r="J2" s="2">
        <v>0</v>
      </c>
      <c r="L2" s="2">
        <v>1463</v>
      </c>
      <c r="M2" s="72">
        <f>L2/3600</f>
        <v>0.40638888888888891</v>
      </c>
      <c r="N2" s="73">
        <f>(F2/M2)</f>
        <v>34.449760765550238</v>
      </c>
    </row>
    <row r="3" spans="1:14" x14ac:dyDescent="0.25">
      <c r="A3" s="2" t="s">
        <v>3</v>
      </c>
      <c r="B3" s="2">
        <v>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L3" s="2">
        <v>5430</v>
      </c>
      <c r="M3" s="72">
        <f t="shared" ref="M3:M66" si="0">L3/3600</f>
        <v>1.5083333333333333</v>
      </c>
      <c r="N3" s="73">
        <f t="shared" ref="N3:N66" si="1">(F3/M3)</f>
        <v>0</v>
      </c>
    </row>
    <row r="4" spans="1:14" x14ac:dyDescent="0.25">
      <c r="A4" s="2" t="s">
        <v>3</v>
      </c>
      <c r="B4" s="2">
        <v>10</v>
      </c>
      <c r="C4" s="2">
        <v>0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L4" s="2">
        <v>3824</v>
      </c>
      <c r="M4" s="72">
        <f t="shared" si="0"/>
        <v>1.0622222222222222</v>
      </c>
      <c r="N4" s="73">
        <f t="shared" si="1"/>
        <v>0.94142259414225948</v>
      </c>
    </row>
    <row r="5" spans="1:14" x14ac:dyDescent="0.25">
      <c r="A5" s="2" t="s">
        <v>3</v>
      </c>
      <c r="B5" s="2">
        <v>11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L5" s="2">
        <v>1278</v>
      </c>
      <c r="M5" s="72">
        <f t="shared" si="0"/>
        <v>0.35499999999999998</v>
      </c>
      <c r="N5" s="73">
        <f t="shared" si="1"/>
        <v>0</v>
      </c>
    </row>
    <row r="6" spans="1:14" x14ac:dyDescent="0.25">
      <c r="A6" s="2" t="s">
        <v>3</v>
      </c>
      <c r="B6" s="2">
        <v>12</v>
      </c>
      <c r="C6" s="2">
        <v>1</v>
      </c>
      <c r="D6" s="2">
        <v>1</v>
      </c>
      <c r="E6" s="2">
        <v>1</v>
      </c>
      <c r="F6" s="2">
        <v>4</v>
      </c>
      <c r="G6" s="2">
        <v>0</v>
      </c>
      <c r="H6" s="2">
        <v>0</v>
      </c>
      <c r="I6" s="2">
        <v>0</v>
      </c>
      <c r="J6" s="2">
        <v>0</v>
      </c>
      <c r="L6" s="2">
        <v>1126</v>
      </c>
      <c r="M6" s="72">
        <f t="shared" si="0"/>
        <v>0.31277777777777777</v>
      </c>
      <c r="N6" s="73">
        <f t="shared" si="1"/>
        <v>12.788632326820604</v>
      </c>
    </row>
    <row r="7" spans="1:14" x14ac:dyDescent="0.25">
      <c r="A7" s="2" t="s">
        <v>3</v>
      </c>
      <c r="B7" s="2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L7" s="2">
        <v>2286</v>
      </c>
      <c r="M7" s="72">
        <f t="shared" si="0"/>
        <v>0.63500000000000001</v>
      </c>
      <c r="N7" s="73">
        <f t="shared" si="1"/>
        <v>0</v>
      </c>
    </row>
    <row r="8" spans="1:14" x14ac:dyDescent="0.25">
      <c r="A8" s="2" t="s">
        <v>3</v>
      </c>
      <c r="B8" s="2">
        <v>14</v>
      </c>
      <c r="C8" s="2">
        <v>0</v>
      </c>
      <c r="D8" s="2">
        <v>0</v>
      </c>
      <c r="E8" s="2">
        <v>1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L8" s="2">
        <v>1045</v>
      </c>
      <c r="M8" s="72">
        <f t="shared" si="0"/>
        <v>0.2902777777777778</v>
      </c>
      <c r="N8" s="73">
        <f t="shared" si="1"/>
        <v>6.8899521531100474</v>
      </c>
    </row>
    <row r="9" spans="1:14" x14ac:dyDescent="0.25">
      <c r="A9" s="2" t="s">
        <v>3</v>
      </c>
      <c r="B9" s="2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L9" s="2">
        <v>1158</v>
      </c>
      <c r="M9" s="72">
        <f t="shared" si="0"/>
        <v>0.32166666666666666</v>
      </c>
      <c r="N9" s="73">
        <f t="shared" si="1"/>
        <v>0</v>
      </c>
    </row>
    <row r="10" spans="1:14" x14ac:dyDescent="0.25">
      <c r="A10" s="2" t="s">
        <v>3</v>
      </c>
      <c r="B10" s="2">
        <v>18</v>
      </c>
      <c r="C10" s="2">
        <v>0</v>
      </c>
      <c r="D10" s="2">
        <v>0</v>
      </c>
      <c r="E10" s="2">
        <v>1</v>
      </c>
      <c r="F10" s="2">
        <v>2</v>
      </c>
      <c r="G10" s="2">
        <v>0</v>
      </c>
      <c r="H10" s="2">
        <v>0</v>
      </c>
      <c r="I10" s="2">
        <v>0</v>
      </c>
      <c r="J10" s="2">
        <v>0</v>
      </c>
      <c r="L10" s="2">
        <v>2051</v>
      </c>
      <c r="M10" s="72">
        <f t="shared" si="0"/>
        <v>0.56972222222222224</v>
      </c>
      <c r="N10" s="73">
        <f t="shared" si="1"/>
        <v>3.5104826913700631</v>
      </c>
    </row>
    <row r="11" spans="1:14" x14ac:dyDescent="0.25">
      <c r="A11" s="2" t="s">
        <v>3</v>
      </c>
      <c r="B11" s="2">
        <v>22</v>
      </c>
      <c r="C11" s="2">
        <v>0</v>
      </c>
      <c r="D11" s="2">
        <v>0</v>
      </c>
      <c r="E11" s="2">
        <v>1</v>
      </c>
      <c r="F11" s="2">
        <v>41</v>
      </c>
      <c r="G11" s="2">
        <v>0</v>
      </c>
      <c r="H11" s="2">
        <v>0</v>
      </c>
      <c r="I11" s="2">
        <v>0</v>
      </c>
      <c r="J11" s="2">
        <v>0</v>
      </c>
      <c r="L11" s="2">
        <v>1198</v>
      </c>
      <c r="M11" s="72">
        <f t="shared" si="0"/>
        <v>0.33277777777777778</v>
      </c>
      <c r="N11" s="73">
        <f t="shared" si="1"/>
        <v>123.20534223706177</v>
      </c>
    </row>
    <row r="12" spans="1:14" x14ac:dyDescent="0.25">
      <c r="A12" s="2" t="s">
        <v>3</v>
      </c>
      <c r="B12" s="2">
        <v>26</v>
      </c>
      <c r="C12" s="2">
        <v>0</v>
      </c>
      <c r="D12" s="2">
        <v>0</v>
      </c>
      <c r="E12" s="2">
        <v>1</v>
      </c>
      <c r="F12" s="2">
        <v>4</v>
      </c>
      <c r="G12" s="2">
        <v>0</v>
      </c>
      <c r="H12" s="2">
        <v>0</v>
      </c>
      <c r="I12" s="2">
        <v>0</v>
      </c>
      <c r="J12" s="2">
        <v>0</v>
      </c>
      <c r="L12" s="2">
        <v>7215</v>
      </c>
      <c r="M12" s="72">
        <f t="shared" si="0"/>
        <v>2.0041666666666669</v>
      </c>
      <c r="N12" s="73">
        <f t="shared" si="1"/>
        <v>1.9958419958419957</v>
      </c>
    </row>
    <row r="13" spans="1:14" x14ac:dyDescent="0.25">
      <c r="A13" s="2" t="s">
        <v>3</v>
      </c>
      <c r="B13" s="2">
        <v>27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L13" s="2">
        <v>5309</v>
      </c>
      <c r="M13" s="72">
        <f t="shared" si="0"/>
        <v>1.4747222222222223</v>
      </c>
      <c r="N13" s="73">
        <f t="shared" si="1"/>
        <v>0</v>
      </c>
    </row>
    <row r="14" spans="1:14" x14ac:dyDescent="0.25">
      <c r="A14" s="3" t="s">
        <v>3</v>
      </c>
      <c r="B14" s="3">
        <v>29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L14" s="2">
        <v>884</v>
      </c>
      <c r="M14" s="72">
        <f t="shared" si="0"/>
        <v>0.24555555555555555</v>
      </c>
      <c r="N14" s="73">
        <f t="shared" si="1"/>
        <v>0</v>
      </c>
    </row>
    <row r="15" spans="1:14" x14ac:dyDescent="0.25">
      <c r="A15" s="2" t="s">
        <v>3</v>
      </c>
      <c r="B15" s="2">
        <v>32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L15" s="2">
        <v>1231</v>
      </c>
      <c r="M15" s="72">
        <f t="shared" si="0"/>
        <v>0.34194444444444444</v>
      </c>
      <c r="N15" s="73">
        <f t="shared" si="1"/>
        <v>0</v>
      </c>
    </row>
    <row r="16" spans="1:14" x14ac:dyDescent="0.25">
      <c r="A16" s="2" t="s">
        <v>3</v>
      </c>
      <c r="B16" s="2">
        <v>34</v>
      </c>
      <c r="C16" s="2">
        <v>1</v>
      </c>
      <c r="D16" s="2">
        <v>93</v>
      </c>
      <c r="E16" s="2">
        <v>1</v>
      </c>
      <c r="F16" s="2">
        <v>16</v>
      </c>
      <c r="G16" s="2">
        <v>0</v>
      </c>
      <c r="H16" s="2">
        <v>0</v>
      </c>
      <c r="I16" s="2">
        <v>0</v>
      </c>
      <c r="J16" s="2">
        <v>0</v>
      </c>
      <c r="L16" s="2">
        <v>3166</v>
      </c>
      <c r="M16" s="72">
        <f t="shared" si="0"/>
        <v>0.87944444444444447</v>
      </c>
      <c r="N16" s="73">
        <f t="shared" si="1"/>
        <v>18.193303853442828</v>
      </c>
    </row>
    <row r="17" spans="1:14" x14ac:dyDescent="0.25">
      <c r="A17" s="2" t="s">
        <v>3</v>
      </c>
      <c r="B17" s="2">
        <v>35</v>
      </c>
      <c r="C17" s="2">
        <v>1</v>
      </c>
      <c r="D17" s="2">
        <v>4</v>
      </c>
      <c r="E17" s="2">
        <v>1</v>
      </c>
      <c r="F17" s="2">
        <v>170</v>
      </c>
      <c r="G17" s="2">
        <v>0</v>
      </c>
      <c r="H17" s="2">
        <v>0</v>
      </c>
      <c r="I17" s="2">
        <v>0</v>
      </c>
      <c r="J17" s="2">
        <v>0</v>
      </c>
      <c r="L17" s="2">
        <v>5838</v>
      </c>
      <c r="M17" s="72">
        <f t="shared" si="0"/>
        <v>1.6216666666666666</v>
      </c>
      <c r="N17" s="73">
        <f t="shared" si="1"/>
        <v>104.83042137718397</v>
      </c>
    </row>
    <row r="18" spans="1:14" x14ac:dyDescent="0.25">
      <c r="A18" s="2" t="s">
        <v>3</v>
      </c>
      <c r="B18" s="2">
        <v>36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L18" s="2">
        <v>830</v>
      </c>
      <c r="M18" s="72">
        <f t="shared" si="0"/>
        <v>0.23055555555555557</v>
      </c>
      <c r="N18" s="73">
        <f t="shared" si="1"/>
        <v>0</v>
      </c>
    </row>
    <row r="19" spans="1:14" x14ac:dyDescent="0.25">
      <c r="A19" s="2" t="s">
        <v>3</v>
      </c>
      <c r="B19" s="2">
        <v>38</v>
      </c>
      <c r="C19" s="2">
        <v>0</v>
      </c>
      <c r="D19" s="2">
        <v>0</v>
      </c>
      <c r="E19" s="2">
        <v>1</v>
      </c>
      <c r="F19" s="2">
        <v>36</v>
      </c>
      <c r="G19" s="2">
        <v>0</v>
      </c>
      <c r="H19" s="2">
        <v>0</v>
      </c>
      <c r="I19" s="2">
        <v>0</v>
      </c>
      <c r="J19" s="2">
        <v>0</v>
      </c>
      <c r="L19" s="2">
        <v>1887</v>
      </c>
      <c r="M19" s="72">
        <f t="shared" si="0"/>
        <v>0.52416666666666667</v>
      </c>
      <c r="N19" s="73">
        <f t="shared" si="1"/>
        <v>68.680445151033382</v>
      </c>
    </row>
    <row r="20" spans="1:14" x14ac:dyDescent="0.25">
      <c r="A20" s="2" t="s">
        <v>3</v>
      </c>
      <c r="B20" s="2">
        <v>41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L20" s="2">
        <v>859</v>
      </c>
      <c r="M20" s="72">
        <f t="shared" si="0"/>
        <v>0.23861111111111111</v>
      </c>
      <c r="N20" s="73">
        <f t="shared" si="1"/>
        <v>0</v>
      </c>
    </row>
    <row r="21" spans="1:14" x14ac:dyDescent="0.25">
      <c r="A21" s="2" t="s">
        <v>3</v>
      </c>
      <c r="B21" s="2">
        <v>48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L21" s="2">
        <v>1959</v>
      </c>
      <c r="M21" s="72">
        <f t="shared" si="0"/>
        <v>0.54416666666666669</v>
      </c>
      <c r="N21" s="73">
        <f t="shared" si="1"/>
        <v>0</v>
      </c>
    </row>
    <row r="22" spans="1:14" x14ac:dyDescent="0.25">
      <c r="A22" s="2" t="s">
        <v>3</v>
      </c>
      <c r="B22" s="2">
        <v>57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L22" s="2">
        <v>404</v>
      </c>
      <c r="M22" s="72">
        <f t="shared" si="0"/>
        <v>0.11222222222222222</v>
      </c>
      <c r="N22" s="73">
        <f t="shared" si="1"/>
        <v>0</v>
      </c>
    </row>
    <row r="23" spans="1:14" x14ac:dyDescent="0.25">
      <c r="A23" s="2" t="s">
        <v>3</v>
      </c>
      <c r="B23" s="2">
        <v>61</v>
      </c>
      <c r="C23" s="2">
        <v>0</v>
      </c>
      <c r="D23" s="2">
        <v>0</v>
      </c>
      <c r="E23" s="2">
        <v>1</v>
      </c>
      <c r="F23" s="2">
        <v>5</v>
      </c>
      <c r="G23" s="2">
        <v>0</v>
      </c>
      <c r="H23" s="2">
        <v>0</v>
      </c>
      <c r="I23" s="2">
        <v>0</v>
      </c>
      <c r="J23" s="2">
        <v>0</v>
      </c>
      <c r="L23" s="2">
        <v>712</v>
      </c>
      <c r="M23" s="72">
        <f t="shared" si="0"/>
        <v>0.19777777777777777</v>
      </c>
      <c r="N23" s="73">
        <f t="shared" si="1"/>
        <v>25.280898876404496</v>
      </c>
    </row>
    <row r="24" spans="1:14" x14ac:dyDescent="0.25">
      <c r="A24" s="2" t="s">
        <v>3</v>
      </c>
      <c r="B24" s="2">
        <v>75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L24" s="2">
        <v>885</v>
      </c>
      <c r="M24" s="72">
        <f t="shared" si="0"/>
        <v>0.24583333333333332</v>
      </c>
      <c r="N24" s="73">
        <f t="shared" si="1"/>
        <v>0</v>
      </c>
    </row>
    <row r="25" spans="1:14" x14ac:dyDescent="0.25">
      <c r="A25" s="2" t="s">
        <v>3</v>
      </c>
      <c r="B25" s="2">
        <v>84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L25" s="2">
        <v>430</v>
      </c>
      <c r="M25" s="72">
        <f t="shared" si="0"/>
        <v>0.11944444444444445</v>
      </c>
      <c r="N25" s="73">
        <f t="shared" si="1"/>
        <v>0</v>
      </c>
    </row>
    <row r="26" spans="1:14" x14ac:dyDescent="0.25">
      <c r="A26" s="2" t="s">
        <v>3</v>
      </c>
      <c r="B26" s="2">
        <v>85</v>
      </c>
      <c r="C26" s="2">
        <v>1</v>
      </c>
      <c r="D26" s="2">
        <v>1</v>
      </c>
      <c r="E26" s="2">
        <v>1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L26" s="2">
        <v>1866</v>
      </c>
      <c r="M26" s="72">
        <f t="shared" si="0"/>
        <v>0.51833333333333331</v>
      </c>
      <c r="N26" s="73">
        <f t="shared" si="1"/>
        <v>192.92604501607718</v>
      </c>
    </row>
    <row r="27" spans="1:14" x14ac:dyDescent="0.25">
      <c r="A27" s="2" t="s">
        <v>3</v>
      </c>
      <c r="B27" s="2">
        <v>86</v>
      </c>
      <c r="C27" s="2">
        <v>0</v>
      </c>
      <c r="D27" s="2">
        <v>0</v>
      </c>
      <c r="E27" s="2">
        <v>1</v>
      </c>
      <c r="F27" s="2">
        <v>14</v>
      </c>
      <c r="G27" s="2">
        <v>0</v>
      </c>
      <c r="H27" s="2">
        <v>0</v>
      </c>
      <c r="I27" s="2">
        <v>0</v>
      </c>
      <c r="J27" s="2">
        <v>0</v>
      </c>
      <c r="L27" s="2">
        <v>1468</v>
      </c>
      <c r="M27" s="72">
        <f t="shared" si="0"/>
        <v>0.40777777777777779</v>
      </c>
      <c r="N27" s="73">
        <f t="shared" si="1"/>
        <v>34.332425068119889</v>
      </c>
    </row>
    <row r="28" spans="1:14" x14ac:dyDescent="0.25">
      <c r="A28" s="2" t="s">
        <v>3</v>
      </c>
      <c r="B28" s="2">
        <v>93</v>
      </c>
      <c r="C28" s="2">
        <v>1</v>
      </c>
      <c r="D28" s="2">
        <v>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L28" s="2">
        <v>1239</v>
      </c>
      <c r="M28" s="72">
        <f t="shared" si="0"/>
        <v>0.34416666666666668</v>
      </c>
      <c r="N28" s="73">
        <f t="shared" si="1"/>
        <v>0</v>
      </c>
    </row>
    <row r="29" spans="1:14" x14ac:dyDescent="0.25">
      <c r="A29" s="2" t="s">
        <v>3</v>
      </c>
      <c r="B29" s="2">
        <v>96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L29" s="2">
        <v>4596</v>
      </c>
      <c r="M29" s="72">
        <f t="shared" si="0"/>
        <v>1.2766666666666666</v>
      </c>
      <c r="N29" s="73">
        <f t="shared" si="1"/>
        <v>0</v>
      </c>
    </row>
    <row r="30" spans="1:14" x14ac:dyDescent="0.25">
      <c r="A30" s="2" t="s">
        <v>3</v>
      </c>
      <c r="B30" s="2">
        <v>108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L30" s="2">
        <v>2324</v>
      </c>
      <c r="M30" s="72">
        <f t="shared" si="0"/>
        <v>0.64555555555555555</v>
      </c>
      <c r="N30" s="73">
        <f t="shared" si="1"/>
        <v>0</v>
      </c>
    </row>
    <row r="31" spans="1:14" x14ac:dyDescent="0.25">
      <c r="A31" s="2" t="s">
        <v>3</v>
      </c>
      <c r="B31" s="2">
        <v>109</v>
      </c>
      <c r="C31" s="2">
        <v>0</v>
      </c>
      <c r="D31" s="2">
        <v>0</v>
      </c>
      <c r="E31" s="2">
        <v>1</v>
      </c>
      <c r="F31" s="2">
        <v>20</v>
      </c>
      <c r="G31" s="2">
        <v>1</v>
      </c>
      <c r="H31" s="2">
        <v>1</v>
      </c>
      <c r="I31" s="2">
        <v>0</v>
      </c>
      <c r="J31" s="2">
        <v>0</v>
      </c>
      <c r="L31" s="2">
        <v>1454</v>
      </c>
      <c r="M31" s="72">
        <f t="shared" si="0"/>
        <v>0.40388888888888891</v>
      </c>
      <c r="N31" s="73">
        <f t="shared" si="1"/>
        <v>49.518569463548829</v>
      </c>
    </row>
    <row r="32" spans="1:14" x14ac:dyDescent="0.25">
      <c r="A32" s="2" t="s">
        <v>3</v>
      </c>
      <c r="B32" s="2">
        <v>117</v>
      </c>
      <c r="C32" s="2">
        <v>1</v>
      </c>
      <c r="D32" s="2">
        <v>6</v>
      </c>
      <c r="E32" s="2">
        <v>1</v>
      </c>
      <c r="F32" s="2">
        <v>93</v>
      </c>
      <c r="G32" s="2">
        <v>0</v>
      </c>
      <c r="H32" s="2">
        <v>0</v>
      </c>
      <c r="I32" s="2">
        <v>0</v>
      </c>
      <c r="J32" s="2">
        <v>0</v>
      </c>
      <c r="L32" s="2">
        <v>2111</v>
      </c>
      <c r="M32" s="72">
        <f t="shared" si="0"/>
        <v>0.58638888888888885</v>
      </c>
      <c r="N32" s="73">
        <f t="shared" si="1"/>
        <v>158.59782093794411</v>
      </c>
    </row>
    <row r="33" spans="1:14" x14ac:dyDescent="0.25">
      <c r="A33" s="2" t="s">
        <v>3</v>
      </c>
      <c r="B33" s="2">
        <v>118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L33" s="2">
        <v>3833</v>
      </c>
      <c r="M33" s="72">
        <f t="shared" si="0"/>
        <v>1.0647222222222221</v>
      </c>
      <c r="N33" s="73">
        <f t="shared" si="1"/>
        <v>0</v>
      </c>
    </row>
    <row r="34" spans="1:14" x14ac:dyDescent="0.25">
      <c r="A34" s="2" t="s">
        <v>3</v>
      </c>
      <c r="B34" s="2">
        <v>123</v>
      </c>
      <c r="C34" s="2">
        <v>0</v>
      </c>
      <c r="D34" s="2">
        <v>0</v>
      </c>
      <c r="E34" s="2">
        <v>1</v>
      </c>
      <c r="F34" s="2">
        <v>18</v>
      </c>
      <c r="G34" s="2">
        <v>0</v>
      </c>
      <c r="H34" s="2">
        <v>0</v>
      </c>
      <c r="I34" s="2">
        <v>0</v>
      </c>
      <c r="J34" s="2">
        <v>0</v>
      </c>
      <c r="L34" s="2">
        <v>3303</v>
      </c>
      <c r="M34" s="72">
        <f t="shared" si="0"/>
        <v>0.91749999999999998</v>
      </c>
      <c r="N34" s="73">
        <f t="shared" si="1"/>
        <v>19.618528610354225</v>
      </c>
    </row>
    <row r="35" spans="1:14" x14ac:dyDescent="0.25">
      <c r="A35" s="2" t="s">
        <v>3</v>
      </c>
      <c r="B35" s="2">
        <v>128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L35" s="2">
        <v>1218</v>
      </c>
      <c r="M35" s="72">
        <f t="shared" si="0"/>
        <v>0.33833333333333332</v>
      </c>
      <c r="N35" s="73">
        <f t="shared" si="1"/>
        <v>0</v>
      </c>
    </row>
    <row r="36" spans="1:14" x14ac:dyDescent="0.25">
      <c r="A36" s="2" t="s">
        <v>3</v>
      </c>
      <c r="B36" s="2">
        <v>130</v>
      </c>
      <c r="C36" s="2">
        <v>1</v>
      </c>
      <c r="D36" s="2">
        <v>3</v>
      </c>
      <c r="E36" s="2">
        <v>1</v>
      </c>
      <c r="F36" s="2">
        <v>13</v>
      </c>
      <c r="G36" s="2">
        <v>0</v>
      </c>
      <c r="H36" s="2">
        <v>0</v>
      </c>
      <c r="I36" s="2">
        <v>0</v>
      </c>
      <c r="J36" s="2">
        <v>0</v>
      </c>
      <c r="L36" s="2">
        <v>1589</v>
      </c>
      <c r="M36" s="72">
        <f t="shared" si="0"/>
        <v>0.44138888888888889</v>
      </c>
      <c r="N36" s="73">
        <f t="shared" si="1"/>
        <v>29.452485840151038</v>
      </c>
    </row>
    <row r="37" spans="1:14" x14ac:dyDescent="0.25">
      <c r="A37" s="2" t="s">
        <v>3</v>
      </c>
      <c r="B37" s="2">
        <v>135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L37" s="2">
        <v>1591</v>
      </c>
      <c r="M37" s="72">
        <f t="shared" si="0"/>
        <v>0.44194444444444442</v>
      </c>
      <c r="N37" s="73">
        <f t="shared" si="1"/>
        <v>0</v>
      </c>
    </row>
    <row r="38" spans="1:14" x14ac:dyDescent="0.25">
      <c r="A38" s="2" t="s">
        <v>3</v>
      </c>
      <c r="B38" s="2">
        <v>149</v>
      </c>
      <c r="C38" s="2">
        <v>1</v>
      </c>
      <c r="D38" s="2">
        <v>116</v>
      </c>
      <c r="E38" s="2">
        <v>1</v>
      </c>
      <c r="F38" s="2">
        <v>182</v>
      </c>
      <c r="G38" s="2">
        <v>0</v>
      </c>
      <c r="H38" s="2">
        <v>0</v>
      </c>
      <c r="I38" s="2">
        <v>0</v>
      </c>
      <c r="J38" s="2">
        <v>0</v>
      </c>
      <c r="L38" s="2">
        <v>5436</v>
      </c>
      <c r="M38" s="72">
        <f t="shared" si="0"/>
        <v>1.51</v>
      </c>
      <c r="N38" s="73">
        <f t="shared" si="1"/>
        <v>120.52980132450331</v>
      </c>
    </row>
    <row r="39" spans="1:14" x14ac:dyDescent="0.25">
      <c r="A39" s="2" t="s">
        <v>3</v>
      </c>
      <c r="B39" s="2">
        <v>154</v>
      </c>
      <c r="C39" s="2">
        <v>1</v>
      </c>
      <c r="D39" s="2">
        <v>38</v>
      </c>
      <c r="E39" s="2">
        <v>1</v>
      </c>
      <c r="F39" s="2">
        <v>71</v>
      </c>
      <c r="G39" s="2">
        <v>0</v>
      </c>
      <c r="H39" s="2">
        <v>0</v>
      </c>
      <c r="I39" s="2">
        <v>1</v>
      </c>
      <c r="J39" s="2">
        <v>1</v>
      </c>
      <c r="L39" s="2">
        <v>4575</v>
      </c>
      <c r="M39" s="72">
        <f t="shared" si="0"/>
        <v>1.2708333333333333</v>
      </c>
      <c r="N39" s="73">
        <f t="shared" si="1"/>
        <v>55.868852459016395</v>
      </c>
    </row>
    <row r="40" spans="1:14" x14ac:dyDescent="0.25">
      <c r="A40" s="2" t="s">
        <v>3</v>
      </c>
      <c r="B40" s="2">
        <v>156</v>
      </c>
      <c r="C40" s="2">
        <v>1</v>
      </c>
      <c r="D40" s="2">
        <v>20</v>
      </c>
      <c r="E40" s="2">
        <v>1</v>
      </c>
      <c r="F40" s="2">
        <v>7</v>
      </c>
      <c r="G40" s="2">
        <v>0</v>
      </c>
      <c r="H40" s="2">
        <v>0</v>
      </c>
      <c r="I40" s="2">
        <v>0</v>
      </c>
      <c r="J40" s="2">
        <v>0</v>
      </c>
      <c r="L40" s="2">
        <v>1238</v>
      </c>
      <c r="M40" s="72">
        <f t="shared" si="0"/>
        <v>0.34388888888888891</v>
      </c>
      <c r="N40" s="73">
        <f t="shared" si="1"/>
        <v>20.355411954765749</v>
      </c>
    </row>
    <row r="41" spans="1:14" x14ac:dyDescent="0.25">
      <c r="A41" s="2" t="s">
        <v>3</v>
      </c>
      <c r="B41" s="2">
        <v>157</v>
      </c>
      <c r="C41" s="2">
        <v>1</v>
      </c>
      <c r="D41" s="2">
        <v>2</v>
      </c>
      <c r="E41" s="2">
        <v>1</v>
      </c>
      <c r="F41" s="2">
        <v>159</v>
      </c>
      <c r="G41" s="2">
        <v>1</v>
      </c>
      <c r="H41" s="2">
        <v>1</v>
      </c>
      <c r="I41" s="2">
        <v>0</v>
      </c>
      <c r="J41" s="2">
        <v>0</v>
      </c>
      <c r="L41" s="2">
        <v>3326</v>
      </c>
      <c r="M41" s="72">
        <f t="shared" si="0"/>
        <v>0.92388888888888887</v>
      </c>
      <c r="N41" s="73">
        <f t="shared" si="1"/>
        <v>172.09861695730606</v>
      </c>
    </row>
    <row r="42" spans="1:14" x14ac:dyDescent="0.25">
      <c r="A42" s="2" t="s">
        <v>3</v>
      </c>
      <c r="B42" s="2">
        <v>163</v>
      </c>
      <c r="C42" s="2">
        <v>0</v>
      </c>
      <c r="D42" s="2">
        <v>0</v>
      </c>
      <c r="E42" s="2">
        <v>1</v>
      </c>
      <c r="F42" s="2">
        <v>63</v>
      </c>
      <c r="G42" s="2">
        <v>0</v>
      </c>
      <c r="H42" s="2">
        <v>0</v>
      </c>
      <c r="I42" s="2">
        <v>0</v>
      </c>
      <c r="J42" s="2">
        <v>0</v>
      </c>
      <c r="L42" s="2">
        <v>1569</v>
      </c>
      <c r="M42" s="72">
        <f t="shared" si="0"/>
        <v>0.43583333333333335</v>
      </c>
      <c r="N42" s="73">
        <f t="shared" si="1"/>
        <v>144.55066921606118</v>
      </c>
    </row>
    <row r="43" spans="1:14" x14ac:dyDescent="0.25">
      <c r="A43" s="2" t="s">
        <v>3</v>
      </c>
      <c r="B43" s="2">
        <v>170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L43" s="2">
        <v>565</v>
      </c>
      <c r="M43" s="72">
        <f t="shared" si="0"/>
        <v>0.15694444444444444</v>
      </c>
      <c r="N43" s="73">
        <f t="shared" si="1"/>
        <v>0</v>
      </c>
    </row>
    <row r="44" spans="1:14" x14ac:dyDescent="0.25">
      <c r="A44" s="2" t="s">
        <v>3</v>
      </c>
      <c r="B44" s="2" t="s">
        <v>4</v>
      </c>
      <c r="C44" s="2">
        <v>0</v>
      </c>
      <c r="D44" s="2">
        <v>0</v>
      </c>
      <c r="E44" s="2">
        <v>1</v>
      </c>
      <c r="F44" s="2">
        <v>20</v>
      </c>
      <c r="G44" s="2">
        <v>0</v>
      </c>
      <c r="H44" s="2">
        <v>0</v>
      </c>
      <c r="I44" s="2">
        <v>0</v>
      </c>
      <c r="J44" s="2">
        <v>0</v>
      </c>
      <c r="L44" s="2">
        <v>1526</v>
      </c>
      <c r="M44" s="72">
        <f t="shared" si="0"/>
        <v>0.42388888888888887</v>
      </c>
      <c r="N44" s="73">
        <f t="shared" si="1"/>
        <v>47.182175622542594</v>
      </c>
    </row>
    <row r="45" spans="1:14" x14ac:dyDescent="0.25">
      <c r="A45" s="2" t="s">
        <v>3</v>
      </c>
      <c r="B45" s="2" t="s">
        <v>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L45" s="2">
        <v>1369</v>
      </c>
      <c r="M45" s="72">
        <f t="shared" si="0"/>
        <v>0.38027777777777777</v>
      </c>
      <c r="N45" s="73">
        <f t="shared" si="1"/>
        <v>0</v>
      </c>
    </row>
    <row r="46" spans="1:14" x14ac:dyDescent="0.25">
      <c r="A46" s="2" t="s">
        <v>3</v>
      </c>
      <c r="B46" s="2" t="s">
        <v>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L46" s="2">
        <v>2018</v>
      </c>
      <c r="M46" s="72">
        <f t="shared" si="0"/>
        <v>0.56055555555555558</v>
      </c>
      <c r="N46" s="73">
        <f t="shared" si="1"/>
        <v>0</v>
      </c>
    </row>
    <row r="47" spans="1:14" x14ac:dyDescent="0.25">
      <c r="A47" s="2" t="s">
        <v>3</v>
      </c>
      <c r="B47" s="2" t="s">
        <v>7</v>
      </c>
      <c r="C47" s="2">
        <v>0</v>
      </c>
      <c r="D47" s="2">
        <v>0</v>
      </c>
      <c r="E47" s="2">
        <v>1</v>
      </c>
      <c r="F47" s="2">
        <v>50</v>
      </c>
      <c r="G47" s="2">
        <v>0</v>
      </c>
      <c r="H47" s="2">
        <v>0</v>
      </c>
      <c r="I47" s="2">
        <v>0</v>
      </c>
      <c r="J47" s="2">
        <v>0</v>
      </c>
      <c r="L47" s="2">
        <v>1345</v>
      </c>
      <c r="M47" s="72">
        <f t="shared" si="0"/>
        <v>0.37361111111111112</v>
      </c>
      <c r="N47" s="73">
        <f t="shared" si="1"/>
        <v>133.82899628252787</v>
      </c>
    </row>
    <row r="48" spans="1:14" x14ac:dyDescent="0.25">
      <c r="A48" s="2" t="s">
        <v>3</v>
      </c>
      <c r="B48" s="2" t="s">
        <v>8</v>
      </c>
      <c r="C48" s="2">
        <v>0</v>
      </c>
      <c r="D48" s="2">
        <v>0</v>
      </c>
      <c r="E48" s="2">
        <v>1</v>
      </c>
      <c r="F48" s="2">
        <v>46</v>
      </c>
      <c r="G48" s="2">
        <v>0</v>
      </c>
      <c r="H48" s="2">
        <v>0</v>
      </c>
      <c r="I48" s="2">
        <v>0</v>
      </c>
      <c r="J48" s="2">
        <v>0</v>
      </c>
      <c r="L48" s="2">
        <v>1430</v>
      </c>
      <c r="M48" s="72">
        <f t="shared" si="0"/>
        <v>0.3972222222222222</v>
      </c>
      <c r="N48" s="73">
        <f t="shared" si="1"/>
        <v>115.80419580419581</v>
      </c>
    </row>
    <row r="49" spans="1:14" x14ac:dyDescent="0.25">
      <c r="A49" s="2" t="s">
        <v>9</v>
      </c>
      <c r="B49" s="2">
        <v>1</v>
      </c>
      <c r="C49" s="2">
        <v>0</v>
      </c>
      <c r="D49" s="2">
        <v>0</v>
      </c>
      <c r="E49" s="2">
        <v>1</v>
      </c>
      <c r="F49" s="2">
        <v>24</v>
      </c>
      <c r="G49" s="2">
        <v>0</v>
      </c>
      <c r="H49" s="2">
        <v>0</v>
      </c>
      <c r="I49" s="2">
        <v>0</v>
      </c>
      <c r="J49" s="2">
        <v>0</v>
      </c>
      <c r="L49" s="2">
        <v>4405</v>
      </c>
      <c r="M49" s="72">
        <f t="shared" si="0"/>
        <v>1.2236111111111112</v>
      </c>
      <c r="N49" s="73">
        <f t="shared" si="1"/>
        <v>19.614074914869466</v>
      </c>
    </row>
    <row r="50" spans="1:14" x14ac:dyDescent="0.25">
      <c r="A50" s="2" t="s">
        <v>9</v>
      </c>
      <c r="B50" s="2">
        <v>4</v>
      </c>
      <c r="C50" s="2">
        <v>0</v>
      </c>
      <c r="D50" s="2">
        <v>0</v>
      </c>
      <c r="E50" s="2">
        <v>1</v>
      </c>
      <c r="F50" s="2">
        <v>75</v>
      </c>
      <c r="G50" s="2">
        <v>0</v>
      </c>
      <c r="H50" s="2">
        <v>0</v>
      </c>
      <c r="I50" s="2">
        <v>0</v>
      </c>
      <c r="J50" s="2">
        <v>0</v>
      </c>
      <c r="L50" s="2">
        <v>1925</v>
      </c>
      <c r="M50" s="72">
        <f t="shared" si="0"/>
        <v>0.53472222222222221</v>
      </c>
      <c r="N50" s="73">
        <f t="shared" si="1"/>
        <v>140.25974025974025</v>
      </c>
    </row>
    <row r="51" spans="1:14" x14ac:dyDescent="0.25">
      <c r="A51" s="2" t="s">
        <v>9</v>
      </c>
      <c r="B51" s="2">
        <v>17</v>
      </c>
      <c r="C51" s="2">
        <v>0</v>
      </c>
      <c r="D51" s="2">
        <v>0</v>
      </c>
      <c r="E51" s="2">
        <v>1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L51" s="2">
        <v>913</v>
      </c>
      <c r="M51" s="72">
        <f t="shared" si="0"/>
        <v>0.25361111111111112</v>
      </c>
      <c r="N51" s="73">
        <f t="shared" si="1"/>
        <v>3.9430449069003286</v>
      </c>
    </row>
    <row r="52" spans="1:14" x14ac:dyDescent="0.25">
      <c r="A52" s="2" t="s">
        <v>9</v>
      </c>
      <c r="B52" s="2">
        <v>20</v>
      </c>
      <c r="C52" s="2">
        <v>0</v>
      </c>
      <c r="D52" s="2">
        <v>0</v>
      </c>
      <c r="E52" s="2">
        <v>1</v>
      </c>
      <c r="F52" s="2">
        <v>72</v>
      </c>
      <c r="G52" s="2">
        <v>0</v>
      </c>
      <c r="H52" s="2">
        <v>0</v>
      </c>
      <c r="I52" s="2">
        <v>0</v>
      </c>
      <c r="J52" s="2">
        <v>0</v>
      </c>
      <c r="L52" s="2">
        <v>4515</v>
      </c>
      <c r="M52" s="72">
        <f t="shared" si="0"/>
        <v>1.2541666666666667</v>
      </c>
      <c r="N52" s="73">
        <f t="shared" si="1"/>
        <v>57.408637873754152</v>
      </c>
    </row>
    <row r="53" spans="1:14" x14ac:dyDescent="0.25">
      <c r="A53" s="2" t="s">
        <v>9</v>
      </c>
      <c r="B53" s="2">
        <v>25</v>
      </c>
      <c r="C53" s="2">
        <v>1</v>
      </c>
      <c r="D53" s="2">
        <v>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L53" s="2">
        <v>945</v>
      </c>
      <c r="M53" s="72">
        <f t="shared" si="0"/>
        <v>0.26250000000000001</v>
      </c>
      <c r="N53" s="73">
        <f t="shared" si="1"/>
        <v>0</v>
      </c>
    </row>
    <row r="54" spans="1:14" x14ac:dyDescent="0.25">
      <c r="A54" s="2" t="s">
        <v>9</v>
      </c>
      <c r="B54" s="2">
        <v>29</v>
      </c>
      <c r="C54" s="2">
        <v>0</v>
      </c>
      <c r="D54" s="2">
        <v>0</v>
      </c>
      <c r="E54" s="2">
        <v>1</v>
      </c>
      <c r="F54" s="2">
        <v>2</v>
      </c>
      <c r="G54" s="2">
        <v>0</v>
      </c>
      <c r="H54" s="2">
        <v>0</v>
      </c>
      <c r="I54" s="2">
        <v>0</v>
      </c>
      <c r="J54" s="2">
        <v>0</v>
      </c>
      <c r="L54" s="2">
        <v>1293</v>
      </c>
      <c r="M54" s="72">
        <f t="shared" si="0"/>
        <v>0.35916666666666669</v>
      </c>
      <c r="N54" s="73">
        <f t="shared" si="1"/>
        <v>5.5684454756380504</v>
      </c>
    </row>
    <row r="55" spans="1:14" x14ac:dyDescent="0.25">
      <c r="A55" s="3" t="s">
        <v>9</v>
      </c>
      <c r="B55" s="3">
        <v>33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L55" s="2">
        <v>736</v>
      </c>
      <c r="M55" s="72">
        <f t="shared" si="0"/>
        <v>0.20444444444444446</v>
      </c>
      <c r="N55" s="73">
        <f t="shared" si="1"/>
        <v>0</v>
      </c>
    </row>
    <row r="56" spans="1:14" x14ac:dyDescent="0.25">
      <c r="A56" s="2" t="s">
        <v>9</v>
      </c>
      <c r="B56" s="2">
        <v>36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L56" s="2">
        <v>633</v>
      </c>
      <c r="M56" s="72">
        <f t="shared" si="0"/>
        <v>0.17583333333333334</v>
      </c>
      <c r="N56" s="73">
        <f t="shared" si="1"/>
        <v>0</v>
      </c>
    </row>
    <row r="57" spans="1:14" x14ac:dyDescent="0.25">
      <c r="A57" s="2" t="s">
        <v>9</v>
      </c>
      <c r="B57" s="2">
        <v>39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L57" s="2">
        <v>1498</v>
      </c>
      <c r="M57" s="72">
        <f t="shared" si="0"/>
        <v>0.4161111111111111</v>
      </c>
      <c r="N57" s="73">
        <f t="shared" si="1"/>
        <v>0</v>
      </c>
    </row>
    <row r="58" spans="1:14" x14ac:dyDescent="0.25">
      <c r="A58" s="2" t="s">
        <v>9</v>
      </c>
      <c r="B58" s="2">
        <v>40</v>
      </c>
      <c r="C58" s="2">
        <v>0</v>
      </c>
      <c r="D58" s="2">
        <v>0</v>
      </c>
      <c r="E58" s="2">
        <v>1</v>
      </c>
      <c r="F58" s="2">
        <v>86</v>
      </c>
      <c r="G58" s="2">
        <v>1</v>
      </c>
      <c r="H58" s="2">
        <v>1</v>
      </c>
      <c r="I58" s="2">
        <v>0</v>
      </c>
      <c r="J58" s="2">
        <v>0</v>
      </c>
      <c r="L58" s="2">
        <v>3331</v>
      </c>
      <c r="M58" s="72">
        <f t="shared" si="0"/>
        <v>0.92527777777777775</v>
      </c>
      <c r="N58" s="73">
        <f t="shared" si="1"/>
        <v>92.945061543080158</v>
      </c>
    </row>
    <row r="59" spans="1:14" x14ac:dyDescent="0.25">
      <c r="A59" s="2" t="s">
        <v>9</v>
      </c>
      <c r="B59" s="2">
        <v>41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L59" s="2">
        <v>1848</v>
      </c>
      <c r="M59" s="72">
        <f t="shared" si="0"/>
        <v>0.51333333333333331</v>
      </c>
      <c r="N59" s="73">
        <f t="shared" si="1"/>
        <v>0</v>
      </c>
    </row>
    <row r="60" spans="1:14" x14ac:dyDescent="0.25">
      <c r="A60" s="2" t="s">
        <v>9</v>
      </c>
      <c r="B60" s="2">
        <v>52</v>
      </c>
      <c r="C60" s="2">
        <v>0</v>
      </c>
      <c r="D60" s="2">
        <v>0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L60" s="2">
        <v>1372</v>
      </c>
      <c r="M60" s="72">
        <f t="shared" si="0"/>
        <v>0.38111111111111112</v>
      </c>
      <c r="N60" s="73">
        <f t="shared" si="1"/>
        <v>2.6239067055393583</v>
      </c>
    </row>
    <row r="61" spans="1:14" x14ac:dyDescent="0.25">
      <c r="A61" s="2" t="s">
        <v>9</v>
      </c>
      <c r="B61" s="2">
        <v>56</v>
      </c>
      <c r="C61" s="2">
        <v>0</v>
      </c>
      <c r="D61" s="2">
        <v>0</v>
      </c>
      <c r="E61" s="2">
        <v>1</v>
      </c>
      <c r="F61" s="2">
        <v>17</v>
      </c>
      <c r="G61" s="2">
        <v>0</v>
      </c>
      <c r="H61" s="2">
        <v>0</v>
      </c>
      <c r="I61" s="2">
        <v>0</v>
      </c>
      <c r="J61" s="2">
        <v>0</v>
      </c>
      <c r="L61" s="2">
        <v>1552</v>
      </c>
      <c r="M61" s="72">
        <f t="shared" si="0"/>
        <v>0.43111111111111111</v>
      </c>
      <c r="N61" s="73">
        <f t="shared" si="1"/>
        <v>39.432989690721648</v>
      </c>
    </row>
    <row r="62" spans="1:14" x14ac:dyDescent="0.25">
      <c r="A62" s="2" t="s">
        <v>9</v>
      </c>
      <c r="B62" s="2">
        <v>57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L62" s="2">
        <v>702</v>
      </c>
      <c r="M62" s="72">
        <f t="shared" si="0"/>
        <v>0.19500000000000001</v>
      </c>
      <c r="N62" s="73">
        <f t="shared" si="1"/>
        <v>0</v>
      </c>
    </row>
    <row r="63" spans="1:14" x14ac:dyDescent="0.25">
      <c r="A63" s="2" t="s">
        <v>9</v>
      </c>
      <c r="B63" s="2">
        <v>65</v>
      </c>
      <c r="C63" s="2">
        <v>0</v>
      </c>
      <c r="D63" s="2">
        <v>0</v>
      </c>
      <c r="E63" s="2">
        <v>1</v>
      </c>
      <c r="F63" s="2">
        <v>16</v>
      </c>
      <c r="G63" s="2">
        <v>0</v>
      </c>
      <c r="H63" s="2">
        <v>0</v>
      </c>
      <c r="I63" s="2">
        <v>0</v>
      </c>
      <c r="J63" s="2">
        <v>0</v>
      </c>
      <c r="L63" s="2">
        <v>1594</v>
      </c>
      <c r="M63" s="72">
        <f t="shared" si="0"/>
        <v>0.44277777777777777</v>
      </c>
      <c r="N63" s="73">
        <f t="shared" si="1"/>
        <v>36.135508155583437</v>
      </c>
    </row>
    <row r="64" spans="1:14" x14ac:dyDescent="0.25">
      <c r="A64" s="2" t="s">
        <v>9</v>
      </c>
      <c r="B64" s="2">
        <v>73</v>
      </c>
      <c r="C64" s="2">
        <v>0</v>
      </c>
      <c r="D64" s="2">
        <v>0</v>
      </c>
      <c r="E64" s="2">
        <v>1</v>
      </c>
      <c r="F64" s="2">
        <v>2</v>
      </c>
      <c r="G64" s="2">
        <v>0</v>
      </c>
      <c r="H64" s="2">
        <v>0</v>
      </c>
      <c r="I64" s="2">
        <v>0</v>
      </c>
      <c r="J64" s="2">
        <v>0</v>
      </c>
      <c r="L64" s="2">
        <v>2151</v>
      </c>
      <c r="M64" s="72">
        <f t="shared" si="0"/>
        <v>0.59750000000000003</v>
      </c>
      <c r="N64" s="73">
        <f t="shared" si="1"/>
        <v>3.3472803347280333</v>
      </c>
    </row>
    <row r="65" spans="1:14" x14ac:dyDescent="0.25">
      <c r="A65" s="2" t="s">
        <v>9</v>
      </c>
      <c r="B65" s="2">
        <v>77</v>
      </c>
      <c r="C65" s="2">
        <v>0</v>
      </c>
      <c r="D65" s="2">
        <v>0</v>
      </c>
      <c r="E65" s="2">
        <v>1</v>
      </c>
      <c r="F65" s="2">
        <v>4</v>
      </c>
      <c r="G65" s="2">
        <v>0</v>
      </c>
      <c r="H65" s="2">
        <v>0</v>
      </c>
      <c r="I65" s="2">
        <v>0</v>
      </c>
      <c r="J65" s="2">
        <v>0</v>
      </c>
      <c r="L65" s="2">
        <v>1604</v>
      </c>
      <c r="M65" s="72">
        <f t="shared" si="0"/>
        <v>0.44555555555555554</v>
      </c>
      <c r="N65" s="73">
        <f t="shared" si="1"/>
        <v>8.9775561097256862</v>
      </c>
    </row>
    <row r="66" spans="1:14" x14ac:dyDescent="0.25">
      <c r="A66" s="2" t="s">
        <v>9</v>
      </c>
      <c r="B66" s="2">
        <v>80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L66" s="2">
        <v>1682</v>
      </c>
      <c r="M66" s="72">
        <f t="shared" si="0"/>
        <v>0.46722222222222221</v>
      </c>
      <c r="N66" s="73">
        <f t="shared" si="1"/>
        <v>0</v>
      </c>
    </row>
    <row r="67" spans="1:14" x14ac:dyDescent="0.25">
      <c r="A67" s="2" t="s">
        <v>9</v>
      </c>
      <c r="B67" s="2">
        <v>82</v>
      </c>
      <c r="C67" s="2">
        <v>0</v>
      </c>
      <c r="D67" s="2">
        <v>0</v>
      </c>
      <c r="E67" s="2">
        <v>1</v>
      </c>
      <c r="F67" s="2">
        <v>56</v>
      </c>
      <c r="G67" s="2">
        <v>0</v>
      </c>
      <c r="H67" s="2">
        <v>0</v>
      </c>
      <c r="I67" s="2">
        <v>0</v>
      </c>
      <c r="J67" s="2">
        <v>0</v>
      </c>
      <c r="L67" s="2">
        <v>1963</v>
      </c>
      <c r="M67" s="72">
        <f t="shared" ref="M67:M89" si="2">L67/3600</f>
        <v>0.54527777777777775</v>
      </c>
      <c r="N67" s="73">
        <f t="shared" ref="N67:N89" si="3">(F67/M67)</f>
        <v>102.69994905756495</v>
      </c>
    </row>
    <row r="68" spans="1:14" x14ac:dyDescent="0.25">
      <c r="A68" s="2" t="s">
        <v>9</v>
      </c>
      <c r="B68" s="2">
        <v>101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L68" s="2">
        <v>903</v>
      </c>
      <c r="M68" s="72">
        <f t="shared" si="2"/>
        <v>0.25083333333333335</v>
      </c>
      <c r="N68" s="73">
        <f t="shared" si="3"/>
        <v>0</v>
      </c>
    </row>
    <row r="69" spans="1:14" x14ac:dyDescent="0.25">
      <c r="A69" s="2" t="s">
        <v>9</v>
      </c>
      <c r="B69" s="2">
        <v>103</v>
      </c>
      <c r="C69" s="2">
        <v>1</v>
      </c>
      <c r="D69" s="2">
        <v>37</v>
      </c>
      <c r="E69" s="2">
        <v>1</v>
      </c>
      <c r="F69" s="2">
        <v>5</v>
      </c>
      <c r="G69" s="2">
        <v>0</v>
      </c>
      <c r="H69" s="2">
        <v>0</v>
      </c>
      <c r="I69" s="2">
        <v>1</v>
      </c>
      <c r="J69" s="2">
        <v>1</v>
      </c>
      <c r="L69" s="2">
        <v>1836</v>
      </c>
      <c r="M69" s="72">
        <f t="shared" si="2"/>
        <v>0.51</v>
      </c>
      <c r="N69" s="73">
        <f t="shared" si="3"/>
        <v>9.8039215686274517</v>
      </c>
    </row>
    <row r="70" spans="1:14" x14ac:dyDescent="0.25">
      <c r="A70" s="2" t="s">
        <v>9</v>
      </c>
      <c r="B70" s="2">
        <v>105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L70" s="2">
        <v>1275</v>
      </c>
      <c r="M70" s="72">
        <f t="shared" si="2"/>
        <v>0.35416666666666669</v>
      </c>
      <c r="N70" s="73">
        <f t="shared" si="3"/>
        <v>0</v>
      </c>
    </row>
    <row r="71" spans="1:14" x14ac:dyDescent="0.25">
      <c r="A71" s="2" t="s">
        <v>9</v>
      </c>
      <c r="B71" s="2">
        <v>113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L71" s="2">
        <v>413</v>
      </c>
      <c r="M71" s="72">
        <f t="shared" si="2"/>
        <v>0.11472222222222223</v>
      </c>
      <c r="N71" s="73">
        <f t="shared" si="3"/>
        <v>0</v>
      </c>
    </row>
    <row r="72" spans="1:14" x14ac:dyDescent="0.25">
      <c r="A72" s="2" t="s">
        <v>9</v>
      </c>
      <c r="B72" s="2">
        <v>119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L72" s="2">
        <v>1837</v>
      </c>
      <c r="M72" s="72">
        <f t="shared" si="2"/>
        <v>0.51027777777777783</v>
      </c>
      <c r="N72" s="73">
        <f t="shared" si="3"/>
        <v>0</v>
      </c>
    </row>
    <row r="73" spans="1:14" x14ac:dyDescent="0.25">
      <c r="A73" s="2" t="s">
        <v>9</v>
      </c>
      <c r="B73" s="2">
        <v>120</v>
      </c>
      <c r="C73" s="2">
        <v>0</v>
      </c>
      <c r="D73" s="2">
        <v>0</v>
      </c>
      <c r="E73" s="2">
        <v>1</v>
      </c>
      <c r="F73" s="2">
        <v>44</v>
      </c>
      <c r="G73" s="2">
        <v>0</v>
      </c>
      <c r="H73" s="2">
        <v>0</v>
      </c>
      <c r="I73" s="2">
        <v>0</v>
      </c>
      <c r="J73" s="2">
        <v>0</v>
      </c>
      <c r="L73" s="2">
        <v>3129</v>
      </c>
      <c r="M73" s="72">
        <f t="shared" si="2"/>
        <v>0.86916666666666664</v>
      </c>
      <c r="N73" s="73">
        <f t="shared" si="3"/>
        <v>50.623202301054654</v>
      </c>
    </row>
    <row r="74" spans="1:14" x14ac:dyDescent="0.25">
      <c r="A74" s="2" t="s">
        <v>9</v>
      </c>
      <c r="B74" s="2">
        <v>129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L74" s="2">
        <v>1191</v>
      </c>
      <c r="M74" s="72">
        <f t="shared" si="2"/>
        <v>0.33083333333333331</v>
      </c>
      <c r="N74" s="73">
        <f t="shared" si="3"/>
        <v>0</v>
      </c>
    </row>
    <row r="75" spans="1:14" x14ac:dyDescent="0.25">
      <c r="A75" s="2" t="s">
        <v>9</v>
      </c>
      <c r="B75" s="2">
        <v>150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L75" s="2">
        <v>668</v>
      </c>
      <c r="M75" s="72">
        <f t="shared" si="2"/>
        <v>0.18555555555555556</v>
      </c>
      <c r="N75" s="73">
        <f t="shared" si="3"/>
        <v>0</v>
      </c>
    </row>
    <row r="76" spans="1:14" x14ac:dyDescent="0.25">
      <c r="A76" s="2" t="s">
        <v>9</v>
      </c>
      <c r="B76" s="2">
        <v>161</v>
      </c>
      <c r="C76" s="2">
        <v>0</v>
      </c>
      <c r="D76" s="2">
        <v>0</v>
      </c>
      <c r="E76" s="2">
        <v>1</v>
      </c>
      <c r="F76" s="2">
        <v>8</v>
      </c>
      <c r="G76" s="2">
        <v>0</v>
      </c>
      <c r="H76" s="2">
        <v>0</v>
      </c>
      <c r="I76" s="2">
        <v>0</v>
      </c>
      <c r="J76" s="2">
        <v>0</v>
      </c>
      <c r="L76" s="2">
        <v>2852</v>
      </c>
      <c r="M76" s="72">
        <f t="shared" si="2"/>
        <v>0.79222222222222227</v>
      </c>
      <c r="N76" s="73">
        <f t="shared" si="3"/>
        <v>10.098176718092565</v>
      </c>
    </row>
    <row r="77" spans="1:14" x14ac:dyDescent="0.25">
      <c r="A77" s="2" t="s">
        <v>9</v>
      </c>
      <c r="B77" s="2">
        <v>178</v>
      </c>
      <c r="C77" s="2">
        <v>0</v>
      </c>
      <c r="D77" s="2">
        <v>0</v>
      </c>
      <c r="E77" s="2">
        <v>1</v>
      </c>
      <c r="F77" s="2">
        <v>166</v>
      </c>
      <c r="G77" s="2">
        <v>0</v>
      </c>
      <c r="H77" s="2">
        <v>0</v>
      </c>
      <c r="I77" s="2">
        <v>0</v>
      </c>
      <c r="J77" s="2">
        <v>0</v>
      </c>
      <c r="L77" s="2">
        <v>5255</v>
      </c>
      <c r="M77" s="72">
        <f t="shared" si="2"/>
        <v>1.4597222222222221</v>
      </c>
      <c r="N77" s="73">
        <f t="shared" si="3"/>
        <v>113.72026641294006</v>
      </c>
    </row>
    <row r="78" spans="1:14" x14ac:dyDescent="0.25">
      <c r="A78" s="2" t="s">
        <v>9</v>
      </c>
      <c r="B78" s="2">
        <v>193</v>
      </c>
      <c r="C78" s="2">
        <v>0</v>
      </c>
      <c r="D78" s="2">
        <v>0</v>
      </c>
      <c r="E78" s="2">
        <v>1</v>
      </c>
      <c r="F78" s="2">
        <v>187</v>
      </c>
      <c r="G78" s="2">
        <v>0</v>
      </c>
      <c r="H78" s="2">
        <v>0</v>
      </c>
      <c r="I78" s="2">
        <v>0</v>
      </c>
      <c r="J78" s="2">
        <v>0</v>
      </c>
      <c r="L78" s="2">
        <v>4136</v>
      </c>
      <c r="M78" s="72">
        <f t="shared" si="2"/>
        <v>1.1488888888888888</v>
      </c>
      <c r="N78" s="73">
        <f t="shared" si="3"/>
        <v>162.76595744680853</v>
      </c>
    </row>
    <row r="79" spans="1:14" x14ac:dyDescent="0.25">
      <c r="A79" s="2" t="s">
        <v>9</v>
      </c>
      <c r="B79" s="2">
        <v>201</v>
      </c>
      <c r="C79" s="2">
        <v>0</v>
      </c>
      <c r="D79" s="2">
        <v>0</v>
      </c>
      <c r="E79" s="2">
        <v>1</v>
      </c>
      <c r="F79" s="2">
        <v>101</v>
      </c>
      <c r="G79" s="2">
        <v>0</v>
      </c>
      <c r="H79" s="2">
        <v>0</v>
      </c>
      <c r="I79" s="2">
        <v>0</v>
      </c>
      <c r="J79" s="2">
        <v>0</v>
      </c>
      <c r="L79" s="2">
        <v>2884</v>
      </c>
      <c r="M79" s="72">
        <f t="shared" si="2"/>
        <v>0.80111111111111111</v>
      </c>
      <c r="N79" s="73">
        <f t="shared" si="3"/>
        <v>126.07489597780859</v>
      </c>
    </row>
    <row r="80" spans="1:14" x14ac:dyDescent="0.25">
      <c r="A80" s="2" t="s">
        <v>9</v>
      </c>
      <c r="B80" s="2">
        <v>202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L80" s="2">
        <v>1376</v>
      </c>
      <c r="M80" s="72">
        <f t="shared" si="2"/>
        <v>0.38222222222222224</v>
      </c>
      <c r="N80" s="73">
        <f t="shared" si="3"/>
        <v>0</v>
      </c>
    </row>
    <row r="81" spans="1:14" x14ac:dyDescent="0.25">
      <c r="A81" s="2" t="s">
        <v>9</v>
      </c>
      <c r="B81" s="2">
        <v>203</v>
      </c>
      <c r="C81" s="2">
        <v>0</v>
      </c>
      <c r="D81" s="2">
        <v>0</v>
      </c>
      <c r="E81" s="2">
        <v>1</v>
      </c>
      <c r="F81" s="2">
        <v>37</v>
      </c>
      <c r="G81" s="2">
        <v>0</v>
      </c>
      <c r="H81" s="2">
        <v>0</v>
      </c>
      <c r="I81" s="2">
        <v>0</v>
      </c>
      <c r="J81" s="2">
        <v>0</v>
      </c>
      <c r="L81" s="2">
        <v>3725</v>
      </c>
      <c r="M81" s="72">
        <f t="shared" si="2"/>
        <v>1.0347222222222223</v>
      </c>
      <c r="N81" s="73">
        <f t="shared" si="3"/>
        <v>35.758389261744966</v>
      </c>
    </row>
    <row r="82" spans="1:14" x14ac:dyDescent="0.25">
      <c r="A82" s="2" t="s">
        <v>9</v>
      </c>
      <c r="B82" s="2">
        <v>204</v>
      </c>
      <c r="C82" s="2">
        <v>0</v>
      </c>
      <c r="D82" s="2">
        <v>0</v>
      </c>
      <c r="E82" s="2">
        <v>1</v>
      </c>
      <c r="F82" s="2">
        <v>156</v>
      </c>
      <c r="G82" s="2">
        <v>1</v>
      </c>
      <c r="H82" s="2">
        <v>2</v>
      </c>
      <c r="I82" s="2">
        <v>0</v>
      </c>
      <c r="J82" s="2">
        <v>0</v>
      </c>
      <c r="L82" s="2">
        <v>5325</v>
      </c>
      <c r="M82" s="72">
        <f t="shared" si="2"/>
        <v>1.4791666666666667</v>
      </c>
      <c r="N82" s="73">
        <f t="shared" si="3"/>
        <v>105.46478873239437</v>
      </c>
    </row>
    <row r="83" spans="1:14" x14ac:dyDescent="0.25">
      <c r="A83" s="2" t="s">
        <v>10</v>
      </c>
      <c r="B83" s="2">
        <v>5</v>
      </c>
      <c r="C83" s="2">
        <v>0</v>
      </c>
      <c r="D83" s="2">
        <v>0</v>
      </c>
      <c r="E83" s="2">
        <v>1</v>
      </c>
      <c r="F83" s="2">
        <v>2</v>
      </c>
      <c r="G83" s="2">
        <v>0</v>
      </c>
      <c r="H83" s="2">
        <v>0</v>
      </c>
      <c r="I83" s="2">
        <v>0</v>
      </c>
      <c r="J83" s="2">
        <v>0</v>
      </c>
      <c r="L83" s="2">
        <v>1959</v>
      </c>
      <c r="M83" s="72">
        <f t="shared" si="2"/>
        <v>0.54416666666666669</v>
      </c>
      <c r="N83" s="73">
        <f t="shared" si="3"/>
        <v>3.6753445635528328</v>
      </c>
    </row>
    <row r="84" spans="1:14" x14ac:dyDescent="0.25">
      <c r="A84" s="2" t="s">
        <v>10</v>
      </c>
      <c r="B84" s="2">
        <v>48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L84" s="2">
        <v>1256</v>
      </c>
      <c r="M84" s="72">
        <f t="shared" si="2"/>
        <v>0.34888888888888892</v>
      </c>
      <c r="N84" s="73">
        <f t="shared" si="3"/>
        <v>0</v>
      </c>
    </row>
    <row r="85" spans="1:14" x14ac:dyDescent="0.25">
      <c r="A85" s="2" t="s">
        <v>10</v>
      </c>
      <c r="B85" s="2">
        <v>10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L85" s="2">
        <v>911</v>
      </c>
      <c r="M85" s="72">
        <f t="shared" si="2"/>
        <v>0.25305555555555553</v>
      </c>
      <c r="N85" s="73">
        <f t="shared" si="3"/>
        <v>0</v>
      </c>
    </row>
    <row r="86" spans="1:14" x14ac:dyDescent="0.25">
      <c r="A86" s="2" t="s">
        <v>10</v>
      </c>
      <c r="B86" s="2">
        <v>17</v>
      </c>
      <c r="C86" s="2">
        <v>0</v>
      </c>
      <c r="D86" s="2">
        <v>0</v>
      </c>
      <c r="E86" s="2">
        <v>1</v>
      </c>
      <c r="F86" s="2">
        <v>3</v>
      </c>
      <c r="G86" s="2">
        <v>0</v>
      </c>
      <c r="H86" s="2">
        <v>0</v>
      </c>
      <c r="I86" s="2">
        <v>0</v>
      </c>
      <c r="J86" s="2">
        <v>0</v>
      </c>
      <c r="L86" s="2">
        <v>2487</v>
      </c>
      <c r="M86" s="72">
        <f t="shared" si="2"/>
        <v>0.6908333333333333</v>
      </c>
      <c r="N86" s="73">
        <f t="shared" si="3"/>
        <v>4.3425814234016888</v>
      </c>
    </row>
    <row r="87" spans="1:14" x14ac:dyDescent="0.25">
      <c r="A87" s="2" t="s">
        <v>10</v>
      </c>
      <c r="B87" s="2" t="s">
        <v>11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L87" s="2">
        <v>1020</v>
      </c>
      <c r="M87" s="72">
        <f t="shared" si="2"/>
        <v>0.28333333333333333</v>
      </c>
      <c r="N87" s="73">
        <f t="shared" si="3"/>
        <v>0</v>
      </c>
    </row>
    <row r="88" spans="1:14" x14ac:dyDescent="0.25">
      <c r="A88" s="2" t="s">
        <v>10</v>
      </c>
      <c r="B88" s="2">
        <v>24</v>
      </c>
      <c r="C88" s="2">
        <v>1</v>
      </c>
      <c r="D88" s="2">
        <v>72</v>
      </c>
      <c r="E88" s="2">
        <v>1</v>
      </c>
      <c r="F88" s="2">
        <v>28</v>
      </c>
      <c r="G88" s="2">
        <v>0</v>
      </c>
      <c r="H88" s="2">
        <v>0</v>
      </c>
      <c r="I88" s="2">
        <v>0</v>
      </c>
      <c r="J88" s="2">
        <v>0</v>
      </c>
      <c r="L88" s="2">
        <v>1876</v>
      </c>
      <c r="M88" s="72">
        <f t="shared" si="2"/>
        <v>0.52111111111111108</v>
      </c>
      <c r="N88" s="73">
        <f t="shared" si="3"/>
        <v>53.731343283582092</v>
      </c>
    </row>
    <row r="89" spans="1:14" x14ac:dyDescent="0.25">
      <c r="A89" s="2" t="s">
        <v>10</v>
      </c>
      <c r="B89" s="2">
        <v>61</v>
      </c>
      <c r="C89" s="2">
        <v>0</v>
      </c>
      <c r="D89" s="2">
        <v>0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L89" s="2">
        <v>4883</v>
      </c>
      <c r="M89" s="72">
        <f t="shared" si="2"/>
        <v>1.3563888888888889</v>
      </c>
      <c r="N89" s="73">
        <f t="shared" si="3"/>
        <v>0.73725168953512188</v>
      </c>
    </row>
    <row r="91" spans="1:14" x14ac:dyDescent="0.25">
      <c r="C91" s="24" t="s">
        <v>12</v>
      </c>
      <c r="D91" s="24" t="s">
        <v>27</v>
      </c>
      <c r="E91" s="24" t="s">
        <v>13</v>
      </c>
      <c r="F91" s="24" t="s">
        <v>26</v>
      </c>
      <c r="G91" s="24" t="s">
        <v>23</v>
      </c>
      <c r="H91" s="24" t="s">
        <v>28</v>
      </c>
      <c r="I91" s="24" t="s">
        <v>24</v>
      </c>
      <c r="J91" s="24" t="s">
        <v>29</v>
      </c>
    </row>
    <row r="92" spans="1:14" x14ac:dyDescent="0.25">
      <c r="B92" s="21" t="s">
        <v>77</v>
      </c>
      <c r="C92" s="21">
        <f>SUM(C2:C89)</f>
        <v>14</v>
      </c>
      <c r="D92" s="21">
        <f t="shared" ref="D92:J92" si="4">SUM(D2:D89)</f>
        <v>403</v>
      </c>
      <c r="E92" s="21">
        <f t="shared" si="4"/>
        <v>49</v>
      </c>
      <c r="F92" s="21">
        <f t="shared" si="4"/>
        <v>2245</v>
      </c>
      <c r="G92" s="21">
        <f t="shared" si="4"/>
        <v>4</v>
      </c>
      <c r="H92" s="21">
        <f t="shared" si="4"/>
        <v>5</v>
      </c>
      <c r="I92" s="21">
        <f t="shared" si="4"/>
        <v>2</v>
      </c>
      <c r="J92" s="21">
        <f t="shared" si="4"/>
        <v>2</v>
      </c>
    </row>
    <row r="94" spans="1:14" x14ac:dyDescent="0.25">
      <c r="C94" s="53"/>
      <c r="D94" s="54"/>
      <c r="E94" s="54"/>
      <c r="F94" s="54"/>
      <c r="G94" s="54"/>
      <c r="H94" s="54"/>
      <c r="I94" s="54"/>
      <c r="J94" s="55"/>
    </row>
    <row r="95" spans="1:14" x14ac:dyDescent="0.25">
      <c r="C95" s="46" t="s">
        <v>78</v>
      </c>
      <c r="D95" s="49">
        <f>MAX(D2:D89)</f>
        <v>116</v>
      </c>
      <c r="E95" s="49"/>
      <c r="F95" s="49">
        <f>MAX(F2:F89)</f>
        <v>187</v>
      </c>
      <c r="G95" s="49"/>
      <c r="H95" s="49">
        <f>MAX(H2:H89)</f>
        <v>2</v>
      </c>
      <c r="I95" s="49"/>
      <c r="J95" s="48">
        <f>MAX(J2:J89)</f>
        <v>1</v>
      </c>
    </row>
    <row r="96" spans="1:14" x14ac:dyDescent="0.25">
      <c r="C96" s="46" t="s">
        <v>79</v>
      </c>
      <c r="D96" s="56">
        <f>(403/14)</f>
        <v>28.785714285714285</v>
      </c>
      <c r="E96" s="49"/>
      <c r="F96" s="56">
        <f>(2245/49)</f>
        <v>45.816326530612244</v>
      </c>
      <c r="G96" s="49"/>
      <c r="H96" s="49">
        <f>(5/4)</f>
        <v>1.25</v>
      </c>
      <c r="I96" s="49"/>
      <c r="J96" s="48">
        <v>1</v>
      </c>
    </row>
    <row r="97" spans="3:10" x14ac:dyDescent="0.25">
      <c r="C97" s="47"/>
      <c r="D97" s="49"/>
      <c r="E97" s="49"/>
      <c r="F97" s="49"/>
      <c r="G97" s="49"/>
      <c r="H97" s="49"/>
      <c r="I97" s="49"/>
      <c r="J97" s="48"/>
    </row>
    <row r="98" spans="3:10" x14ac:dyDescent="0.25">
      <c r="C98" s="46" t="s">
        <v>80</v>
      </c>
      <c r="D98" s="25" t="s">
        <v>81</v>
      </c>
      <c r="E98" s="26" t="s">
        <v>80</v>
      </c>
      <c r="F98" s="26" t="s">
        <v>81</v>
      </c>
      <c r="G98" s="49"/>
      <c r="H98" s="49"/>
      <c r="I98" s="49"/>
      <c r="J98" s="48"/>
    </row>
    <row r="99" spans="3:10" x14ac:dyDescent="0.25">
      <c r="C99" s="47">
        <v>0</v>
      </c>
      <c r="D99" s="48">
        <f t="array" ref="D99:D100">FREQUENCY(D2:D89,C99:C100)</f>
        <v>74</v>
      </c>
      <c r="E99" s="49">
        <v>0</v>
      </c>
      <c r="F99" s="49">
        <f t="array" ref="F99:F100">FREQUENCY(F2:F89,E99:E100)</f>
        <v>39</v>
      </c>
      <c r="G99" s="49"/>
      <c r="H99" s="49"/>
      <c r="I99" s="49"/>
      <c r="J99" s="48"/>
    </row>
    <row r="100" spans="3:10" x14ac:dyDescent="0.25">
      <c r="C100" s="50">
        <v>1</v>
      </c>
      <c r="D100" s="51">
        <v>2</v>
      </c>
      <c r="E100" s="52">
        <v>1</v>
      </c>
      <c r="F100" s="52">
        <v>4</v>
      </c>
      <c r="G100" s="52"/>
      <c r="H100" s="52"/>
      <c r="I100" s="52"/>
      <c r="J100" s="5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zoomScale="90" zoomScaleNormal="90" workbookViewId="0">
      <pane ySplit="1" topLeftCell="A59" activePane="bottomLeft" state="frozen"/>
      <selection pane="bottomLeft" activeCell="B85" sqref="B85"/>
    </sheetView>
  </sheetViews>
  <sheetFormatPr defaultRowHeight="15" x14ac:dyDescent="0.25"/>
  <cols>
    <col min="1" max="1" width="18.5703125" customWidth="1"/>
    <col min="10" max="10" width="10.5703125" customWidth="1"/>
    <col min="15" max="15" width="10.28515625" customWidth="1"/>
    <col min="16" max="16" width="11" customWidth="1"/>
  </cols>
  <sheetData>
    <row r="1" spans="1:16" x14ac:dyDescent="0.25">
      <c r="A1" s="27" t="s">
        <v>1</v>
      </c>
      <c r="B1" s="27" t="s">
        <v>2</v>
      </c>
      <c r="C1" s="5" t="s">
        <v>12</v>
      </c>
      <c r="D1" s="5" t="s">
        <v>27</v>
      </c>
      <c r="E1" s="5" t="s">
        <v>13</v>
      </c>
      <c r="F1" s="5" t="s">
        <v>26</v>
      </c>
      <c r="G1" s="5" t="s">
        <v>97</v>
      </c>
      <c r="H1" s="5" t="s">
        <v>104</v>
      </c>
      <c r="I1" s="5" t="s">
        <v>105</v>
      </c>
      <c r="J1" s="5" t="s">
        <v>106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</row>
    <row r="2" spans="1:16" x14ac:dyDescent="0.25">
      <c r="A2" s="2" t="s">
        <v>3</v>
      </c>
      <c r="B2" s="2">
        <v>1</v>
      </c>
      <c r="C2" s="2">
        <v>0</v>
      </c>
      <c r="D2" s="2">
        <v>0</v>
      </c>
      <c r="E2" s="2">
        <v>1</v>
      </c>
      <c r="F2" s="2">
        <v>14</v>
      </c>
      <c r="G2" s="2">
        <v>16.899999999999999</v>
      </c>
      <c r="H2" s="2">
        <v>3.01</v>
      </c>
      <c r="I2" s="2">
        <v>0.38</v>
      </c>
      <c r="J2" s="2">
        <v>0.25</v>
      </c>
      <c r="K2" s="2">
        <v>33.299999999999997</v>
      </c>
      <c r="L2" s="2">
        <v>25</v>
      </c>
      <c r="M2" s="2">
        <v>41.7</v>
      </c>
      <c r="N2" s="2">
        <v>41.7</v>
      </c>
      <c r="O2" s="2">
        <v>58.3</v>
      </c>
      <c r="P2" s="2">
        <v>0</v>
      </c>
    </row>
    <row r="3" spans="1:16" x14ac:dyDescent="0.25">
      <c r="A3" s="2" t="s">
        <v>3</v>
      </c>
      <c r="B3" s="2">
        <v>8</v>
      </c>
      <c r="C3" s="2">
        <v>0</v>
      </c>
      <c r="D3" s="2">
        <v>0</v>
      </c>
      <c r="E3" s="2">
        <v>0</v>
      </c>
      <c r="F3" s="2">
        <v>0</v>
      </c>
      <c r="G3" s="2">
        <v>12.9</v>
      </c>
      <c r="H3" s="2">
        <v>6.96</v>
      </c>
      <c r="I3" s="2">
        <v>0.37</v>
      </c>
      <c r="J3" s="2">
        <v>0.45</v>
      </c>
      <c r="K3" s="2">
        <v>33.299999999999997</v>
      </c>
      <c r="L3" s="2">
        <v>66.7</v>
      </c>
      <c r="M3" s="2">
        <v>0</v>
      </c>
      <c r="N3" s="2">
        <v>8.3000000000000007</v>
      </c>
      <c r="O3" s="2">
        <v>91.7</v>
      </c>
      <c r="P3" s="2">
        <v>0</v>
      </c>
    </row>
    <row r="4" spans="1:16" x14ac:dyDescent="0.25">
      <c r="A4" s="2" t="s">
        <v>3</v>
      </c>
      <c r="B4" s="2">
        <v>10</v>
      </c>
      <c r="C4" s="2">
        <v>0</v>
      </c>
      <c r="D4" s="2">
        <v>0</v>
      </c>
      <c r="E4" s="2">
        <v>1</v>
      </c>
      <c r="F4" s="2">
        <v>1</v>
      </c>
      <c r="G4" s="2">
        <v>13.1</v>
      </c>
      <c r="H4" s="2">
        <v>3.67</v>
      </c>
      <c r="I4" s="2">
        <v>0.51</v>
      </c>
      <c r="J4" s="2">
        <v>0.44</v>
      </c>
      <c r="K4" s="2">
        <v>8.3000000000000007</v>
      </c>
      <c r="L4" s="2">
        <v>75</v>
      </c>
      <c r="M4" s="2">
        <v>16.7</v>
      </c>
      <c r="N4" s="2">
        <v>83.3</v>
      </c>
      <c r="O4" s="2">
        <v>16.7</v>
      </c>
      <c r="P4" s="2">
        <v>0</v>
      </c>
    </row>
    <row r="5" spans="1:16" x14ac:dyDescent="0.25">
      <c r="A5" s="2" t="s">
        <v>3</v>
      </c>
      <c r="B5" s="2">
        <v>11</v>
      </c>
      <c r="C5" s="2">
        <v>0</v>
      </c>
      <c r="D5" s="2">
        <v>0</v>
      </c>
      <c r="E5" s="2">
        <v>0</v>
      </c>
      <c r="F5" s="2">
        <v>0</v>
      </c>
      <c r="G5" s="2">
        <v>10.6</v>
      </c>
      <c r="H5" s="2">
        <v>2.1800000000000002</v>
      </c>
      <c r="I5" s="2">
        <v>0.1</v>
      </c>
      <c r="J5" s="2">
        <v>0.37</v>
      </c>
      <c r="K5" s="2">
        <v>83.3</v>
      </c>
      <c r="L5" s="2">
        <v>16.7</v>
      </c>
      <c r="M5" s="2">
        <v>0</v>
      </c>
      <c r="N5" s="2">
        <v>0</v>
      </c>
      <c r="O5" s="2">
        <v>100</v>
      </c>
      <c r="P5" s="2">
        <v>0</v>
      </c>
    </row>
    <row r="6" spans="1:16" x14ac:dyDescent="0.25">
      <c r="A6" s="2" t="s">
        <v>3</v>
      </c>
      <c r="B6" s="2">
        <v>12</v>
      </c>
      <c r="C6" s="2">
        <v>1</v>
      </c>
      <c r="D6" s="2">
        <v>1</v>
      </c>
      <c r="E6" s="2">
        <v>1</v>
      </c>
      <c r="F6" s="2">
        <v>4</v>
      </c>
      <c r="G6" s="2">
        <v>11.7</v>
      </c>
      <c r="H6" s="2">
        <v>2.0699999999999998</v>
      </c>
      <c r="I6" s="2">
        <v>0.24</v>
      </c>
      <c r="J6" s="2">
        <v>7.0000000000000007E-2</v>
      </c>
      <c r="K6" s="2">
        <v>33.299999999999997</v>
      </c>
      <c r="L6" s="2">
        <v>41.7</v>
      </c>
      <c r="M6" s="2">
        <v>25</v>
      </c>
      <c r="N6" s="2">
        <v>25</v>
      </c>
      <c r="O6" s="2">
        <v>75</v>
      </c>
      <c r="P6" s="2">
        <v>0</v>
      </c>
    </row>
    <row r="7" spans="1:16" x14ac:dyDescent="0.25">
      <c r="A7" s="2" t="s">
        <v>3</v>
      </c>
      <c r="B7" s="2">
        <v>13</v>
      </c>
      <c r="C7" s="2">
        <v>0</v>
      </c>
      <c r="D7" s="2">
        <v>0</v>
      </c>
      <c r="E7" s="2">
        <v>0</v>
      </c>
      <c r="F7" s="2">
        <v>0</v>
      </c>
      <c r="G7" s="2">
        <v>15.9</v>
      </c>
      <c r="H7" s="2">
        <v>3.46</v>
      </c>
      <c r="I7" s="2">
        <v>0.44</v>
      </c>
      <c r="J7" s="2">
        <v>0.19</v>
      </c>
      <c r="K7" s="2">
        <v>16.7</v>
      </c>
      <c r="L7" s="2">
        <v>33.299999999999997</v>
      </c>
      <c r="M7" s="2">
        <v>50</v>
      </c>
      <c r="N7" s="2">
        <v>25</v>
      </c>
      <c r="O7" s="2">
        <v>75</v>
      </c>
      <c r="P7" s="2">
        <v>0</v>
      </c>
    </row>
    <row r="8" spans="1:16" x14ac:dyDescent="0.25">
      <c r="A8" s="2" t="s">
        <v>3</v>
      </c>
      <c r="B8" s="2">
        <v>14</v>
      </c>
      <c r="C8" s="2">
        <v>0</v>
      </c>
      <c r="D8" s="2">
        <v>0</v>
      </c>
      <c r="E8" s="2">
        <v>1</v>
      </c>
      <c r="F8" s="2">
        <v>2</v>
      </c>
      <c r="G8" s="2">
        <v>13.4</v>
      </c>
      <c r="H8" s="2">
        <v>2.44</v>
      </c>
      <c r="I8" s="2">
        <v>0.26</v>
      </c>
      <c r="J8" s="2">
        <v>0.28999999999999998</v>
      </c>
      <c r="K8" s="2">
        <v>16.7</v>
      </c>
      <c r="L8" s="2">
        <v>75</v>
      </c>
      <c r="M8" s="2">
        <v>8.3000000000000007</v>
      </c>
      <c r="N8" s="2">
        <v>50</v>
      </c>
      <c r="O8" s="2">
        <v>50</v>
      </c>
      <c r="P8" s="2">
        <v>0</v>
      </c>
    </row>
    <row r="9" spans="1:16" x14ac:dyDescent="0.25">
      <c r="A9" s="2" t="s">
        <v>3</v>
      </c>
      <c r="B9" s="2">
        <v>16</v>
      </c>
      <c r="C9" s="2">
        <v>0</v>
      </c>
      <c r="D9" s="2">
        <v>0</v>
      </c>
      <c r="E9" s="2">
        <v>0</v>
      </c>
      <c r="F9" s="2">
        <v>0</v>
      </c>
      <c r="G9" s="2">
        <v>14.6</v>
      </c>
      <c r="H9" s="2">
        <v>1.33</v>
      </c>
      <c r="I9" s="2">
        <v>0.3</v>
      </c>
      <c r="J9" s="2">
        <v>0.28999999999999998</v>
      </c>
      <c r="K9" s="2">
        <v>16.7</v>
      </c>
      <c r="L9" s="2">
        <v>75</v>
      </c>
      <c r="M9" s="2">
        <v>8.3000000000000007</v>
      </c>
      <c r="N9" s="2">
        <v>58.3</v>
      </c>
      <c r="O9" s="2">
        <v>41.7</v>
      </c>
      <c r="P9" s="2">
        <v>0</v>
      </c>
    </row>
    <row r="10" spans="1:16" x14ac:dyDescent="0.25">
      <c r="A10" s="2" t="s">
        <v>3</v>
      </c>
      <c r="B10" s="2">
        <v>18</v>
      </c>
      <c r="C10" s="2">
        <v>0</v>
      </c>
      <c r="D10" s="2">
        <v>0</v>
      </c>
      <c r="E10" s="2">
        <v>1</v>
      </c>
      <c r="F10" s="2">
        <v>2</v>
      </c>
      <c r="G10" s="62">
        <v>15.27</v>
      </c>
      <c r="H10" s="2">
        <v>2.93</v>
      </c>
      <c r="I10" s="2">
        <v>0.25</v>
      </c>
      <c r="J10" s="2">
        <v>0.09</v>
      </c>
      <c r="K10" s="2">
        <v>25</v>
      </c>
      <c r="L10" s="2">
        <v>8.3000000000000007</v>
      </c>
      <c r="M10" s="2">
        <v>66.7</v>
      </c>
      <c r="N10" s="2">
        <v>50</v>
      </c>
      <c r="O10" s="2">
        <v>50</v>
      </c>
      <c r="P10" s="2">
        <v>0</v>
      </c>
    </row>
    <row r="11" spans="1:16" x14ac:dyDescent="0.25">
      <c r="A11" s="2" t="s">
        <v>3</v>
      </c>
      <c r="B11" s="2">
        <v>22</v>
      </c>
      <c r="C11" s="2">
        <v>0</v>
      </c>
      <c r="D11" s="2">
        <v>0</v>
      </c>
      <c r="E11" s="2">
        <v>1</v>
      </c>
      <c r="F11" s="2">
        <v>41</v>
      </c>
      <c r="G11" s="2">
        <v>16.600000000000001</v>
      </c>
      <c r="H11" s="2">
        <v>2.29</v>
      </c>
      <c r="I11" s="2">
        <v>0.3</v>
      </c>
      <c r="J11" s="2">
        <v>0.34</v>
      </c>
      <c r="K11" s="2">
        <v>50</v>
      </c>
      <c r="L11" s="2">
        <v>25</v>
      </c>
      <c r="M11" s="2">
        <v>25</v>
      </c>
      <c r="N11" s="2">
        <v>25</v>
      </c>
      <c r="O11" s="2">
        <v>75</v>
      </c>
      <c r="P11" s="2">
        <v>0</v>
      </c>
    </row>
    <row r="12" spans="1:16" x14ac:dyDescent="0.25">
      <c r="A12" s="2" t="s">
        <v>3</v>
      </c>
      <c r="B12" s="2">
        <v>26</v>
      </c>
      <c r="C12" s="2">
        <v>0</v>
      </c>
      <c r="D12" s="2">
        <v>0</v>
      </c>
      <c r="E12" s="2">
        <v>1</v>
      </c>
      <c r="F12" s="2">
        <v>4</v>
      </c>
      <c r="G12" s="2">
        <v>18.899999999999999</v>
      </c>
      <c r="H12" s="2">
        <v>5.68</v>
      </c>
      <c r="I12" s="2">
        <v>0.37</v>
      </c>
      <c r="J12" s="2">
        <v>0.42</v>
      </c>
      <c r="K12" s="2">
        <v>33.299999999999997</v>
      </c>
      <c r="L12" s="2">
        <v>41.7</v>
      </c>
      <c r="M12" s="2">
        <v>25</v>
      </c>
      <c r="N12" s="2">
        <v>16.7</v>
      </c>
      <c r="O12" s="2">
        <v>75</v>
      </c>
      <c r="P12" s="2">
        <v>8.3000000000000007</v>
      </c>
    </row>
    <row r="13" spans="1:16" x14ac:dyDescent="0.25">
      <c r="A13" s="2" t="s">
        <v>3</v>
      </c>
      <c r="B13" s="2">
        <v>27</v>
      </c>
      <c r="C13" s="2">
        <v>0</v>
      </c>
      <c r="D13" s="2">
        <v>0</v>
      </c>
      <c r="E13" s="2">
        <v>0</v>
      </c>
      <c r="F13" s="2">
        <v>0</v>
      </c>
      <c r="G13" s="2">
        <v>10.9</v>
      </c>
      <c r="H13" s="2">
        <v>3.81</v>
      </c>
      <c r="I13" s="2">
        <v>0.47</v>
      </c>
      <c r="J13" s="2">
        <v>0.6</v>
      </c>
      <c r="K13" s="2">
        <v>41.7</v>
      </c>
      <c r="L13" s="2">
        <v>58.3</v>
      </c>
      <c r="M13" s="2">
        <v>0</v>
      </c>
      <c r="N13" s="2">
        <v>16.7</v>
      </c>
      <c r="O13" s="2">
        <v>83.3</v>
      </c>
      <c r="P13" s="2">
        <v>0</v>
      </c>
    </row>
    <row r="14" spans="1:16" x14ac:dyDescent="0.25">
      <c r="A14" s="4" t="s">
        <v>3</v>
      </c>
      <c r="B14" s="4">
        <v>29</v>
      </c>
      <c r="C14" s="2">
        <v>0</v>
      </c>
      <c r="D14" s="2">
        <v>0</v>
      </c>
      <c r="E14" s="2">
        <v>0</v>
      </c>
      <c r="F14" s="2">
        <v>0</v>
      </c>
      <c r="G14" s="2">
        <v>14.2</v>
      </c>
      <c r="H14" s="2">
        <v>1.46</v>
      </c>
      <c r="I14" s="2">
        <v>0.17</v>
      </c>
      <c r="J14" s="2">
        <v>0.12</v>
      </c>
      <c r="K14" s="2">
        <v>41.7</v>
      </c>
      <c r="L14" s="2">
        <v>16.7</v>
      </c>
      <c r="M14" s="2">
        <v>41.7</v>
      </c>
      <c r="N14" s="2">
        <v>16.7</v>
      </c>
      <c r="O14" s="2">
        <v>83.3</v>
      </c>
      <c r="P14" s="2">
        <v>0</v>
      </c>
    </row>
    <row r="15" spans="1:16" x14ac:dyDescent="0.25">
      <c r="A15" s="2" t="s">
        <v>3</v>
      </c>
      <c r="B15" s="2">
        <v>32</v>
      </c>
      <c r="C15" s="2">
        <v>0</v>
      </c>
      <c r="D15" s="2">
        <v>0</v>
      </c>
      <c r="E15" s="2">
        <v>0</v>
      </c>
      <c r="F15" s="2">
        <v>0</v>
      </c>
      <c r="G15" s="2">
        <v>15.3</v>
      </c>
      <c r="H15" s="2">
        <v>2.0299999999999998</v>
      </c>
      <c r="I15" s="2">
        <v>0.24</v>
      </c>
      <c r="J15" s="2">
        <v>0.5</v>
      </c>
      <c r="K15" s="2">
        <v>16.7</v>
      </c>
      <c r="L15" s="2">
        <v>83.3</v>
      </c>
      <c r="M15" s="2">
        <v>0</v>
      </c>
      <c r="N15" s="2">
        <v>16.7</v>
      </c>
      <c r="O15" s="2">
        <v>83.8</v>
      </c>
      <c r="P15" s="2">
        <v>0</v>
      </c>
    </row>
    <row r="16" spans="1:16" x14ac:dyDescent="0.25">
      <c r="A16" s="2" t="s">
        <v>3</v>
      </c>
      <c r="B16" s="2">
        <v>34</v>
      </c>
      <c r="C16" s="2">
        <v>1</v>
      </c>
      <c r="D16" s="2">
        <v>93</v>
      </c>
      <c r="E16" s="2">
        <v>1</v>
      </c>
      <c r="F16" s="2">
        <v>16</v>
      </c>
      <c r="G16" s="2">
        <v>13.9</v>
      </c>
      <c r="H16" s="2">
        <v>3.11</v>
      </c>
      <c r="I16" s="2">
        <v>0.3</v>
      </c>
      <c r="J16" s="2">
        <v>0.18</v>
      </c>
      <c r="K16" s="2">
        <v>25</v>
      </c>
      <c r="L16" s="2">
        <v>25</v>
      </c>
      <c r="M16" s="2">
        <v>50</v>
      </c>
      <c r="N16" s="2">
        <v>16.7</v>
      </c>
      <c r="O16" s="2">
        <v>83.3</v>
      </c>
      <c r="P16" s="2">
        <v>0</v>
      </c>
    </row>
    <row r="17" spans="1:16" x14ac:dyDescent="0.25">
      <c r="A17" s="2" t="s">
        <v>3</v>
      </c>
      <c r="B17" s="2">
        <v>35</v>
      </c>
      <c r="C17" s="2">
        <v>1</v>
      </c>
      <c r="D17" s="2">
        <v>4</v>
      </c>
      <c r="E17" s="2">
        <v>1</v>
      </c>
      <c r="F17" s="2">
        <v>170</v>
      </c>
      <c r="G17" s="2">
        <v>12.2</v>
      </c>
      <c r="H17" s="2">
        <v>5.27</v>
      </c>
      <c r="I17" s="2">
        <v>0.48</v>
      </c>
      <c r="J17" s="2">
        <v>0.21</v>
      </c>
      <c r="K17" s="2">
        <v>16.7</v>
      </c>
      <c r="L17" s="2">
        <v>33.299999999999997</v>
      </c>
      <c r="M17" s="2">
        <v>50</v>
      </c>
      <c r="N17" s="2">
        <v>16.7</v>
      </c>
      <c r="O17" s="2">
        <v>66.599999999999994</v>
      </c>
      <c r="P17" s="2">
        <v>16.7</v>
      </c>
    </row>
    <row r="18" spans="1:16" x14ac:dyDescent="0.25">
      <c r="A18" s="2" t="s">
        <v>3</v>
      </c>
      <c r="B18" s="2">
        <v>36</v>
      </c>
      <c r="C18" s="2">
        <v>0</v>
      </c>
      <c r="D18" s="2">
        <v>0</v>
      </c>
      <c r="E18" s="2">
        <v>0</v>
      </c>
      <c r="F18" s="2">
        <v>0</v>
      </c>
      <c r="G18" s="2">
        <v>19.7</v>
      </c>
      <c r="H18" s="2">
        <v>2.11</v>
      </c>
      <c r="I18" s="2">
        <v>0.35</v>
      </c>
      <c r="J18" s="2">
        <v>0.4</v>
      </c>
      <c r="K18" s="2">
        <v>16.7</v>
      </c>
      <c r="L18" s="2">
        <v>75</v>
      </c>
      <c r="M18" s="2">
        <v>8.3000000000000007</v>
      </c>
      <c r="N18" s="2">
        <v>50</v>
      </c>
      <c r="O18" s="2">
        <v>50</v>
      </c>
      <c r="P18" s="2">
        <v>0</v>
      </c>
    </row>
    <row r="19" spans="1:16" x14ac:dyDescent="0.25">
      <c r="A19" s="2" t="s">
        <v>3</v>
      </c>
      <c r="B19" s="2">
        <v>38</v>
      </c>
      <c r="C19" s="2">
        <v>0</v>
      </c>
      <c r="D19" s="2">
        <v>0</v>
      </c>
      <c r="E19" s="2">
        <v>1</v>
      </c>
      <c r="F19" s="2">
        <v>36</v>
      </c>
      <c r="G19" s="2">
        <v>11.8</v>
      </c>
      <c r="H19" s="2">
        <v>2.36</v>
      </c>
      <c r="I19" s="2">
        <v>0.35</v>
      </c>
      <c r="J19" s="2">
        <v>0.3</v>
      </c>
      <c r="K19" s="2">
        <v>8.3000000000000007</v>
      </c>
      <c r="L19" s="2">
        <v>91.7</v>
      </c>
      <c r="M19" s="2">
        <v>0</v>
      </c>
      <c r="N19" s="2">
        <v>25</v>
      </c>
      <c r="O19" s="2">
        <v>75</v>
      </c>
      <c r="P19" s="2">
        <v>0</v>
      </c>
    </row>
    <row r="20" spans="1:16" x14ac:dyDescent="0.25">
      <c r="A20" s="2" t="s">
        <v>3</v>
      </c>
      <c r="B20" s="2">
        <v>41</v>
      </c>
      <c r="C20" s="2">
        <v>0</v>
      </c>
      <c r="D20" s="2">
        <v>0</v>
      </c>
      <c r="E20" s="2">
        <v>0</v>
      </c>
      <c r="F20" s="2">
        <v>0</v>
      </c>
      <c r="G20" s="2">
        <v>21.7</v>
      </c>
      <c r="H20" s="2">
        <v>2.54</v>
      </c>
      <c r="I20" s="2">
        <v>0.28000000000000003</v>
      </c>
      <c r="J20" s="2">
        <v>0.18</v>
      </c>
      <c r="K20" s="2">
        <v>16.7</v>
      </c>
      <c r="L20" s="2">
        <v>50</v>
      </c>
      <c r="M20" s="2">
        <v>33.299999999999997</v>
      </c>
      <c r="N20" s="2">
        <v>50</v>
      </c>
      <c r="O20" s="2">
        <v>50</v>
      </c>
      <c r="P20" s="2">
        <v>0</v>
      </c>
    </row>
    <row r="21" spans="1:16" x14ac:dyDescent="0.25">
      <c r="A21" s="2" t="s">
        <v>3</v>
      </c>
      <c r="B21" s="2">
        <v>48</v>
      </c>
      <c r="C21" s="2">
        <v>0</v>
      </c>
      <c r="D21" s="2">
        <v>0</v>
      </c>
      <c r="E21" s="2">
        <v>0</v>
      </c>
      <c r="F21" s="2">
        <v>0</v>
      </c>
      <c r="G21" s="2">
        <v>15</v>
      </c>
      <c r="H21" s="2">
        <v>3.35</v>
      </c>
      <c r="I21" s="2">
        <v>0.27</v>
      </c>
      <c r="J21" s="2">
        <v>0.31</v>
      </c>
      <c r="K21" s="2">
        <v>41.7</v>
      </c>
      <c r="L21" s="2">
        <v>41.7</v>
      </c>
      <c r="M21" s="2">
        <v>16.600000000000001</v>
      </c>
      <c r="N21" s="2">
        <v>8.3000000000000007</v>
      </c>
      <c r="O21" s="2">
        <v>91.7</v>
      </c>
      <c r="P21" s="2">
        <v>0</v>
      </c>
    </row>
    <row r="22" spans="1:16" x14ac:dyDescent="0.25">
      <c r="A22" s="2" t="s">
        <v>3</v>
      </c>
      <c r="B22" s="2">
        <v>57</v>
      </c>
      <c r="C22" s="2">
        <v>0</v>
      </c>
      <c r="D22" s="2">
        <v>0</v>
      </c>
      <c r="E22" s="2">
        <v>0</v>
      </c>
      <c r="F22" s="2">
        <v>0</v>
      </c>
      <c r="G22" s="2">
        <v>14.3</v>
      </c>
      <c r="H22" s="2">
        <v>1.01</v>
      </c>
      <c r="I22" s="2">
        <v>0.24</v>
      </c>
      <c r="J22" s="2">
        <v>0.1</v>
      </c>
      <c r="K22" s="2">
        <v>8.3000000000000007</v>
      </c>
      <c r="L22" s="2">
        <v>41.7</v>
      </c>
      <c r="M22" s="2">
        <v>50</v>
      </c>
      <c r="N22" s="2">
        <v>91.7</v>
      </c>
      <c r="O22" s="2">
        <v>8.3000000000000007</v>
      </c>
      <c r="P22" s="2">
        <v>0</v>
      </c>
    </row>
    <row r="23" spans="1:16" x14ac:dyDescent="0.25">
      <c r="A23" s="2" t="s">
        <v>3</v>
      </c>
      <c r="B23" s="2">
        <v>61</v>
      </c>
      <c r="C23" s="2">
        <v>0</v>
      </c>
      <c r="D23" s="2">
        <v>0</v>
      </c>
      <c r="E23" s="2">
        <v>1</v>
      </c>
      <c r="F23" s="2">
        <v>5</v>
      </c>
      <c r="G23" s="2">
        <v>16.2</v>
      </c>
      <c r="H23" s="2">
        <v>2.08</v>
      </c>
      <c r="I23" s="2">
        <v>0.15</v>
      </c>
      <c r="J23" s="2">
        <v>0.23</v>
      </c>
      <c r="K23" s="2">
        <v>75</v>
      </c>
      <c r="L23" s="2">
        <v>0</v>
      </c>
      <c r="M23" s="2">
        <v>25</v>
      </c>
      <c r="N23" s="2">
        <v>8.3000000000000007</v>
      </c>
      <c r="O23" s="2">
        <v>41.7</v>
      </c>
      <c r="P23" s="2">
        <v>33.299999999999997</v>
      </c>
    </row>
    <row r="24" spans="1:16" x14ac:dyDescent="0.25">
      <c r="A24" s="2" t="s">
        <v>3</v>
      </c>
      <c r="B24" s="2">
        <v>75</v>
      </c>
      <c r="C24" s="2">
        <v>0</v>
      </c>
      <c r="D24" s="2">
        <v>0</v>
      </c>
      <c r="E24" s="2">
        <v>0</v>
      </c>
      <c r="F24" s="2">
        <v>0</v>
      </c>
      <c r="G24" s="2">
        <v>16.100000000000001</v>
      </c>
      <c r="H24" s="2">
        <v>1.69</v>
      </c>
      <c r="I24" s="2">
        <v>0.27</v>
      </c>
      <c r="J24" s="2">
        <v>0.42</v>
      </c>
      <c r="K24" s="2">
        <v>16.7</v>
      </c>
      <c r="L24" s="2">
        <v>66.599999999999994</v>
      </c>
      <c r="M24" s="2">
        <v>16.7</v>
      </c>
      <c r="N24" s="2">
        <v>25</v>
      </c>
      <c r="O24" s="2">
        <v>75</v>
      </c>
      <c r="P24" s="2">
        <v>0</v>
      </c>
    </row>
    <row r="25" spans="1:16" x14ac:dyDescent="0.25">
      <c r="A25" s="2" t="s">
        <v>3</v>
      </c>
      <c r="B25" s="2">
        <v>84</v>
      </c>
      <c r="C25" s="2">
        <v>0</v>
      </c>
      <c r="D25" s="2">
        <v>0</v>
      </c>
      <c r="E25" s="2">
        <v>0</v>
      </c>
      <c r="F25" s="2">
        <v>0</v>
      </c>
      <c r="G25" s="2">
        <v>15.6</v>
      </c>
      <c r="H25" s="2">
        <v>2.08</v>
      </c>
      <c r="I25" s="2">
        <v>0.17</v>
      </c>
      <c r="J25" s="2">
        <v>0.26</v>
      </c>
      <c r="K25" s="2">
        <v>8.3000000000000007</v>
      </c>
      <c r="L25" s="2">
        <v>83.4</v>
      </c>
      <c r="M25" s="2">
        <v>8.3000000000000007</v>
      </c>
      <c r="N25" s="2">
        <v>75</v>
      </c>
      <c r="O25" s="2">
        <v>25</v>
      </c>
      <c r="P25" s="2">
        <v>0</v>
      </c>
    </row>
    <row r="26" spans="1:16" x14ac:dyDescent="0.25">
      <c r="A26" s="2" t="s">
        <v>3</v>
      </c>
      <c r="B26" s="2">
        <v>85</v>
      </c>
      <c r="C26" s="2">
        <v>1</v>
      </c>
      <c r="D26" s="2">
        <v>1</v>
      </c>
      <c r="E26" s="2">
        <v>1</v>
      </c>
      <c r="F26" s="2">
        <v>100</v>
      </c>
      <c r="G26" s="2">
        <v>15.9</v>
      </c>
      <c r="H26" s="2">
        <v>3.59</v>
      </c>
      <c r="I26" s="2">
        <v>0.28000000000000003</v>
      </c>
      <c r="J26" s="2">
        <v>0.25</v>
      </c>
      <c r="K26" s="2">
        <v>54.5</v>
      </c>
      <c r="L26" s="2">
        <v>9.1</v>
      </c>
      <c r="M26" s="2">
        <v>36.4</v>
      </c>
      <c r="N26" s="2">
        <v>0</v>
      </c>
      <c r="O26" s="2">
        <v>100</v>
      </c>
      <c r="P26" s="2">
        <v>0</v>
      </c>
    </row>
    <row r="27" spans="1:16" x14ac:dyDescent="0.25">
      <c r="A27" s="2" t="s">
        <v>3</v>
      </c>
      <c r="B27" s="2">
        <v>86</v>
      </c>
      <c r="C27" s="2">
        <v>0</v>
      </c>
      <c r="D27" s="2">
        <v>0</v>
      </c>
      <c r="E27" s="2">
        <v>1</v>
      </c>
      <c r="F27" s="2">
        <v>14</v>
      </c>
      <c r="G27" s="62">
        <v>15.27</v>
      </c>
      <c r="H27" s="2">
        <v>2.8</v>
      </c>
      <c r="I27" s="2">
        <v>0.31</v>
      </c>
      <c r="J27" s="2">
        <v>0.26</v>
      </c>
      <c r="K27" s="2">
        <v>25</v>
      </c>
      <c r="L27" s="2">
        <v>41.7</v>
      </c>
      <c r="M27" s="2">
        <v>33.299999999999997</v>
      </c>
      <c r="N27" s="2">
        <v>16.7</v>
      </c>
      <c r="O27" s="2">
        <v>66.599999999999994</v>
      </c>
      <c r="P27" s="2">
        <v>16.7</v>
      </c>
    </row>
    <row r="28" spans="1:16" x14ac:dyDescent="0.25">
      <c r="A28" s="2" t="s">
        <v>3</v>
      </c>
      <c r="B28" s="2">
        <v>93</v>
      </c>
      <c r="C28" s="2">
        <v>1</v>
      </c>
      <c r="D28" s="2">
        <v>5</v>
      </c>
      <c r="E28" s="2">
        <v>0</v>
      </c>
      <c r="F28" s="2">
        <v>0</v>
      </c>
      <c r="G28" s="2">
        <v>15.7</v>
      </c>
      <c r="H28" s="2">
        <v>1.87</v>
      </c>
      <c r="I28" s="2">
        <v>0.2</v>
      </c>
      <c r="J28" s="2">
        <v>0.12</v>
      </c>
      <c r="K28" s="2">
        <v>16.7</v>
      </c>
      <c r="L28" s="2">
        <v>50</v>
      </c>
      <c r="M28" s="2">
        <v>33.299999999999997</v>
      </c>
      <c r="N28" s="2">
        <v>25</v>
      </c>
      <c r="O28" s="2">
        <v>75</v>
      </c>
      <c r="P28" s="2">
        <v>0</v>
      </c>
    </row>
    <row r="29" spans="1:16" x14ac:dyDescent="0.25">
      <c r="A29" s="2" t="s">
        <v>3</v>
      </c>
      <c r="B29" s="2">
        <v>96</v>
      </c>
      <c r="C29" s="2">
        <v>0</v>
      </c>
      <c r="D29" s="2">
        <v>0</v>
      </c>
      <c r="E29" s="2">
        <v>0</v>
      </c>
      <c r="F29" s="2">
        <v>0</v>
      </c>
      <c r="G29" s="2">
        <v>17.600000000000001</v>
      </c>
      <c r="H29" s="2">
        <v>4.46</v>
      </c>
      <c r="I29" s="2">
        <v>0.34</v>
      </c>
      <c r="J29" s="2">
        <v>0.31</v>
      </c>
      <c r="K29" s="2">
        <v>25</v>
      </c>
      <c r="L29" s="2">
        <v>50</v>
      </c>
      <c r="M29" s="2">
        <v>25</v>
      </c>
      <c r="N29" s="2">
        <v>8.3000000000000007</v>
      </c>
      <c r="O29" s="2">
        <v>83.3</v>
      </c>
      <c r="P29" s="2">
        <v>8.4</v>
      </c>
    </row>
    <row r="30" spans="1:16" x14ac:dyDescent="0.25">
      <c r="A30" s="2" t="s">
        <v>3</v>
      </c>
      <c r="B30" s="2">
        <v>108</v>
      </c>
      <c r="C30" s="2">
        <v>0</v>
      </c>
      <c r="D30" s="2">
        <v>0</v>
      </c>
      <c r="E30" s="2">
        <v>0</v>
      </c>
      <c r="F30" s="2">
        <v>0</v>
      </c>
      <c r="G30" s="2">
        <v>17.7</v>
      </c>
      <c r="H30" s="2">
        <v>3.37</v>
      </c>
      <c r="I30" s="2">
        <v>0.49</v>
      </c>
      <c r="J30" s="2">
        <v>0.39</v>
      </c>
      <c r="K30" s="2">
        <v>33.299999999999997</v>
      </c>
      <c r="L30" s="2">
        <v>25</v>
      </c>
      <c r="M30" s="2">
        <v>41.7</v>
      </c>
      <c r="N30" s="2">
        <v>8.3000000000000007</v>
      </c>
      <c r="O30" s="2">
        <v>91.7</v>
      </c>
      <c r="P30" s="2">
        <v>0</v>
      </c>
    </row>
    <row r="31" spans="1:16" x14ac:dyDescent="0.25">
      <c r="A31" s="2" t="s">
        <v>3</v>
      </c>
      <c r="B31" s="2">
        <v>109</v>
      </c>
      <c r="C31" s="2">
        <v>0</v>
      </c>
      <c r="D31" s="2">
        <v>0</v>
      </c>
      <c r="E31" s="2">
        <v>1</v>
      </c>
      <c r="F31" s="2">
        <v>20</v>
      </c>
      <c r="G31" s="2">
        <v>13.6</v>
      </c>
      <c r="H31" s="2">
        <v>4.01</v>
      </c>
      <c r="I31" s="2">
        <v>0.23</v>
      </c>
      <c r="J31" s="2">
        <v>0.26</v>
      </c>
      <c r="K31" s="2">
        <v>33.299999999999997</v>
      </c>
      <c r="L31" s="2">
        <v>66.7</v>
      </c>
      <c r="M31" s="2">
        <v>0</v>
      </c>
      <c r="N31" s="2">
        <v>0</v>
      </c>
      <c r="O31" s="2">
        <v>91.7</v>
      </c>
      <c r="P31" s="2">
        <v>0</v>
      </c>
    </row>
    <row r="32" spans="1:16" x14ac:dyDescent="0.25">
      <c r="A32" s="2" t="s">
        <v>3</v>
      </c>
      <c r="B32" s="2">
        <v>117</v>
      </c>
      <c r="C32" s="2">
        <v>1</v>
      </c>
      <c r="D32" s="2">
        <v>6</v>
      </c>
      <c r="E32" s="2">
        <v>1</v>
      </c>
      <c r="F32" s="2">
        <v>93</v>
      </c>
      <c r="G32" s="2">
        <v>12.4</v>
      </c>
      <c r="H32" s="2">
        <v>3.23</v>
      </c>
      <c r="I32" s="2">
        <v>0.33</v>
      </c>
      <c r="J32" s="2">
        <v>0.18</v>
      </c>
      <c r="K32" s="2">
        <v>25</v>
      </c>
      <c r="L32" s="2">
        <v>33.299999999999997</v>
      </c>
      <c r="M32" s="2">
        <v>41.7</v>
      </c>
      <c r="N32" s="2">
        <v>25</v>
      </c>
      <c r="O32" s="2">
        <v>75</v>
      </c>
      <c r="P32" s="2">
        <v>0</v>
      </c>
    </row>
    <row r="33" spans="1:16" x14ac:dyDescent="0.25">
      <c r="A33" s="2" t="s">
        <v>3</v>
      </c>
      <c r="B33" s="2">
        <v>118</v>
      </c>
      <c r="C33" s="2">
        <v>0</v>
      </c>
      <c r="D33" s="2">
        <v>0</v>
      </c>
      <c r="E33" s="2">
        <v>0</v>
      </c>
      <c r="F33" s="2">
        <v>0</v>
      </c>
      <c r="G33" s="2">
        <v>20</v>
      </c>
      <c r="H33" s="2">
        <v>5.37</v>
      </c>
      <c r="I33" s="2">
        <v>0.41</v>
      </c>
      <c r="J33" s="2">
        <v>0.45</v>
      </c>
      <c r="K33" s="2">
        <v>25</v>
      </c>
      <c r="L33" s="2">
        <v>75</v>
      </c>
      <c r="M33" s="2">
        <v>0</v>
      </c>
      <c r="N33" s="2">
        <v>16.7</v>
      </c>
      <c r="O33" s="2">
        <v>83.3</v>
      </c>
      <c r="P33" s="2">
        <v>0</v>
      </c>
    </row>
    <row r="34" spans="1:16" x14ac:dyDescent="0.25">
      <c r="A34" s="2" t="s">
        <v>3</v>
      </c>
      <c r="B34" s="2">
        <v>123</v>
      </c>
      <c r="C34" s="2">
        <v>0</v>
      </c>
      <c r="D34" s="2">
        <v>0</v>
      </c>
      <c r="E34" s="2">
        <v>1</v>
      </c>
      <c r="F34" s="2">
        <v>18</v>
      </c>
      <c r="G34" s="2">
        <v>14.3</v>
      </c>
      <c r="H34" s="2">
        <v>4.8499999999999996</v>
      </c>
      <c r="I34" s="2">
        <v>0.42</v>
      </c>
      <c r="J34" s="2">
        <v>0.22</v>
      </c>
      <c r="K34" s="2">
        <v>33.299999999999997</v>
      </c>
      <c r="L34" s="2">
        <v>41.7</v>
      </c>
      <c r="M34" s="2">
        <v>25</v>
      </c>
      <c r="N34" s="2">
        <v>16.7</v>
      </c>
      <c r="O34" s="2">
        <v>83.3</v>
      </c>
      <c r="P34" s="2">
        <v>0</v>
      </c>
    </row>
    <row r="35" spans="1:16" x14ac:dyDescent="0.25">
      <c r="A35" s="2" t="s">
        <v>3</v>
      </c>
      <c r="B35" s="2">
        <v>128</v>
      </c>
      <c r="C35" s="2">
        <v>0</v>
      </c>
      <c r="D35" s="2">
        <v>0</v>
      </c>
      <c r="E35" s="2">
        <v>0</v>
      </c>
      <c r="F35" s="2">
        <v>0</v>
      </c>
      <c r="G35" s="2">
        <v>15.7</v>
      </c>
      <c r="H35" s="2">
        <v>3.07</v>
      </c>
      <c r="I35" s="2">
        <v>0.34</v>
      </c>
      <c r="J35" s="2">
        <v>0.34</v>
      </c>
      <c r="K35" s="2">
        <v>8.3000000000000007</v>
      </c>
      <c r="L35" s="2">
        <v>75</v>
      </c>
      <c r="M35" s="2">
        <v>16.7</v>
      </c>
      <c r="N35" s="2">
        <v>83.4</v>
      </c>
      <c r="O35" s="2">
        <v>16.600000000000001</v>
      </c>
      <c r="P35" s="2">
        <v>0</v>
      </c>
    </row>
    <row r="36" spans="1:16" x14ac:dyDescent="0.25">
      <c r="A36" s="2" t="s">
        <v>3</v>
      </c>
      <c r="B36" s="2">
        <v>130</v>
      </c>
      <c r="C36" s="2">
        <v>1</v>
      </c>
      <c r="D36" s="2">
        <v>3</v>
      </c>
      <c r="E36" s="2">
        <v>1</v>
      </c>
      <c r="F36" s="2">
        <v>13</v>
      </c>
      <c r="G36" s="2">
        <v>11.2</v>
      </c>
      <c r="H36" s="2">
        <v>2.78</v>
      </c>
      <c r="I36" s="2">
        <v>0.31</v>
      </c>
      <c r="J36" s="2">
        <v>0.13</v>
      </c>
      <c r="K36" s="2">
        <v>25</v>
      </c>
      <c r="L36" s="2">
        <v>25</v>
      </c>
      <c r="M36" s="2">
        <v>50</v>
      </c>
      <c r="N36" s="2">
        <v>41.7</v>
      </c>
      <c r="O36" s="2">
        <v>50</v>
      </c>
      <c r="P36" s="2">
        <v>0</v>
      </c>
    </row>
    <row r="37" spans="1:16" x14ac:dyDescent="0.25">
      <c r="A37" s="2" t="s">
        <v>3</v>
      </c>
      <c r="B37" s="2">
        <v>135</v>
      </c>
      <c r="C37" s="2">
        <v>0</v>
      </c>
      <c r="D37" s="2">
        <v>0</v>
      </c>
      <c r="E37" s="2">
        <v>0</v>
      </c>
      <c r="F37" s="2">
        <v>0</v>
      </c>
      <c r="G37" s="2">
        <v>14.5</v>
      </c>
      <c r="H37" s="2">
        <v>1.5</v>
      </c>
      <c r="I37" s="2">
        <v>0.24</v>
      </c>
      <c r="J37" s="2">
        <v>0.17</v>
      </c>
      <c r="K37" s="2">
        <v>25</v>
      </c>
      <c r="L37" s="2">
        <v>33.299999999999997</v>
      </c>
      <c r="M37" s="2">
        <v>41.7</v>
      </c>
      <c r="N37" s="2">
        <v>91.7</v>
      </c>
      <c r="O37" s="2">
        <v>8.3000000000000007</v>
      </c>
      <c r="P37" s="2">
        <v>0</v>
      </c>
    </row>
    <row r="38" spans="1:16" x14ac:dyDescent="0.25">
      <c r="A38" s="2" t="s">
        <v>3</v>
      </c>
      <c r="B38" s="2">
        <v>149</v>
      </c>
      <c r="C38" s="2">
        <v>1</v>
      </c>
      <c r="D38" s="2">
        <v>116</v>
      </c>
      <c r="E38" s="2">
        <v>1</v>
      </c>
      <c r="F38" s="2">
        <v>182</v>
      </c>
      <c r="G38" s="2">
        <v>13.1</v>
      </c>
      <c r="H38" s="2">
        <v>5.36</v>
      </c>
      <c r="I38" s="2">
        <v>0.48</v>
      </c>
      <c r="J38" s="2">
        <v>0.28999999999999998</v>
      </c>
      <c r="K38" s="2">
        <v>33.299999999999997</v>
      </c>
      <c r="L38" s="2">
        <v>16.7</v>
      </c>
      <c r="M38" s="2">
        <v>50</v>
      </c>
      <c r="N38" s="2">
        <v>25</v>
      </c>
      <c r="O38" s="2">
        <v>58.3</v>
      </c>
      <c r="P38" s="2">
        <v>8.3000000000000007</v>
      </c>
    </row>
    <row r="39" spans="1:16" x14ac:dyDescent="0.25">
      <c r="A39" s="2" t="s">
        <v>3</v>
      </c>
      <c r="B39" s="2">
        <v>154</v>
      </c>
      <c r="C39" s="2">
        <v>1</v>
      </c>
      <c r="D39" s="2">
        <v>38</v>
      </c>
      <c r="E39" s="2">
        <v>1</v>
      </c>
      <c r="F39" s="2">
        <v>71</v>
      </c>
      <c r="G39" s="2">
        <v>15.4</v>
      </c>
      <c r="H39" s="2">
        <v>4.45</v>
      </c>
      <c r="I39" s="2">
        <v>0.42</v>
      </c>
      <c r="J39" s="2">
        <v>0.25</v>
      </c>
      <c r="K39" s="2">
        <v>33.299999999999997</v>
      </c>
      <c r="L39" s="2">
        <v>25</v>
      </c>
      <c r="M39" s="2">
        <v>41.7</v>
      </c>
      <c r="N39" s="2">
        <v>0</v>
      </c>
      <c r="O39" s="2">
        <v>100</v>
      </c>
      <c r="P39" s="2">
        <v>0</v>
      </c>
    </row>
    <row r="40" spans="1:16" x14ac:dyDescent="0.25">
      <c r="A40" s="2" t="s">
        <v>3</v>
      </c>
      <c r="B40" s="2">
        <v>156</v>
      </c>
      <c r="C40" s="2">
        <v>1</v>
      </c>
      <c r="D40" s="2">
        <v>20</v>
      </c>
      <c r="E40" s="2">
        <v>1</v>
      </c>
      <c r="F40" s="2">
        <v>7</v>
      </c>
      <c r="G40" s="2">
        <v>10.5</v>
      </c>
      <c r="H40" s="2">
        <v>3.13</v>
      </c>
      <c r="I40" s="2">
        <v>0.25</v>
      </c>
      <c r="J40" s="2">
        <v>0.35</v>
      </c>
      <c r="K40" s="2">
        <v>66.599999999999994</v>
      </c>
      <c r="L40" s="2">
        <v>16.7</v>
      </c>
      <c r="M40" s="2">
        <v>16.7</v>
      </c>
      <c r="N40" s="2">
        <v>0</v>
      </c>
      <c r="O40" s="2">
        <v>100</v>
      </c>
      <c r="P40" s="2">
        <v>0</v>
      </c>
    </row>
    <row r="41" spans="1:16" x14ac:dyDescent="0.25">
      <c r="A41" s="2" t="s">
        <v>3</v>
      </c>
      <c r="B41" s="2">
        <v>157</v>
      </c>
      <c r="C41" s="2">
        <v>1</v>
      </c>
      <c r="D41" s="2">
        <v>2</v>
      </c>
      <c r="E41" s="2">
        <v>1</v>
      </c>
      <c r="F41" s="2">
        <v>159</v>
      </c>
      <c r="G41" s="2">
        <v>14.8</v>
      </c>
      <c r="H41" s="2">
        <v>5.25</v>
      </c>
      <c r="I41" s="2">
        <v>0.46</v>
      </c>
      <c r="J41" s="2">
        <v>0.26</v>
      </c>
      <c r="K41" s="2">
        <v>8.3000000000000007</v>
      </c>
      <c r="L41" s="2">
        <v>66.7</v>
      </c>
      <c r="M41" s="2">
        <v>25</v>
      </c>
      <c r="N41" s="2">
        <v>33.299999999999997</v>
      </c>
      <c r="O41" s="2">
        <v>58.3</v>
      </c>
      <c r="P41" s="2">
        <v>8.4</v>
      </c>
    </row>
    <row r="42" spans="1:16" x14ac:dyDescent="0.25">
      <c r="A42" s="2" t="s">
        <v>3</v>
      </c>
      <c r="B42" s="2">
        <v>163</v>
      </c>
      <c r="C42" s="2">
        <v>0</v>
      </c>
      <c r="D42" s="2">
        <v>0</v>
      </c>
      <c r="E42" s="2">
        <v>1</v>
      </c>
      <c r="F42" s="2">
        <v>63</v>
      </c>
      <c r="G42" s="2">
        <v>16</v>
      </c>
      <c r="H42" s="2">
        <v>3.91</v>
      </c>
      <c r="I42" s="2">
        <v>0.26</v>
      </c>
      <c r="J42" s="2">
        <v>0.21</v>
      </c>
      <c r="K42" s="2">
        <v>33.299999999999997</v>
      </c>
      <c r="L42" s="2">
        <v>33.299999999999997</v>
      </c>
      <c r="M42" s="2">
        <v>33.4</v>
      </c>
      <c r="N42" s="2">
        <v>16.7</v>
      </c>
      <c r="O42" s="2">
        <v>83.3</v>
      </c>
      <c r="P42" s="2">
        <v>0</v>
      </c>
    </row>
    <row r="43" spans="1:16" x14ac:dyDescent="0.25">
      <c r="A43" s="2" t="s">
        <v>3</v>
      </c>
      <c r="B43" s="2">
        <v>170</v>
      </c>
      <c r="C43" s="2">
        <v>0</v>
      </c>
      <c r="D43" s="2">
        <v>0</v>
      </c>
      <c r="E43" s="2">
        <v>0</v>
      </c>
      <c r="F43" s="2">
        <v>0</v>
      </c>
      <c r="G43" s="2">
        <v>14.6</v>
      </c>
      <c r="H43" s="2">
        <v>1.98</v>
      </c>
      <c r="I43" s="2">
        <v>0.1</v>
      </c>
      <c r="J43" s="2">
        <v>0.09</v>
      </c>
      <c r="K43" s="2">
        <v>0</v>
      </c>
      <c r="L43" s="2">
        <v>50</v>
      </c>
      <c r="M43" s="2">
        <v>50</v>
      </c>
      <c r="N43" s="2">
        <v>33.299999999999997</v>
      </c>
      <c r="O43" s="2">
        <v>66.7</v>
      </c>
      <c r="P43" s="2">
        <v>0</v>
      </c>
    </row>
    <row r="44" spans="1:16" x14ac:dyDescent="0.25">
      <c r="A44" s="2" t="s">
        <v>3</v>
      </c>
      <c r="B44" s="2" t="s">
        <v>4</v>
      </c>
      <c r="C44" s="2">
        <v>0</v>
      </c>
      <c r="D44" s="2">
        <v>0</v>
      </c>
      <c r="E44" s="2">
        <v>1</v>
      </c>
      <c r="F44" s="2">
        <v>20</v>
      </c>
      <c r="G44" s="2">
        <v>12.2</v>
      </c>
      <c r="H44" s="2">
        <v>2.8</v>
      </c>
      <c r="I44" s="2">
        <v>0.36</v>
      </c>
      <c r="J44" s="2">
        <v>0.32</v>
      </c>
      <c r="K44" s="2">
        <v>16.7</v>
      </c>
      <c r="L44" s="2">
        <v>50</v>
      </c>
      <c r="M44" s="2">
        <v>33.299999999999997</v>
      </c>
      <c r="N44" s="2">
        <v>50</v>
      </c>
      <c r="O44" s="2">
        <v>50</v>
      </c>
      <c r="P44" s="2">
        <v>0</v>
      </c>
    </row>
    <row r="45" spans="1:16" x14ac:dyDescent="0.25">
      <c r="A45" s="2" t="s">
        <v>3</v>
      </c>
      <c r="B45" s="2" t="s">
        <v>5</v>
      </c>
      <c r="C45" s="2">
        <v>0</v>
      </c>
      <c r="D45" s="2">
        <v>0</v>
      </c>
      <c r="E45" s="2">
        <v>0</v>
      </c>
      <c r="F45" s="2">
        <v>0</v>
      </c>
      <c r="G45" s="2">
        <v>18.100000000000001</v>
      </c>
      <c r="H45" s="2">
        <v>2.0499999999999998</v>
      </c>
      <c r="I45" s="2">
        <v>0.36</v>
      </c>
      <c r="J45" s="2">
        <v>0.36</v>
      </c>
      <c r="K45" s="2">
        <v>8.3000000000000007</v>
      </c>
      <c r="L45" s="2">
        <v>91.7</v>
      </c>
      <c r="M45" s="2">
        <v>0</v>
      </c>
      <c r="N45" s="2">
        <v>8.3000000000000007</v>
      </c>
      <c r="O45" s="2">
        <v>91.7</v>
      </c>
      <c r="P45" s="2">
        <v>0</v>
      </c>
    </row>
    <row r="46" spans="1:16" x14ac:dyDescent="0.25">
      <c r="A46" s="2" t="s">
        <v>3</v>
      </c>
      <c r="B46" s="2" t="s">
        <v>6</v>
      </c>
      <c r="C46" s="2">
        <v>0</v>
      </c>
      <c r="D46" s="2">
        <v>0</v>
      </c>
      <c r="E46" s="2">
        <v>0</v>
      </c>
      <c r="F46" s="2">
        <v>0</v>
      </c>
      <c r="G46" s="2">
        <v>17.5</v>
      </c>
      <c r="H46" s="2">
        <v>2.88</v>
      </c>
      <c r="I46" s="2">
        <v>0.46</v>
      </c>
      <c r="J46" s="2">
        <v>0.1</v>
      </c>
      <c r="K46" s="2">
        <v>8.3000000000000007</v>
      </c>
      <c r="L46" s="2">
        <v>25</v>
      </c>
      <c r="M46" s="2">
        <v>66.7</v>
      </c>
      <c r="N46" s="2">
        <v>91.7</v>
      </c>
      <c r="O46" s="2">
        <v>8.3000000000000007</v>
      </c>
      <c r="P46" s="2">
        <v>0</v>
      </c>
    </row>
    <row r="47" spans="1:16" x14ac:dyDescent="0.25">
      <c r="A47" s="2" t="s">
        <v>3</v>
      </c>
      <c r="B47" s="2" t="s">
        <v>7</v>
      </c>
      <c r="C47" s="2">
        <v>0</v>
      </c>
      <c r="D47" s="2">
        <v>0</v>
      </c>
      <c r="E47" s="2">
        <v>1</v>
      </c>
      <c r="F47" s="2">
        <v>50</v>
      </c>
      <c r="G47" s="2">
        <v>13.5</v>
      </c>
      <c r="H47" s="2">
        <v>4.7300000000000004</v>
      </c>
      <c r="I47" s="2">
        <v>0.19</v>
      </c>
      <c r="J47" s="2">
        <v>0.28999999999999998</v>
      </c>
      <c r="K47" s="2">
        <v>41.7</v>
      </c>
      <c r="L47" s="2">
        <v>25</v>
      </c>
      <c r="M47" s="2">
        <v>33.299999999999997</v>
      </c>
      <c r="N47" s="2">
        <v>0</v>
      </c>
      <c r="O47" s="2">
        <v>50</v>
      </c>
      <c r="P47" s="2">
        <v>50</v>
      </c>
    </row>
    <row r="48" spans="1:16" x14ac:dyDescent="0.25">
      <c r="A48" s="2" t="s">
        <v>3</v>
      </c>
      <c r="B48" s="2" t="s">
        <v>8</v>
      </c>
      <c r="C48" s="2">
        <v>0</v>
      </c>
      <c r="D48" s="2">
        <v>0</v>
      </c>
      <c r="E48" s="2">
        <v>1</v>
      </c>
      <c r="F48" s="2">
        <v>46</v>
      </c>
      <c r="G48" s="2">
        <v>14.7</v>
      </c>
      <c r="H48" s="2">
        <v>2.82</v>
      </c>
      <c r="I48" s="2">
        <v>0.22</v>
      </c>
      <c r="J48" s="2">
        <v>0.57999999999999996</v>
      </c>
      <c r="K48" s="2">
        <v>66.7</v>
      </c>
      <c r="L48" s="2">
        <v>33.299999999999997</v>
      </c>
      <c r="M48" s="2">
        <v>0</v>
      </c>
      <c r="N48" s="2">
        <v>16.7</v>
      </c>
      <c r="O48" s="2">
        <v>83.3</v>
      </c>
      <c r="P48" s="2">
        <v>0</v>
      </c>
    </row>
    <row r="49" spans="1:16" x14ac:dyDescent="0.25">
      <c r="A49" s="2" t="s">
        <v>9</v>
      </c>
      <c r="B49" s="2">
        <v>1</v>
      </c>
      <c r="C49" s="2">
        <v>0</v>
      </c>
      <c r="D49" s="2">
        <v>0</v>
      </c>
      <c r="E49" s="2">
        <v>1</v>
      </c>
      <c r="F49" s="2">
        <v>24</v>
      </c>
      <c r="G49" s="2">
        <v>13.5</v>
      </c>
      <c r="H49" s="2">
        <v>5.93</v>
      </c>
      <c r="I49" s="2">
        <v>0.4</v>
      </c>
      <c r="J49" s="2">
        <v>0.36</v>
      </c>
      <c r="K49" s="2">
        <v>25</v>
      </c>
      <c r="L49" s="2">
        <v>58.3</v>
      </c>
      <c r="M49" s="2">
        <v>16.7</v>
      </c>
      <c r="N49" s="2">
        <v>8.3000000000000007</v>
      </c>
      <c r="O49" s="2">
        <v>91.7</v>
      </c>
      <c r="P49" s="2">
        <v>0</v>
      </c>
    </row>
    <row r="50" spans="1:16" x14ac:dyDescent="0.25">
      <c r="A50" s="2" t="s">
        <v>9</v>
      </c>
      <c r="B50" s="2">
        <v>4</v>
      </c>
      <c r="C50" s="2">
        <v>0</v>
      </c>
      <c r="D50" s="2">
        <v>0</v>
      </c>
      <c r="E50" s="2">
        <v>1</v>
      </c>
      <c r="F50" s="2">
        <v>75</v>
      </c>
      <c r="G50" s="2">
        <v>13.4</v>
      </c>
      <c r="H50" s="2">
        <v>2.2799999999999998</v>
      </c>
      <c r="I50" s="2">
        <v>0.16</v>
      </c>
      <c r="J50" s="2">
        <v>0.4</v>
      </c>
      <c r="K50" s="2">
        <v>66.7</v>
      </c>
      <c r="L50" s="2">
        <v>33.299999999999997</v>
      </c>
      <c r="M50" s="2">
        <v>0</v>
      </c>
      <c r="N50" s="2">
        <v>8.3000000000000007</v>
      </c>
      <c r="O50" s="2">
        <v>91.7</v>
      </c>
      <c r="P50" s="2">
        <v>0</v>
      </c>
    </row>
    <row r="51" spans="1:16" x14ac:dyDescent="0.25">
      <c r="A51" s="2" t="s">
        <v>9</v>
      </c>
      <c r="B51" s="2">
        <v>17</v>
      </c>
      <c r="C51" s="2">
        <v>0</v>
      </c>
      <c r="D51" s="2">
        <v>0</v>
      </c>
      <c r="E51" s="2">
        <v>1</v>
      </c>
      <c r="F51" s="2">
        <v>1</v>
      </c>
      <c r="G51" s="2">
        <v>17.100000000000001</v>
      </c>
      <c r="H51" s="2">
        <v>2.21</v>
      </c>
      <c r="I51" s="2">
        <v>0.34</v>
      </c>
      <c r="J51" s="2">
        <v>0.55000000000000004</v>
      </c>
      <c r="K51" s="2">
        <v>8.3000000000000007</v>
      </c>
      <c r="L51" s="2">
        <v>83.4</v>
      </c>
      <c r="M51" s="2">
        <v>8.3000000000000007</v>
      </c>
      <c r="N51" s="2">
        <v>25</v>
      </c>
      <c r="O51" s="2">
        <v>75</v>
      </c>
      <c r="P51" s="2">
        <v>0</v>
      </c>
    </row>
    <row r="52" spans="1:16" x14ac:dyDescent="0.25">
      <c r="A52" s="2" t="s">
        <v>9</v>
      </c>
      <c r="B52" s="2">
        <v>20</v>
      </c>
      <c r="C52" s="2">
        <v>0</v>
      </c>
      <c r="D52" s="2">
        <v>0</v>
      </c>
      <c r="E52" s="2">
        <v>1</v>
      </c>
      <c r="F52" s="2">
        <v>72</v>
      </c>
      <c r="G52" s="2">
        <v>13.4</v>
      </c>
      <c r="H52" s="2">
        <v>4.3499999999999996</v>
      </c>
      <c r="I52" s="2">
        <v>0.25</v>
      </c>
      <c r="J52" s="2">
        <v>0.28000000000000003</v>
      </c>
      <c r="K52" s="2">
        <v>58.3</v>
      </c>
      <c r="L52" s="2">
        <v>16.7</v>
      </c>
      <c r="M52" s="2">
        <v>25</v>
      </c>
      <c r="N52" s="2">
        <v>8.3000000000000007</v>
      </c>
      <c r="O52" s="2">
        <v>91.7</v>
      </c>
      <c r="P52" s="2">
        <v>0</v>
      </c>
    </row>
    <row r="53" spans="1:16" x14ac:dyDescent="0.25">
      <c r="A53" s="2" t="s">
        <v>9</v>
      </c>
      <c r="B53" s="2">
        <v>25</v>
      </c>
      <c r="C53" s="2">
        <v>1</v>
      </c>
      <c r="D53" s="2">
        <v>5</v>
      </c>
      <c r="E53" s="2">
        <v>0</v>
      </c>
      <c r="F53" s="2">
        <v>0</v>
      </c>
      <c r="G53" s="2">
        <v>15.7</v>
      </c>
      <c r="H53" s="2">
        <v>1.03</v>
      </c>
      <c r="I53" s="2">
        <v>0.23</v>
      </c>
      <c r="J53" s="2">
        <v>0.33</v>
      </c>
      <c r="K53" s="2">
        <v>16.7</v>
      </c>
      <c r="L53" s="2">
        <v>75</v>
      </c>
      <c r="M53" s="2">
        <v>8.3000000000000007</v>
      </c>
      <c r="N53" s="2">
        <v>0</v>
      </c>
      <c r="O53" s="2">
        <v>100</v>
      </c>
      <c r="P53" s="2">
        <v>0</v>
      </c>
    </row>
    <row r="54" spans="1:16" x14ac:dyDescent="0.25">
      <c r="A54" s="2" t="s">
        <v>9</v>
      </c>
      <c r="B54" s="2">
        <v>29</v>
      </c>
      <c r="C54" s="2">
        <v>0</v>
      </c>
      <c r="D54" s="2">
        <v>0</v>
      </c>
      <c r="E54" s="2">
        <v>1</v>
      </c>
      <c r="F54" s="2">
        <v>2</v>
      </c>
      <c r="G54" s="2">
        <v>23.2</v>
      </c>
      <c r="H54" s="2">
        <v>2.73</v>
      </c>
      <c r="I54" s="2">
        <v>0.24</v>
      </c>
      <c r="J54" s="2">
        <v>0.19</v>
      </c>
      <c r="K54" s="2">
        <v>25</v>
      </c>
      <c r="L54" s="2">
        <v>41.7</v>
      </c>
      <c r="M54" s="2">
        <v>33.299999999999997</v>
      </c>
      <c r="N54" s="2">
        <v>8.3000000000000007</v>
      </c>
      <c r="O54" s="2">
        <v>83.3</v>
      </c>
      <c r="P54" s="2">
        <v>8.4</v>
      </c>
    </row>
    <row r="55" spans="1:16" x14ac:dyDescent="0.25">
      <c r="A55" s="4" t="s">
        <v>9</v>
      </c>
      <c r="B55" s="4">
        <v>33</v>
      </c>
      <c r="C55" s="2">
        <v>0</v>
      </c>
      <c r="D55" s="2">
        <v>0</v>
      </c>
      <c r="E55" s="2">
        <v>0</v>
      </c>
      <c r="F55" s="2">
        <v>0</v>
      </c>
      <c r="G55" s="2">
        <v>13.1</v>
      </c>
      <c r="H55" s="2">
        <v>1.9</v>
      </c>
      <c r="I55" s="2">
        <v>0.28999999999999998</v>
      </c>
      <c r="J55" s="2">
        <v>0.12</v>
      </c>
      <c r="K55" s="2">
        <v>25</v>
      </c>
      <c r="L55" s="2">
        <v>33.299999999999997</v>
      </c>
      <c r="M55" s="2">
        <v>41.7</v>
      </c>
      <c r="N55" s="2">
        <v>8.3000000000000007</v>
      </c>
      <c r="O55" s="2">
        <v>91.7</v>
      </c>
      <c r="P55" s="2">
        <v>0</v>
      </c>
    </row>
    <row r="56" spans="1:16" x14ac:dyDescent="0.25">
      <c r="A56" s="2" t="s">
        <v>9</v>
      </c>
      <c r="B56" s="2">
        <v>36</v>
      </c>
      <c r="C56" s="2">
        <v>0</v>
      </c>
      <c r="D56" s="2">
        <v>0</v>
      </c>
      <c r="E56" s="2">
        <v>0</v>
      </c>
      <c r="F56" s="2">
        <v>0</v>
      </c>
      <c r="G56" s="2">
        <v>25.7</v>
      </c>
      <c r="H56" s="2">
        <v>1.85</v>
      </c>
      <c r="I56" s="2">
        <v>0.14000000000000001</v>
      </c>
      <c r="J56" s="2">
        <v>0.16</v>
      </c>
      <c r="K56" s="2">
        <v>41.7</v>
      </c>
      <c r="L56" s="2">
        <v>50</v>
      </c>
      <c r="M56" s="2">
        <v>8.3000000000000007</v>
      </c>
      <c r="N56" s="2">
        <v>8.3000000000000007</v>
      </c>
      <c r="O56" s="2">
        <v>75</v>
      </c>
      <c r="P56" s="2">
        <v>8.3000000000000007</v>
      </c>
    </row>
    <row r="57" spans="1:16" x14ac:dyDescent="0.25">
      <c r="A57" s="2" t="s">
        <v>9</v>
      </c>
      <c r="B57" s="2">
        <v>39</v>
      </c>
      <c r="C57" s="2">
        <v>0</v>
      </c>
      <c r="D57" s="2">
        <v>0</v>
      </c>
      <c r="E57" s="2">
        <v>0</v>
      </c>
      <c r="F57" s="2">
        <v>0</v>
      </c>
      <c r="G57" s="2">
        <v>12.5</v>
      </c>
      <c r="H57" s="2">
        <v>0.86</v>
      </c>
      <c r="I57" s="2">
        <v>0.28999999999999998</v>
      </c>
      <c r="J57" s="2">
        <v>0.12</v>
      </c>
      <c r="K57" s="2">
        <v>0</v>
      </c>
      <c r="L57" s="2">
        <v>0</v>
      </c>
      <c r="M57" s="2">
        <v>100</v>
      </c>
      <c r="N57" s="2">
        <v>91.7</v>
      </c>
      <c r="O57" s="2">
        <v>0</v>
      </c>
      <c r="P57" s="2">
        <v>0</v>
      </c>
    </row>
    <row r="58" spans="1:16" x14ac:dyDescent="0.25">
      <c r="A58" s="2" t="s">
        <v>9</v>
      </c>
      <c r="B58" s="2">
        <v>40</v>
      </c>
      <c r="C58" s="2">
        <v>0</v>
      </c>
      <c r="D58" s="2">
        <v>0</v>
      </c>
      <c r="E58" s="2">
        <v>1</v>
      </c>
      <c r="F58" s="2">
        <v>86</v>
      </c>
      <c r="G58" s="2">
        <v>15.4</v>
      </c>
      <c r="H58" s="2">
        <v>6.12</v>
      </c>
      <c r="I58" s="2">
        <v>0.32</v>
      </c>
      <c r="J58" s="2">
        <v>0.44</v>
      </c>
      <c r="K58" s="2">
        <v>50</v>
      </c>
      <c r="L58" s="2">
        <v>33.299999999999997</v>
      </c>
      <c r="M58" s="2">
        <v>16.7</v>
      </c>
      <c r="N58" s="2">
        <v>0</v>
      </c>
      <c r="O58" s="2">
        <v>91.7</v>
      </c>
      <c r="P58" s="2">
        <v>8.3000000000000007</v>
      </c>
    </row>
    <row r="59" spans="1:16" x14ac:dyDescent="0.25">
      <c r="A59" s="2" t="s">
        <v>9</v>
      </c>
      <c r="B59" s="2">
        <v>41</v>
      </c>
      <c r="C59" s="2">
        <v>0</v>
      </c>
      <c r="D59" s="2">
        <v>0</v>
      </c>
      <c r="E59" s="2">
        <v>0</v>
      </c>
      <c r="F59" s="2">
        <v>0</v>
      </c>
      <c r="G59" s="2">
        <v>19.2</v>
      </c>
      <c r="H59" s="2">
        <v>3.09</v>
      </c>
      <c r="I59" s="2">
        <v>0.27</v>
      </c>
      <c r="J59" s="2">
        <v>0.24</v>
      </c>
      <c r="K59" s="2">
        <v>33.299999999999997</v>
      </c>
      <c r="L59" s="2">
        <v>33.299999999999997</v>
      </c>
      <c r="M59" s="2">
        <v>33.4</v>
      </c>
      <c r="N59" s="2">
        <v>0</v>
      </c>
      <c r="O59" s="2">
        <v>100</v>
      </c>
      <c r="P59" s="2">
        <v>0</v>
      </c>
    </row>
    <row r="60" spans="1:16" x14ac:dyDescent="0.25">
      <c r="A60" s="2" t="s">
        <v>9</v>
      </c>
      <c r="B60" s="2">
        <v>52</v>
      </c>
      <c r="C60" s="2">
        <v>0</v>
      </c>
      <c r="D60" s="2">
        <v>0</v>
      </c>
      <c r="E60" s="2">
        <v>1</v>
      </c>
      <c r="F60" s="2">
        <v>1</v>
      </c>
      <c r="G60" s="2">
        <v>14.3</v>
      </c>
      <c r="H60" s="2">
        <v>2.0299999999999998</v>
      </c>
      <c r="I60" s="2">
        <v>0.24</v>
      </c>
      <c r="J60" s="2">
        <v>0.5</v>
      </c>
      <c r="K60" s="2">
        <v>16.7</v>
      </c>
      <c r="L60" s="2">
        <v>83.3</v>
      </c>
      <c r="M60" s="2">
        <v>0</v>
      </c>
      <c r="N60" s="2">
        <v>16.7</v>
      </c>
      <c r="O60" s="2">
        <v>83.3</v>
      </c>
      <c r="P60" s="2">
        <v>0</v>
      </c>
    </row>
    <row r="61" spans="1:16" x14ac:dyDescent="0.25">
      <c r="A61" s="2" t="s">
        <v>9</v>
      </c>
      <c r="B61" s="2">
        <v>56</v>
      </c>
      <c r="C61" s="2">
        <v>0</v>
      </c>
      <c r="D61" s="2">
        <v>0</v>
      </c>
      <c r="E61" s="2">
        <v>1</v>
      </c>
      <c r="F61" s="2">
        <v>17</v>
      </c>
      <c r="G61" s="2">
        <v>18</v>
      </c>
      <c r="H61" s="2">
        <v>2.86</v>
      </c>
      <c r="I61" s="2">
        <v>0.28999999999999998</v>
      </c>
      <c r="J61" s="2">
        <v>0.27</v>
      </c>
      <c r="K61" s="2">
        <v>25</v>
      </c>
      <c r="L61" s="2">
        <v>50</v>
      </c>
      <c r="M61" s="2">
        <v>25</v>
      </c>
      <c r="N61" s="2">
        <v>0</v>
      </c>
      <c r="O61" s="2">
        <v>91.7</v>
      </c>
      <c r="P61" s="2">
        <v>8.3000000000000007</v>
      </c>
    </row>
    <row r="62" spans="1:16" x14ac:dyDescent="0.25">
      <c r="A62" s="2" t="s">
        <v>9</v>
      </c>
      <c r="B62" s="2">
        <v>57</v>
      </c>
      <c r="C62" s="2">
        <v>0</v>
      </c>
      <c r="D62" s="2">
        <v>0</v>
      </c>
      <c r="E62" s="2">
        <v>0</v>
      </c>
      <c r="F62" s="2">
        <v>0</v>
      </c>
      <c r="G62" s="2">
        <v>20</v>
      </c>
      <c r="H62" s="2">
        <v>1.43</v>
      </c>
      <c r="I62" s="2">
        <v>0.28000000000000003</v>
      </c>
      <c r="J62" s="2">
        <v>0.39</v>
      </c>
      <c r="K62" s="2">
        <v>25</v>
      </c>
      <c r="L62" s="2">
        <v>75</v>
      </c>
      <c r="M62" s="2">
        <v>0</v>
      </c>
      <c r="N62" s="2">
        <v>33.299999999999997</v>
      </c>
      <c r="O62" s="2">
        <v>66.7</v>
      </c>
      <c r="P62" s="2">
        <v>0</v>
      </c>
    </row>
    <row r="63" spans="1:16" x14ac:dyDescent="0.25">
      <c r="A63" s="2" t="s">
        <v>9</v>
      </c>
      <c r="B63" s="2">
        <v>65</v>
      </c>
      <c r="C63" s="2">
        <v>0</v>
      </c>
      <c r="D63" s="2">
        <v>0</v>
      </c>
      <c r="E63" s="2">
        <v>1</v>
      </c>
      <c r="F63" s="2">
        <v>16</v>
      </c>
      <c r="G63" s="2">
        <v>13.9</v>
      </c>
      <c r="H63" s="2">
        <v>1.8</v>
      </c>
      <c r="I63" s="2">
        <v>0.23</v>
      </c>
      <c r="J63" s="2">
        <v>0.4</v>
      </c>
      <c r="K63" s="2">
        <v>41.7</v>
      </c>
      <c r="L63" s="2">
        <v>58.3</v>
      </c>
      <c r="M63" s="2">
        <v>0</v>
      </c>
      <c r="N63" s="2">
        <v>0</v>
      </c>
      <c r="O63" s="2">
        <v>100</v>
      </c>
      <c r="P63" s="2">
        <v>0</v>
      </c>
    </row>
    <row r="64" spans="1:16" x14ac:dyDescent="0.25">
      <c r="A64" s="2" t="s">
        <v>9</v>
      </c>
      <c r="B64" s="2">
        <v>73</v>
      </c>
      <c r="C64" s="2">
        <v>0</v>
      </c>
      <c r="D64" s="2">
        <v>0</v>
      </c>
      <c r="E64" s="2">
        <v>1</v>
      </c>
      <c r="F64" s="2">
        <v>2</v>
      </c>
      <c r="G64" s="2">
        <v>14.9</v>
      </c>
      <c r="H64" s="2">
        <v>2.82</v>
      </c>
      <c r="I64" s="2">
        <v>0.48</v>
      </c>
      <c r="J64" s="2">
        <v>0.38</v>
      </c>
      <c r="K64" s="2">
        <v>16.600000000000001</v>
      </c>
      <c r="L64" s="2">
        <v>83.4</v>
      </c>
      <c r="M64" s="2">
        <v>0</v>
      </c>
      <c r="N64" s="2">
        <v>25</v>
      </c>
      <c r="O64" s="2">
        <v>75</v>
      </c>
      <c r="P64" s="2">
        <v>0</v>
      </c>
    </row>
    <row r="65" spans="1:16" x14ac:dyDescent="0.25">
      <c r="A65" s="2" t="s">
        <v>9</v>
      </c>
      <c r="B65" s="2">
        <v>77</v>
      </c>
      <c r="C65" s="2">
        <v>0</v>
      </c>
      <c r="D65" s="2">
        <v>0</v>
      </c>
      <c r="E65" s="2">
        <v>1</v>
      </c>
      <c r="F65" s="2">
        <v>4</v>
      </c>
      <c r="G65" s="2">
        <v>21.2</v>
      </c>
      <c r="H65" s="2">
        <v>2.98</v>
      </c>
      <c r="I65" s="2">
        <v>0.33</v>
      </c>
      <c r="J65" s="2">
        <v>0.44</v>
      </c>
      <c r="K65" s="2">
        <v>50</v>
      </c>
      <c r="L65" s="2">
        <v>33.299999999999997</v>
      </c>
      <c r="M65" s="2">
        <v>16.7</v>
      </c>
      <c r="N65" s="2">
        <v>0</v>
      </c>
      <c r="O65" s="2">
        <v>100</v>
      </c>
      <c r="P65" s="2">
        <v>0</v>
      </c>
    </row>
    <row r="66" spans="1:16" x14ac:dyDescent="0.25">
      <c r="A66" s="2" t="s">
        <v>9</v>
      </c>
      <c r="B66" s="2">
        <v>80</v>
      </c>
      <c r="C66" s="2">
        <v>0</v>
      </c>
      <c r="D66" s="2">
        <v>0</v>
      </c>
      <c r="E66" s="2">
        <v>0</v>
      </c>
      <c r="F66" s="2">
        <v>0</v>
      </c>
      <c r="G66" s="2">
        <v>18.3</v>
      </c>
      <c r="H66" s="2">
        <v>3.6</v>
      </c>
      <c r="I66" s="2">
        <v>0.28000000000000003</v>
      </c>
      <c r="J66" s="2">
        <v>0.1</v>
      </c>
      <c r="K66" s="2">
        <v>0</v>
      </c>
      <c r="L66" s="2">
        <v>50</v>
      </c>
      <c r="M66" s="2">
        <v>50</v>
      </c>
      <c r="N66" s="2">
        <v>41.7</v>
      </c>
      <c r="O66" s="2">
        <v>58.3</v>
      </c>
      <c r="P66" s="2">
        <v>0</v>
      </c>
    </row>
    <row r="67" spans="1:16" x14ac:dyDescent="0.25">
      <c r="A67" s="2" t="s">
        <v>9</v>
      </c>
      <c r="B67" s="2">
        <v>82</v>
      </c>
      <c r="C67" s="2">
        <v>0</v>
      </c>
      <c r="D67" s="2">
        <v>0</v>
      </c>
      <c r="E67" s="2">
        <v>1</v>
      </c>
      <c r="F67" s="2">
        <v>56</v>
      </c>
      <c r="G67" s="2">
        <v>17.899999999999999</v>
      </c>
      <c r="H67" s="2">
        <v>4.03</v>
      </c>
      <c r="I67" s="2">
        <v>0.35</v>
      </c>
      <c r="J67" s="2">
        <v>0.33</v>
      </c>
      <c r="K67" s="2">
        <v>33.299999999999997</v>
      </c>
      <c r="L67" s="2">
        <v>41.7</v>
      </c>
      <c r="M67" s="2">
        <v>25</v>
      </c>
      <c r="N67" s="2">
        <v>0</v>
      </c>
      <c r="O67" s="2">
        <v>100</v>
      </c>
      <c r="P67" s="2">
        <v>0</v>
      </c>
    </row>
    <row r="68" spans="1:16" x14ac:dyDescent="0.25">
      <c r="A68" s="2" t="s">
        <v>9</v>
      </c>
      <c r="B68" s="2">
        <v>101</v>
      </c>
      <c r="C68" s="2">
        <v>0</v>
      </c>
      <c r="D68" s="2">
        <v>0</v>
      </c>
      <c r="E68" s="2">
        <v>0</v>
      </c>
      <c r="F68" s="2">
        <v>0</v>
      </c>
      <c r="G68" s="2">
        <v>17.7</v>
      </c>
      <c r="H68" s="2">
        <v>2.16</v>
      </c>
      <c r="I68" s="2">
        <v>0.2</v>
      </c>
      <c r="J68" s="2">
        <v>0.15</v>
      </c>
      <c r="K68" s="2">
        <v>25</v>
      </c>
      <c r="L68" s="2">
        <v>41.7</v>
      </c>
      <c r="M68" s="2">
        <v>33.299999999999997</v>
      </c>
      <c r="N68" s="2">
        <v>8.3000000000000007</v>
      </c>
      <c r="O68" s="2">
        <v>91.7</v>
      </c>
      <c r="P68" s="2">
        <v>0</v>
      </c>
    </row>
    <row r="69" spans="1:16" x14ac:dyDescent="0.25">
      <c r="A69" s="2" t="s">
        <v>9</v>
      </c>
      <c r="B69" s="2">
        <v>103</v>
      </c>
      <c r="C69" s="2">
        <v>1</v>
      </c>
      <c r="D69" s="2">
        <v>37</v>
      </c>
      <c r="E69" s="2">
        <v>1</v>
      </c>
      <c r="F69" s="2">
        <v>5</v>
      </c>
      <c r="G69" s="2">
        <v>15.6</v>
      </c>
      <c r="H69" s="2">
        <v>2.4300000000000002</v>
      </c>
      <c r="I69" s="2">
        <v>0.19</v>
      </c>
      <c r="J69" s="2">
        <v>0.28999999999999998</v>
      </c>
      <c r="K69" s="2">
        <v>41.7</v>
      </c>
      <c r="L69" s="2">
        <v>33.299999999999997</v>
      </c>
      <c r="M69" s="2">
        <v>25</v>
      </c>
      <c r="N69" s="2">
        <v>8.3000000000000007</v>
      </c>
      <c r="O69" s="2">
        <v>91.7</v>
      </c>
      <c r="P69" s="2">
        <v>0</v>
      </c>
    </row>
    <row r="70" spans="1:16" x14ac:dyDescent="0.25">
      <c r="A70" s="2" t="s">
        <v>9</v>
      </c>
      <c r="B70" s="2">
        <v>105</v>
      </c>
      <c r="C70" s="2">
        <v>0</v>
      </c>
      <c r="D70" s="2">
        <v>0</v>
      </c>
      <c r="E70" s="2">
        <v>0</v>
      </c>
      <c r="F70" s="2">
        <v>0</v>
      </c>
      <c r="G70" s="2">
        <v>12.7</v>
      </c>
      <c r="H70" s="2">
        <v>2.33</v>
      </c>
      <c r="I70" s="2">
        <v>0.13</v>
      </c>
      <c r="J70" s="2">
        <v>0.45</v>
      </c>
      <c r="K70" s="2">
        <v>75</v>
      </c>
      <c r="L70" s="2">
        <v>25</v>
      </c>
      <c r="M70" s="2">
        <v>0</v>
      </c>
      <c r="N70" s="2">
        <v>0</v>
      </c>
      <c r="O70" s="2">
        <v>91.7</v>
      </c>
      <c r="P70" s="2">
        <v>8.3000000000000007</v>
      </c>
    </row>
    <row r="71" spans="1:16" x14ac:dyDescent="0.25">
      <c r="A71" s="2" t="s">
        <v>9</v>
      </c>
      <c r="B71" s="2">
        <v>113</v>
      </c>
      <c r="C71" s="2">
        <v>0</v>
      </c>
      <c r="D71" s="2">
        <v>0</v>
      </c>
      <c r="E71" s="2">
        <v>0</v>
      </c>
      <c r="F71" s="2">
        <v>0</v>
      </c>
      <c r="G71" s="2">
        <v>19.600000000000001</v>
      </c>
      <c r="H71" s="2">
        <v>1.26</v>
      </c>
      <c r="I71" s="2">
        <v>0.2</v>
      </c>
      <c r="J71" s="2">
        <v>0.32</v>
      </c>
      <c r="K71" s="2">
        <v>8.3000000000000007</v>
      </c>
      <c r="L71" s="2">
        <v>91.7</v>
      </c>
      <c r="M71" s="2">
        <v>0</v>
      </c>
      <c r="N71" s="2">
        <v>33.299999999999997</v>
      </c>
      <c r="O71" s="2">
        <v>66.7</v>
      </c>
      <c r="P71" s="2">
        <v>0</v>
      </c>
    </row>
    <row r="72" spans="1:16" x14ac:dyDescent="0.25">
      <c r="A72" s="2" t="s">
        <v>9</v>
      </c>
      <c r="B72" s="2">
        <v>119</v>
      </c>
      <c r="C72" s="2">
        <v>0</v>
      </c>
      <c r="D72" s="2">
        <v>0</v>
      </c>
      <c r="E72" s="2">
        <v>0</v>
      </c>
      <c r="F72" s="2">
        <v>0</v>
      </c>
      <c r="G72" s="2">
        <v>19</v>
      </c>
      <c r="H72" s="2">
        <v>2.94</v>
      </c>
      <c r="I72" s="2">
        <v>0.43</v>
      </c>
      <c r="J72" s="2">
        <v>0.26</v>
      </c>
      <c r="K72" s="2">
        <v>8.3000000000000007</v>
      </c>
      <c r="L72" s="2">
        <v>75</v>
      </c>
      <c r="M72" s="2">
        <v>16.7</v>
      </c>
      <c r="N72" s="2">
        <v>75</v>
      </c>
      <c r="O72" s="2">
        <v>25</v>
      </c>
      <c r="P72" s="2">
        <v>0</v>
      </c>
    </row>
    <row r="73" spans="1:16" x14ac:dyDescent="0.25">
      <c r="A73" s="2" t="s">
        <v>9</v>
      </c>
      <c r="B73" s="2">
        <v>120</v>
      </c>
      <c r="C73" s="2">
        <v>0</v>
      </c>
      <c r="D73" s="2">
        <v>0</v>
      </c>
      <c r="E73" s="2">
        <v>1</v>
      </c>
      <c r="F73" s="2">
        <v>44</v>
      </c>
      <c r="G73" s="2">
        <v>14.2</v>
      </c>
      <c r="H73" s="2">
        <v>4.3099999999999996</v>
      </c>
      <c r="I73" s="2">
        <v>0.26</v>
      </c>
      <c r="J73" s="2">
        <v>0.28999999999999998</v>
      </c>
      <c r="K73" s="2">
        <v>25</v>
      </c>
      <c r="L73" s="2">
        <v>50</v>
      </c>
      <c r="M73" s="2">
        <v>25</v>
      </c>
      <c r="N73" s="2">
        <v>33.299999999999997</v>
      </c>
      <c r="O73" s="2">
        <v>66.7</v>
      </c>
      <c r="P73" s="2">
        <v>0</v>
      </c>
    </row>
    <row r="74" spans="1:16" x14ac:dyDescent="0.25">
      <c r="A74" s="2" t="s">
        <v>9</v>
      </c>
      <c r="B74" s="2">
        <v>129</v>
      </c>
      <c r="C74" s="2">
        <v>0</v>
      </c>
      <c r="D74" s="2">
        <v>0</v>
      </c>
      <c r="E74" s="2">
        <v>0</v>
      </c>
      <c r="F74" s="2">
        <v>0</v>
      </c>
      <c r="G74" s="2">
        <v>16.899999999999999</v>
      </c>
      <c r="H74" s="2">
        <v>1.19</v>
      </c>
      <c r="I74" s="2">
        <v>0.41</v>
      </c>
      <c r="J74" s="2">
        <v>0.4</v>
      </c>
      <c r="K74" s="2">
        <v>8.3000000000000007</v>
      </c>
      <c r="L74" s="2">
        <v>83.3</v>
      </c>
      <c r="M74" s="2">
        <v>8.4</v>
      </c>
      <c r="N74" s="2">
        <v>0</v>
      </c>
      <c r="O74" s="2">
        <v>100</v>
      </c>
      <c r="P74" s="2">
        <v>0</v>
      </c>
    </row>
    <row r="75" spans="1:16" x14ac:dyDescent="0.25">
      <c r="A75" s="2" t="s">
        <v>9</v>
      </c>
      <c r="B75" s="2">
        <v>150</v>
      </c>
      <c r="C75" s="2">
        <v>0</v>
      </c>
      <c r="D75" s="2">
        <v>0</v>
      </c>
      <c r="E75" s="2">
        <v>0</v>
      </c>
      <c r="F75" s="2">
        <v>0</v>
      </c>
      <c r="G75" s="2">
        <v>17.100000000000001</v>
      </c>
      <c r="H75" s="2">
        <v>2.0299999999999998</v>
      </c>
      <c r="I75" s="2">
        <v>0.17</v>
      </c>
      <c r="J75" s="2">
        <v>0.19</v>
      </c>
      <c r="K75" s="2">
        <v>50</v>
      </c>
      <c r="L75" s="2">
        <v>41.7</v>
      </c>
      <c r="M75" s="2">
        <v>8.3000000000000007</v>
      </c>
      <c r="N75" s="2">
        <v>8.3000000000000007</v>
      </c>
      <c r="O75" s="2">
        <v>91.7</v>
      </c>
      <c r="P75" s="2">
        <v>0</v>
      </c>
    </row>
    <row r="76" spans="1:16" x14ac:dyDescent="0.25">
      <c r="A76" s="2" t="s">
        <v>9</v>
      </c>
      <c r="B76" s="2">
        <v>161</v>
      </c>
      <c r="C76" s="2">
        <v>0</v>
      </c>
      <c r="D76" s="2">
        <v>0</v>
      </c>
      <c r="E76" s="2">
        <v>1</v>
      </c>
      <c r="F76" s="2">
        <v>8</v>
      </c>
      <c r="G76" s="2">
        <v>16</v>
      </c>
      <c r="H76" s="2">
        <v>3.5</v>
      </c>
      <c r="I76" s="2">
        <v>0.28999999999999998</v>
      </c>
      <c r="J76" s="2">
        <v>0.24</v>
      </c>
      <c r="K76" s="2">
        <v>25</v>
      </c>
      <c r="L76" s="2">
        <v>41.7</v>
      </c>
      <c r="M76" s="2">
        <v>33.299999999999997</v>
      </c>
      <c r="N76" s="2">
        <v>8.3000000000000007</v>
      </c>
      <c r="O76" s="2">
        <v>91.7</v>
      </c>
      <c r="P76" s="2">
        <v>0</v>
      </c>
    </row>
    <row r="77" spans="1:16" x14ac:dyDescent="0.25">
      <c r="A77" s="2" t="s">
        <v>9</v>
      </c>
      <c r="B77" s="2">
        <v>178</v>
      </c>
      <c r="C77" s="2">
        <v>0</v>
      </c>
      <c r="D77" s="2">
        <v>0</v>
      </c>
      <c r="E77" s="2">
        <v>1</v>
      </c>
      <c r="F77" s="2">
        <v>166</v>
      </c>
      <c r="G77" s="2">
        <v>19.600000000000001</v>
      </c>
      <c r="H77" s="2">
        <v>4.6900000000000004</v>
      </c>
      <c r="I77" s="2">
        <v>0.28999999999999998</v>
      </c>
      <c r="J77" s="2">
        <v>0.31</v>
      </c>
      <c r="K77" s="2">
        <v>25</v>
      </c>
      <c r="L77" s="2">
        <v>58.3</v>
      </c>
      <c r="M77" s="2">
        <v>16.7</v>
      </c>
      <c r="N77" s="2">
        <v>16.600000000000001</v>
      </c>
      <c r="O77" s="2">
        <v>83.4</v>
      </c>
      <c r="P77" s="2">
        <v>0</v>
      </c>
    </row>
    <row r="78" spans="1:16" x14ac:dyDescent="0.25">
      <c r="A78" s="2" t="s">
        <v>9</v>
      </c>
      <c r="B78" s="2">
        <v>193</v>
      </c>
      <c r="C78" s="2">
        <v>0</v>
      </c>
      <c r="D78" s="2">
        <v>0</v>
      </c>
      <c r="E78" s="2">
        <v>1</v>
      </c>
      <c r="F78" s="2">
        <v>187</v>
      </c>
      <c r="G78" s="2">
        <v>16.7</v>
      </c>
      <c r="H78" s="2">
        <v>7.33</v>
      </c>
      <c r="I78" s="2">
        <v>0.53</v>
      </c>
      <c r="J78" s="2">
        <v>0.34</v>
      </c>
      <c r="K78" s="2">
        <v>33.299999999999997</v>
      </c>
      <c r="L78" s="2">
        <v>41.7</v>
      </c>
      <c r="M78" s="2">
        <v>25</v>
      </c>
      <c r="N78" s="2">
        <v>16.7</v>
      </c>
      <c r="O78" s="2">
        <v>83.3</v>
      </c>
      <c r="P78" s="2">
        <v>0</v>
      </c>
    </row>
    <row r="79" spans="1:16" x14ac:dyDescent="0.25">
      <c r="A79" s="2" t="s">
        <v>9</v>
      </c>
      <c r="B79" s="2">
        <v>201</v>
      </c>
      <c r="C79" s="2">
        <v>0</v>
      </c>
      <c r="D79" s="2">
        <v>0</v>
      </c>
      <c r="E79" s="2">
        <v>1</v>
      </c>
      <c r="F79" s="2">
        <v>101</v>
      </c>
      <c r="G79" s="2">
        <v>16</v>
      </c>
      <c r="H79" s="2">
        <v>2.71</v>
      </c>
      <c r="I79" s="2">
        <v>0.4</v>
      </c>
      <c r="J79" s="2">
        <v>0.31</v>
      </c>
      <c r="K79" s="2">
        <v>25</v>
      </c>
      <c r="L79" s="2">
        <v>41.7</v>
      </c>
      <c r="M79" s="2">
        <v>33.299999999999997</v>
      </c>
      <c r="N79" s="2">
        <v>25</v>
      </c>
      <c r="O79" s="2">
        <v>75</v>
      </c>
      <c r="P79" s="2">
        <v>0</v>
      </c>
    </row>
    <row r="80" spans="1:16" x14ac:dyDescent="0.25">
      <c r="A80" s="2" t="s">
        <v>9</v>
      </c>
      <c r="B80" s="2">
        <v>202</v>
      </c>
      <c r="C80" s="2">
        <v>0</v>
      </c>
      <c r="D80" s="2">
        <v>0</v>
      </c>
      <c r="E80" s="2">
        <v>0</v>
      </c>
      <c r="F80" s="2">
        <v>0</v>
      </c>
      <c r="G80" s="2">
        <v>15.3</v>
      </c>
      <c r="H80" s="2">
        <v>1.38</v>
      </c>
      <c r="I80" s="2">
        <v>0.24</v>
      </c>
      <c r="J80" s="2">
        <v>0.06</v>
      </c>
      <c r="K80" s="2">
        <v>16.7</v>
      </c>
      <c r="L80" s="2">
        <v>25</v>
      </c>
      <c r="M80" s="2">
        <v>58.3</v>
      </c>
      <c r="N80" s="2">
        <v>33.299999999999997</v>
      </c>
      <c r="O80" s="2">
        <v>66.7</v>
      </c>
      <c r="P80" s="2">
        <v>0</v>
      </c>
    </row>
    <row r="81" spans="1:16" x14ac:dyDescent="0.25">
      <c r="A81" s="2" t="s">
        <v>9</v>
      </c>
      <c r="B81" s="2">
        <v>203</v>
      </c>
      <c r="C81" s="2">
        <v>0</v>
      </c>
      <c r="D81" s="2">
        <v>0</v>
      </c>
      <c r="E81" s="2">
        <v>1</v>
      </c>
      <c r="F81" s="2">
        <v>37</v>
      </c>
      <c r="G81" s="2">
        <v>11.5</v>
      </c>
      <c r="H81" s="2">
        <v>6.23</v>
      </c>
      <c r="I81" s="2">
        <v>0.61</v>
      </c>
      <c r="J81" s="2">
        <v>0.36</v>
      </c>
      <c r="K81" s="2">
        <v>25</v>
      </c>
      <c r="L81" s="2">
        <v>66.7</v>
      </c>
      <c r="M81" s="2">
        <v>8.3000000000000007</v>
      </c>
      <c r="N81" s="2">
        <v>8.3000000000000007</v>
      </c>
      <c r="O81" s="2">
        <v>91.7</v>
      </c>
      <c r="P81" s="2">
        <v>0</v>
      </c>
    </row>
    <row r="82" spans="1:16" x14ac:dyDescent="0.25">
      <c r="A82" s="2" t="s">
        <v>9</v>
      </c>
      <c r="B82" s="2">
        <v>204</v>
      </c>
      <c r="C82" s="2">
        <v>0</v>
      </c>
      <c r="D82" s="2">
        <v>0</v>
      </c>
      <c r="E82" s="2">
        <v>1</v>
      </c>
      <c r="F82" s="2">
        <v>156</v>
      </c>
      <c r="G82" s="2">
        <v>12.5</v>
      </c>
      <c r="H82" s="2">
        <v>4.33</v>
      </c>
      <c r="I82" s="2">
        <v>0.37</v>
      </c>
      <c r="J82" s="2">
        <v>0.28000000000000003</v>
      </c>
      <c r="K82" s="2">
        <v>41.7</v>
      </c>
      <c r="L82" s="2">
        <v>16.7</v>
      </c>
      <c r="M82" s="2">
        <v>41.7</v>
      </c>
      <c r="N82" s="2">
        <v>33.299999999999997</v>
      </c>
      <c r="O82" s="2">
        <v>66.7</v>
      </c>
      <c r="P82" s="2">
        <v>0</v>
      </c>
    </row>
    <row r="83" spans="1:16" x14ac:dyDescent="0.25">
      <c r="A83" s="2" t="s">
        <v>10</v>
      </c>
      <c r="B83" s="2">
        <v>5</v>
      </c>
      <c r="C83" s="2">
        <v>0</v>
      </c>
      <c r="D83" s="2">
        <v>0</v>
      </c>
      <c r="E83" s="2">
        <v>1</v>
      </c>
      <c r="F83" s="2">
        <v>2</v>
      </c>
      <c r="G83" s="2">
        <v>16.899999999999999</v>
      </c>
      <c r="H83" s="2">
        <v>2.95</v>
      </c>
      <c r="I83" s="2">
        <v>0.2</v>
      </c>
      <c r="J83" s="2">
        <v>0.13</v>
      </c>
      <c r="K83" s="2">
        <v>16.7</v>
      </c>
      <c r="L83" s="2">
        <v>16.7</v>
      </c>
      <c r="M83" s="2">
        <v>66.599999999999994</v>
      </c>
      <c r="N83" s="2">
        <v>8.3000000000000007</v>
      </c>
      <c r="O83" s="2">
        <v>91.7</v>
      </c>
      <c r="P83" s="2">
        <v>0</v>
      </c>
    </row>
    <row r="84" spans="1:16" x14ac:dyDescent="0.25">
      <c r="A84" s="2" t="s">
        <v>10</v>
      </c>
      <c r="B84" s="2">
        <v>48</v>
      </c>
      <c r="C84" s="2">
        <v>0</v>
      </c>
      <c r="D84" s="2">
        <v>0</v>
      </c>
      <c r="E84" s="2">
        <v>0</v>
      </c>
      <c r="F84" s="2">
        <v>0</v>
      </c>
      <c r="G84" s="2">
        <v>16.3</v>
      </c>
      <c r="H84" s="2">
        <v>2.75</v>
      </c>
      <c r="I84" s="2">
        <v>0.16</v>
      </c>
      <c r="J84" s="2">
        <v>0.26</v>
      </c>
      <c r="K84" s="2">
        <v>83.3</v>
      </c>
      <c r="L84" s="2">
        <v>8.3000000000000007</v>
      </c>
      <c r="M84" s="2">
        <v>8.4</v>
      </c>
      <c r="N84" s="2">
        <v>0</v>
      </c>
      <c r="O84" s="2">
        <v>91.7</v>
      </c>
      <c r="P84" s="2">
        <v>8.3000000000000007</v>
      </c>
    </row>
    <row r="85" spans="1:16" x14ac:dyDescent="0.25">
      <c r="A85" s="2" t="s">
        <v>10</v>
      </c>
      <c r="B85" s="2">
        <v>10</v>
      </c>
      <c r="C85" s="2">
        <v>0</v>
      </c>
      <c r="D85" s="2">
        <v>0</v>
      </c>
      <c r="E85" s="2">
        <v>0</v>
      </c>
      <c r="F85" s="2">
        <v>0</v>
      </c>
      <c r="G85" s="2">
        <v>12.2</v>
      </c>
      <c r="H85" s="2">
        <v>3.18</v>
      </c>
      <c r="I85" s="2">
        <v>0.15</v>
      </c>
      <c r="J85" s="2">
        <v>0.13</v>
      </c>
      <c r="K85" s="2">
        <v>33.299999999999997</v>
      </c>
      <c r="L85" s="2">
        <v>33.299999999999997</v>
      </c>
      <c r="M85" s="2">
        <v>33.4</v>
      </c>
      <c r="N85" s="2">
        <v>33.299999999999997</v>
      </c>
      <c r="O85" s="2">
        <v>66.7</v>
      </c>
      <c r="P85" s="2">
        <v>0</v>
      </c>
    </row>
    <row r="86" spans="1:16" x14ac:dyDescent="0.25">
      <c r="A86" s="2" t="s">
        <v>10</v>
      </c>
      <c r="B86" s="2">
        <v>17</v>
      </c>
      <c r="C86" s="2">
        <v>0</v>
      </c>
      <c r="D86" s="2">
        <v>0</v>
      </c>
      <c r="E86" s="2">
        <v>1</v>
      </c>
      <c r="F86" s="2">
        <v>3</v>
      </c>
      <c r="G86" s="2">
        <v>13.9</v>
      </c>
      <c r="H86" s="2">
        <v>5.48</v>
      </c>
      <c r="I86" s="2">
        <v>0.3</v>
      </c>
      <c r="J86" s="2">
        <v>0.21</v>
      </c>
      <c r="K86" s="2">
        <v>50</v>
      </c>
      <c r="L86" s="2">
        <v>16.7</v>
      </c>
      <c r="M86" s="2">
        <v>33.299999999999997</v>
      </c>
      <c r="N86" s="2">
        <v>25</v>
      </c>
      <c r="O86" s="2">
        <v>58.3</v>
      </c>
      <c r="P86" s="2">
        <v>16.7</v>
      </c>
    </row>
    <row r="87" spans="1:16" x14ac:dyDescent="0.25">
      <c r="A87" s="2" t="s">
        <v>10</v>
      </c>
      <c r="B87" s="2" t="s">
        <v>11</v>
      </c>
      <c r="C87" s="2">
        <v>0</v>
      </c>
      <c r="D87" s="2">
        <v>0</v>
      </c>
      <c r="E87" s="2">
        <v>0</v>
      </c>
      <c r="F87" s="2">
        <v>0</v>
      </c>
      <c r="G87" s="2">
        <v>16</v>
      </c>
      <c r="H87" s="2">
        <v>1.95</v>
      </c>
      <c r="I87" s="2">
        <v>0.25</v>
      </c>
      <c r="J87" s="2">
        <v>0.12</v>
      </c>
      <c r="K87" s="2">
        <v>8.3000000000000007</v>
      </c>
      <c r="L87" s="2">
        <v>50</v>
      </c>
      <c r="M87" s="2">
        <v>41.7</v>
      </c>
      <c r="N87" s="2">
        <v>58.4</v>
      </c>
      <c r="O87" s="2">
        <v>41.6</v>
      </c>
      <c r="P87" s="2">
        <v>0</v>
      </c>
    </row>
    <row r="88" spans="1:16" x14ac:dyDescent="0.25">
      <c r="A88" s="2" t="s">
        <v>10</v>
      </c>
      <c r="B88" s="2">
        <v>24</v>
      </c>
      <c r="C88" s="2">
        <v>1</v>
      </c>
      <c r="D88" s="2">
        <v>72</v>
      </c>
      <c r="E88" s="2">
        <v>1</v>
      </c>
      <c r="F88" s="2">
        <v>28</v>
      </c>
      <c r="G88" s="2">
        <v>14.9</v>
      </c>
      <c r="H88" s="2">
        <v>3.71</v>
      </c>
      <c r="I88" s="2">
        <v>0.28000000000000003</v>
      </c>
      <c r="J88" s="2">
        <v>0.18</v>
      </c>
      <c r="K88" s="2">
        <v>33.299999999999997</v>
      </c>
      <c r="L88" s="2">
        <v>25</v>
      </c>
      <c r="M88" s="2">
        <v>41.7</v>
      </c>
      <c r="N88" s="2">
        <v>0</v>
      </c>
      <c r="O88" s="2">
        <v>91.7</v>
      </c>
      <c r="P88" s="2">
        <v>8.3000000000000007</v>
      </c>
    </row>
    <row r="89" spans="1:16" x14ac:dyDescent="0.25">
      <c r="A89" s="2" t="s">
        <v>10</v>
      </c>
      <c r="B89" s="2">
        <v>61</v>
      </c>
      <c r="C89" s="2">
        <v>0</v>
      </c>
      <c r="D89" s="2">
        <v>0</v>
      </c>
      <c r="E89" s="2">
        <v>1</v>
      </c>
      <c r="F89" s="2">
        <v>1</v>
      </c>
      <c r="G89" s="2">
        <v>22.2</v>
      </c>
      <c r="H89" s="2">
        <v>5.79</v>
      </c>
      <c r="I89" s="2">
        <v>0.42</v>
      </c>
      <c r="J89" s="2">
        <v>0.2</v>
      </c>
      <c r="K89" s="2">
        <v>16.7</v>
      </c>
      <c r="L89" s="2">
        <v>41.7</v>
      </c>
      <c r="M89" s="2">
        <v>41.6</v>
      </c>
      <c r="N89" s="2">
        <v>25</v>
      </c>
      <c r="O89" s="2">
        <v>75</v>
      </c>
      <c r="P8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70" workbookViewId="0">
      <selection activeCell="B85" sqref="B85"/>
    </sheetView>
  </sheetViews>
  <sheetFormatPr defaultRowHeight="15" x14ac:dyDescent="0.25"/>
  <cols>
    <col min="1" max="1" width="19.140625" customWidth="1"/>
    <col min="16" max="16" width="11.28515625" customWidth="1"/>
  </cols>
  <sheetData>
    <row r="1" spans="1:16" ht="15.75" thickBot="1" x14ac:dyDescent="0.3">
      <c r="A1" s="1" t="s">
        <v>1</v>
      </c>
      <c r="B1" s="1" t="s">
        <v>2</v>
      </c>
      <c r="C1" s="15" t="s">
        <v>16</v>
      </c>
      <c r="D1" s="15" t="s">
        <v>30</v>
      </c>
      <c r="E1" s="15" t="s">
        <v>17</v>
      </c>
      <c r="F1" s="15" t="s">
        <v>31</v>
      </c>
      <c r="G1" s="15" t="s">
        <v>18</v>
      </c>
      <c r="H1" s="15" t="s">
        <v>32</v>
      </c>
      <c r="I1" s="15" t="s">
        <v>19</v>
      </c>
      <c r="J1" s="15" t="s">
        <v>33</v>
      </c>
      <c r="K1" s="15" t="s">
        <v>20</v>
      </c>
      <c r="L1" s="15" t="s">
        <v>34</v>
      </c>
      <c r="M1" s="15" t="s">
        <v>21</v>
      </c>
      <c r="N1" s="15" t="s">
        <v>35</v>
      </c>
      <c r="O1" s="74" t="s">
        <v>116</v>
      </c>
      <c r="P1" s="1" t="s">
        <v>113</v>
      </c>
    </row>
    <row r="2" spans="1:16" x14ac:dyDescent="0.25">
      <c r="A2" s="2" t="s">
        <v>3</v>
      </c>
      <c r="B2" s="2">
        <v>1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>
        <f>SUM(D2,F2,H2,J2,L2,N2,Trout!D2)</f>
        <v>0</v>
      </c>
      <c r="P2" s="2">
        <v>1463</v>
      </c>
    </row>
    <row r="3" spans="1:16" x14ac:dyDescent="0.25">
      <c r="A3" s="2" t="s">
        <v>3</v>
      </c>
      <c r="B3" s="2">
        <v>8</v>
      </c>
      <c r="C3" s="16">
        <v>1</v>
      </c>
      <c r="D3" s="16">
        <v>2</v>
      </c>
      <c r="E3" s="16">
        <v>1</v>
      </c>
      <c r="F3" s="16">
        <v>1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>
        <f>SUM(D3,F3,H3,J3,L3,N3,Trout!D3)</f>
        <v>3</v>
      </c>
      <c r="P3" s="2">
        <v>5430</v>
      </c>
    </row>
    <row r="4" spans="1:16" x14ac:dyDescent="0.25">
      <c r="A4" s="2" t="s">
        <v>3</v>
      </c>
      <c r="B4" s="2">
        <v>10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>
        <f>SUM(D4,F4,H4,J4,L4,N4,Trout!D4)</f>
        <v>0</v>
      </c>
      <c r="P4" s="2">
        <v>3824</v>
      </c>
    </row>
    <row r="5" spans="1:16" x14ac:dyDescent="0.25">
      <c r="A5" s="2" t="s">
        <v>3</v>
      </c>
      <c r="B5" s="2">
        <v>11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>
        <f>SUM(D5,F5,H5,J5,L5,N5,Trout!D5)</f>
        <v>0</v>
      </c>
      <c r="P5" s="2">
        <v>1278</v>
      </c>
    </row>
    <row r="6" spans="1:16" x14ac:dyDescent="0.25">
      <c r="A6" s="2" t="s">
        <v>3</v>
      </c>
      <c r="B6" s="2">
        <v>12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>
        <f>SUM(D6,F6,H6,J6,L6,N6,Trout!D6)</f>
        <v>1</v>
      </c>
      <c r="P6" s="2">
        <v>1126</v>
      </c>
    </row>
    <row r="7" spans="1:16" x14ac:dyDescent="0.25">
      <c r="A7" s="2" t="s">
        <v>3</v>
      </c>
      <c r="B7" s="2">
        <v>13</v>
      </c>
      <c r="C7" s="16">
        <v>0</v>
      </c>
      <c r="D7" s="16">
        <v>0</v>
      </c>
      <c r="E7" s="16">
        <v>1</v>
      </c>
      <c r="F7" s="16">
        <v>1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>
        <f>SUM(D7,F7,H7,J7,L7,N7,Trout!D7)</f>
        <v>1</v>
      </c>
      <c r="P7" s="2">
        <v>2286</v>
      </c>
    </row>
    <row r="8" spans="1:16" x14ac:dyDescent="0.25">
      <c r="A8" s="2" t="s">
        <v>3</v>
      </c>
      <c r="B8" s="2">
        <v>14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>
        <f>SUM(D8,F8,H8,J8,L8,N8,Trout!D8)</f>
        <v>0</v>
      </c>
      <c r="P8" s="2">
        <v>1045</v>
      </c>
    </row>
    <row r="9" spans="1:16" x14ac:dyDescent="0.25">
      <c r="A9" s="2" t="s">
        <v>3</v>
      </c>
      <c r="B9" s="2">
        <v>16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>
        <f>SUM(D9,F9,H9,J9,L9,N9,Trout!D9)</f>
        <v>0</v>
      </c>
      <c r="P9" s="2">
        <v>1158</v>
      </c>
    </row>
    <row r="10" spans="1:16" x14ac:dyDescent="0.25">
      <c r="A10" s="2" t="s">
        <v>3</v>
      </c>
      <c r="B10" s="2">
        <v>18</v>
      </c>
      <c r="C10" s="16">
        <v>0</v>
      </c>
      <c r="D10" s="16">
        <v>0</v>
      </c>
      <c r="E10" s="16">
        <v>0</v>
      </c>
      <c r="F10" s="16">
        <v>0</v>
      </c>
      <c r="G10" s="16">
        <v>1</v>
      </c>
      <c r="H10" s="16">
        <v>9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>
        <f>SUM(D10,F10,H10,J10,L10,N10,Trout!D10)</f>
        <v>9</v>
      </c>
      <c r="P10" s="2">
        <v>2051</v>
      </c>
    </row>
    <row r="11" spans="1:16" x14ac:dyDescent="0.25">
      <c r="A11" s="2" t="s">
        <v>3</v>
      </c>
      <c r="B11" s="2">
        <v>22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>
        <f>SUM(D11,F11,H11,J11,L11,N11,Trout!D11)</f>
        <v>0</v>
      </c>
      <c r="P11" s="2">
        <v>1198</v>
      </c>
    </row>
    <row r="12" spans="1:16" x14ac:dyDescent="0.25">
      <c r="A12" s="2" t="s">
        <v>3</v>
      </c>
      <c r="B12" s="2">
        <v>26</v>
      </c>
      <c r="C12" s="16">
        <v>1</v>
      </c>
      <c r="D12" s="16">
        <v>2</v>
      </c>
      <c r="E12" s="16">
        <v>1</v>
      </c>
      <c r="F12" s="16">
        <v>27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>
        <f>SUM(D12,F12,H12,J12,L12,N12,Trout!D12)</f>
        <v>29</v>
      </c>
      <c r="P12" s="2">
        <v>7215</v>
      </c>
    </row>
    <row r="13" spans="1:16" x14ac:dyDescent="0.25">
      <c r="A13" s="2" t="s">
        <v>3</v>
      </c>
      <c r="B13" s="2">
        <v>27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>
        <f>SUM(D13,F13,H13,J13,L13,N13,Trout!D13)</f>
        <v>0</v>
      </c>
      <c r="P13" s="2">
        <v>5309</v>
      </c>
    </row>
    <row r="14" spans="1:16" x14ac:dyDescent="0.25">
      <c r="A14" s="3" t="s">
        <v>3</v>
      </c>
      <c r="B14" s="3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>
        <f>SUM(D14,F14,H14,J14,L14,N14,Trout!D14)</f>
        <v>0</v>
      </c>
      <c r="P14" s="2">
        <v>884</v>
      </c>
    </row>
    <row r="15" spans="1:16" x14ac:dyDescent="0.25">
      <c r="A15" s="2" t="s">
        <v>3</v>
      </c>
      <c r="B15" s="2">
        <v>32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>
        <f>SUM(D15,F15,H15,J15,L15,N15,Trout!D15)</f>
        <v>0</v>
      </c>
      <c r="P15" s="2">
        <v>1231</v>
      </c>
    </row>
    <row r="16" spans="1:16" x14ac:dyDescent="0.25">
      <c r="A16" s="2" t="s">
        <v>3</v>
      </c>
      <c r="B16" s="2">
        <v>34</v>
      </c>
      <c r="C16" s="16">
        <v>0</v>
      </c>
      <c r="D16" s="16">
        <v>0</v>
      </c>
      <c r="E16" s="16">
        <v>0</v>
      </c>
      <c r="F16" s="16">
        <v>0</v>
      </c>
      <c r="G16" s="16">
        <v>1</v>
      </c>
      <c r="H16" s="16">
        <v>10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>
        <f>SUM(D16,F16,H16,J16,L16,N16,Trout!D16)</f>
        <v>103</v>
      </c>
      <c r="P16" s="2">
        <v>3166</v>
      </c>
    </row>
    <row r="17" spans="1:16" x14ac:dyDescent="0.25">
      <c r="A17" s="2" t="s">
        <v>3</v>
      </c>
      <c r="B17" s="2">
        <v>35</v>
      </c>
      <c r="C17" s="16">
        <v>0</v>
      </c>
      <c r="D17" s="16">
        <v>0</v>
      </c>
      <c r="E17" s="16">
        <v>0</v>
      </c>
      <c r="F17" s="16">
        <v>0</v>
      </c>
      <c r="G17" s="16">
        <v>1</v>
      </c>
      <c r="H17" s="16">
        <v>184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>
        <f>SUM(D17,F17,H17,J17,L17,N17,Trout!D17)</f>
        <v>188</v>
      </c>
      <c r="P17" s="2">
        <v>5838</v>
      </c>
    </row>
    <row r="18" spans="1:16" x14ac:dyDescent="0.25">
      <c r="A18" s="2" t="s">
        <v>3</v>
      </c>
      <c r="B18" s="2">
        <v>36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>
        <f>SUM(D18,F18,H18,J18,L18,N18,Trout!D18)</f>
        <v>0</v>
      </c>
      <c r="P18" s="2">
        <v>830</v>
      </c>
    </row>
    <row r="19" spans="1:16" x14ac:dyDescent="0.25">
      <c r="A19" s="2" t="s">
        <v>3</v>
      </c>
      <c r="B19" s="2">
        <v>38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>
        <f>SUM(D19,F19,H19,J19,L19,N19,Trout!D19)</f>
        <v>0</v>
      </c>
      <c r="P19" s="2">
        <v>1887</v>
      </c>
    </row>
    <row r="20" spans="1:16" x14ac:dyDescent="0.25">
      <c r="A20" s="2" t="s">
        <v>3</v>
      </c>
      <c r="B20" s="2">
        <v>41</v>
      </c>
      <c r="C20" s="16">
        <v>0</v>
      </c>
      <c r="D20" s="16">
        <v>0</v>
      </c>
      <c r="E20" s="16">
        <v>1</v>
      </c>
      <c r="F20" s="16">
        <v>1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>
        <f>SUM(D20,F20,H20,J20,L20,N20,Trout!D20)</f>
        <v>1</v>
      </c>
      <c r="P20" s="2">
        <v>859</v>
      </c>
    </row>
    <row r="21" spans="1:16" x14ac:dyDescent="0.25">
      <c r="A21" s="2" t="s">
        <v>3</v>
      </c>
      <c r="B21" s="2">
        <v>48</v>
      </c>
      <c r="C21" s="16">
        <v>1</v>
      </c>
      <c r="D21" s="16">
        <v>17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>
        <f>SUM(D21,F21,H21,J21,L21,N21,Trout!D21)</f>
        <v>17</v>
      </c>
      <c r="P21" s="2">
        <v>1959</v>
      </c>
    </row>
    <row r="22" spans="1:16" x14ac:dyDescent="0.25">
      <c r="A22" s="2" t="s">
        <v>3</v>
      </c>
      <c r="B22" s="2">
        <v>57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>
        <f>SUM(D22,F22,H22,J22,L22,N22,Trout!D22)</f>
        <v>0</v>
      </c>
      <c r="P22" s="2">
        <v>404</v>
      </c>
    </row>
    <row r="23" spans="1:16" x14ac:dyDescent="0.25">
      <c r="A23" s="2" t="s">
        <v>3</v>
      </c>
      <c r="B23" s="2">
        <v>61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>
        <f>SUM(D23,F23,H23,J23,L23,N23,Trout!D23)</f>
        <v>0</v>
      </c>
      <c r="P23" s="2">
        <v>712</v>
      </c>
    </row>
    <row r="24" spans="1:16" x14ac:dyDescent="0.25">
      <c r="A24" s="2" t="s">
        <v>3</v>
      </c>
      <c r="B24" s="2">
        <v>75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>
        <f>SUM(D24,F24,H24,J24,L24,N24,Trout!D24)</f>
        <v>0</v>
      </c>
      <c r="P24" s="2">
        <v>885</v>
      </c>
    </row>
    <row r="25" spans="1:16" x14ac:dyDescent="0.25">
      <c r="A25" s="2" t="s">
        <v>3</v>
      </c>
      <c r="B25" s="2">
        <v>84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>
        <f>SUM(D25,F25,H25,J25,L25,N25,Trout!D25)</f>
        <v>0</v>
      </c>
      <c r="P25" s="2">
        <v>430</v>
      </c>
    </row>
    <row r="26" spans="1:16" x14ac:dyDescent="0.25">
      <c r="A26" s="2" t="s">
        <v>3</v>
      </c>
      <c r="B26" s="2">
        <v>85</v>
      </c>
      <c r="C26" s="16">
        <v>0</v>
      </c>
      <c r="D26" s="16">
        <v>0</v>
      </c>
      <c r="E26" s="16">
        <v>0</v>
      </c>
      <c r="F26" s="16">
        <v>0</v>
      </c>
      <c r="G26" s="16">
        <v>1</v>
      </c>
      <c r="H26" s="16">
        <v>45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>
        <f>SUM(D26,F26,H26,J26,L26,N26,Trout!D26)</f>
        <v>46</v>
      </c>
      <c r="P26" s="2">
        <v>1866</v>
      </c>
    </row>
    <row r="27" spans="1:16" x14ac:dyDescent="0.25">
      <c r="A27" s="2" t="s">
        <v>3</v>
      </c>
      <c r="B27" s="2">
        <v>86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>
        <f>SUM(D27,F27,H27,J27,L27,N27,Trout!D27)</f>
        <v>0</v>
      </c>
      <c r="P27" s="2">
        <v>1468</v>
      </c>
    </row>
    <row r="28" spans="1:16" x14ac:dyDescent="0.25">
      <c r="A28" s="2" t="s">
        <v>3</v>
      </c>
      <c r="B28" s="2">
        <v>93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>
        <f>SUM(D28,F28,H28,J28,L28,N28,Trout!D28)</f>
        <v>5</v>
      </c>
      <c r="P28" s="2">
        <v>1239</v>
      </c>
    </row>
    <row r="29" spans="1:16" x14ac:dyDescent="0.25">
      <c r="A29" s="2" t="s">
        <v>3</v>
      </c>
      <c r="B29" s="2">
        <v>96</v>
      </c>
      <c r="C29" s="16">
        <v>1</v>
      </c>
      <c r="D29" s="16">
        <v>164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>
        <f>SUM(D29,F29,H29,J29,L29,N29,Trout!D29)</f>
        <v>164</v>
      </c>
      <c r="P29" s="2">
        <v>4596</v>
      </c>
    </row>
    <row r="30" spans="1:16" x14ac:dyDescent="0.25">
      <c r="A30" s="2" t="s">
        <v>3</v>
      </c>
      <c r="B30" s="2">
        <v>108</v>
      </c>
      <c r="C30" s="16">
        <v>1</v>
      </c>
      <c r="D30" s="16">
        <v>1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>
        <f>SUM(D30,F30,H30,J30,L30,N30,Trout!D30)</f>
        <v>1</v>
      </c>
      <c r="P30" s="2">
        <v>2324</v>
      </c>
    </row>
    <row r="31" spans="1:16" x14ac:dyDescent="0.25">
      <c r="A31" s="2" t="s">
        <v>3</v>
      </c>
      <c r="B31" s="2">
        <v>109</v>
      </c>
      <c r="C31" s="16">
        <v>1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>
        <f>SUM(D31,F31,H31,J31,L31,N31,Trout!D31)</f>
        <v>1</v>
      </c>
      <c r="P31" s="2">
        <v>1454</v>
      </c>
    </row>
    <row r="32" spans="1:16" x14ac:dyDescent="0.25">
      <c r="A32" s="2" t="s">
        <v>3</v>
      </c>
      <c r="B32" s="2">
        <v>117</v>
      </c>
      <c r="C32" s="16">
        <v>0</v>
      </c>
      <c r="D32" s="16">
        <v>0</v>
      </c>
      <c r="E32" s="16">
        <v>0</v>
      </c>
      <c r="F32" s="16">
        <v>0</v>
      </c>
      <c r="G32" s="16">
        <v>1</v>
      </c>
      <c r="H32" s="16">
        <v>23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>
        <f>SUM(D32,F32,H32,J32,L32,N32,Trout!D32)</f>
        <v>29</v>
      </c>
      <c r="P32" s="2">
        <v>2111</v>
      </c>
    </row>
    <row r="33" spans="1:16" x14ac:dyDescent="0.25">
      <c r="A33" s="2" t="s">
        <v>3</v>
      </c>
      <c r="B33" s="2">
        <v>118</v>
      </c>
      <c r="C33" s="16">
        <v>1</v>
      </c>
      <c r="D33" s="16">
        <v>13</v>
      </c>
      <c r="E33" s="16">
        <v>1</v>
      </c>
      <c r="F33" s="16">
        <v>1</v>
      </c>
      <c r="G33" s="16">
        <v>0</v>
      </c>
      <c r="H33" s="16">
        <v>0</v>
      </c>
      <c r="I33" s="16">
        <v>0</v>
      </c>
      <c r="J33" s="16">
        <v>0</v>
      </c>
      <c r="K33" s="16">
        <v>1</v>
      </c>
      <c r="L33" s="16">
        <v>1</v>
      </c>
      <c r="M33" s="16">
        <v>0</v>
      </c>
      <c r="N33" s="16">
        <v>0</v>
      </c>
      <c r="O33">
        <f>SUM(D33,F33,H33,J33,L33,N33,Trout!D33)</f>
        <v>15</v>
      </c>
      <c r="P33" s="2">
        <v>3833</v>
      </c>
    </row>
    <row r="34" spans="1:16" x14ac:dyDescent="0.25">
      <c r="A34" s="2" t="s">
        <v>3</v>
      </c>
      <c r="B34" s="2">
        <v>123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>
        <f>SUM(D34,F34,H34,J34,L34,N34,Trout!D34)</f>
        <v>0</v>
      </c>
      <c r="P34" s="2">
        <v>3303</v>
      </c>
    </row>
    <row r="35" spans="1:16" x14ac:dyDescent="0.25">
      <c r="A35" s="2" t="s">
        <v>3</v>
      </c>
      <c r="B35" s="2">
        <v>128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>
        <f>SUM(D35,F35,H35,J35,L35,N35,Trout!D35)</f>
        <v>0</v>
      </c>
      <c r="P35" s="2">
        <v>1218</v>
      </c>
    </row>
    <row r="36" spans="1:16" x14ac:dyDescent="0.25">
      <c r="A36" s="2" t="s">
        <v>3</v>
      </c>
      <c r="B36" s="2">
        <v>130</v>
      </c>
      <c r="C36" s="16">
        <v>0</v>
      </c>
      <c r="D36" s="16">
        <v>0</v>
      </c>
      <c r="E36" s="16">
        <v>0</v>
      </c>
      <c r="F36" s="16">
        <v>0</v>
      </c>
      <c r="G36" s="16">
        <v>1</v>
      </c>
      <c r="H36" s="16">
        <v>17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>
        <f>SUM(D36,F36,H36,J36,L36,N36,Trout!D36)</f>
        <v>20</v>
      </c>
      <c r="P36" s="2">
        <v>1589</v>
      </c>
    </row>
    <row r="37" spans="1:16" x14ac:dyDescent="0.25">
      <c r="A37" s="2" t="s">
        <v>3</v>
      </c>
      <c r="B37" s="2">
        <v>135</v>
      </c>
      <c r="C37" s="16">
        <v>0</v>
      </c>
      <c r="D37" s="16">
        <v>0</v>
      </c>
      <c r="E37" s="16">
        <v>1</v>
      </c>
      <c r="F37" s="16">
        <v>4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>
        <f>SUM(D37,F37,H37,J37,L37,N37,Trout!D37)</f>
        <v>4</v>
      </c>
      <c r="P37" s="2">
        <v>1591</v>
      </c>
    </row>
    <row r="38" spans="1:16" x14ac:dyDescent="0.25">
      <c r="A38" s="2" t="s">
        <v>3</v>
      </c>
      <c r="B38" s="2">
        <v>149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>
        <f>SUM(D38,F38,H38,J38,L38,N38,Trout!D38)</f>
        <v>116</v>
      </c>
      <c r="P38" s="2">
        <v>5436</v>
      </c>
    </row>
    <row r="39" spans="1:16" x14ac:dyDescent="0.25">
      <c r="A39" s="2" t="s">
        <v>3</v>
      </c>
      <c r="B39" s="2">
        <v>154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>
        <f>SUM(D39,F39,H39,J39,L39,N39,Trout!D39)</f>
        <v>38</v>
      </c>
      <c r="P39" s="2">
        <v>4575</v>
      </c>
    </row>
    <row r="40" spans="1:16" x14ac:dyDescent="0.25">
      <c r="A40" s="2" t="s">
        <v>3</v>
      </c>
      <c r="B40" s="2">
        <v>156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>
        <f>SUM(D40,F40,H40,J40,L40,N40,Trout!D40)</f>
        <v>20</v>
      </c>
      <c r="P40" s="2">
        <v>1238</v>
      </c>
    </row>
    <row r="41" spans="1:16" x14ac:dyDescent="0.25">
      <c r="A41" s="2" t="s">
        <v>3</v>
      </c>
      <c r="B41" s="2">
        <v>157</v>
      </c>
      <c r="C41" s="16">
        <v>0</v>
      </c>
      <c r="D41" s="16">
        <v>0</v>
      </c>
      <c r="E41" s="16">
        <v>0</v>
      </c>
      <c r="F41" s="16">
        <v>0</v>
      </c>
      <c r="G41" s="16">
        <v>1</v>
      </c>
      <c r="H41" s="16">
        <v>23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>
        <f>SUM(D41,F41,H41,J41,L41,N41,Trout!D41)</f>
        <v>25</v>
      </c>
      <c r="P41" s="2">
        <v>3326</v>
      </c>
    </row>
    <row r="42" spans="1:16" x14ac:dyDescent="0.25">
      <c r="A42" s="2" t="s">
        <v>3</v>
      </c>
      <c r="B42" s="2">
        <v>163</v>
      </c>
      <c r="C42" s="16">
        <v>0</v>
      </c>
      <c r="D42" s="16">
        <v>0</v>
      </c>
      <c r="E42" s="16">
        <v>0</v>
      </c>
      <c r="F42" s="16">
        <v>0</v>
      </c>
      <c r="G42" s="16">
        <v>1</v>
      </c>
      <c r="H42" s="16">
        <v>99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>
        <f>SUM(D42,F42,H42,J42,L42,N42,Trout!D42)</f>
        <v>99</v>
      </c>
      <c r="P42" s="2">
        <v>1569</v>
      </c>
    </row>
    <row r="43" spans="1:16" x14ac:dyDescent="0.25">
      <c r="A43" s="2" t="s">
        <v>3</v>
      </c>
      <c r="B43" s="2">
        <v>170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>
        <f>SUM(D43,F43,H43,J43,L43,N43,Trout!D43)</f>
        <v>0</v>
      </c>
      <c r="P43" s="2">
        <v>565</v>
      </c>
    </row>
    <row r="44" spans="1:16" x14ac:dyDescent="0.25">
      <c r="A44" s="2" t="s">
        <v>3</v>
      </c>
      <c r="B44" s="2" t="s">
        <v>4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>
        <f>SUM(D44,F44,H44,J44,L44,N44,Trout!D44)</f>
        <v>0</v>
      </c>
      <c r="P44" s="2">
        <v>1526</v>
      </c>
    </row>
    <row r="45" spans="1:16" x14ac:dyDescent="0.25">
      <c r="A45" s="2" t="s">
        <v>3</v>
      </c>
      <c r="B45" s="2" t="s">
        <v>5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>
        <f>SUM(D45,F45,H45,J45,L45,N45,Trout!D45)</f>
        <v>0</v>
      </c>
      <c r="P45" s="2">
        <v>1369</v>
      </c>
    </row>
    <row r="46" spans="1:16" x14ac:dyDescent="0.25">
      <c r="A46" s="2" t="s">
        <v>3</v>
      </c>
      <c r="B46" s="2" t="s">
        <v>6</v>
      </c>
      <c r="C46" s="16">
        <v>0</v>
      </c>
      <c r="D46" s="16">
        <v>0</v>
      </c>
      <c r="E46" s="16">
        <v>1</v>
      </c>
      <c r="F46" s="16">
        <v>2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>
        <f>SUM(D46,F46,H46,J46,L46,N46,Trout!D46)</f>
        <v>2</v>
      </c>
      <c r="P46" s="2">
        <v>2018</v>
      </c>
    </row>
    <row r="47" spans="1:16" x14ac:dyDescent="0.25">
      <c r="A47" s="2" t="s">
        <v>3</v>
      </c>
      <c r="B47" s="2" t="s">
        <v>7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>
        <f>SUM(D47,F47,H47,J47,L47,N47,Trout!D47)</f>
        <v>0</v>
      </c>
      <c r="P47" s="2">
        <v>1345</v>
      </c>
    </row>
    <row r="48" spans="1:16" x14ac:dyDescent="0.25">
      <c r="A48" s="2" t="s">
        <v>3</v>
      </c>
      <c r="B48" s="2" t="s">
        <v>8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>
        <f>SUM(D48,F48,H48,J48,L48,N48,Trout!D48)</f>
        <v>0</v>
      </c>
      <c r="P48" s="2">
        <v>1430</v>
      </c>
    </row>
    <row r="49" spans="1:16" x14ac:dyDescent="0.25">
      <c r="A49" s="2" t="s">
        <v>9</v>
      </c>
      <c r="B49" s="2">
        <v>1</v>
      </c>
      <c r="C49" s="16">
        <v>1</v>
      </c>
      <c r="D49" s="16">
        <v>1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>
        <f>SUM(D49,F49,H49,J49,L49,N49,Trout!D49)</f>
        <v>1</v>
      </c>
      <c r="P49" s="2">
        <v>4405</v>
      </c>
    </row>
    <row r="50" spans="1:16" x14ac:dyDescent="0.25">
      <c r="A50" s="2" t="s">
        <v>9</v>
      </c>
      <c r="B50" s="2">
        <v>4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>
        <f>SUM(D50,F50,H50,J50,L50,N50,Trout!D50)</f>
        <v>0</v>
      </c>
      <c r="P50" s="2">
        <v>1925</v>
      </c>
    </row>
    <row r="51" spans="1:16" x14ac:dyDescent="0.25">
      <c r="A51" s="2" t="s">
        <v>9</v>
      </c>
      <c r="B51" s="2">
        <v>17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>
        <f>SUM(D51,F51,H51,J51,L51,N51,Trout!D51)</f>
        <v>0</v>
      </c>
      <c r="P51" s="2">
        <v>913</v>
      </c>
    </row>
    <row r="52" spans="1:16" x14ac:dyDescent="0.25">
      <c r="A52" s="2" t="s">
        <v>9</v>
      </c>
      <c r="B52" s="2">
        <v>20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>
        <f>SUM(D52,F52,H52,J52,L52,N52,Trout!D52)</f>
        <v>0</v>
      </c>
      <c r="P52" s="2">
        <v>4515</v>
      </c>
    </row>
    <row r="53" spans="1:16" x14ac:dyDescent="0.25">
      <c r="A53" s="2" t="s">
        <v>9</v>
      </c>
      <c r="B53" s="2">
        <v>25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>
        <f>SUM(D53,F53,H53,J53,L53,N53,Trout!D53)</f>
        <v>5</v>
      </c>
      <c r="P53" s="2">
        <v>945</v>
      </c>
    </row>
    <row r="54" spans="1:16" x14ac:dyDescent="0.25">
      <c r="A54" s="2" t="s">
        <v>9</v>
      </c>
      <c r="B54" s="2">
        <v>29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>
        <f>SUM(D54,F54,H54,J54,L54,N54,Trout!D54)</f>
        <v>0</v>
      </c>
      <c r="P54" s="2">
        <v>1293</v>
      </c>
    </row>
    <row r="55" spans="1:16" x14ac:dyDescent="0.25">
      <c r="A55" s="3" t="s">
        <v>9</v>
      </c>
      <c r="B55" s="3">
        <v>33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>
        <f>SUM(D55,F55,H55,J55,L55,N55,Trout!D55)</f>
        <v>0</v>
      </c>
      <c r="P55" s="2">
        <v>736</v>
      </c>
    </row>
    <row r="56" spans="1:16" x14ac:dyDescent="0.25">
      <c r="A56" s="2" t="s">
        <v>9</v>
      </c>
      <c r="B56" s="2">
        <v>36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>
        <f>SUM(D56,F56,H56,J56,L56,N56,Trout!D56)</f>
        <v>0</v>
      </c>
      <c r="P56" s="2">
        <v>633</v>
      </c>
    </row>
    <row r="57" spans="1:16" x14ac:dyDescent="0.25">
      <c r="A57" s="2" t="s">
        <v>9</v>
      </c>
      <c r="B57" s="2">
        <v>39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2">
        <v>1</v>
      </c>
      <c r="J57" s="2">
        <v>10</v>
      </c>
      <c r="K57" s="16">
        <v>0</v>
      </c>
      <c r="L57" s="16">
        <v>0</v>
      </c>
      <c r="M57" s="16">
        <v>0</v>
      </c>
      <c r="N57" s="16">
        <v>0</v>
      </c>
      <c r="O57">
        <f>SUM(D57,F57,H57,J57,L57,N57,Trout!D57)</f>
        <v>10</v>
      </c>
      <c r="P57" s="2">
        <v>1498</v>
      </c>
    </row>
    <row r="58" spans="1:16" x14ac:dyDescent="0.25">
      <c r="A58" s="2" t="s">
        <v>9</v>
      </c>
      <c r="B58" s="2">
        <v>40</v>
      </c>
      <c r="C58" s="16">
        <v>1</v>
      </c>
      <c r="D58" s="16">
        <v>7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>
        <f>SUM(D58,F58,H58,J58,L58,N58,Trout!D58)</f>
        <v>7</v>
      </c>
      <c r="P58" s="2">
        <v>3331</v>
      </c>
    </row>
    <row r="59" spans="1:16" x14ac:dyDescent="0.25">
      <c r="A59" s="2" t="s">
        <v>9</v>
      </c>
      <c r="B59" s="2">
        <v>41</v>
      </c>
      <c r="C59" s="16">
        <v>1</v>
      </c>
      <c r="D59" s="16">
        <v>16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>
        <f>SUM(D59,F59,H59,J59,L59,N59,Trout!D59)</f>
        <v>16</v>
      </c>
      <c r="P59" s="2">
        <v>1848</v>
      </c>
    </row>
    <row r="60" spans="1:16" x14ac:dyDescent="0.25">
      <c r="A60" s="2" t="s">
        <v>9</v>
      </c>
      <c r="B60" s="2">
        <v>52</v>
      </c>
      <c r="C60" s="16">
        <v>0</v>
      </c>
      <c r="D60" s="16">
        <v>0</v>
      </c>
      <c r="E60" s="16">
        <v>1</v>
      </c>
      <c r="F60" s="16">
        <v>1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>
        <f>SUM(D60,F60,H60,J60,L60,N60,Trout!D60)</f>
        <v>1</v>
      </c>
      <c r="P60" s="2">
        <v>1372</v>
      </c>
    </row>
    <row r="61" spans="1:16" x14ac:dyDescent="0.25">
      <c r="A61" s="2" t="s">
        <v>9</v>
      </c>
      <c r="B61" s="2">
        <v>56</v>
      </c>
      <c r="C61" s="16">
        <v>1</v>
      </c>
      <c r="D61" s="16">
        <v>94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>
        <f>SUM(D61,F61,H61,J61,L61,N61,Trout!D61)</f>
        <v>94</v>
      </c>
      <c r="P61" s="2">
        <v>1552</v>
      </c>
    </row>
    <row r="62" spans="1:16" x14ac:dyDescent="0.25">
      <c r="A62" s="2" t="s">
        <v>9</v>
      </c>
      <c r="B62" s="2">
        <v>57</v>
      </c>
      <c r="C62" s="16">
        <v>0</v>
      </c>
      <c r="D62" s="16">
        <v>0</v>
      </c>
      <c r="E62" s="16">
        <v>1</v>
      </c>
      <c r="F62" s="16">
        <v>17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>
        <f>SUM(D62,F62,H62,J62,L62,N62,Trout!D62)</f>
        <v>17</v>
      </c>
      <c r="P62" s="2">
        <v>702</v>
      </c>
    </row>
    <row r="63" spans="1:16" x14ac:dyDescent="0.25">
      <c r="A63" s="2" t="s">
        <v>9</v>
      </c>
      <c r="B63" s="2">
        <v>65</v>
      </c>
      <c r="C63" s="16">
        <v>1</v>
      </c>
      <c r="D63" s="16">
        <v>3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>
        <f>SUM(D63,F63,H63,J63,L63,N63,Trout!D63)</f>
        <v>3</v>
      </c>
      <c r="P63" s="2">
        <v>1594</v>
      </c>
    </row>
    <row r="64" spans="1:16" x14ac:dyDescent="0.25">
      <c r="A64" s="2" t="s">
        <v>9</v>
      </c>
      <c r="B64" s="2">
        <v>73</v>
      </c>
      <c r="C64" s="16">
        <v>1</v>
      </c>
      <c r="D64" s="16">
        <v>3</v>
      </c>
      <c r="E64" s="16">
        <v>1</v>
      </c>
      <c r="F64" s="16">
        <v>4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>
        <f>SUM(D64,F64,H64,J64,L64,N64,Trout!D64)</f>
        <v>7</v>
      </c>
      <c r="P64" s="2"/>
    </row>
    <row r="65" spans="1:16" x14ac:dyDescent="0.25">
      <c r="A65" s="2" t="s">
        <v>9</v>
      </c>
      <c r="B65" s="2">
        <v>77</v>
      </c>
      <c r="C65" s="16">
        <v>1</v>
      </c>
      <c r="D65" s="16">
        <v>62</v>
      </c>
      <c r="E65" s="16">
        <v>1</v>
      </c>
      <c r="F65" s="16">
        <v>7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>
        <f>SUM(D65,F65,H65,J65,L65,N65,Trout!D65)</f>
        <v>69</v>
      </c>
      <c r="P65" s="2">
        <v>1604</v>
      </c>
    </row>
    <row r="66" spans="1:16" x14ac:dyDescent="0.25">
      <c r="A66" s="2" t="s">
        <v>9</v>
      </c>
      <c r="B66" s="2">
        <v>80</v>
      </c>
      <c r="C66" s="16">
        <v>0</v>
      </c>
      <c r="D66" s="16">
        <v>0</v>
      </c>
      <c r="E66" s="16">
        <v>0</v>
      </c>
      <c r="F66" s="16">
        <v>0</v>
      </c>
      <c r="G66" s="16">
        <v>1</v>
      </c>
      <c r="H66" s="16">
        <v>6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>
        <f>SUM(D66,F66,H66,J66,L66,N66,Trout!D66)</f>
        <v>6</v>
      </c>
      <c r="P66" s="2">
        <v>1682</v>
      </c>
    </row>
    <row r="67" spans="1:16" x14ac:dyDescent="0.25">
      <c r="A67" s="2" t="s">
        <v>9</v>
      </c>
      <c r="B67" s="2">
        <v>82</v>
      </c>
      <c r="C67" s="16">
        <v>0</v>
      </c>
      <c r="D67" s="16">
        <v>0</v>
      </c>
      <c r="E67" s="16">
        <v>0</v>
      </c>
      <c r="F67" s="16">
        <v>0</v>
      </c>
      <c r="G67" s="16">
        <v>1</v>
      </c>
      <c r="H67" s="16">
        <v>52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>
        <f>SUM(D67,F67,H67,J67,L67,N67,Trout!D67)</f>
        <v>52</v>
      </c>
      <c r="P67" s="2">
        <v>1963</v>
      </c>
    </row>
    <row r="68" spans="1:16" x14ac:dyDescent="0.25">
      <c r="A68" s="2" t="s">
        <v>9</v>
      </c>
      <c r="B68" s="2">
        <v>101</v>
      </c>
      <c r="C68" s="16">
        <v>0</v>
      </c>
      <c r="D68" s="16">
        <v>0</v>
      </c>
      <c r="E68" s="16">
        <v>1</v>
      </c>
      <c r="F68" s="16">
        <v>9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>
        <f>SUM(D68,F68,H68,J68,L68,N68,Trout!D68)</f>
        <v>9</v>
      </c>
      <c r="P68" s="2">
        <v>903</v>
      </c>
    </row>
    <row r="69" spans="1:16" x14ac:dyDescent="0.25">
      <c r="A69" s="2" t="s">
        <v>9</v>
      </c>
      <c r="B69" s="2">
        <v>103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>
        <f>SUM(D69,F69,H69,J69,L69,N69,Trout!D69)</f>
        <v>37</v>
      </c>
      <c r="P69" s="2">
        <v>1836</v>
      </c>
    </row>
    <row r="70" spans="1:16" x14ac:dyDescent="0.25">
      <c r="A70" s="2" t="s">
        <v>9</v>
      </c>
      <c r="B70" s="2">
        <v>105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>
        <f>SUM(D70,F70,H70,J70,L70,N70,Trout!D70)</f>
        <v>0</v>
      </c>
      <c r="P70" s="2">
        <v>1275</v>
      </c>
    </row>
    <row r="71" spans="1:16" x14ac:dyDescent="0.25">
      <c r="A71" s="2" t="s">
        <v>9</v>
      </c>
      <c r="B71" s="2">
        <v>113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>
        <f>SUM(D71,F71,H71,J71,L71,N71,Trout!D71)</f>
        <v>0</v>
      </c>
      <c r="P71" s="2">
        <v>413</v>
      </c>
    </row>
    <row r="72" spans="1:16" x14ac:dyDescent="0.25">
      <c r="A72" s="2" t="s">
        <v>9</v>
      </c>
      <c r="B72" s="2">
        <v>119</v>
      </c>
      <c r="C72" s="16">
        <v>1</v>
      </c>
      <c r="D72" s="16">
        <v>9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>
        <f>SUM(D72,F72,H72,J72,L72,N72,Trout!D72)</f>
        <v>9</v>
      </c>
      <c r="P72" s="2">
        <v>1837</v>
      </c>
    </row>
    <row r="73" spans="1:16" x14ac:dyDescent="0.25">
      <c r="A73" s="2" t="s">
        <v>9</v>
      </c>
      <c r="B73" s="2">
        <v>120</v>
      </c>
      <c r="C73" s="16">
        <v>1</v>
      </c>
      <c r="D73" s="16">
        <v>10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>
        <f>SUM(D73,F73,H73,J73,L73,N73,Trout!D73)</f>
        <v>10</v>
      </c>
      <c r="P73" s="2">
        <v>3129</v>
      </c>
    </row>
    <row r="74" spans="1:16" x14ac:dyDescent="0.25">
      <c r="A74" s="2" t="s">
        <v>9</v>
      </c>
      <c r="B74" s="2">
        <v>129</v>
      </c>
      <c r="C74" s="16">
        <v>0</v>
      </c>
      <c r="D74" s="16">
        <v>0</v>
      </c>
      <c r="E74" s="16">
        <v>1</v>
      </c>
      <c r="F74" s="16">
        <v>1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>
        <f>SUM(D74,F74,H74,J74,L74,N74,Trout!D74)</f>
        <v>1</v>
      </c>
      <c r="P74" s="2">
        <v>1191</v>
      </c>
    </row>
    <row r="75" spans="1:16" x14ac:dyDescent="0.25">
      <c r="A75" s="2" t="s">
        <v>9</v>
      </c>
      <c r="B75" s="2">
        <v>150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>
        <f>SUM(D75,F75,H75,J75,L75,N75,Trout!D75)</f>
        <v>0</v>
      </c>
      <c r="P75" s="2">
        <v>668</v>
      </c>
    </row>
    <row r="76" spans="1:16" x14ac:dyDescent="0.25">
      <c r="A76" s="2" t="s">
        <v>9</v>
      </c>
      <c r="B76" s="2">
        <v>161</v>
      </c>
      <c r="C76" s="16">
        <v>1</v>
      </c>
      <c r="D76" s="16">
        <v>1</v>
      </c>
      <c r="E76" s="16">
        <v>1</v>
      </c>
      <c r="F76" s="16">
        <v>3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>
        <f>SUM(D76,F76,H76,J76,L76,N76,Trout!D76)</f>
        <v>4</v>
      </c>
      <c r="P76" s="2">
        <v>2852</v>
      </c>
    </row>
    <row r="77" spans="1:16" x14ac:dyDescent="0.25">
      <c r="A77" s="2" t="s">
        <v>9</v>
      </c>
      <c r="B77" s="2">
        <v>178</v>
      </c>
      <c r="C77" s="16">
        <v>1</v>
      </c>
      <c r="D77" s="16">
        <v>27</v>
      </c>
      <c r="E77" s="16">
        <v>0</v>
      </c>
      <c r="F77" s="16">
        <v>0</v>
      </c>
      <c r="G77" s="16">
        <v>1</v>
      </c>
      <c r="H77" s="16">
        <v>7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>
        <f>SUM(D77,F77,H77,J77,L77,N77,Trout!D77)</f>
        <v>34</v>
      </c>
      <c r="P77" s="2">
        <v>5255</v>
      </c>
    </row>
    <row r="78" spans="1:16" x14ac:dyDescent="0.25">
      <c r="A78" s="2" t="s">
        <v>9</v>
      </c>
      <c r="B78" s="2">
        <v>193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>
        <f>SUM(D78,F78,H78,J78,L78,N78,Trout!D78)</f>
        <v>0</v>
      </c>
      <c r="P78" s="2">
        <v>4136</v>
      </c>
    </row>
    <row r="79" spans="1:16" x14ac:dyDescent="0.25">
      <c r="A79" s="2" t="s">
        <v>9</v>
      </c>
      <c r="B79" s="2">
        <v>201</v>
      </c>
      <c r="C79" s="16">
        <v>0</v>
      </c>
      <c r="D79" s="16">
        <v>0</v>
      </c>
      <c r="E79" s="16">
        <v>0</v>
      </c>
      <c r="F79" s="16">
        <v>0</v>
      </c>
      <c r="G79" s="16">
        <v>1</v>
      </c>
      <c r="H79" s="16">
        <v>5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>
        <f>SUM(D79,F79,H79,J79,L79,N79,Trout!D79)</f>
        <v>5</v>
      </c>
      <c r="P79" s="2">
        <v>2884</v>
      </c>
    </row>
    <row r="80" spans="1:16" x14ac:dyDescent="0.25">
      <c r="A80" s="2" t="s">
        <v>9</v>
      </c>
      <c r="B80" s="2">
        <v>202</v>
      </c>
      <c r="C80" s="16">
        <v>0</v>
      </c>
      <c r="D80" s="16">
        <v>0</v>
      </c>
      <c r="E80" s="16">
        <v>1</v>
      </c>
      <c r="F80" s="16">
        <v>4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>
        <f>SUM(D80,F80,H80,J80,L80,N80,Trout!D80)</f>
        <v>4</v>
      </c>
      <c r="P80" s="2">
        <v>1376</v>
      </c>
    </row>
    <row r="81" spans="1:16" x14ac:dyDescent="0.25">
      <c r="A81" s="2" t="s">
        <v>9</v>
      </c>
      <c r="B81" s="2">
        <v>203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>
        <f>SUM(D81,F81,H81,J81,L81,N81,Trout!D81)</f>
        <v>0</v>
      </c>
      <c r="P81" s="2">
        <v>3725</v>
      </c>
    </row>
    <row r="82" spans="1:16" x14ac:dyDescent="0.25">
      <c r="A82" s="2" t="s">
        <v>9</v>
      </c>
      <c r="B82" s="2">
        <v>204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>
        <f>SUM(D82,F82,H82,J82,L82,N82,Trout!D82)</f>
        <v>0</v>
      </c>
      <c r="P82" s="2">
        <v>5325</v>
      </c>
    </row>
    <row r="83" spans="1:16" x14ac:dyDescent="0.25">
      <c r="A83" s="2" t="s">
        <v>10</v>
      </c>
      <c r="B83" s="2">
        <v>5</v>
      </c>
      <c r="C83" s="2">
        <v>0</v>
      </c>
      <c r="D83" s="2">
        <v>0</v>
      </c>
      <c r="E83" s="2">
        <v>1</v>
      </c>
      <c r="F83" s="2">
        <v>18</v>
      </c>
      <c r="G83" s="2">
        <v>0</v>
      </c>
      <c r="H83" s="2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>
        <f>SUM(D83,F83,H83,J83,L83,N83,Trout!D83)</f>
        <v>18</v>
      </c>
      <c r="P83" s="2">
        <v>1959</v>
      </c>
    </row>
    <row r="84" spans="1:16" x14ac:dyDescent="0.25">
      <c r="A84" s="2" t="s">
        <v>10</v>
      </c>
      <c r="B84" s="2">
        <v>48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>
        <f>SUM(D84,F84,H84,J84,L84,N84,Trout!D84)</f>
        <v>0</v>
      </c>
      <c r="P84" s="2">
        <v>1256</v>
      </c>
    </row>
    <row r="85" spans="1:16" x14ac:dyDescent="0.25">
      <c r="A85" s="2" t="s">
        <v>10</v>
      </c>
      <c r="B85" s="2">
        <v>10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>
        <f>SUM(D85,F85,H85,J85,L85,N85,Trout!D85)</f>
        <v>0</v>
      </c>
      <c r="P85" s="2">
        <v>911</v>
      </c>
    </row>
    <row r="86" spans="1:16" x14ac:dyDescent="0.25">
      <c r="A86" s="2" t="s">
        <v>10</v>
      </c>
      <c r="B86" s="2">
        <v>17</v>
      </c>
      <c r="C86" s="2">
        <v>1</v>
      </c>
      <c r="D86" s="2">
        <v>2</v>
      </c>
      <c r="E86" s="2">
        <v>1</v>
      </c>
      <c r="F86" s="2">
        <v>2</v>
      </c>
      <c r="G86" s="2">
        <v>1</v>
      </c>
      <c r="H86" s="2">
        <v>277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>
        <f>SUM(D86,F86,H86,J86,L86,N86,Trout!D86)</f>
        <v>281</v>
      </c>
      <c r="P86" s="2">
        <v>2487</v>
      </c>
    </row>
    <row r="87" spans="1:16" x14ac:dyDescent="0.25">
      <c r="A87" s="2" t="s">
        <v>10</v>
      </c>
      <c r="B87" s="2" t="s">
        <v>11</v>
      </c>
      <c r="C87" s="2">
        <v>0</v>
      </c>
      <c r="D87" s="2">
        <v>0</v>
      </c>
      <c r="E87" s="2">
        <v>1</v>
      </c>
      <c r="F87" s="2">
        <v>1</v>
      </c>
      <c r="G87" s="2">
        <v>0</v>
      </c>
      <c r="H87" s="2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>
        <f>SUM(D87,F87,H87,J87,L87,N87,Trout!D87)</f>
        <v>1</v>
      </c>
      <c r="P87" s="2">
        <v>1020</v>
      </c>
    </row>
    <row r="88" spans="1:16" x14ac:dyDescent="0.25">
      <c r="A88" s="2" t="s">
        <v>10</v>
      </c>
      <c r="B88" s="2">
        <v>24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>
        <f>SUM(D88,F88,H88,J88,L88,N88,Trout!D88)</f>
        <v>72</v>
      </c>
      <c r="P88" s="2">
        <v>1876</v>
      </c>
    </row>
    <row r="89" spans="1:16" x14ac:dyDescent="0.25">
      <c r="A89" s="2" t="s">
        <v>10</v>
      </c>
      <c r="B89" s="2">
        <v>61</v>
      </c>
      <c r="C89" s="2">
        <v>1</v>
      </c>
      <c r="D89" s="2">
        <v>20</v>
      </c>
      <c r="E89" s="2">
        <v>0</v>
      </c>
      <c r="F89" s="2">
        <v>0</v>
      </c>
      <c r="G89" s="2">
        <v>0</v>
      </c>
      <c r="H89" s="2">
        <v>0</v>
      </c>
      <c r="I89" s="16">
        <v>0</v>
      </c>
      <c r="J89" s="16">
        <v>0</v>
      </c>
      <c r="K89" s="16">
        <v>0</v>
      </c>
      <c r="L89" s="16">
        <v>0</v>
      </c>
      <c r="M89" s="2">
        <v>1</v>
      </c>
      <c r="N89" s="2">
        <v>11</v>
      </c>
      <c r="O89">
        <f>SUM(D89,F89,H89,J89,L89,N89,Trout!D89)</f>
        <v>31</v>
      </c>
      <c r="P89" s="2">
        <v>4883</v>
      </c>
    </row>
    <row r="91" spans="1:16" x14ac:dyDescent="0.25">
      <c r="C91" s="24" t="s">
        <v>16</v>
      </c>
      <c r="D91" s="24" t="s">
        <v>30</v>
      </c>
      <c r="E91" s="24" t="s">
        <v>17</v>
      </c>
      <c r="F91" s="24" t="s">
        <v>31</v>
      </c>
      <c r="G91" s="24" t="s">
        <v>18</v>
      </c>
      <c r="H91" s="24" t="s">
        <v>32</v>
      </c>
      <c r="I91" s="24" t="s">
        <v>19</v>
      </c>
      <c r="J91" s="24" t="s">
        <v>33</v>
      </c>
      <c r="K91" s="24" t="s">
        <v>20</v>
      </c>
      <c r="L91" s="24" t="s">
        <v>34</v>
      </c>
      <c r="M91" s="24" t="s">
        <v>21</v>
      </c>
      <c r="N91" s="24" t="s">
        <v>35</v>
      </c>
    </row>
    <row r="92" spans="1:16" x14ac:dyDescent="0.25">
      <c r="B92" s="22" t="s">
        <v>77</v>
      </c>
      <c r="C92" s="22">
        <f>SUM(C2:C89)</f>
        <v>20</v>
      </c>
      <c r="D92" s="22">
        <f t="shared" ref="D92:N92" si="0">SUM(D2:D89)</f>
        <v>455</v>
      </c>
      <c r="E92" s="22">
        <f t="shared" si="0"/>
        <v>18</v>
      </c>
      <c r="F92" s="22">
        <f t="shared" si="0"/>
        <v>104</v>
      </c>
      <c r="G92" s="22">
        <f t="shared" si="0"/>
        <v>13</v>
      </c>
      <c r="H92" s="22">
        <f t="shared" si="0"/>
        <v>757</v>
      </c>
      <c r="I92" s="22">
        <f t="shared" si="0"/>
        <v>1</v>
      </c>
      <c r="J92" s="22">
        <f t="shared" si="0"/>
        <v>10</v>
      </c>
      <c r="K92" s="22">
        <f t="shared" si="0"/>
        <v>1</v>
      </c>
      <c r="L92" s="22">
        <f t="shared" si="0"/>
        <v>1</v>
      </c>
      <c r="M92" s="22">
        <f t="shared" si="0"/>
        <v>1</v>
      </c>
      <c r="N92" s="22">
        <f t="shared" si="0"/>
        <v>11</v>
      </c>
    </row>
    <row r="94" spans="1:16" x14ac:dyDescent="0.25">
      <c r="B94" s="29"/>
      <c r="C94" s="30" t="s">
        <v>82</v>
      </c>
      <c r="D94" s="31">
        <f>MAX(D2:D89)</f>
        <v>164</v>
      </c>
      <c r="E94" s="31"/>
      <c r="F94" s="31">
        <f>MAX(F2:F89)</f>
        <v>27</v>
      </c>
      <c r="G94" s="31"/>
      <c r="H94" s="32">
        <f>MAX(H2:H89)</f>
        <v>277</v>
      </c>
    </row>
    <row r="95" spans="1:16" x14ac:dyDescent="0.25">
      <c r="B95" s="33"/>
      <c r="C95" s="34"/>
      <c r="D95" s="34"/>
      <c r="E95" s="34"/>
      <c r="F95" s="34"/>
      <c r="G95" s="34"/>
      <c r="H95" s="35"/>
    </row>
    <row r="96" spans="1:16" x14ac:dyDescent="0.25">
      <c r="B96" s="36" t="s">
        <v>80</v>
      </c>
      <c r="C96" s="37"/>
      <c r="D96" s="37" t="s">
        <v>81</v>
      </c>
      <c r="E96" s="37"/>
      <c r="F96" s="37" t="s">
        <v>81</v>
      </c>
      <c r="G96" s="37"/>
      <c r="H96" s="38" t="s">
        <v>81</v>
      </c>
    </row>
    <row r="97" spans="2:8" x14ac:dyDescent="0.25">
      <c r="B97" s="39">
        <v>0</v>
      </c>
      <c r="C97" s="34"/>
      <c r="D97" s="40">
        <f t="array" ref="D97:D101">FREQUENCY(D2:D89,B97:B101)</f>
        <v>68</v>
      </c>
      <c r="E97" s="34"/>
      <c r="F97" s="40">
        <f t="array" ref="F97:F101">FREQUENCY(F2:F89,B97:B101)</f>
        <v>70</v>
      </c>
      <c r="G97" s="34"/>
      <c r="H97" s="41">
        <f t="array" ref="H97:H102">FREQUENCY(H2:H89,B97:B102)</f>
        <v>75</v>
      </c>
    </row>
    <row r="98" spans="2:8" x14ac:dyDescent="0.25">
      <c r="B98" s="39">
        <v>1</v>
      </c>
      <c r="C98" s="34"/>
      <c r="D98" s="40">
        <v>4</v>
      </c>
      <c r="E98" s="34"/>
      <c r="F98" s="40">
        <v>7</v>
      </c>
      <c r="G98" s="34"/>
      <c r="H98" s="41">
        <v>0</v>
      </c>
    </row>
    <row r="99" spans="2:8" x14ac:dyDescent="0.25">
      <c r="B99" s="39">
        <v>10</v>
      </c>
      <c r="C99" s="34"/>
      <c r="D99" s="40">
        <v>8</v>
      </c>
      <c r="E99" s="34"/>
      <c r="F99" s="40">
        <v>8</v>
      </c>
      <c r="G99" s="34"/>
      <c r="H99" s="41">
        <v>5</v>
      </c>
    </row>
    <row r="100" spans="2:8" x14ac:dyDescent="0.25">
      <c r="B100" s="39">
        <v>100</v>
      </c>
      <c r="C100" s="34"/>
      <c r="D100" s="40">
        <v>7</v>
      </c>
      <c r="E100" s="34"/>
      <c r="F100" s="40">
        <v>3</v>
      </c>
      <c r="G100" s="34"/>
      <c r="H100" s="41">
        <v>6</v>
      </c>
    </row>
    <row r="101" spans="2:8" x14ac:dyDescent="0.25">
      <c r="B101" s="39">
        <v>200</v>
      </c>
      <c r="C101" s="34"/>
      <c r="D101" s="40">
        <v>1</v>
      </c>
      <c r="E101" s="34"/>
      <c r="F101" s="40">
        <v>0</v>
      </c>
      <c r="G101" s="34"/>
      <c r="H101" s="41">
        <v>1</v>
      </c>
    </row>
    <row r="102" spans="2:8" x14ac:dyDescent="0.25">
      <c r="B102" s="42">
        <v>300</v>
      </c>
      <c r="C102" s="43"/>
      <c r="D102" s="44">
        <v>0</v>
      </c>
      <c r="E102" s="44"/>
      <c r="F102" s="44">
        <v>0</v>
      </c>
      <c r="G102" s="43"/>
      <c r="H102" s="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9"/>
  <sheetViews>
    <sheetView topLeftCell="A58" zoomScale="80" zoomScaleNormal="80" workbookViewId="0">
      <selection activeCell="B85" sqref="B85"/>
    </sheetView>
  </sheetViews>
  <sheetFormatPr defaultRowHeight="15" x14ac:dyDescent="0.25"/>
  <cols>
    <col min="1" max="1" width="19.5703125" customWidth="1"/>
    <col min="8" max="8" width="12.140625" customWidth="1"/>
    <col min="9" max="9" width="13.28515625" customWidth="1"/>
    <col min="10" max="10" width="12.140625" customWidth="1"/>
    <col min="13" max="13" width="10.28515625" customWidth="1"/>
    <col min="14" max="14" width="18.140625" customWidth="1"/>
    <col min="34" max="36" width="12.42578125" customWidth="1"/>
    <col min="47" max="47" width="8.7109375" customWidth="1"/>
    <col min="48" max="49" width="10.7109375" customWidth="1"/>
    <col min="50" max="50" width="11.140625" customWidth="1"/>
  </cols>
  <sheetData>
    <row r="1" spans="1:51" ht="15.75" thickBot="1" x14ac:dyDescent="0.3">
      <c r="A1" s="76" t="s">
        <v>1</v>
      </c>
      <c r="B1" s="76" t="s">
        <v>2</v>
      </c>
      <c r="C1" s="75" t="s">
        <v>16</v>
      </c>
      <c r="D1" s="75" t="s">
        <v>125</v>
      </c>
      <c r="E1" s="75" t="s">
        <v>17</v>
      </c>
      <c r="F1" s="75" t="s">
        <v>124</v>
      </c>
      <c r="G1" s="75" t="s">
        <v>122</v>
      </c>
      <c r="H1" s="75" t="s">
        <v>123</v>
      </c>
      <c r="I1" s="74" t="s">
        <v>175</v>
      </c>
      <c r="J1" s="74" t="s">
        <v>113</v>
      </c>
      <c r="K1" s="78" t="s">
        <v>135</v>
      </c>
      <c r="L1" s="78" t="s">
        <v>136</v>
      </c>
      <c r="M1" s="78" t="s">
        <v>137</v>
      </c>
      <c r="N1" s="78" t="s">
        <v>134</v>
      </c>
      <c r="O1" s="78" t="s">
        <v>138</v>
      </c>
      <c r="P1" s="78" t="s">
        <v>139</v>
      </c>
      <c r="Q1" s="78" t="s">
        <v>140</v>
      </c>
      <c r="R1" s="78" t="s">
        <v>141</v>
      </c>
      <c r="S1" s="78" t="s">
        <v>142</v>
      </c>
      <c r="T1" s="78" t="s">
        <v>143</v>
      </c>
      <c r="U1" s="78" t="s">
        <v>144</v>
      </c>
      <c r="V1" s="78" t="s">
        <v>145</v>
      </c>
      <c r="W1" s="78" t="s">
        <v>146</v>
      </c>
      <c r="X1" s="78" t="s">
        <v>147</v>
      </c>
      <c r="Y1" s="78" t="s">
        <v>148</v>
      </c>
      <c r="Z1" s="78" t="s">
        <v>149</v>
      </c>
      <c r="AA1" s="78" t="s">
        <v>150</v>
      </c>
      <c r="AB1" s="78" t="s">
        <v>151</v>
      </c>
      <c r="AC1" s="78" t="s">
        <v>152</v>
      </c>
      <c r="AD1" s="78" t="s">
        <v>153</v>
      </c>
      <c r="AE1" s="78" t="s">
        <v>154</v>
      </c>
      <c r="AF1" s="78" t="s">
        <v>155</v>
      </c>
      <c r="AG1" s="78" t="s">
        <v>156</v>
      </c>
      <c r="AH1" s="78" t="s">
        <v>157</v>
      </c>
      <c r="AI1" s="78" t="s">
        <v>158</v>
      </c>
      <c r="AJ1" s="78" t="s">
        <v>159</v>
      </c>
      <c r="AK1" s="78" t="s">
        <v>160</v>
      </c>
      <c r="AL1" s="78" t="s">
        <v>161</v>
      </c>
      <c r="AM1" s="78" t="s">
        <v>162</v>
      </c>
      <c r="AN1" s="78" t="s">
        <v>163</v>
      </c>
      <c r="AO1" s="78" t="s">
        <v>164</v>
      </c>
      <c r="AP1" s="78" t="s">
        <v>165</v>
      </c>
      <c r="AQ1" s="78" t="s">
        <v>166</v>
      </c>
      <c r="AR1" s="78" t="s">
        <v>167</v>
      </c>
      <c r="AS1" s="78" t="s">
        <v>168</v>
      </c>
      <c r="AT1" s="78" t="s">
        <v>169</v>
      </c>
      <c r="AU1" s="78" t="s">
        <v>170</v>
      </c>
      <c r="AV1" s="78" t="s">
        <v>171</v>
      </c>
      <c r="AW1" s="78" t="s">
        <v>172</v>
      </c>
      <c r="AX1" s="78" t="s">
        <v>173</v>
      </c>
      <c r="AY1" s="78" t="s">
        <v>174</v>
      </c>
    </row>
    <row r="2" spans="1:51" x14ac:dyDescent="0.25">
      <c r="A2" s="2" t="s">
        <v>3</v>
      </c>
      <c r="B2" s="2">
        <v>1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14</v>
      </c>
      <c r="J2" s="16">
        <v>1463</v>
      </c>
      <c r="K2" s="79">
        <v>16.899999999999999</v>
      </c>
      <c r="L2" s="79">
        <v>7.81</v>
      </c>
      <c r="M2" s="79">
        <v>11.79</v>
      </c>
      <c r="N2" s="72">
        <v>0.57416267942583732</v>
      </c>
      <c r="O2" s="72">
        <v>3.125</v>
      </c>
      <c r="P2" s="72">
        <v>0.92607164714841306</v>
      </c>
      <c r="Q2" s="72">
        <v>0.33266666666666667</v>
      </c>
      <c r="R2" s="72">
        <v>0.20597219582881934</v>
      </c>
      <c r="S2" s="72">
        <v>1</v>
      </c>
      <c r="T2" s="72">
        <v>9.3937875751503004</v>
      </c>
      <c r="U2" s="72">
        <v>2.2222222222222223</v>
      </c>
      <c r="V2" s="72">
        <v>26.666666666666668</v>
      </c>
      <c r="W2" s="72">
        <v>24.444444444444443</v>
      </c>
      <c r="X2" s="72">
        <v>53.333333333333329</v>
      </c>
      <c r="Y2" s="72">
        <v>2.2222222222222223</v>
      </c>
      <c r="Z2" s="72">
        <v>42.222222222222221</v>
      </c>
      <c r="AA2" s="72">
        <v>0</v>
      </c>
      <c r="AB2" s="72">
        <v>44.444444444444443</v>
      </c>
      <c r="AC2" s="72">
        <v>42.222222222222221</v>
      </c>
      <c r="AD2" s="72">
        <v>0.17511111111111111</v>
      </c>
      <c r="AE2" s="72">
        <v>0.18236604326840494</v>
      </c>
      <c r="AF2" s="72">
        <v>0.68</v>
      </c>
      <c r="AG2" s="72">
        <v>50</v>
      </c>
      <c r="AH2" s="72">
        <v>0.375</v>
      </c>
      <c r="AI2" s="72">
        <v>37.5</v>
      </c>
      <c r="AJ2" s="72">
        <v>37.5</v>
      </c>
      <c r="AK2" s="72">
        <v>0.83333333333333337</v>
      </c>
      <c r="AL2" s="72">
        <v>25</v>
      </c>
      <c r="AM2" s="72">
        <v>0.13043478260869565</v>
      </c>
      <c r="AN2" s="72">
        <v>0.30434782608695654</v>
      </c>
      <c r="AO2" s="72">
        <v>0.45454545454545453</v>
      </c>
      <c r="AP2" s="72">
        <v>0.18181818181818182</v>
      </c>
      <c r="AQ2" s="72">
        <v>1.3636363636363635</v>
      </c>
      <c r="AR2" s="72">
        <v>4.1666666666666661</v>
      </c>
      <c r="AS2" s="72">
        <v>95.833333333333343</v>
      </c>
      <c r="AT2" s="72">
        <v>0</v>
      </c>
      <c r="AU2" s="72">
        <v>37.541666666666664</v>
      </c>
      <c r="AV2" s="72">
        <v>1.3333333333333333</v>
      </c>
      <c r="AW2" s="72">
        <v>72.178060413354544</v>
      </c>
      <c r="AX2" s="72">
        <v>12.922916951338593</v>
      </c>
      <c r="AY2" s="72">
        <v>27.821939586645456</v>
      </c>
    </row>
    <row r="3" spans="1:51" x14ac:dyDescent="0.25">
      <c r="A3" s="2" t="s">
        <v>3</v>
      </c>
      <c r="B3" s="2">
        <v>8</v>
      </c>
      <c r="C3" s="16">
        <v>1</v>
      </c>
      <c r="D3" s="16">
        <v>2</v>
      </c>
      <c r="E3" s="16">
        <v>1</v>
      </c>
      <c r="F3" s="16">
        <v>1</v>
      </c>
      <c r="G3" s="16">
        <v>0</v>
      </c>
      <c r="H3" s="16">
        <v>0</v>
      </c>
      <c r="I3" s="16">
        <v>7</v>
      </c>
      <c r="J3" s="16">
        <v>5430</v>
      </c>
      <c r="K3" s="79">
        <v>12.9</v>
      </c>
      <c r="L3" s="79">
        <v>8.6</v>
      </c>
      <c r="M3" s="79">
        <v>11.64</v>
      </c>
      <c r="N3" s="72">
        <v>0</v>
      </c>
      <c r="O3" s="72">
        <v>6.916666666666667</v>
      </c>
      <c r="P3" s="72">
        <v>0.49490154195747277</v>
      </c>
      <c r="Q3" s="72">
        <v>0.36051724137931035</v>
      </c>
      <c r="R3" s="72">
        <v>0.14410549758549032</v>
      </c>
      <c r="S3" s="72">
        <v>0.7</v>
      </c>
      <c r="T3" s="72">
        <v>19.185397736330305</v>
      </c>
      <c r="U3" s="72">
        <v>0</v>
      </c>
      <c r="V3" s="72">
        <v>7.0175438596491224</v>
      </c>
      <c r="W3" s="72">
        <v>24.561403508771928</v>
      </c>
      <c r="X3" s="72">
        <v>31.578947368421051</v>
      </c>
      <c r="Y3" s="72">
        <v>8.7719298245614024</v>
      </c>
      <c r="Z3" s="72">
        <v>57.894736842105267</v>
      </c>
      <c r="AA3" s="72">
        <v>0</v>
      </c>
      <c r="AB3" s="72">
        <v>66.666666666666671</v>
      </c>
      <c r="AC3" s="72">
        <v>57.894736842105267</v>
      </c>
      <c r="AD3" s="72">
        <v>0.30293103448275854</v>
      </c>
      <c r="AE3" s="72">
        <v>0.20296926239237334</v>
      </c>
      <c r="AF3" s="72">
        <v>0.83</v>
      </c>
      <c r="AG3" s="72">
        <v>20.833333333333336</v>
      </c>
      <c r="AH3" s="72">
        <v>0.69565217391304346</v>
      </c>
      <c r="AI3" s="72">
        <v>8.3333333333333321</v>
      </c>
      <c r="AJ3" s="72">
        <v>66.666666666666657</v>
      </c>
      <c r="AK3" s="72">
        <v>0.66666666666666663</v>
      </c>
      <c r="AL3" s="72">
        <v>16.666666666666664</v>
      </c>
      <c r="AM3" s="72">
        <v>0.33333333333333331</v>
      </c>
      <c r="AN3" s="72">
        <v>0.875</v>
      </c>
      <c r="AO3" s="72">
        <v>0.66666666666666663</v>
      </c>
      <c r="AP3" s="72">
        <v>8.3333333333333329E-2</v>
      </c>
      <c r="AQ3" s="72">
        <v>1.25</v>
      </c>
      <c r="AR3" s="72">
        <v>4.1666666666666661</v>
      </c>
      <c r="AS3" s="72">
        <v>58.333333333333336</v>
      </c>
      <c r="AT3" s="72">
        <v>33.333333333333329</v>
      </c>
      <c r="AU3" s="72">
        <v>50</v>
      </c>
      <c r="AV3" s="72">
        <v>1.75</v>
      </c>
      <c r="AW3" s="72">
        <v>78.528528528528525</v>
      </c>
      <c r="AX3" s="72">
        <v>11.449128337237719</v>
      </c>
      <c r="AY3" s="72">
        <v>21.471471471471475</v>
      </c>
    </row>
    <row r="4" spans="1:51" x14ac:dyDescent="0.25">
      <c r="A4" s="2" t="s">
        <v>3</v>
      </c>
      <c r="B4" s="2">
        <v>10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1</v>
      </c>
      <c r="J4" s="16">
        <v>3824</v>
      </c>
      <c r="K4" s="79">
        <v>13.1</v>
      </c>
      <c r="L4" s="79">
        <v>9.4</v>
      </c>
      <c r="M4" s="79">
        <v>13.5</v>
      </c>
      <c r="N4" s="72">
        <v>1.5690376569037656E-2</v>
      </c>
      <c r="O4" s="72">
        <v>3.8249999999999997</v>
      </c>
      <c r="P4" s="72">
        <v>0.41833001326703662</v>
      </c>
      <c r="Q4" s="72">
        <v>0.46208333333333318</v>
      </c>
      <c r="R4" s="72">
        <v>0.12220898171275155</v>
      </c>
      <c r="S4" s="72">
        <v>0.7</v>
      </c>
      <c r="T4" s="72">
        <v>8.2777276825969359</v>
      </c>
      <c r="U4" s="72">
        <v>1.3888888888888888</v>
      </c>
      <c r="V4" s="72">
        <v>55.555555555555557</v>
      </c>
      <c r="W4" s="72">
        <v>13.888888888888889</v>
      </c>
      <c r="X4" s="72">
        <v>70.833333333333329</v>
      </c>
      <c r="Y4" s="72">
        <v>8.3333333333333321</v>
      </c>
      <c r="Z4" s="72">
        <v>18.055555555555554</v>
      </c>
      <c r="AA4" s="72">
        <v>2.7777777777777777</v>
      </c>
      <c r="AB4" s="72">
        <v>29.166666666666664</v>
      </c>
      <c r="AC4" s="72">
        <v>55.555555555555557</v>
      </c>
      <c r="AD4" s="72">
        <v>0.31915492957746472</v>
      </c>
      <c r="AE4" s="72">
        <v>0.19181647835420526</v>
      </c>
      <c r="AF4" s="72">
        <v>1.01</v>
      </c>
      <c r="AG4" s="72">
        <v>4.1666666666666661</v>
      </c>
      <c r="AH4" s="72">
        <v>0.78260869565217395</v>
      </c>
      <c r="AI4" s="72">
        <v>16.666666666666664</v>
      </c>
      <c r="AJ4" s="72">
        <v>75</v>
      </c>
      <c r="AK4" s="72">
        <v>0</v>
      </c>
      <c r="AL4" s="72">
        <v>0</v>
      </c>
      <c r="AM4" s="72">
        <v>0</v>
      </c>
      <c r="AN4" s="72">
        <v>8.3333333333333329E-2</v>
      </c>
      <c r="AO4" s="72">
        <v>2.4166666666666665</v>
      </c>
      <c r="AP4" s="72">
        <v>0.41666666666666669</v>
      </c>
      <c r="AQ4" s="72">
        <v>2.75</v>
      </c>
      <c r="AR4" s="72">
        <v>4.1666666666666661</v>
      </c>
      <c r="AS4" s="72">
        <v>75</v>
      </c>
      <c r="AT4" s="72">
        <v>20.833333333333336</v>
      </c>
      <c r="AU4" s="72">
        <v>44.583333333333336</v>
      </c>
      <c r="AV4" s="72">
        <v>1.875</v>
      </c>
      <c r="AW4" s="72">
        <v>97.297297297297305</v>
      </c>
      <c r="AX4" s="72">
        <v>3.56971387408811</v>
      </c>
      <c r="AY4" s="72">
        <v>2.7027027027026946</v>
      </c>
    </row>
    <row r="5" spans="1:51" x14ac:dyDescent="0.25">
      <c r="A5" s="2" t="s">
        <v>3</v>
      </c>
      <c r="B5" s="2">
        <v>11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1278</v>
      </c>
      <c r="K5" s="79">
        <v>10.6</v>
      </c>
      <c r="L5" s="79">
        <v>8.4499999999999993</v>
      </c>
      <c r="M5" s="79">
        <v>11.24</v>
      </c>
      <c r="N5" s="72">
        <v>0</v>
      </c>
      <c r="O5" s="72">
        <v>2.1041666666666665</v>
      </c>
      <c r="P5" s="72">
        <v>0.60251586063674833</v>
      </c>
      <c r="Q5" s="72">
        <v>0.10787878787878791</v>
      </c>
      <c r="R5" s="72">
        <v>4.3139133608416917E-2</v>
      </c>
      <c r="S5" s="72">
        <v>0.24</v>
      </c>
      <c r="T5" s="72">
        <v>19.504915730337071</v>
      </c>
      <c r="U5" s="72">
        <v>3.0303030303030303</v>
      </c>
      <c r="V5" s="72">
        <v>9.0909090909090917</v>
      </c>
      <c r="W5" s="72">
        <v>0</v>
      </c>
      <c r="X5" s="72">
        <v>12.121212121212121</v>
      </c>
      <c r="Y5" s="72">
        <v>0</v>
      </c>
      <c r="Z5" s="72">
        <v>87.878787878787875</v>
      </c>
      <c r="AA5" s="72">
        <v>0</v>
      </c>
      <c r="AB5" s="72">
        <v>87.878787878787875</v>
      </c>
      <c r="AC5" s="72">
        <v>87.878787878787875</v>
      </c>
      <c r="AD5" s="72">
        <v>0.33393939393939392</v>
      </c>
      <c r="AE5" s="72">
        <v>0.18861235699741738</v>
      </c>
      <c r="AF5" s="72">
        <v>0.69</v>
      </c>
      <c r="AG5" s="72">
        <v>83.333333333333343</v>
      </c>
      <c r="AH5" s="72">
        <v>0.16666666666666666</v>
      </c>
      <c r="AI5" s="72">
        <v>0</v>
      </c>
      <c r="AJ5" s="72">
        <v>83.333333333333343</v>
      </c>
      <c r="AK5" s="72">
        <v>0.58333333333333337</v>
      </c>
      <c r="AL5" s="72">
        <v>8.3333333333333321</v>
      </c>
      <c r="AM5" s="72">
        <v>0.625</v>
      </c>
      <c r="AN5" s="72">
        <v>1.1666666666666667</v>
      </c>
      <c r="AO5" s="72">
        <v>0.25</v>
      </c>
      <c r="AP5" s="72">
        <v>0.33333333333333331</v>
      </c>
      <c r="AQ5" s="72">
        <v>0.16666666666666666</v>
      </c>
      <c r="AR5" s="72">
        <v>41.666666666666671</v>
      </c>
      <c r="AS5" s="72">
        <v>58.333333333333336</v>
      </c>
      <c r="AT5" s="72">
        <v>0</v>
      </c>
      <c r="AU5" s="72">
        <v>21.333333333333332</v>
      </c>
      <c r="AV5" s="72">
        <v>0.41666666666666669</v>
      </c>
      <c r="AW5" s="72">
        <v>11.036036036036036</v>
      </c>
      <c r="AX5" s="72">
        <v>9.772775596377052</v>
      </c>
      <c r="AY5" s="72">
        <v>88.963963963963963</v>
      </c>
    </row>
    <row r="6" spans="1:51" x14ac:dyDescent="0.25">
      <c r="A6" s="2" t="s">
        <v>3</v>
      </c>
      <c r="B6" s="2">
        <v>12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5</v>
      </c>
      <c r="J6" s="16">
        <v>1126</v>
      </c>
      <c r="K6" s="79">
        <v>11.7</v>
      </c>
      <c r="L6" s="79">
        <v>9.02</v>
      </c>
      <c r="M6" s="79">
        <v>15.53</v>
      </c>
      <c r="N6" s="72">
        <v>0.21314387211367675</v>
      </c>
      <c r="O6" s="72">
        <v>2.0583333333333336</v>
      </c>
      <c r="P6" s="72">
        <v>0.94635073315601415</v>
      </c>
      <c r="Q6" s="72">
        <v>0.1835416666666666</v>
      </c>
      <c r="R6" s="72">
        <v>0.15732456738712525</v>
      </c>
      <c r="S6" s="72">
        <v>0.59</v>
      </c>
      <c r="T6" s="72">
        <v>11.21452894438139</v>
      </c>
      <c r="U6" s="72">
        <v>0</v>
      </c>
      <c r="V6" s="72">
        <v>27.659574468085108</v>
      </c>
      <c r="W6" s="72">
        <v>0</v>
      </c>
      <c r="X6" s="72">
        <v>27.659574468085108</v>
      </c>
      <c r="Y6" s="72">
        <v>6.3829787234042552</v>
      </c>
      <c r="Z6" s="72">
        <v>65.957446808510639</v>
      </c>
      <c r="AA6" s="72">
        <v>0</v>
      </c>
      <c r="AB6" s="72">
        <v>72.340425531914889</v>
      </c>
      <c r="AC6" s="72">
        <v>65.957446808510639</v>
      </c>
      <c r="AD6" s="72">
        <v>0.114375</v>
      </c>
      <c r="AE6" s="72">
        <v>0.19113219497888581</v>
      </c>
      <c r="AF6" s="72">
        <v>0.93</v>
      </c>
      <c r="AG6" s="72">
        <v>41.666666666666671</v>
      </c>
      <c r="AH6" s="72">
        <v>0.33333333333333331</v>
      </c>
      <c r="AI6" s="72">
        <v>25</v>
      </c>
      <c r="AJ6" s="72">
        <v>41.666666666666671</v>
      </c>
      <c r="AK6" s="72">
        <v>1.5</v>
      </c>
      <c r="AL6" s="72">
        <v>41.666666666666671</v>
      </c>
      <c r="AM6" s="72">
        <v>0</v>
      </c>
      <c r="AN6" s="72">
        <v>8.3333333333333329E-2</v>
      </c>
      <c r="AO6" s="72">
        <v>1.1666666666666667</v>
      </c>
      <c r="AP6" s="72">
        <v>0.16666666666666666</v>
      </c>
      <c r="AQ6" s="72">
        <v>1.75</v>
      </c>
      <c r="AR6" s="72">
        <v>20.833333333333336</v>
      </c>
      <c r="AS6" s="72">
        <v>45.833333333333329</v>
      </c>
      <c r="AT6" s="72">
        <v>33.333333333333329</v>
      </c>
      <c r="AU6" s="72">
        <v>43.333333333333336</v>
      </c>
      <c r="AV6" s="72">
        <v>1.4166666666666667</v>
      </c>
      <c r="AW6" s="72">
        <v>68.693693693693689</v>
      </c>
      <c r="AX6" s="72">
        <v>13.51903420049989</v>
      </c>
      <c r="AY6" s="72">
        <v>31.306306306306311</v>
      </c>
    </row>
    <row r="7" spans="1:51" x14ac:dyDescent="0.25">
      <c r="A7" s="2" t="s">
        <v>3</v>
      </c>
      <c r="B7" s="2">
        <v>13</v>
      </c>
      <c r="C7" s="16">
        <v>0</v>
      </c>
      <c r="D7" s="16">
        <v>0</v>
      </c>
      <c r="E7" s="16">
        <v>1</v>
      </c>
      <c r="F7" s="16">
        <v>1</v>
      </c>
      <c r="G7" s="16">
        <v>0</v>
      </c>
      <c r="H7" s="16">
        <v>0</v>
      </c>
      <c r="I7" s="16">
        <v>0</v>
      </c>
      <c r="J7" s="16">
        <v>2286</v>
      </c>
      <c r="K7" s="79">
        <v>15.9</v>
      </c>
      <c r="L7" s="79">
        <v>8.1</v>
      </c>
      <c r="M7" s="79">
        <v>9.74</v>
      </c>
      <c r="N7" s="72">
        <v>0</v>
      </c>
      <c r="O7" s="72">
        <v>3.6583333333333332</v>
      </c>
      <c r="P7" s="72">
        <v>1.4946038203183285</v>
      </c>
      <c r="Q7" s="72">
        <v>0.43937499999999996</v>
      </c>
      <c r="R7" s="72">
        <v>0.20857330265555374</v>
      </c>
      <c r="S7" s="72">
        <v>0.88</v>
      </c>
      <c r="T7" s="72">
        <v>8.3262209577999062</v>
      </c>
      <c r="U7" s="72">
        <v>0</v>
      </c>
      <c r="V7" s="72">
        <v>37.5</v>
      </c>
      <c r="W7" s="72">
        <v>6.25</v>
      </c>
      <c r="X7" s="72">
        <v>43.75</v>
      </c>
      <c r="Y7" s="72">
        <v>6.25</v>
      </c>
      <c r="Z7" s="72">
        <v>50</v>
      </c>
      <c r="AA7" s="72">
        <v>0</v>
      </c>
      <c r="AB7" s="72">
        <v>56.25</v>
      </c>
      <c r="AC7" s="72">
        <v>50</v>
      </c>
      <c r="AD7" s="72">
        <v>0.16812499999999997</v>
      </c>
      <c r="AE7" s="72">
        <v>0.15432344542049217</v>
      </c>
      <c r="AF7" s="72">
        <v>0.6</v>
      </c>
      <c r="AG7" s="72">
        <v>25</v>
      </c>
      <c r="AH7" s="72">
        <v>0.29166666666666669</v>
      </c>
      <c r="AI7" s="72">
        <v>45.833333333333329</v>
      </c>
      <c r="AJ7" s="72">
        <v>37.5</v>
      </c>
      <c r="AK7" s="72">
        <v>0.75</v>
      </c>
      <c r="AL7" s="72">
        <v>16.666666666666664</v>
      </c>
      <c r="AM7" s="72">
        <v>0.25</v>
      </c>
      <c r="AN7" s="72">
        <v>0.95833333333333337</v>
      </c>
      <c r="AO7" s="72">
        <v>0.25</v>
      </c>
      <c r="AP7" s="72">
        <v>0</v>
      </c>
      <c r="AQ7" s="72">
        <v>1.6666666666666667</v>
      </c>
      <c r="AR7" s="72">
        <v>0</v>
      </c>
      <c r="AS7" s="72">
        <v>83.333333333333343</v>
      </c>
      <c r="AT7" s="72">
        <v>16.666666666666664</v>
      </c>
      <c r="AU7" s="72">
        <v>44.375</v>
      </c>
      <c r="AV7" s="72">
        <v>2.7083333333333335</v>
      </c>
      <c r="AW7" s="72">
        <v>37.537537537537538</v>
      </c>
      <c r="AX7" s="72">
        <v>15.665754786025248</v>
      </c>
      <c r="AY7" s="72">
        <v>62.462462462462462</v>
      </c>
    </row>
    <row r="8" spans="1:51" x14ac:dyDescent="0.25">
      <c r="A8" s="2" t="s">
        <v>3</v>
      </c>
      <c r="B8" s="2">
        <v>14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2</v>
      </c>
      <c r="J8" s="16">
        <v>1045</v>
      </c>
      <c r="K8" s="79">
        <v>13.4</v>
      </c>
      <c r="L8" s="79">
        <v>8.68</v>
      </c>
      <c r="M8" s="79">
        <v>11.84</v>
      </c>
      <c r="N8" s="72">
        <v>0.11483253588516745</v>
      </c>
      <c r="O8" s="72">
        <v>2.5749999999999997</v>
      </c>
      <c r="P8" s="72">
        <v>0.71032754232910322</v>
      </c>
      <c r="Q8" s="72">
        <v>0.24021276595744684</v>
      </c>
      <c r="R8" s="72">
        <v>0.15973468983860495</v>
      </c>
      <c r="S8" s="72">
        <v>0.62</v>
      </c>
      <c r="T8" s="72">
        <v>10.719663418954825</v>
      </c>
      <c r="U8" s="72">
        <v>8.695652173913043</v>
      </c>
      <c r="V8" s="72">
        <v>4.3478260869565215</v>
      </c>
      <c r="W8" s="72">
        <v>34.782608695652172</v>
      </c>
      <c r="X8" s="72">
        <v>47.826086956521735</v>
      </c>
      <c r="Y8" s="72">
        <v>23.913043478260871</v>
      </c>
      <c r="Z8" s="72">
        <v>28.260869565217391</v>
      </c>
      <c r="AA8" s="72">
        <v>0</v>
      </c>
      <c r="AB8" s="72">
        <v>52.173913043478265</v>
      </c>
      <c r="AC8" s="72">
        <v>34.782608695652172</v>
      </c>
      <c r="AD8" s="72">
        <v>0.24319148936170212</v>
      </c>
      <c r="AE8" s="72">
        <v>0.1472221979803601</v>
      </c>
      <c r="AF8" s="72">
        <v>0.74</v>
      </c>
      <c r="AG8" s="72">
        <v>29.166666666666668</v>
      </c>
      <c r="AH8" s="72">
        <v>0.58333333333333337</v>
      </c>
      <c r="AI8" s="72">
        <v>12.5</v>
      </c>
      <c r="AJ8" s="72">
        <v>58.333333333333336</v>
      </c>
      <c r="AK8" s="72">
        <v>0.75</v>
      </c>
      <c r="AL8" s="72">
        <v>25</v>
      </c>
      <c r="AM8" s="72">
        <v>0</v>
      </c>
      <c r="AN8" s="72">
        <v>0.58333333333333337</v>
      </c>
      <c r="AO8" s="72">
        <v>0.33333333333333331</v>
      </c>
      <c r="AP8" s="72">
        <v>8.3333333333333329E-2</v>
      </c>
      <c r="AQ8" s="72">
        <v>0.83333333333333337</v>
      </c>
      <c r="AR8" s="72">
        <v>12.5</v>
      </c>
      <c r="AS8" s="72">
        <v>75</v>
      </c>
      <c r="AT8" s="72">
        <v>12.5</v>
      </c>
      <c r="AU8" s="72">
        <v>36.875</v>
      </c>
      <c r="AV8" s="72">
        <v>0.58333333333333337</v>
      </c>
      <c r="AW8" s="72">
        <v>81.681681681681681</v>
      </c>
      <c r="AX8" s="72">
        <v>12.106930980962009</v>
      </c>
      <c r="AY8" s="72">
        <v>18.318318318318319</v>
      </c>
    </row>
    <row r="9" spans="1:51" x14ac:dyDescent="0.25">
      <c r="A9" s="2" t="s">
        <v>3</v>
      </c>
      <c r="B9" s="2">
        <v>16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1158</v>
      </c>
      <c r="K9" s="79">
        <v>14.6</v>
      </c>
      <c r="L9" s="79">
        <v>8.06</v>
      </c>
      <c r="M9" s="79">
        <v>10.55</v>
      </c>
      <c r="N9" s="72">
        <v>0</v>
      </c>
      <c r="O9" s="72">
        <v>1.5374999999999996</v>
      </c>
      <c r="P9" s="72">
        <v>0.61982641328737864</v>
      </c>
      <c r="Q9" s="72">
        <v>0.28222222222222215</v>
      </c>
      <c r="R9" s="72">
        <v>0.10709438056782623</v>
      </c>
      <c r="S9" s="72">
        <v>0.5</v>
      </c>
      <c r="T9" s="72">
        <v>5.4478346456692917</v>
      </c>
      <c r="U9" s="72">
        <v>0</v>
      </c>
      <c r="V9" s="72">
        <v>61.111111111111114</v>
      </c>
      <c r="W9" s="72">
        <v>0</v>
      </c>
      <c r="X9" s="72">
        <v>61.111111111111114</v>
      </c>
      <c r="Y9" s="72">
        <v>2.7777777777777777</v>
      </c>
      <c r="Z9" s="72">
        <v>36.111111111111107</v>
      </c>
      <c r="AA9" s="72">
        <v>0</v>
      </c>
      <c r="AB9" s="72">
        <v>38.888888888888886</v>
      </c>
      <c r="AC9" s="72">
        <v>61.111111111111114</v>
      </c>
      <c r="AD9" s="72">
        <v>0.22999999999999998</v>
      </c>
      <c r="AE9" s="72">
        <v>0.15693492736982245</v>
      </c>
      <c r="AF9" s="72">
        <v>0.61</v>
      </c>
      <c r="AG9" s="72">
        <v>12.5</v>
      </c>
      <c r="AH9" s="72">
        <v>0.83333333333333337</v>
      </c>
      <c r="AI9" s="72">
        <v>4.1666666666666661</v>
      </c>
      <c r="AJ9" s="72">
        <v>83.333333333333343</v>
      </c>
      <c r="AK9" s="72">
        <v>1.3333333333333333</v>
      </c>
      <c r="AL9" s="72">
        <v>33.333333333333329</v>
      </c>
      <c r="AM9" s="72">
        <v>4.1666666666666664E-2</v>
      </c>
      <c r="AN9" s="72">
        <v>4.1666666666666664E-2</v>
      </c>
      <c r="AO9" s="72">
        <v>0.41666666666666669</v>
      </c>
      <c r="AP9" s="72">
        <v>0</v>
      </c>
      <c r="AQ9" s="72">
        <v>0.41666666666666669</v>
      </c>
      <c r="AR9" s="72">
        <v>20.833333333333336</v>
      </c>
      <c r="AS9" s="72">
        <v>29.166666666666668</v>
      </c>
      <c r="AT9" s="72">
        <v>50</v>
      </c>
      <c r="AU9" s="72">
        <v>49.375</v>
      </c>
      <c r="AV9" s="72">
        <v>1.375</v>
      </c>
      <c r="AW9" s="72">
        <v>78.571428571428584</v>
      </c>
      <c r="AX9" s="72">
        <v>15.755166604173841</v>
      </c>
      <c r="AY9" s="72">
        <v>21.428571428571416</v>
      </c>
    </row>
    <row r="10" spans="1:51" x14ac:dyDescent="0.25">
      <c r="A10" s="2" t="s">
        <v>3</v>
      </c>
      <c r="B10" s="2">
        <v>18</v>
      </c>
      <c r="C10" s="16">
        <v>0</v>
      </c>
      <c r="D10" s="16">
        <v>0</v>
      </c>
      <c r="E10" s="16">
        <v>0</v>
      </c>
      <c r="F10" s="16">
        <v>0</v>
      </c>
      <c r="G10" s="16">
        <v>1</v>
      </c>
      <c r="H10" s="16">
        <v>9</v>
      </c>
      <c r="I10" s="16">
        <v>2</v>
      </c>
      <c r="J10" s="16">
        <v>2051</v>
      </c>
      <c r="K10" s="80">
        <v>15.6</v>
      </c>
      <c r="L10" s="79">
        <v>8.85</v>
      </c>
      <c r="M10" s="79">
        <v>14.3</v>
      </c>
      <c r="N10" s="72">
        <v>5.8508044856167715E-2</v>
      </c>
      <c r="O10" s="72">
        <v>2.9</v>
      </c>
      <c r="P10" s="72">
        <v>0.69968937207256943</v>
      </c>
      <c r="Q10" s="72">
        <v>0.15916666666666668</v>
      </c>
      <c r="R10" s="72">
        <v>0.10006026552827378</v>
      </c>
      <c r="S10" s="72">
        <v>0.44</v>
      </c>
      <c r="T10" s="72">
        <v>18.219895287958114</v>
      </c>
      <c r="U10" s="72">
        <v>0</v>
      </c>
      <c r="V10" s="72">
        <v>47.916666666666671</v>
      </c>
      <c r="W10" s="72">
        <v>2.083333333333333</v>
      </c>
      <c r="X10" s="72">
        <v>50.000000000000007</v>
      </c>
      <c r="Y10" s="72">
        <v>4.1666666666666661</v>
      </c>
      <c r="Z10" s="72">
        <v>43.75</v>
      </c>
      <c r="AA10" s="72">
        <v>2.083333333333333</v>
      </c>
      <c r="AB10" s="72">
        <v>50</v>
      </c>
      <c r="AC10" s="72">
        <v>47.916666666666671</v>
      </c>
      <c r="AD10" s="72">
        <v>6.6458333333333314E-2</v>
      </c>
      <c r="AE10" s="72">
        <v>0.12298572107627975</v>
      </c>
      <c r="AF10" s="72">
        <v>0.61</v>
      </c>
      <c r="AG10" s="72">
        <v>29.166666666666668</v>
      </c>
      <c r="AH10" s="72">
        <v>0.125</v>
      </c>
      <c r="AI10" s="72">
        <v>58.333333333333336</v>
      </c>
      <c r="AJ10" s="72">
        <v>58.333333333333336</v>
      </c>
      <c r="AK10" s="72">
        <v>0.66666666666666663</v>
      </c>
      <c r="AL10" s="72">
        <v>25</v>
      </c>
      <c r="AM10" s="72">
        <v>0.20833333333333334</v>
      </c>
      <c r="AN10" s="72">
        <v>0.45833333333333331</v>
      </c>
      <c r="AO10" s="72">
        <v>8.3333333333333329E-2</v>
      </c>
      <c r="AP10" s="72">
        <v>0.91666666666666663</v>
      </c>
      <c r="AQ10" s="72">
        <v>2.6666666666666665</v>
      </c>
      <c r="AR10" s="72">
        <v>20.833333333333336</v>
      </c>
      <c r="AS10" s="72">
        <v>70.833333333333343</v>
      </c>
      <c r="AT10" s="72">
        <v>8.3333333333333321</v>
      </c>
      <c r="AU10" s="72">
        <v>29.791666666666668</v>
      </c>
      <c r="AV10" s="72">
        <v>1.625</v>
      </c>
      <c r="AW10" s="72">
        <v>33.258258258258252</v>
      </c>
      <c r="AX10" s="72">
        <v>14.392099905244534</v>
      </c>
      <c r="AY10" s="72">
        <v>66.741741741741748</v>
      </c>
    </row>
    <row r="11" spans="1:51" x14ac:dyDescent="0.25">
      <c r="A11" s="2" t="s">
        <v>3</v>
      </c>
      <c r="B11" s="2">
        <v>22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41</v>
      </c>
      <c r="J11" s="16">
        <v>1198</v>
      </c>
      <c r="K11" s="79">
        <v>16.600000000000001</v>
      </c>
      <c r="L11" s="79">
        <v>8.1999999999999993</v>
      </c>
      <c r="M11" s="79">
        <v>10.63</v>
      </c>
      <c r="N11" s="72">
        <v>2.0534223706176959</v>
      </c>
      <c r="O11" s="72">
        <v>2.1833333333333331</v>
      </c>
      <c r="P11" s="72">
        <v>0.4478612621615411</v>
      </c>
      <c r="Q11" s="72">
        <v>0.26032258064516128</v>
      </c>
      <c r="R11" s="72">
        <v>9.9815959678057495E-2</v>
      </c>
      <c r="S11" s="72">
        <v>0.52</v>
      </c>
      <c r="T11" s="72">
        <v>8.3870301528294089</v>
      </c>
      <c r="U11" s="72">
        <v>0</v>
      </c>
      <c r="V11" s="72">
        <v>22.58064516129032</v>
      </c>
      <c r="W11" s="72">
        <v>9.67741935483871</v>
      </c>
      <c r="X11" s="72">
        <v>32.258064516129032</v>
      </c>
      <c r="Y11" s="72">
        <v>25.806451612903224</v>
      </c>
      <c r="Z11" s="72">
        <v>41.935483870967744</v>
      </c>
      <c r="AA11" s="72">
        <v>0</v>
      </c>
      <c r="AB11" s="72">
        <v>67.741935483870975</v>
      </c>
      <c r="AC11" s="72">
        <v>41.935483870967744</v>
      </c>
      <c r="AD11" s="72">
        <v>0.26838709677419342</v>
      </c>
      <c r="AE11" s="72">
        <v>0.15684592809917122</v>
      </c>
      <c r="AF11" s="72">
        <v>0.72</v>
      </c>
      <c r="AG11" s="72">
        <v>37.5</v>
      </c>
      <c r="AH11" s="72">
        <v>0.45833333333333331</v>
      </c>
      <c r="AI11" s="72">
        <v>16.666666666666664</v>
      </c>
      <c r="AJ11" s="72">
        <v>45.833333333333329</v>
      </c>
      <c r="AK11" s="72">
        <v>0.83333333333333337</v>
      </c>
      <c r="AL11" s="72">
        <v>25</v>
      </c>
      <c r="AM11" s="72">
        <v>0.16666666666666666</v>
      </c>
      <c r="AN11" s="72">
        <v>0.25</v>
      </c>
      <c r="AO11" s="72">
        <v>1.4166666666666667</v>
      </c>
      <c r="AP11" s="72">
        <v>0.16666666666666666</v>
      </c>
      <c r="AQ11" s="72">
        <v>0.16666666666666666</v>
      </c>
      <c r="AR11" s="72">
        <v>0</v>
      </c>
      <c r="AS11" s="72">
        <v>95.833333333333343</v>
      </c>
      <c r="AT11" s="72">
        <v>4.1666666666666661</v>
      </c>
      <c r="AU11" s="72">
        <v>40</v>
      </c>
      <c r="AV11" s="72">
        <v>0.79166666666666663</v>
      </c>
      <c r="AW11" s="72">
        <v>96.396396396396383</v>
      </c>
      <c r="AX11" s="72">
        <v>2.9949452365105058</v>
      </c>
      <c r="AY11" s="72">
        <v>3.6036036036036165</v>
      </c>
    </row>
    <row r="12" spans="1:51" x14ac:dyDescent="0.25">
      <c r="A12" s="2" t="s">
        <v>3</v>
      </c>
      <c r="B12" s="2">
        <v>26</v>
      </c>
      <c r="C12" s="16">
        <v>1</v>
      </c>
      <c r="D12" s="16">
        <v>2</v>
      </c>
      <c r="E12" s="16">
        <v>1</v>
      </c>
      <c r="F12" s="16">
        <v>27</v>
      </c>
      <c r="G12" s="16">
        <v>0</v>
      </c>
      <c r="H12" s="16">
        <v>0</v>
      </c>
      <c r="I12" s="16">
        <v>4</v>
      </c>
      <c r="J12" s="16">
        <v>7215</v>
      </c>
      <c r="K12" s="79">
        <v>18.899999999999999</v>
      </c>
      <c r="L12" s="79">
        <v>8.8800000000000008</v>
      </c>
      <c r="M12" s="79">
        <v>10.58</v>
      </c>
      <c r="N12" s="72">
        <v>3.3264033264033259E-2</v>
      </c>
      <c r="O12" s="72">
        <v>5.7291666666666679</v>
      </c>
      <c r="P12" s="72">
        <v>1.8359878674096277</v>
      </c>
      <c r="Q12" s="72">
        <v>0.28145833333333337</v>
      </c>
      <c r="R12" s="72">
        <v>0.22884529368050435</v>
      </c>
      <c r="S12" s="72">
        <v>1.5</v>
      </c>
      <c r="T12" s="72">
        <v>20.355292376017765</v>
      </c>
      <c r="U12" s="72">
        <v>0</v>
      </c>
      <c r="V12" s="72">
        <v>20.833333333333336</v>
      </c>
      <c r="W12" s="72">
        <v>0</v>
      </c>
      <c r="X12" s="72">
        <v>20.833333333333336</v>
      </c>
      <c r="Y12" s="72">
        <v>0</v>
      </c>
      <c r="Z12" s="72">
        <v>77.083333333333343</v>
      </c>
      <c r="AA12" s="72">
        <v>2.083333333333333</v>
      </c>
      <c r="AB12" s="72">
        <v>79.166666666666671</v>
      </c>
      <c r="AC12" s="72">
        <v>77.083333333333343</v>
      </c>
      <c r="AD12" s="72">
        <v>0.37625000000000003</v>
      </c>
      <c r="AE12" s="72">
        <v>0.33540464605569292</v>
      </c>
      <c r="AF12" s="72">
        <v>1.34</v>
      </c>
      <c r="AG12" s="72">
        <v>29.166666666666668</v>
      </c>
      <c r="AH12" s="72">
        <v>0.35</v>
      </c>
      <c r="AI12" s="72">
        <v>25</v>
      </c>
      <c r="AJ12" s="72">
        <v>29.166666666666668</v>
      </c>
      <c r="AK12" s="72">
        <v>0.83333333333333337</v>
      </c>
      <c r="AL12" s="72">
        <v>16.666666666666664</v>
      </c>
      <c r="AM12" s="72">
        <v>0.16666666666666666</v>
      </c>
      <c r="AN12" s="72">
        <v>0.54166666666666663</v>
      </c>
      <c r="AO12" s="72">
        <v>0.16666666666666666</v>
      </c>
      <c r="AP12" s="72">
        <v>0.33333333333333331</v>
      </c>
      <c r="AQ12" s="72">
        <v>1</v>
      </c>
      <c r="AR12" s="72">
        <v>50</v>
      </c>
      <c r="AS12" s="72">
        <v>41.666666666666671</v>
      </c>
      <c r="AT12" s="72">
        <v>8.3333333333333321</v>
      </c>
      <c r="AU12" s="72">
        <v>21.833333333333332</v>
      </c>
      <c r="AV12" s="72">
        <v>0.91666666666666663</v>
      </c>
      <c r="AW12" s="72">
        <v>41.516516516516518</v>
      </c>
      <c r="AX12" s="72">
        <v>14.483789515529377</v>
      </c>
      <c r="AY12" s="72">
        <v>58.483483483483482</v>
      </c>
    </row>
    <row r="13" spans="1:51" x14ac:dyDescent="0.25">
      <c r="A13" s="2" t="s">
        <v>3</v>
      </c>
      <c r="B13" s="2">
        <v>27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5309</v>
      </c>
      <c r="K13" s="79">
        <v>10.9</v>
      </c>
      <c r="L13" s="79">
        <v>10.199999999999999</v>
      </c>
      <c r="M13" s="79">
        <v>12.7</v>
      </c>
      <c r="N13" s="72">
        <v>0</v>
      </c>
      <c r="O13" s="72">
        <v>4.0445833333333336</v>
      </c>
      <c r="P13" s="72">
        <v>0.77086049697535974</v>
      </c>
      <c r="Q13" s="72">
        <v>0.39</v>
      </c>
      <c r="R13" s="72">
        <v>0.14641162397966787</v>
      </c>
      <c r="S13" s="72">
        <v>0.72</v>
      </c>
      <c r="T13" s="72">
        <v>10.370726495726496</v>
      </c>
      <c r="U13" s="72">
        <v>0</v>
      </c>
      <c r="V13" s="72">
        <v>29.166666666666668</v>
      </c>
      <c r="W13" s="72">
        <v>4.1666666666666661</v>
      </c>
      <c r="X13" s="72">
        <v>33.333333333333336</v>
      </c>
      <c r="Y13" s="72">
        <v>4.1666666666666661</v>
      </c>
      <c r="Z13" s="72">
        <v>62.5</v>
      </c>
      <c r="AA13" s="72">
        <v>0</v>
      </c>
      <c r="AB13" s="72">
        <v>66.666666666666671</v>
      </c>
      <c r="AC13" s="72">
        <v>62.5</v>
      </c>
      <c r="AD13" s="72">
        <v>0.40729166666666677</v>
      </c>
      <c r="AE13" s="72">
        <v>0.32523470793909265</v>
      </c>
      <c r="AF13" s="72">
        <v>1.46</v>
      </c>
      <c r="AG13" s="72">
        <v>16.666666666666664</v>
      </c>
      <c r="AH13" s="72">
        <v>0.7142857142857143</v>
      </c>
      <c r="AI13" s="72">
        <v>8.3333333333333321</v>
      </c>
      <c r="AJ13" s="72">
        <v>62.5</v>
      </c>
      <c r="AK13" s="72">
        <v>1.1666666666666667</v>
      </c>
      <c r="AL13" s="72">
        <v>33.333333333333329</v>
      </c>
      <c r="AM13" s="72">
        <v>0.41666666666666669</v>
      </c>
      <c r="AN13" s="72">
        <v>0.70833333333333337</v>
      </c>
      <c r="AO13" s="72">
        <v>0.75</v>
      </c>
      <c r="AP13" s="72">
        <v>0.58333333333333337</v>
      </c>
      <c r="AQ13" s="72">
        <v>1.1666666666666667</v>
      </c>
      <c r="AR13" s="72">
        <v>12.5</v>
      </c>
      <c r="AS13" s="72">
        <v>54.166666666666664</v>
      </c>
      <c r="AT13" s="72">
        <v>33.333333333333329</v>
      </c>
      <c r="AU13" s="72">
        <v>40.625</v>
      </c>
      <c r="AV13" s="72">
        <v>1.2916666666666667</v>
      </c>
      <c r="AW13" s="72">
        <v>35.285285285285283</v>
      </c>
      <c r="AX13" s="72">
        <v>13.829460157720122</v>
      </c>
      <c r="AY13" s="72">
        <v>64.714714714714717</v>
      </c>
    </row>
    <row r="14" spans="1:51" x14ac:dyDescent="0.25">
      <c r="A14" s="3" t="s">
        <v>3</v>
      </c>
      <c r="B14" s="3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884</v>
      </c>
      <c r="K14" s="79">
        <v>14.2</v>
      </c>
      <c r="L14" s="79">
        <v>9.43</v>
      </c>
      <c r="M14" s="79">
        <v>10.97</v>
      </c>
      <c r="N14" s="72">
        <v>0</v>
      </c>
      <c r="O14" s="72">
        <v>1.4999999999999998</v>
      </c>
      <c r="P14" s="72">
        <v>0.54692818064404924</v>
      </c>
      <c r="Q14" s="72">
        <v>0.18230769230769231</v>
      </c>
      <c r="R14" s="72">
        <v>0.13063866785321085</v>
      </c>
      <c r="S14" s="72">
        <v>0.68</v>
      </c>
      <c r="T14" s="72">
        <v>8.2278481012658222</v>
      </c>
      <c r="U14" s="72">
        <v>0</v>
      </c>
      <c r="V14" s="72">
        <v>19.230769230769234</v>
      </c>
      <c r="W14" s="72">
        <v>0</v>
      </c>
      <c r="X14" s="72">
        <v>19.230769230769234</v>
      </c>
      <c r="Y14" s="72">
        <v>7.6923076923076925</v>
      </c>
      <c r="Z14" s="72">
        <v>73.076923076923066</v>
      </c>
      <c r="AA14" s="72">
        <v>0</v>
      </c>
      <c r="AB14" s="72">
        <v>80.769230769230759</v>
      </c>
      <c r="AC14" s="72">
        <v>73.076923076923066</v>
      </c>
      <c r="AD14" s="72">
        <v>0.12884615384615386</v>
      </c>
      <c r="AE14" s="72">
        <v>0.1208081759841418</v>
      </c>
      <c r="AF14" s="72">
        <v>0.49</v>
      </c>
      <c r="AG14" s="72">
        <v>29.166666666666668</v>
      </c>
      <c r="AH14" s="72">
        <v>0.33333333333333331</v>
      </c>
      <c r="AI14" s="72">
        <v>37.5</v>
      </c>
      <c r="AJ14" s="72">
        <v>33.333333333333329</v>
      </c>
      <c r="AK14" s="72">
        <v>1.75</v>
      </c>
      <c r="AL14" s="72">
        <v>58.333333333333336</v>
      </c>
      <c r="AM14" s="72">
        <v>0.16666666666666666</v>
      </c>
      <c r="AN14" s="72">
        <v>0.20833333333333334</v>
      </c>
      <c r="AO14" s="72">
        <v>0</v>
      </c>
      <c r="AP14" s="72">
        <v>0.25</v>
      </c>
      <c r="AQ14" s="72">
        <v>0.66666666666666663</v>
      </c>
      <c r="AR14" s="72">
        <v>8.3333333333333321</v>
      </c>
      <c r="AS14" s="72">
        <v>75</v>
      </c>
      <c r="AT14" s="72">
        <v>16.666666666666664</v>
      </c>
      <c r="AU14" s="72">
        <v>37.5</v>
      </c>
      <c r="AV14" s="72">
        <v>0.58333333333333337</v>
      </c>
      <c r="AW14" s="72">
        <v>52.027027027027032</v>
      </c>
      <c r="AX14" s="72">
        <v>13.478096709442729</v>
      </c>
      <c r="AY14" s="72">
        <v>47.972972972972968</v>
      </c>
    </row>
    <row r="15" spans="1:51" x14ac:dyDescent="0.25">
      <c r="A15" s="2" t="s">
        <v>3</v>
      </c>
      <c r="B15" s="2">
        <v>32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1231</v>
      </c>
      <c r="K15" s="79">
        <v>15.3</v>
      </c>
      <c r="L15" s="79">
        <v>8.32</v>
      </c>
      <c r="M15" s="79">
        <v>10.88</v>
      </c>
      <c r="N15" s="72">
        <v>0</v>
      </c>
      <c r="O15" s="72">
        <v>1.908333333333333</v>
      </c>
      <c r="P15" s="72">
        <v>0.52908178595741306</v>
      </c>
      <c r="Q15" s="72">
        <v>0.29000000000000004</v>
      </c>
      <c r="R15" s="72">
        <v>0.11375029861403703</v>
      </c>
      <c r="S15" s="72">
        <v>0.56000000000000005</v>
      </c>
      <c r="T15" s="72">
        <v>6.580459770114941</v>
      </c>
      <c r="U15" s="72">
        <v>0</v>
      </c>
      <c r="V15" s="72">
        <v>16.666666666666664</v>
      </c>
      <c r="W15" s="72">
        <v>0</v>
      </c>
      <c r="X15" s="72">
        <v>16.666666666666664</v>
      </c>
      <c r="Y15" s="72">
        <v>20.833333333333336</v>
      </c>
      <c r="Z15" s="72">
        <v>62.5</v>
      </c>
      <c r="AA15" s="72">
        <v>0</v>
      </c>
      <c r="AB15" s="72">
        <v>83.333333333333343</v>
      </c>
      <c r="AC15" s="72">
        <v>62.5</v>
      </c>
      <c r="AD15" s="72">
        <v>0.42958333333333326</v>
      </c>
      <c r="AE15" s="72">
        <v>0.22609115450394685</v>
      </c>
      <c r="AF15" s="72">
        <v>0.99</v>
      </c>
      <c r="AG15" s="72">
        <v>20.833333333333336</v>
      </c>
      <c r="AH15" s="72">
        <v>0.79166666666666663</v>
      </c>
      <c r="AI15" s="72">
        <v>0</v>
      </c>
      <c r="AJ15" s="72">
        <v>79.166666666666657</v>
      </c>
      <c r="AK15" s="72">
        <v>1.4166666666666667</v>
      </c>
      <c r="AL15" s="72">
        <v>41.666666666666671</v>
      </c>
      <c r="AM15" s="72">
        <v>0.375</v>
      </c>
      <c r="AN15" s="72">
        <v>0.29166666666666669</v>
      </c>
      <c r="AO15" s="72">
        <v>1.4166666666666667</v>
      </c>
      <c r="AP15" s="72">
        <v>8.3333333333333329E-2</v>
      </c>
      <c r="AQ15" s="72">
        <v>8.3333333333333329E-2</v>
      </c>
      <c r="AR15" s="72">
        <v>4.1666666666666661</v>
      </c>
      <c r="AS15" s="72">
        <v>45.833333333333329</v>
      </c>
      <c r="AT15" s="72">
        <v>50</v>
      </c>
      <c r="AU15" s="72">
        <v>50.625</v>
      </c>
      <c r="AV15" s="72">
        <v>0.29166666666666669</v>
      </c>
      <c r="AW15" s="72">
        <v>58.333333333333329</v>
      </c>
      <c r="AX15" s="72">
        <v>15.894300484097686</v>
      </c>
      <c r="AY15" s="72">
        <v>41.666666666666671</v>
      </c>
    </row>
    <row r="16" spans="1:51" x14ac:dyDescent="0.25">
      <c r="A16" s="2" t="s">
        <v>3</v>
      </c>
      <c r="B16" s="2">
        <v>34</v>
      </c>
      <c r="C16" s="16">
        <v>0</v>
      </c>
      <c r="D16" s="16">
        <v>0</v>
      </c>
      <c r="E16" s="16">
        <v>0</v>
      </c>
      <c r="F16" s="16">
        <v>0</v>
      </c>
      <c r="G16" s="16">
        <v>1</v>
      </c>
      <c r="H16" s="16">
        <v>10</v>
      </c>
      <c r="I16" s="16">
        <v>109</v>
      </c>
      <c r="J16" s="16">
        <v>3166</v>
      </c>
      <c r="K16" s="79">
        <v>13.9</v>
      </c>
      <c r="L16" s="79">
        <v>8.39</v>
      </c>
      <c r="M16" s="79">
        <v>12.09</v>
      </c>
      <c r="N16" s="72">
        <v>0.30322173089071386</v>
      </c>
      <c r="O16" s="72">
        <v>3.2624999999999993</v>
      </c>
      <c r="P16" s="72">
        <v>1.4367271079118331</v>
      </c>
      <c r="Q16" s="72">
        <v>0.30055555555555563</v>
      </c>
      <c r="R16" s="72">
        <v>0.18228618699247054</v>
      </c>
      <c r="S16" s="72">
        <v>0.84</v>
      </c>
      <c r="T16" s="72">
        <v>10.854898336414044</v>
      </c>
      <c r="U16" s="72">
        <v>0</v>
      </c>
      <c r="V16" s="72">
        <v>8.5714285714285712</v>
      </c>
      <c r="W16" s="72">
        <v>5.7142857142857144</v>
      </c>
      <c r="X16" s="72">
        <v>14.285714285714285</v>
      </c>
      <c r="Y16" s="72">
        <v>2.8571428571428572</v>
      </c>
      <c r="Z16" s="72">
        <v>77.142857142857153</v>
      </c>
      <c r="AA16" s="72">
        <v>5.7142857142857144</v>
      </c>
      <c r="AB16" s="72">
        <v>85.714285714285722</v>
      </c>
      <c r="AC16" s="72">
        <v>77.142857142857153</v>
      </c>
      <c r="AD16" s="72">
        <v>0.11666666666666667</v>
      </c>
      <c r="AE16" s="72">
        <v>0.13294467162803375</v>
      </c>
      <c r="AF16" s="72">
        <v>0.56999999999999995</v>
      </c>
      <c r="AG16" s="72">
        <v>16.666666666666664</v>
      </c>
      <c r="AH16" s="72">
        <v>0.33333333333333331</v>
      </c>
      <c r="AI16" s="72">
        <v>50</v>
      </c>
      <c r="AJ16" s="72">
        <v>33.333333333333329</v>
      </c>
      <c r="AK16" s="72">
        <v>1.0833333333333333</v>
      </c>
      <c r="AL16" s="72">
        <v>25</v>
      </c>
      <c r="AM16" s="72">
        <v>0.25</v>
      </c>
      <c r="AN16" s="72">
        <v>0.54166666666666663</v>
      </c>
      <c r="AO16" s="72">
        <v>0.41666666666666669</v>
      </c>
      <c r="AP16" s="72">
        <v>0.83333333333333337</v>
      </c>
      <c r="AQ16" s="72">
        <v>1.0833333333333333</v>
      </c>
      <c r="AR16" s="72">
        <v>8.3333333333333321</v>
      </c>
      <c r="AS16" s="72">
        <v>62.5</v>
      </c>
      <c r="AT16" s="72">
        <v>29.166666666666668</v>
      </c>
      <c r="AU16" s="72">
        <v>42.916666666666664</v>
      </c>
      <c r="AV16" s="72">
        <v>1.0416666666666667</v>
      </c>
      <c r="AW16" s="72">
        <v>28.153153153153156</v>
      </c>
      <c r="AX16" s="72">
        <v>13.196049192304274</v>
      </c>
      <c r="AY16" s="72">
        <v>71.846846846846844</v>
      </c>
    </row>
    <row r="17" spans="1:51" x14ac:dyDescent="0.25">
      <c r="A17" s="2" t="s">
        <v>3</v>
      </c>
      <c r="B17" s="2">
        <v>35</v>
      </c>
      <c r="C17" s="16">
        <v>0</v>
      </c>
      <c r="D17" s="16">
        <v>0</v>
      </c>
      <c r="E17" s="16">
        <v>0</v>
      </c>
      <c r="F17" s="16">
        <v>0</v>
      </c>
      <c r="G17" s="16">
        <v>1</v>
      </c>
      <c r="H17" s="16">
        <v>184</v>
      </c>
      <c r="I17" s="16">
        <v>174</v>
      </c>
      <c r="J17" s="16">
        <v>5838</v>
      </c>
      <c r="K17" s="79">
        <v>12.2</v>
      </c>
      <c r="L17" s="79">
        <v>8.4499999999999993</v>
      </c>
      <c r="M17" s="79">
        <v>12.21</v>
      </c>
      <c r="N17" s="72">
        <v>1.7471736896197327</v>
      </c>
      <c r="O17" s="72">
        <v>5.9250000000000007</v>
      </c>
      <c r="P17" s="72">
        <v>2.7017305243282399</v>
      </c>
      <c r="Q17" s="72">
        <v>0.3470454545454546</v>
      </c>
      <c r="R17" s="72">
        <v>0.27190610165715884</v>
      </c>
      <c r="S17" s="72">
        <v>1.5</v>
      </c>
      <c r="T17" s="72">
        <v>17.072691552062867</v>
      </c>
      <c r="U17" s="72">
        <v>0</v>
      </c>
      <c r="V17" s="72">
        <v>13.636363636363635</v>
      </c>
      <c r="W17" s="72">
        <v>0</v>
      </c>
      <c r="X17" s="72">
        <v>13.636363636363635</v>
      </c>
      <c r="Y17" s="72">
        <v>6.8181818181818175</v>
      </c>
      <c r="Z17" s="72">
        <v>75</v>
      </c>
      <c r="AA17" s="72">
        <v>4.5454545454545459</v>
      </c>
      <c r="AB17" s="72">
        <v>86.36363636363636</v>
      </c>
      <c r="AC17" s="72">
        <v>75</v>
      </c>
      <c r="AD17" s="72">
        <v>0.19572727272727269</v>
      </c>
      <c r="AE17" s="72">
        <v>0.18987760606615064</v>
      </c>
      <c r="AF17" s="72">
        <v>0.65</v>
      </c>
      <c r="AG17" s="72">
        <v>29.166666666666668</v>
      </c>
      <c r="AH17" s="72">
        <v>0.375</v>
      </c>
      <c r="AI17" s="72">
        <v>33.333333333333329</v>
      </c>
      <c r="AJ17" s="72">
        <v>37.5</v>
      </c>
      <c r="AK17" s="72">
        <v>1.1666666666666667</v>
      </c>
      <c r="AL17" s="72">
        <v>25</v>
      </c>
      <c r="AM17" s="72">
        <v>8.3333333333333329E-2</v>
      </c>
      <c r="AN17" s="72">
        <v>0.5</v>
      </c>
      <c r="AO17" s="72">
        <v>0.33333333333333331</v>
      </c>
      <c r="AP17" s="72">
        <v>0.91666666666666663</v>
      </c>
      <c r="AQ17" s="72">
        <v>0.75</v>
      </c>
      <c r="AR17" s="72">
        <v>25</v>
      </c>
      <c r="AS17" s="72">
        <v>66.666666666666657</v>
      </c>
      <c r="AT17" s="72">
        <v>4.1666666666666661</v>
      </c>
      <c r="AU17" s="72">
        <v>28.130434782608695</v>
      </c>
      <c r="AV17" s="72">
        <v>0.625</v>
      </c>
      <c r="AW17" s="72">
        <v>71.939586645469006</v>
      </c>
      <c r="AX17" s="72">
        <v>14.004360156280232</v>
      </c>
      <c r="AY17" s="72">
        <v>28.060413354530994</v>
      </c>
    </row>
    <row r="18" spans="1:51" x14ac:dyDescent="0.25">
      <c r="A18" s="2" t="s">
        <v>3</v>
      </c>
      <c r="B18" s="2">
        <v>36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830</v>
      </c>
      <c r="K18" s="79">
        <v>19.7</v>
      </c>
      <c r="L18" s="79">
        <v>8.7200000000000006</v>
      </c>
      <c r="M18" s="79">
        <v>11.66</v>
      </c>
      <c r="N18" s="72">
        <v>0</v>
      </c>
      <c r="O18" s="72">
        <v>2.3749999999999996</v>
      </c>
      <c r="P18" s="72">
        <v>0.90132752334976918</v>
      </c>
      <c r="Q18" s="72">
        <v>0.25058823529411767</v>
      </c>
      <c r="R18" s="72">
        <v>0.13533216546302898</v>
      </c>
      <c r="S18" s="72">
        <v>0.62</v>
      </c>
      <c r="T18" s="72">
        <v>9.4776995305164302</v>
      </c>
      <c r="U18" s="72">
        <v>0</v>
      </c>
      <c r="V18" s="72">
        <v>11.76470588235294</v>
      </c>
      <c r="W18" s="72">
        <v>47.058823529411761</v>
      </c>
      <c r="X18" s="72">
        <v>58.823529411764703</v>
      </c>
      <c r="Y18" s="72">
        <v>23.52941176470588</v>
      </c>
      <c r="Z18" s="72">
        <v>17.647058823529413</v>
      </c>
      <c r="AA18" s="72">
        <v>0</v>
      </c>
      <c r="AB18" s="72">
        <v>41.17647058823529</v>
      </c>
      <c r="AC18" s="72">
        <v>47.058823529411761</v>
      </c>
      <c r="AD18" s="72">
        <v>0.31176470588235289</v>
      </c>
      <c r="AE18" s="72">
        <v>0.19618282426032957</v>
      </c>
      <c r="AF18" s="72">
        <v>0.83</v>
      </c>
      <c r="AG18" s="72">
        <v>12.5</v>
      </c>
      <c r="AH18" s="72">
        <v>0.79166666666666663</v>
      </c>
      <c r="AI18" s="72">
        <v>8.3333333333333321</v>
      </c>
      <c r="AJ18" s="72">
        <v>79.166666666666657</v>
      </c>
      <c r="AK18" s="72">
        <v>0.5</v>
      </c>
      <c r="AL18" s="72">
        <v>25</v>
      </c>
      <c r="AM18" s="72">
        <v>0</v>
      </c>
      <c r="AN18" s="72">
        <v>0.66666666666666663</v>
      </c>
      <c r="AO18" s="72">
        <v>0.58333333333333337</v>
      </c>
      <c r="AP18" s="72">
        <v>8.3333333333333329E-2</v>
      </c>
      <c r="AQ18" s="72">
        <v>0.16666666666666666</v>
      </c>
      <c r="AR18" s="72">
        <v>4.1666666666666661</v>
      </c>
      <c r="AS18" s="72">
        <v>58.333333333333336</v>
      </c>
      <c r="AT18" s="72">
        <v>37.5</v>
      </c>
      <c r="AU18" s="72">
        <v>46.875</v>
      </c>
      <c r="AV18" s="72">
        <v>0.91666666666666663</v>
      </c>
      <c r="AW18" s="72">
        <v>89.114114114114102</v>
      </c>
      <c r="AX18" s="72">
        <v>10.349564824836452</v>
      </c>
      <c r="AY18" s="72">
        <v>10.885885885885898</v>
      </c>
    </row>
    <row r="19" spans="1:51" x14ac:dyDescent="0.25">
      <c r="A19" s="2" t="s">
        <v>3</v>
      </c>
      <c r="B19" s="2">
        <v>38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37</v>
      </c>
      <c r="J19" s="16">
        <v>1887</v>
      </c>
      <c r="K19" s="79">
        <v>11.8</v>
      </c>
      <c r="L19" s="79">
        <v>8.5500000000000007</v>
      </c>
      <c r="M19" s="79">
        <v>10.5</v>
      </c>
      <c r="N19" s="72">
        <v>1.1446740858505564</v>
      </c>
      <c r="O19" s="72">
        <v>2.3374999999999999</v>
      </c>
      <c r="P19" s="72">
        <v>0.52652470110106431</v>
      </c>
      <c r="Q19" s="72">
        <v>0.40486486486486495</v>
      </c>
      <c r="R19" s="72">
        <v>0.1541395763877953</v>
      </c>
      <c r="S19" s="72">
        <v>0.7</v>
      </c>
      <c r="T19" s="72">
        <v>5.773531375166888</v>
      </c>
      <c r="U19" s="72">
        <v>0</v>
      </c>
      <c r="V19" s="72">
        <v>43.243243243243242</v>
      </c>
      <c r="W19" s="72">
        <v>0</v>
      </c>
      <c r="X19" s="72">
        <v>43.243243243243242</v>
      </c>
      <c r="Y19" s="72">
        <v>18.918918918918919</v>
      </c>
      <c r="Z19" s="72">
        <v>37.837837837837839</v>
      </c>
      <c r="AA19" s="72">
        <v>0</v>
      </c>
      <c r="AB19" s="72">
        <v>56.756756756756758</v>
      </c>
      <c r="AC19" s="72">
        <v>43.243243243243242</v>
      </c>
      <c r="AD19" s="72">
        <v>0.23810810810810817</v>
      </c>
      <c r="AE19" s="72">
        <v>0.12571656475840653</v>
      </c>
      <c r="AF19" s="72">
        <v>0.55000000000000004</v>
      </c>
      <c r="AG19" s="72">
        <v>8.3333333333333321</v>
      </c>
      <c r="AH19" s="72">
        <v>0.83333333333333337</v>
      </c>
      <c r="AI19" s="72">
        <v>8.3333333333333321</v>
      </c>
      <c r="AJ19" s="72">
        <v>83.333333333333343</v>
      </c>
      <c r="AK19" s="72">
        <v>0.33333333333333331</v>
      </c>
      <c r="AL19" s="72">
        <v>16.666666666666664</v>
      </c>
      <c r="AM19" s="72">
        <v>8.3333333333333329E-2</v>
      </c>
      <c r="AN19" s="72">
        <v>0.41666666666666669</v>
      </c>
      <c r="AO19" s="72">
        <v>2.0833333333333335</v>
      </c>
      <c r="AP19" s="72">
        <v>0</v>
      </c>
      <c r="AQ19" s="72">
        <v>1.1666666666666667</v>
      </c>
      <c r="AR19" s="72">
        <v>0</v>
      </c>
      <c r="AS19" s="72">
        <v>75</v>
      </c>
      <c r="AT19" s="72">
        <v>25</v>
      </c>
      <c r="AU19" s="72">
        <v>46.666666666666664</v>
      </c>
      <c r="AV19" s="72">
        <v>0.83333333333333337</v>
      </c>
      <c r="AW19" s="72">
        <v>95.030514385353101</v>
      </c>
      <c r="AX19" s="72">
        <v>2.8413233324579394</v>
      </c>
      <c r="AY19" s="72">
        <v>4.9694856146468993</v>
      </c>
    </row>
    <row r="20" spans="1:51" x14ac:dyDescent="0.25">
      <c r="A20" s="2" t="s">
        <v>3</v>
      </c>
      <c r="B20" s="2">
        <v>41</v>
      </c>
      <c r="C20" s="16">
        <v>0</v>
      </c>
      <c r="D20" s="16">
        <v>0</v>
      </c>
      <c r="E20" s="16">
        <v>1</v>
      </c>
      <c r="F20" s="16">
        <v>1</v>
      </c>
      <c r="G20" s="16">
        <v>0</v>
      </c>
      <c r="H20" s="16">
        <v>0</v>
      </c>
      <c r="I20" s="16">
        <v>0</v>
      </c>
      <c r="J20" s="16">
        <v>859</v>
      </c>
      <c r="K20" s="79">
        <v>21.7</v>
      </c>
      <c r="L20" s="79">
        <v>8.92</v>
      </c>
      <c r="M20" s="79">
        <v>15.05</v>
      </c>
      <c r="N20" s="72">
        <v>0</v>
      </c>
      <c r="O20" s="72">
        <v>2.7208333333333332</v>
      </c>
      <c r="P20" s="72">
        <v>0.92782080666223821</v>
      </c>
      <c r="Q20" s="72">
        <v>0.25371428571428573</v>
      </c>
      <c r="R20" s="72">
        <v>0.14501695061745901</v>
      </c>
      <c r="S20" s="72">
        <v>0.76</v>
      </c>
      <c r="T20" s="72">
        <v>10.724005255255255</v>
      </c>
      <c r="U20" s="72">
        <v>0</v>
      </c>
      <c r="V20" s="72">
        <v>60</v>
      </c>
      <c r="W20" s="72">
        <v>0</v>
      </c>
      <c r="X20" s="72">
        <v>60</v>
      </c>
      <c r="Y20" s="72">
        <v>0</v>
      </c>
      <c r="Z20" s="72">
        <v>40</v>
      </c>
      <c r="AA20" s="72">
        <v>0</v>
      </c>
      <c r="AB20" s="72">
        <v>40</v>
      </c>
      <c r="AC20" s="72">
        <v>60</v>
      </c>
      <c r="AD20" s="72">
        <v>0.10885714285714287</v>
      </c>
      <c r="AE20" s="72">
        <v>0.15840698567059375</v>
      </c>
      <c r="AF20" s="72">
        <v>0.56999999999999995</v>
      </c>
      <c r="AG20" s="72">
        <v>16.666666666666664</v>
      </c>
      <c r="AH20" s="72">
        <v>0.29166666666666669</v>
      </c>
      <c r="AI20" s="72">
        <v>54.166666666666664</v>
      </c>
      <c r="AJ20" s="72">
        <v>37.5</v>
      </c>
      <c r="AK20" s="72">
        <v>0.75</v>
      </c>
      <c r="AL20" s="72">
        <v>25</v>
      </c>
      <c r="AM20" s="72">
        <v>0</v>
      </c>
      <c r="AN20" s="72">
        <v>0.125</v>
      </c>
      <c r="AO20" s="72">
        <v>0</v>
      </c>
      <c r="AP20" s="72">
        <v>0</v>
      </c>
      <c r="AQ20" s="72">
        <v>1.0833333333333333</v>
      </c>
      <c r="AR20" s="72">
        <v>8.3333333333333321</v>
      </c>
      <c r="AS20" s="72">
        <v>75</v>
      </c>
      <c r="AT20" s="72">
        <v>16.666666666666664</v>
      </c>
      <c r="AU20" s="72">
        <v>38.958333333333336</v>
      </c>
      <c r="AV20" s="72">
        <v>1.7083333333333333</v>
      </c>
      <c r="AW20" s="72">
        <v>57.507507507507505</v>
      </c>
      <c r="AX20" s="72">
        <v>14.631977694140668</v>
      </c>
      <c r="AY20" s="72">
        <v>42.492492492492495</v>
      </c>
    </row>
    <row r="21" spans="1:51" x14ac:dyDescent="0.25">
      <c r="A21" s="2" t="s">
        <v>3</v>
      </c>
      <c r="B21" s="2">
        <v>48</v>
      </c>
      <c r="C21" s="16">
        <v>1</v>
      </c>
      <c r="D21" s="16">
        <v>17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1959</v>
      </c>
      <c r="K21" s="79">
        <v>15</v>
      </c>
      <c r="L21" s="79">
        <v>8.58</v>
      </c>
      <c r="M21" s="79">
        <v>14.08</v>
      </c>
      <c r="N21" s="72">
        <v>0</v>
      </c>
      <c r="O21" s="72">
        <v>3.4625000000000004</v>
      </c>
      <c r="P21" s="72">
        <v>1.0499741197638695</v>
      </c>
      <c r="Q21" s="72">
        <v>0.22044444444444444</v>
      </c>
      <c r="R21" s="72">
        <v>0.13317718128929448</v>
      </c>
      <c r="S21" s="72">
        <v>0.66</v>
      </c>
      <c r="T21" s="72">
        <v>15.706905241935486</v>
      </c>
      <c r="U21" s="72">
        <v>0</v>
      </c>
      <c r="V21" s="72">
        <v>11.111111111111111</v>
      </c>
      <c r="W21" s="72">
        <v>0</v>
      </c>
      <c r="X21" s="72">
        <v>11.111111111111111</v>
      </c>
      <c r="Y21" s="72">
        <v>6.666666666666667</v>
      </c>
      <c r="Z21" s="72">
        <v>82.222222222222214</v>
      </c>
      <c r="AA21" s="72">
        <v>0</v>
      </c>
      <c r="AB21" s="72">
        <v>88.888888888888886</v>
      </c>
      <c r="AC21" s="72">
        <v>82.222222222222214</v>
      </c>
      <c r="AD21" s="72">
        <v>0.23355555555555552</v>
      </c>
      <c r="AE21" s="72">
        <v>0.2047188266374102</v>
      </c>
      <c r="AF21" s="72">
        <v>0.76</v>
      </c>
      <c r="AG21" s="72">
        <v>41.666666666666671</v>
      </c>
      <c r="AH21" s="72">
        <v>0.45833333333333331</v>
      </c>
      <c r="AI21" s="72">
        <v>12.5</v>
      </c>
      <c r="AJ21" s="72">
        <v>45.833333333333329</v>
      </c>
      <c r="AK21" s="72">
        <v>1.6666666666666667</v>
      </c>
      <c r="AL21" s="72">
        <v>50</v>
      </c>
      <c r="AM21" s="72">
        <v>0.5</v>
      </c>
      <c r="AN21" s="72">
        <v>0.16666666666666666</v>
      </c>
      <c r="AO21" s="72">
        <v>0.25</v>
      </c>
      <c r="AP21" s="72">
        <v>8.3333333333333329E-2</v>
      </c>
      <c r="AQ21" s="72">
        <v>0.75</v>
      </c>
      <c r="AR21" s="72">
        <v>16.666666666666664</v>
      </c>
      <c r="AS21" s="72">
        <v>33.333333333333329</v>
      </c>
      <c r="AT21" s="72">
        <v>50</v>
      </c>
      <c r="AU21" s="72">
        <v>45.625</v>
      </c>
      <c r="AV21" s="72">
        <v>1.0833333333333333</v>
      </c>
      <c r="AW21" s="72">
        <v>33.933933933933936</v>
      </c>
      <c r="AX21" s="72">
        <v>17.048576722236032</v>
      </c>
      <c r="AY21" s="72">
        <v>66.066066066066071</v>
      </c>
    </row>
    <row r="22" spans="1:51" x14ac:dyDescent="0.25">
      <c r="A22" s="2" t="s">
        <v>3</v>
      </c>
      <c r="B22" s="2">
        <v>57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404</v>
      </c>
      <c r="K22" s="79">
        <v>14.3</v>
      </c>
      <c r="L22" s="79">
        <v>7.91</v>
      </c>
      <c r="M22" s="79">
        <v>8.19</v>
      </c>
      <c r="N22" s="72">
        <v>0</v>
      </c>
      <c r="O22" s="72">
        <v>0.95000000000000007</v>
      </c>
      <c r="P22" s="72">
        <v>0.30072376462244504</v>
      </c>
      <c r="Q22" s="72">
        <v>0.21541666666666662</v>
      </c>
      <c r="R22" s="72">
        <v>8.4027902543126282E-2</v>
      </c>
      <c r="S22" s="72">
        <v>0.36</v>
      </c>
      <c r="T22" s="72">
        <v>4.4100580270793053</v>
      </c>
      <c r="U22" s="72">
        <v>0</v>
      </c>
      <c r="V22" s="72">
        <v>54.166666666666664</v>
      </c>
      <c r="W22" s="72">
        <v>20.833333333333336</v>
      </c>
      <c r="X22" s="72">
        <v>75</v>
      </c>
      <c r="Y22" s="72">
        <v>12.5</v>
      </c>
      <c r="Z22" s="72">
        <v>12.5</v>
      </c>
      <c r="AA22" s="72">
        <v>0</v>
      </c>
      <c r="AB22" s="72">
        <v>25</v>
      </c>
      <c r="AC22" s="72">
        <v>54.166666666666664</v>
      </c>
      <c r="AD22" s="72">
        <v>0.13708333333333331</v>
      </c>
      <c r="AE22" s="72">
        <v>9.5438537775647189E-2</v>
      </c>
      <c r="AF22" s="72">
        <v>0.37</v>
      </c>
      <c r="AG22" s="72">
        <v>8.3333333333333321</v>
      </c>
      <c r="AH22" s="72">
        <v>0.58333333333333337</v>
      </c>
      <c r="AI22" s="72">
        <v>33.333333333333329</v>
      </c>
      <c r="AJ22" s="72">
        <v>58.333333333333336</v>
      </c>
      <c r="AK22" s="72">
        <v>0.41666666666666669</v>
      </c>
      <c r="AL22" s="72">
        <v>8.3333333333333321</v>
      </c>
      <c r="AM22" s="72">
        <v>0.125</v>
      </c>
      <c r="AN22" s="72">
        <v>0.45833333333333331</v>
      </c>
      <c r="AO22" s="72">
        <v>1.75</v>
      </c>
      <c r="AP22" s="72">
        <v>8.3333333333333329E-2</v>
      </c>
      <c r="AQ22" s="72">
        <v>0.25</v>
      </c>
      <c r="AR22" s="72">
        <v>4.1666666666666661</v>
      </c>
      <c r="AS22" s="72">
        <v>45.833333333333329</v>
      </c>
      <c r="AT22" s="72">
        <v>50</v>
      </c>
      <c r="AU22" s="72">
        <v>48.916666666666664</v>
      </c>
      <c r="AV22" s="72">
        <v>0.25</v>
      </c>
      <c r="AW22" s="72">
        <v>85.585585585585591</v>
      </c>
      <c r="AX22" s="72">
        <v>10.342615576811163</v>
      </c>
      <c r="AY22" s="72">
        <v>14.414414414414409</v>
      </c>
    </row>
    <row r="23" spans="1:51" x14ac:dyDescent="0.25">
      <c r="A23" s="2" t="s">
        <v>3</v>
      </c>
      <c r="B23" s="2">
        <v>61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5</v>
      </c>
      <c r="J23" s="16">
        <v>712</v>
      </c>
      <c r="K23" s="79">
        <v>16.2</v>
      </c>
      <c r="L23" s="79">
        <v>8.7799999999999994</v>
      </c>
      <c r="M23" s="79">
        <v>11.76</v>
      </c>
      <c r="N23" s="72">
        <v>0.42134831460674155</v>
      </c>
      <c r="O23" s="72">
        <v>2.2500000000000004</v>
      </c>
      <c r="P23" s="72">
        <v>1.0232089335708168</v>
      </c>
      <c r="Q23" s="72">
        <v>0.19249999999999995</v>
      </c>
      <c r="R23" s="72">
        <v>0.21012562380104391</v>
      </c>
      <c r="S23" s="72">
        <v>0.8</v>
      </c>
      <c r="T23" s="72">
        <v>11.688311688311694</v>
      </c>
      <c r="U23" s="72">
        <v>0</v>
      </c>
      <c r="V23" s="72">
        <v>16.666666666666664</v>
      </c>
      <c r="W23" s="72">
        <v>0</v>
      </c>
      <c r="X23" s="72">
        <v>16.666666666666664</v>
      </c>
      <c r="Y23" s="72">
        <v>8.3333333333333321</v>
      </c>
      <c r="Z23" s="72">
        <v>75</v>
      </c>
      <c r="AA23" s="72">
        <v>0</v>
      </c>
      <c r="AB23" s="72">
        <v>83.333333333333329</v>
      </c>
      <c r="AC23" s="72">
        <v>75</v>
      </c>
      <c r="AD23" s="72">
        <v>0.17892857142857141</v>
      </c>
      <c r="AE23" s="72">
        <v>0.15009476724202997</v>
      </c>
      <c r="AF23" s="72">
        <v>0.53</v>
      </c>
      <c r="AG23" s="72">
        <v>66.666666666666657</v>
      </c>
      <c r="AH23" s="72">
        <v>8.3333333333333329E-2</v>
      </c>
      <c r="AI23" s="72">
        <v>25</v>
      </c>
      <c r="AJ23" s="72">
        <v>66.666666666666657</v>
      </c>
      <c r="AK23" s="72">
        <v>0.5</v>
      </c>
      <c r="AL23" s="72">
        <v>25</v>
      </c>
      <c r="AM23" s="72">
        <v>0.29166666666666669</v>
      </c>
      <c r="AN23" s="72">
        <v>0.41666666666666669</v>
      </c>
      <c r="AO23" s="72">
        <v>0</v>
      </c>
      <c r="AP23" s="72">
        <v>0.5</v>
      </c>
      <c r="AQ23" s="72">
        <v>0.75</v>
      </c>
      <c r="AR23" s="72">
        <v>33.333333333333329</v>
      </c>
      <c r="AS23" s="72">
        <v>62.5</v>
      </c>
      <c r="AT23" s="72">
        <v>4.1666666666666661</v>
      </c>
      <c r="AU23" s="72">
        <v>25.625</v>
      </c>
      <c r="AV23" s="72">
        <v>0.33333333333333331</v>
      </c>
      <c r="AW23" s="72">
        <v>10.18018018018018</v>
      </c>
      <c r="AX23" s="72">
        <v>7.2191475919268333</v>
      </c>
      <c r="AY23" s="72">
        <v>89.819819819819827</v>
      </c>
    </row>
    <row r="24" spans="1:51" x14ac:dyDescent="0.25">
      <c r="A24" s="2" t="s">
        <v>3</v>
      </c>
      <c r="B24" s="2">
        <v>75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885</v>
      </c>
      <c r="K24" s="79">
        <v>16.100000000000001</v>
      </c>
      <c r="L24" s="79">
        <v>8.0299999999999994</v>
      </c>
      <c r="M24" s="79">
        <v>11.66</v>
      </c>
      <c r="N24" s="72">
        <v>0</v>
      </c>
      <c r="O24" s="72">
        <v>1.6999999999999993</v>
      </c>
      <c r="P24" s="72">
        <v>0.49956502819083182</v>
      </c>
      <c r="Q24" s="72">
        <v>0.29125000000000006</v>
      </c>
      <c r="R24" s="72">
        <v>0.12480637177156696</v>
      </c>
      <c r="S24" s="72">
        <v>0.5</v>
      </c>
      <c r="T24" s="72">
        <v>5.8369098712446315</v>
      </c>
      <c r="U24" s="72">
        <v>0</v>
      </c>
      <c r="V24" s="72">
        <v>20.833333333333336</v>
      </c>
      <c r="W24" s="72">
        <v>0</v>
      </c>
      <c r="X24" s="72">
        <v>20.833333333333336</v>
      </c>
      <c r="Y24" s="72">
        <v>0</v>
      </c>
      <c r="Z24" s="72">
        <v>79.166666666666657</v>
      </c>
      <c r="AA24" s="72">
        <v>0</v>
      </c>
      <c r="AB24" s="72">
        <v>79.166666666666657</v>
      </c>
      <c r="AC24" s="72">
        <v>79.166666666666657</v>
      </c>
      <c r="AD24" s="72">
        <v>0.40499999999999997</v>
      </c>
      <c r="AE24" s="72">
        <v>0.25901149882146002</v>
      </c>
      <c r="AF24" s="72">
        <v>0.96</v>
      </c>
      <c r="AG24" s="72">
        <v>12.5</v>
      </c>
      <c r="AH24" s="72">
        <v>0.79166666666666663</v>
      </c>
      <c r="AI24" s="72">
        <v>8.3333333333333321</v>
      </c>
      <c r="AJ24" s="72">
        <v>79.166666666666657</v>
      </c>
      <c r="AK24" s="72">
        <v>1.3333333333333333</v>
      </c>
      <c r="AL24" s="72">
        <v>33.333333333333329</v>
      </c>
      <c r="AM24" s="72">
        <v>0.25</v>
      </c>
      <c r="AN24" s="72">
        <v>0.625</v>
      </c>
      <c r="AO24" s="72">
        <v>0.33333333333333331</v>
      </c>
      <c r="AP24" s="72">
        <v>0</v>
      </c>
      <c r="AQ24" s="72">
        <v>0.33333333333333331</v>
      </c>
      <c r="AR24" s="72">
        <v>0</v>
      </c>
      <c r="AS24" s="72">
        <v>95.833333333333343</v>
      </c>
      <c r="AT24" s="72">
        <v>4.1666666666666661</v>
      </c>
      <c r="AU24" s="72">
        <v>41.666666666666664</v>
      </c>
      <c r="AV24" s="72">
        <v>0.20833333333333334</v>
      </c>
      <c r="AW24" s="72">
        <v>97.972972972972968</v>
      </c>
      <c r="AX24" s="72">
        <v>2.598076211353316</v>
      </c>
      <c r="AY24" s="72">
        <v>2.0270270270270316</v>
      </c>
    </row>
    <row r="25" spans="1:51" x14ac:dyDescent="0.25">
      <c r="A25" s="2" t="s">
        <v>3</v>
      </c>
      <c r="B25" s="2">
        <v>84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430</v>
      </c>
      <c r="K25" s="79">
        <v>15.6</v>
      </c>
      <c r="L25" s="79">
        <v>7.99</v>
      </c>
      <c r="M25" s="79">
        <v>10.52</v>
      </c>
      <c r="N25" s="72">
        <v>0</v>
      </c>
      <c r="O25" s="72">
        <v>2.1166666666666667</v>
      </c>
      <c r="P25" s="72">
        <v>0.35590260840104421</v>
      </c>
      <c r="Q25" s="72">
        <v>0.16371428571428576</v>
      </c>
      <c r="R25" s="72">
        <v>9.8102159066176281E-2</v>
      </c>
      <c r="S25" s="72">
        <v>0.48</v>
      </c>
      <c r="T25" s="72">
        <v>12.929028504944732</v>
      </c>
      <c r="U25" s="72">
        <v>0</v>
      </c>
      <c r="V25" s="72">
        <v>65.714285714285708</v>
      </c>
      <c r="W25" s="72">
        <v>17.142857142857142</v>
      </c>
      <c r="X25" s="72">
        <v>82.857142857142847</v>
      </c>
      <c r="Y25" s="72">
        <v>0</v>
      </c>
      <c r="Z25" s="72">
        <v>17.142857142857142</v>
      </c>
      <c r="AA25" s="72">
        <v>0</v>
      </c>
      <c r="AB25" s="72">
        <v>17.142857142857142</v>
      </c>
      <c r="AC25" s="72">
        <v>65.714285714285708</v>
      </c>
      <c r="AD25" s="72">
        <v>0.20942857142857141</v>
      </c>
      <c r="AE25" s="72">
        <v>0.12564990712158872</v>
      </c>
      <c r="AF25" s="72">
        <v>0.56000000000000005</v>
      </c>
      <c r="AG25" s="72">
        <v>8.3333333333333321</v>
      </c>
      <c r="AH25" s="72">
        <v>0.75</v>
      </c>
      <c r="AI25" s="72">
        <v>16.666666666666664</v>
      </c>
      <c r="AJ25" s="72">
        <v>75</v>
      </c>
      <c r="AK25" s="72">
        <v>0.25</v>
      </c>
      <c r="AL25" s="72">
        <v>8.3333333333333321</v>
      </c>
      <c r="AM25" s="72">
        <v>0.79166666666666663</v>
      </c>
      <c r="AN25" s="72">
        <v>1.8333333333333333</v>
      </c>
      <c r="AO25" s="72">
        <v>0.58333333333333337</v>
      </c>
      <c r="AP25" s="72">
        <v>0.16666666666666666</v>
      </c>
      <c r="AQ25" s="72">
        <v>0.5</v>
      </c>
      <c r="AR25" s="72">
        <v>20.833333333333336</v>
      </c>
      <c r="AS25" s="72">
        <v>50</v>
      </c>
      <c r="AT25" s="72">
        <v>29.166666666666668</v>
      </c>
      <c r="AU25" s="72">
        <v>36.666666666666664</v>
      </c>
      <c r="AV25" s="72">
        <v>0.79166666666666663</v>
      </c>
      <c r="AW25" s="72">
        <v>35.472972972972968</v>
      </c>
      <c r="AX25" s="72">
        <v>13.666869917187817</v>
      </c>
      <c r="AY25" s="72">
        <v>64.527027027027032</v>
      </c>
    </row>
    <row r="26" spans="1:51" x14ac:dyDescent="0.25">
      <c r="A26" s="2" t="s">
        <v>3</v>
      </c>
      <c r="B26" s="2">
        <v>85</v>
      </c>
      <c r="C26" s="16">
        <v>0</v>
      </c>
      <c r="D26" s="16">
        <v>0</v>
      </c>
      <c r="E26" s="16">
        <v>0</v>
      </c>
      <c r="F26" s="16">
        <v>0</v>
      </c>
      <c r="G26" s="16">
        <v>1</v>
      </c>
      <c r="H26" s="16">
        <v>45</v>
      </c>
      <c r="I26" s="16">
        <v>101</v>
      </c>
      <c r="J26" s="16">
        <v>1866</v>
      </c>
      <c r="K26" s="79">
        <v>15.9</v>
      </c>
      <c r="L26" s="79">
        <v>8.11</v>
      </c>
      <c r="M26" s="79">
        <v>11.78</v>
      </c>
      <c r="N26" s="72">
        <v>3.2154340836012865</v>
      </c>
      <c r="O26" s="72">
        <v>3.5304347826086957</v>
      </c>
      <c r="P26" s="72">
        <v>1.0742586376442869</v>
      </c>
      <c r="Q26" s="72">
        <v>0.24800000000000005</v>
      </c>
      <c r="R26" s="72">
        <v>0.16021676493022147</v>
      </c>
      <c r="S26" s="72">
        <v>0.68</v>
      </c>
      <c r="T26" s="72">
        <v>14.235624123422157</v>
      </c>
      <c r="U26" s="72">
        <v>0</v>
      </c>
      <c r="V26" s="72">
        <v>0</v>
      </c>
      <c r="W26" s="72">
        <v>0</v>
      </c>
      <c r="X26" s="72">
        <v>0</v>
      </c>
      <c r="Y26" s="72">
        <v>5.7142857142857144</v>
      </c>
      <c r="Z26" s="72">
        <v>94.285714285714278</v>
      </c>
      <c r="AA26" s="72">
        <v>0</v>
      </c>
      <c r="AB26" s="72">
        <v>99.999999999999986</v>
      </c>
      <c r="AC26" s="72">
        <v>94.285714285714278</v>
      </c>
      <c r="AD26" s="72">
        <v>0.20399999999999996</v>
      </c>
      <c r="AE26" s="72">
        <v>0.18137059882364359</v>
      </c>
      <c r="AF26" s="72">
        <v>0.67</v>
      </c>
      <c r="AG26" s="72">
        <v>54.166666666666664</v>
      </c>
      <c r="AH26" s="72">
        <v>0.13043478260869565</v>
      </c>
      <c r="AI26" s="72">
        <v>29.166666666666668</v>
      </c>
      <c r="AJ26" s="72">
        <v>54.166666666666664</v>
      </c>
      <c r="AK26" s="72">
        <v>1</v>
      </c>
      <c r="AL26" s="72">
        <v>33.333333333333329</v>
      </c>
      <c r="AM26" s="72">
        <v>0.21739130434782608</v>
      </c>
      <c r="AN26" s="72">
        <v>0.65217391304347827</v>
      </c>
      <c r="AO26" s="72">
        <v>0.75</v>
      </c>
      <c r="AP26" s="72">
        <v>0.75</v>
      </c>
      <c r="AQ26" s="72">
        <v>0.66666666666666663</v>
      </c>
      <c r="AR26" s="72">
        <v>33.333333333333329</v>
      </c>
      <c r="AS26" s="72">
        <v>50</v>
      </c>
      <c r="AT26" s="72">
        <v>16.666666666666664</v>
      </c>
      <c r="AU26" s="72">
        <v>30.416666666666668</v>
      </c>
      <c r="AV26" s="72">
        <v>0.625</v>
      </c>
      <c r="AW26" s="72">
        <v>8.9189189189189175</v>
      </c>
      <c r="AX26" s="72">
        <v>4.7354131742683743</v>
      </c>
      <c r="AY26" s="72">
        <v>91.081081081081081</v>
      </c>
    </row>
    <row r="27" spans="1:51" x14ac:dyDescent="0.25">
      <c r="A27" s="2" t="s">
        <v>3</v>
      </c>
      <c r="B27" s="2">
        <v>86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14</v>
      </c>
      <c r="J27" s="16">
        <v>1468</v>
      </c>
      <c r="K27" s="80">
        <v>15.6</v>
      </c>
      <c r="L27" s="80">
        <v>8.39</v>
      </c>
      <c r="M27" s="80">
        <v>11.56</v>
      </c>
      <c r="N27" s="72">
        <v>0.57220708446866475</v>
      </c>
      <c r="O27" s="72">
        <v>2.8583333333333338</v>
      </c>
      <c r="P27" s="72">
        <v>0.84024668565464744</v>
      </c>
      <c r="Q27" s="72">
        <v>0.22361111111111112</v>
      </c>
      <c r="R27" s="72">
        <v>0.12226792074965714</v>
      </c>
      <c r="S27" s="72">
        <v>0.56000000000000005</v>
      </c>
      <c r="T27" s="72">
        <v>12.782608695652176</v>
      </c>
      <c r="U27" s="72">
        <v>3.3333333333333335</v>
      </c>
      <c r="V27" s="72">
        <v>0</v>
      </c>
      <c r="W27" s="72">
        <v>6.666666666666667</v>
      </c>
      <c r="X27" s="72">
        <v>10</v>
      </c>
      <c r="Y27" s="72">
        <v>0</v>
      </c>
      <c r="Z27" s="72">
        <v>90</v>
      </c>
      <c r="AA27" s="72">
        <v>0</v>
      </c>
      <c r="AB27" s="72">
        <v>90</v>
      </c>
      <c r="AC27" s="72">
        <v>90</v>
      </c>
      <c r="AD27" s="72">
        <v>0.23194444444444443</v>
      </c>
      <c r="AE27" s="72">
        <v>0.22565231719166601</v>
      </c>
      <c r="AF27" s="72">
        <v>0.92</v>
      </c>
      <c r="AG27" s="72">
        <v>37.5</v>
      </c>
      <c r="AH27" s="72">
        <v>0.33333333333333331</v>
      </c>
      <c r="AI27" s="72">
        <v>29.166666666666668</v>
      </c>
      <c r="AJ27" s="72">
        <v>37.5</v>
      </c>
      <c r="AK27" s="72">
        <v>1.75</v>
      </c>
      <c r="AL27" s="72">
        <v>58.333333333333336</v>
      </c>
      <c r="AM27" s="72">
        <v>0</v>
      </c>
      <c r="AN27" s="72">
        <v>0.375</v>
      </c>
      <c r="AO27" s="72">
        <v>0</v>
      </c>
      <c r="AP27" s="72">
        <v>0.41666666666666669</v>
      </c>
      <c r="AQ27" s="72">
        <v>0.66666666666666663</v>
      </c>
      <c r="AR27" s="72">
        <v>33.333333333333329</v>
      </c>
      <c r="AS27" s="72">
        <v>54.166666666666664</v>
      </c>
      <c r="AT27" s="72">
        <v>12.5</v>
      </c>
      <c r="AU27" s="72">
        <v>29.166666666666668</v>
      </c>
      <c r="AV27" s="72">
        <v>1.6666666666666667</v>
      </c>
      <c r="AW27" s="72">
        <v>64.26426426426427</v>
      </c>
      <c r="AX27" s="72">
        <v>16.030526434829824</v>
      </c>
      <c r="AY27" s="72">
        <v>35.73573573573573</v>
      </c>
    </row>
    <row r="28" spans="1:51" x14ac:dyDescent="0.25">
      <c r="A28" s="2" t="s">
        <v>3</v>
      </c>
      <c r="B28" s="2">
        <v>93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5</v>
      </c>
      <c r="J28" s="16">
        <v>1239</v>
      </c>
      <c r="K28" s="79">
        <v>15.7</v>
      </c>
      <c r="L28" s="79">
        <v>8.5399999999999991</v>
      </c>
      <c r="M28" s="79">
        <v>11.63</v>
      </c>
      <c r="N28" s="72">
        <v>0</v>
      </c>
      <c r="O28" s="72">
        <v>1.6333333333333335</v>
      </c>
      <c r="P28" s="72">
        <v>0.74813778472119363</v>
      </c>
      <c r="Q28" s="72">
        <v>0.17517241379310347</v>
      </c>
      <c r="R28" s="72">
        <v>0.14497834049202887</v>
      </c>
      <c r="S28" s="72">
        <v>0.68</v>
      </c>
      <c r="T28" s="72">
        <v>9.3241469816272957</v>
      </c>
      <c r="U28" s="72">
        <v>0</v>
      </c>
      <c r="V28" s="72">
        <v>14.814814814814813</v>
      </c>
      <c r="W28" s="72">
        <v>7.4074074074074066</v>
      </c>
      <c r="X28" s="72">
        <v>22.222222222222221</v>
      </c>
      <c r="Y28" s="72">
        <v>11.111111111111111</v>
      </c>
      <c r="Z28" s="72">
        <v>66.666666666666657</v>
      </c>
      <c r="AA28" s="72">
        <v>0</v>
      </c>
      <c r="AB28" s="72">
        <v>77.777777777777771</v>
      </c>
      <c r="AC28" s="72">
        <v>66.666666666666657</v>
      </c>
      <c r="AD28" s="72">
        <v>0.17034482758620684</v>
      </c>
      <c r="AE28" s="72">
        <v>0.16145505253830794</v>
      </c>
      <c r="AF28" s="72">
        <v>0.56000000000000005</v>
      </c>
      <c r="AG28" s="72">
        <v>29.166666666666668</v>
      </c>
      <c r="AH28" s="72">
        <v>0.45833333333333331</v>
      </c>
      <c r="AI28" s="72">
        <v>25</v>
      </c>
      <c r="AJ28" s="72">
        <v>45.833333333333329</v>
      </c>
      <c r="AK28" s="72">
        <v>1.3333333333333333</v>
      </c>
      <c r="AL28" s="72">
        <v>50</v>
      </c>
      <c r="AM28" s="72">
        <v>4.1666666666666664E-2</v>
      </c>
      <c r="AN28" s="72">
        <v>0.54166666666666663</v>
      </c>
      <c r="AO28" s="72">
        <v>0.16666666666666666</v>
      </c>
      <c r="AP28" s="72">
        <v>0</v>
      </c>
      <c r="AQ28" s="72">
        <v>0.5</v>
      </c>
      <c r="AR28" s="72">
        <v>37.5</v>
      </c>
      <c r="AS28" s="72">
        <v>62.5</v>
      </c>
      <c r="AT28" s="72">
        <v>0</v>
      </c>
      <c r="AU28" s="72">
        <v>23.125</v>
      </c>
      <c r="AV28" s="72">
        <v>4.5454545454545456E-2</v>
      </c>
      <c r="AW28" s="72">
        <v>34.45945945945946</v>
      </c>
      <c r="AX28" s="72">
        <v>14.065593094175201</v>
      </c>
      <c r="AY28" s="72">
        <v>65.540540540540547</v>
      </c>
    </row>
    <row r="29" spans="1:51" x14ac:dyDescent="0.25">
      <c r="A29" s="2" t="s">
        <v>3</v>
      </c>
      <c r="B29" s="2">
        <v>96</v>
      </c>
      <c r="C29" s="16">
        <v>1</v>
      </c>
      <c r="D29" s="16">
        <v>164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4596</v>
      </c>
      <c r="K29" s="79">
        <v>17.600000000000001</v>
      </c>
      <c r="L29" s="79">
        <v>8.4700000000000006</v>
      </c>
      <c r="M29" s="79">
        <v>8.81</v>
      </c>
      <c r="N29" s="72">
        <v>0</v>
      </c>
      <c r="O29" s="72">
        <v>4.8374999999999995</v>
      </c>
      <c r="P29" s="72">
        <v>1.2218348639577328</v>
      </c>
      <c r="Q29" s="72">
        <v>0.28104166666666669</v>
      </c>
      <c r="R29" s="72">
        <v>0.1459268190732009</v>
      </c>
      <c r="S29" s="72">
        <v>0.84</v>
      </c>
      <c r="T29" s="72">
        <v>17.212750185322459</v>
      </c>
      <c r="U29" s="72">
        <v>0</v>
      </c>
      <c r="V29" s="72">
        <v>19.148936170212767</v>
      </c>
      <c r="W29" s="72">
        <v>2.1276595744680851</v>
      </c>
      <c r="X29" s="72">
        <v>21.276595744680854</v>
      </c>
      <c r="Y29" s="72">
        <v>0</v>
      </c>
      <c r="Z29" s="72">
        <v>74.468085106382972</v>
      </c>
      <c r="AA29" s="72">
        <v>4.2553191489361701</v>
      </c>
      <c r="AB29" s="72">
        <v>78.723404255319139</v>
      </c>
      <c r="AC29" s="72">
        <v>74.468085106382972</v>
      </c>
      <c r="AD29" s="72">
        <v>0.291875</v>
      </c>
      <c r="AE29" s="72">
        <v>0.23431798952015176</v>
      </c>
      <c r="AF29" s="72">
        <v>0.89</v>
      </c>
      <c r="AG29" s="72">
        <v>33.333333333333329</v>
      </c>
      <c r="AH29" s="72">
        <v>0.45833333333333331</v>
      </c>
      <c r="AI29" s="72">
        <v>20.833333333333336</v>
      </c>
      <c r="AJ29" s="72">
        <v>45.833333333333329</v>
      </c>
      <c r="AK29" s="72">
        <v>1</v>
      </c>
      <c r="AL29" s="72">
        <v>41.666666666666671</v>
      </c>
      <c r="AM29" s="72">
        <v>0.29166666666666669</v>
      </c>
      <c r="AN29" s="72">
        <v>0.625</v>
      </c>
      <c r="AO29" s="72">
        <v>0</v>
      </c>
      <c r="AP29" s="72">
        <v>0.33333333333333331</v>
      </c>
      <c r="AQ29" s="72">
        <v>0.33333333333333331</v>
      </c>
      <c r="AR29" s="72">
        <v>8.3333333333333321</v>
      </c>
      <c r="AS29" s="72">
        <v>66.666666666666657</v>
      </c>
      <c r="AT29" s="72">
        <v>25</v>
      </c>
      <c r="AU29" s="72">
        <v>42.5</v>
      </c>
      <c r="AV29" s="72">
        <v>1.7916666666666667</v>
      </c>
      <c r="AW29" s="72">
        <v>40.015015015015017</v>
      </c>
      <c r="AX29" s="72">
        <v>14.583394557694612</v>
      </c>
      <c r="AY29" s="72">
        <v>59.984984984984983</v>
      </c>
    </row>
    <row r="30" spans="1:51" x14ac:dyDescent="0.25">
      <c r="A30" s="2" t="s">
        <v>3</v>
      </c>
      <c r="B30" s="2">
        <v>108</v>
      </c>
      <c r="C30" s="16">
        <v>1</v>
      </c>
      <c r="D30" s="16">
        <v>1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2324</v>
      </c>
      <c r="K30" s="79">
        <v>17.7</v>
      </c>
      <c r="L30" s="79">
        <v>7.97</v>
      </c>
      <c r="M30" s="79">
        <v>12.27</v>
      </c>
      <c r="N30" s="72">
        <v>0</v>
      </c>
      <c r="O30" s="72">
        <v>2.9666666666666668</v>
      </c>
      <c r="P30" s="72">
        <v>1.0639003985199986</v>
      </c>
      <c r="Q30" s="72">
        <v>0.35972972972972972</v>
      </c>
      <c r="R30" s="72">
        <v>0.28296531478145764</v>
      </c>
      <c r="S30" s="72">
        <v>1.3</v>
      </c>
      <c r="T30" s="72">
        <v>8.2469321312296522</v>
      </c>
      <c r="U30" s="72">
        <v>0</v>
      </c>
      <c r="V30" s="72">
        <v>8.1081081081081088</v>
      </c>
      <c r="W30" s="72">
        <v>2.7027027027027026</v>
      </c>
      <c r="X30" s="72">
        <v>10.810810810810811</v>
      </c>
      <c r="Y30" s="72">
        <v>8.1081081081081088</v>
      </c>
      <c r="Z30" s="72">
        <v>81.081081081081081</v>
      </c>
      <c r="AA30" s="72">
        <v>0</v>
      </c>
      <c r="AB30" s="72">
        <v>89.189189189189193</v>
      </c>
      <c r="AC30" s="72">
        <v>81.081081081081081</v>
      </c>
      <c r="AD30" s="72">
        <v>0.25972972972972974</v>
      </c>
      <c r="AE30" s="72">
        <v>0.24537371142454983</v>
      </c>
      <c r="AF30" s="72">
        <v>1.01</v>
      </c>
      <c r="AG30" s="72">
        <v>25</v>
      </c>
      <c r="AH30" s="72">
        <v>0.39130434782608697</v>
      </c>
      <c r="AI30" s="72">
        <v>33.333333333333329</v>
      </c>
      <c r="AJ30" s="72">
        <v>37.5</v>
      </c>
      <c r="AK30" s="72">
        <v>1.4166666666666667</v>
      </c>
      <c r="AL30" s="72">
        <v>41.666666666666671</v>
      </c>
      <c r="AM30" s="72">
        <v>8.3333333333333329E-2</v>
      </c>
      <c r="AN30" s="72">
        <v>4.1666666666666664E-2</v>
      </c>
      <c r="AO30" s="72">
        <v>1.0833333333333333</v>
      </c>
      <c r="AP30" s="72">
        <v>8.3333333333333329E-2</v>
      </c>
      <c r="AQ30" s="72">
        <v>0.91666666666666663</v>
      </c>
      <c r="AR30" s="72">
        <v>16.666666666666664</v>
      </c>
      <c r="AS30" s="72">
        <v>79.166666666666657</v>
      </c>
      <c r="AT30" s="72">
        <v>4.1666666666666661</v>
      </c>
      <c r="AU30" s="72">
        <v>33.541666666666664</v>
      </c>
      <c r="AV30" s="72">
        <v>0.91666666666666663</v>
      </c>
      <c r="AW30" s="72">
        <v>100</v>
      </c>
      <c r="AX30" s="72">
        <v>0</v>
      </c>
      <c r="AY30" s="72">
        <v>0</v>
      </c>
    </row>
    <row r="31" spans="1:51" x14ac:dyDescent="0.25">
      <c r="A31" s="2" t="s">
        <v>3</v>
      </c>
      <c r="B31" s="2">
        <v>109</v>
      </c>
      <c r="C31" s="16">
        <v>1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16">
        <v>21</v>
      </c>
      <c r="J31" s="16">
        <v>1454</v>
      </c>
      <c r="K31" s="79">
        <v>13.6</v>
      </c>
      <c r="L31" s="79">
        <v>8.9499999999999993</v>
      </c>
      <c r="M31" s="79">
        <v>11.36</v>
      </c>
      <c r="N31" s="72">
        <v>0.82530949105914719</v>
      </c>
      <c r="O31" s="72">
        <v>3.7708333333333335</v>
      </c>
      <c r="P31" s="72">
        <v>1.404798969578045</v>
      </c>
      <c r="Q31" s="72">
        <v>0.22931034482758619</v>
      </c>
      <c r="R31" s="72">
        <v>0.191943649366213</v>
      </c>
      <c r="S31" s="72">
        <v>0.8</v>
      </c>
      <c r="T31" s="72">
        <v>16.444235588972433</v>
      </c>
      <c r="U31" s="72">
        <v>0</v>
      </c>
      <c r="V31" s="72">
        <v>0</v>
      </c>
      <c r="W31" s="72">
        <v>0</v>
      </c>
      <c r="X31" s="72">
        <v>0</v>
      </c>
      <c r="Y31" s="72">
        <v>3.5714285714285712</v>
      </c>
      <c r="Z31" s="72">
        <v>92.857142857142861</v>
      </c>
      <c r="AA31" s="72">
        <v>3.5714285714285712</v>
      </c>
      <c r="AB31" s="72">
        <v>100</v>
      </c>
      <c r="AC31" s="72">
        <v>92.857142857142861</v>
      </c>
      <c r="AD31" s="72">
        <v>0.23724137931034484</v>
      </c>
      <c r="AE31" s="72">
        <v>0.19316714730520188</v>
      </c>
      <c r="AF31" s="72">
        <v>0.71</v>
      </c>
      <c r="AG31" s="72">
        <v>33.333333333333329</v>
      </c>
      <c r="AH31" s="72">
        <v>0.5</v>
      </c>
      <c r="AI31" s="72">
        <v>16.666666666666664</v>
      </c>
      <c r="AJ31" s="72">
        <v>50</v>
      </c>
      <c r="AK31" s="72">
        <v>1.0833333333333333</v>
      </c>
      <c r="AL31" s="72">
        <v>25</v>
      </c>
      <c r="AM31" s="72">
        <v>0</v>
      </c>
      <c r="AN31" s="72">
        <v>0.25</v>
      </c>
      <c r="AO31" s="72">
        <v>8.3333333333333329E-2</v>
      </c>
      <c r="AP31" s="72">
        <v>0.33333333333333331</v>
      </c>
      <c r="AQ31" s="72">
        <v>0.58333333333333337</v>
      </c>
      <c r="AR31" s="72">
        <v>37.5</v>
      </c>
      <c r="AS31" s="72">
        <v>41.666666666666671</v>
      </c>
      <c r="AT31" s="72">
        <v>20.833333333333336</v>
      </c>
      <c r="AU31" s="72">
        <v>33.541666666666664</v>
      </c>
      <c r="AV31" s="72">
        <v>0.625</v>
      </c>
      <c r="AW31" s="72">
        <v>53.378378378378379</v>
      </c>
      <c r="AX31" s="72">
        <v>12.880494666632289</v>
      </c>
      <c r="AY31" s="72">
        <v>46.621621621621621</v>
      </c>
    </row>
    <row r="32" spans="1:51" x14ac:dyDescent="0.25">
      <c r="A32" s="2" t="s">
        <v>3</v>
      </c>
      <c r="B32" s="2">
        <v>117</v>
      </c>
      <c r="C32" s="16">
        <v>0</v>
      </c>
      <c r="D32" s="16">
        <v>0</v>
      </c>
      <c r="E32" s="16">
        <v>0</v>
      </c>
      <c r="F32" s="16">
        <v>0</v>
      </c>
      <c r="G32" s="16">
        <v>1</v>
      </c>
      <c r="H32" s="16">
        <v>23</v>
      </c>
      <c r="I32" s="16">
        <v>99</v>
      </c>
      <c r="J32" s="16">
        <v>2111</v>
      </c>
      <c r="K32" s="79">
        <v>12.4</v>
      </c>
      <c r="L32" s="79">
        <v>7.84</v>
      </c>
      <c r="M32" s="79">
        <v>12.06</v>
      </c>
      <c r="N32" s="72">
        <v>2.643297015632402</v>
      </c>
      <c r="O32" s="72">
        <v>3.5208333333333344</v>
      </c>
      <c r="P32" s="72">
        <v>0.95415756909781824</v>
      </c>
      <c r="Q32" s="72">
        <v>0.24071428571428574</v>
      </c>
      <c r="R32" s="72">
        <v>0.13765267102283646</v>
      </c>
      <c r="S32" s="72">
        <v>0.7</v>
      </c>
      <c r="T32" s="72">
        <v>14.626607319485661</v>
      </c>
      <c r="U32" s="72">
        <v>0</v>
      </c>
      <c r="V32" s="72">
        <v>12.195121951219512</v>
      </c>
      <c r="W32" s="72">
        <v>9.7560975609756095</v>
      </c>
      <c r="X32" s="72">
        <v>21.951219512195124</v>
      </c>
      <c r="Y32" s="72">
        <v>0</v>
      </c>
      <c r="Z32" s="72">
        <v>73.170731707317074</v>
      </c>
      <c r="AA32" s="72">
        <v>4.8780487804878048</v>
      </c>
      <c r="AB32" s="72">
        <v>78.048780487804876</v>
      </c>
      <c r="AC32" s="72">
        <v>73.170731707317074</v>
      </c>
      <c r="AD32" s="72">
        <v>0.18761904761904763</v>
      </c>
      <c r="AE32" s="72">
        <v>0.16558557619241257</v>
      </c>
      <c r="AF32" s="72">
        <v>0.6</v>
      </c>
      <c r="AG32" s="72">
        <v>29.166666666666668</v>
      </c>
      <c r="AH32" s="72">
        <v>0.33333333333333331</v>
      </c>
      <c r="AI32" s="72">
        <v>37.5</v>
      </c>
      <c r="AJ32" s="72">
        <v>33.333333333333329</v>
      </c>
      <c r="AK32" s="72">
        <v>1.25</v>
      </c>
      <c r="AL32" s="72">
        <v>33.333333333333329</v>
      </c>
      <c r="AM32" s="72">
        <v>8.3333333333333329E-2</v>
      </c>
      <c r="AN32" s="72">
        <v>0.58333333333333337</v>
      </c>
      <c r="AO32" s="72">
        <v>0.33333333333333331</v>
      </c>
      <c r="AP32" s="72">
        <v>0.41666666666666669</v>
      </c>
      <c r="AQ32" s="72">
        <v>0.75</v>
      </c>
      <c r="AR32" s="72">
        <v>37.5</v>
      </c>
      <c r="AS32" s="72">
        <v>50</v>
      </c>
      <c r="AT32" s="72">
        <v>12.5</v>
      </c>
      <c r="AU32" s="72">
        <v>27.916666666666668</v>
      </c>
      <c r="AV32" s="72">
        <v>0.29166666666666669</v>
      </c>
      <c r="AW32" s="72">
        <v>67.329093799682028</v>
      </c>
      <c r="AX32" s="72">
        <v>11.029897790836158</v>
      </c>
      <c r="AY32" s="72">
        <v>32.670906200317972</v>
      </c>
    </row>
    <row r="33" spans="1:51" x14ac:dyDescent="0.25">
      <c r="A33" s="2" t="s">
        <v>3</v>
      </c>
      <c r="B33" s="2">
        <v>118</v>
      </c>
      <c r="C33" s="16">
        <v>1</v>
      </c>
      <c r="D33" s="16">
        <v>13</v>
      </c>
      <c r="E33" s="16">
        <v>1</v>
      </c>
      <c r="F33" s="16">
        <v>1</v>
      </c>
      <c r="G33" s="16">
        <v>0</v>
      </c>
      <c r="H33" s="16">
        <v>0</v>
      </c>
      <c r="I33" s="16">
        <v>0</v>
      </c>
      <c r="J33" s="16">
        <v>3833</v>
      </c>
      <c r="K33" s="79">
        <v>20</v>
      </c>
      <c r="L33" s="79">
        <v>8.5</v>
      </c>
      <c r="M33" s="79">
        <v>12.23</v>
      </c>
      <c r="N33" s="72">
        <v>0</v>
      </c>
      <c r="O33" s="72">
        <v>5.4375</v>
      </c>
      <c r="P33" s="72">
        <v>0.82820523606379015</v>
      </c>
      <c r="Q33" s="72">
        <v>0.35043478260869565</v>
      </c>
      <c r="R33" s="72">
        <v>0.12379115965095985</v>
      </c>
      <c r="S33" s="72">
        <v>0.62</v>
      </c>
      <c r="T33" s="72">
        <v>15.516439205955335</v>
      </c>
      <c r="U33" s="72">
        <v>2.1739130434782608</v>
      </c>
      <c r="V33" s="72">
        <v>10.869565217391305</v>
      </c>
      <c r="W33" s="72">
        <v>8.695652173913043</v>
      </c>
      <c r="X33" s="72">
        <v>21.739130434782609</v>
      </c>
      <c r="Y33" s="72">
        <v>2.1739130434782608</v>
      </c>
      <c r="Z33" s="72">
        <v>76.08695652173914</v>
      </c>
      <c r="AA33" s="72">
        <v>0</v>
      </c>
      <c r="AB33" s="72">
        <v>78.260869565217405</v>
      </c>
      <c r="AC33" s="72">
        <v>76.08695652173914</v>
      </c>
      <c r="AD33" s="72">
        <v>0.3612765957446808</v>
      </c>
      <c r="AE33" s="72">
        <v>0.24158549680479588</v>
      </c>
      <c r="AF33" s="72">
        <v>1.04</v>
      </c>
      <c r="AG33" s="72">
        <v>16.666666666666664</v>
      </c>
      <c r="AH33" s="72">
        <v>0.77272727272727271</v>
      </c>
      <c r="AI33" s="72">
        <v>4.1666666666666661</v>
      </c>
      <c r="AJ33" s="72">
        <v>70.833333333333343</v>
      </c>
      <c r="AK33" s="72">
        <v>1.1000000000000001</v>
      </c>
      <c r="AL33" s="72">
        <v>8.3333333333333321</v>
      </c>
      <c r="AM33" s="72">
        <v>0.31818181818181818</v>
      </c>
      <c r="AN33" s="72">
        <v>0.43478260869565216</v>
      </c>
      <c r="AO33" s="72">
        <v>0</v>
      </c>
      <c r="AP33" s="72">
        <v>0</v>
      </c>
      <c r="AQ33" s="72">
        <v>0.66666666666666663</v>
      </c>
      <c r="AR33" s="72">
        <v>0</v>
      </c>
      <c r="AS33" s="72">
        <v>45.833333333333329</v>
      </c>
      <c r="AT33" s="72">
        <v>50</v>
      </c>
      <c r="AU33" s="72">
        <v>50.869565217391305</v>
      </c>
      <c r="AV33" s="72">
        <v>1.1666666666666667</v>
      </c>
      <c r="AW33" s="72">
        <v>38.438438438438439</v>
      </c>
      <c r="AX33" s="72">
        <v>14.658222677510807</v>
      </c>
      <c r="AY33" s="72">
        <v>61.561561561561561</v>
      </c>
    </row>
    <row r="34" spans="1:51" x14ac:dyDescent="0.25">
      <c r="A34" s="2" t="s">
        <v>3</v>
      </c>
      <c r="B34" s="2">
        <v>123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18</v>
      </c>
      <c r="J34" s="16">
        <v>3303</v>
      </c>
      <c r="K34" s="79">
        <v>14.3</v>
      </c>
      <c r="L34" s="79">
        <v>10.210000000000001</v>
      </c>
      <c r="M34" s="79">
        <v>9.65</v>
      </c>
      <c r="N34" s="72">
        <v>0.32697547683923706</v>
      </c>
      <c r="O34" s="72">
        <v>4.4541666666666666</v>
      </c>
      <c r="P34" s="72">
        <v>1.4631648742624193</v>
      </c>
      <c r="Q34" s="72">
        <v>0.30545454545454537</v>
      </c>
      <c r="R34" s="72">
        <v>0.18768422943566257</v>
      </c>
      <c r="S34" s="72">
        <v>0.8</v>
      </c>
      <c r="T34" s="72">
        <v>14.582093253968258</v>
      </c>
      <c r="U34" s="72">
        <v>0</v>
      </c>
      <c r="V34" s="72">
        <v>2.2727272727272729</v>
      </c>
      <c r="W34" s="72">
        <v>4.5454545454545459</v>
      </c>
      <c r="X34" s="72">
        <v>6.8181818181818183</v>
      </c>
      <c r="Y34" s="72">
        <v>2.2727272727272729</v>
      </c>
      <c r="Z34" s="72">
        <v>90.909090909090907</v>
      </c>
      <c r="AA34" s="72">
        <v>0</v>
      </c>
      <c r="AB34" s="72">
        <v>93.181818181818173</v>
      </c>
      <c r="AC34" s="72">
        <v>90.909090909090907</v>
      </c>
      <c r="AD34" s="72">
        <v>0.23454545454545447</v>
      </c>
      <c r="AE34" s="72">
        <v>0.21714269818303172</v>
      </c>
      <c r="AF34" s="72">
        <v>1.24</v>
      </c>
      <c r="AG34" s="72">
        <v>29.166666666666668</v>
      </c>
      <c r="AH34" s="72">
        <v>0.52173913043478259</v>
      </c>
      <c r="AI34" s="72">
        <v>16.666666666666664</v>
      </c>
      <c r="AJ34" s="72">
        <v>50</v>
      </c>
      <c r="AK34" s="72">
        <v>1.75</v>
      </c>
      <c r="AL34" s="72">
        <v>66.666666666666657</v>
      </c>
      <c r="AM34" s="72">
        <v>0.20833333333333334</v>
      </c>
      <c r="AN34" s="72">
        <v>0.625</v>
      </c>
      <c r="AO34" s="72">
        <v>0.25</v>
      </c>
      <c r="AP34" s="72">
        <v>0.16666666666666666</v>
      </c>
      <c r="AQ34" s="72">
        <v>0.33333333333333331</v>
      </c>
      <c r="AR34" s="72">
        <v>29.166666666666668</v>
      </c>
      <c r="AS34" s="72">
        <v>50</v>
      </c>
      <c r="AT34" s="72">
        <v>20.833333333333336</v>
      </c>
      <c r="AU34" s="72">
        <v>34.375</v>
      </c>
      <c r="AV34" s="72">
        <v>1.0833333333333333</v>
      </c>
      <c r="AW34" s="72">
        <v>11.208267090620033</v>
      </c>
      <c r="AX34" s="72">
        <v>7.2200577221782964</v>
      </c>
      <c r="AY34" s="72">
        <v>88.791732909379959</v>
      </c>
    </row>
    <row r="35" spans="1:51" x14ac:dyDescent="0.25">
      <c r="A35" s="2" t="s">
        <v>3</v>
      </c>
      <c r="B35" s="2">
        <v>128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1218</v>
      </c>
      <c r="K35" s="79">
        <v>15.7</v>
      </c>
      <c r="L35" s="79">
        <v>7.68</v>
      </c>
      <c r="M35" s="79">
        <v>11.04</v>
      </c>
      <c r="N35" s="72">
        <v>0</v>
      </c>
      <c r="O35" s="72">
        <v>3.1708333333333338</v>
      </c>
      <c r="P35" s="72">
        <v>0.78931955652881092</v>
      </c>
      <c r="Q35" s="72">
        <v>0.29918918918918913</v>
      </c>
      <c r="R35" s="72">
        <v>0.13544942431234827</v>
      </c>
      <c r="S35" s="72">
        <v>0.64</v>
      </c>
      <c r="T35" s="72">
        <v>10.598087925323702</v>
      </c>
      <c r="U35" s="72">
        <v>8.1081081081081088</v>
      </c>
      <c r="V35" s="72">
        <v>62.162162162162161</v>
      </c>
      <c r="W35" s="72">
        <v>13.513513513513514</v>
      </c>
      <c r="X35" s="72">
        <v>83.78378378378379</v>
      </c>
      <c r="Y35" s="72">
        <v>10.810810810810811</v>
      </c>
      <c r="Z35" s="72">
        <v>5.4054054054054053</v>
      </c>
      <c r="AA35" s="72">
        <v>0</v>
      </c>
      <c r="AB35" s="72">
        <v>16.216216216216218</v>
      </c>
      <c r="AC35" s="72">
        <v>62.162162162162161</v>
      </c>
      <c r="AD35" s="72">
        <v>1.2235135135135136</v>
      </c>
      <c r="AE35" s="72">
        <v>5.8779575138422482</v>
      </c>
      <c r="AF35" s="72">
        <v>36</v>
      </c>
      <c r="AG35" s="72">
        <v>4.1666666666666661</v>
      </c>
      <c r="AH35" s="72">
        <v>0.79166666666666663</v>
      </c>
      <c r="AI35" s="72">
        <v>16.666666666666664</v>
      </c>
      <c r="AJ35" s="72">
        <v>79.166666666666657</v>
      </c>
      <c r="AK35" s="72">
        <v>0.33333333333333331</v>
      </c>
      <c r="AL35" s="72">
        <v>8.3333333333333321</v>
      </c>
      <c r="AM35" s="72">
        <v>0.20833333333333334</v>
      </c>
      <c r="AN35" s="72">
        <v>0.70833333333333337</v>
      </c>
      <c r="AO35" s="72">
        <v>0.16666666666666666</v>
      </c>
      <c r="AP35" s="72">
        <v>0</v>
      </c>
      <c r="AQ35" s="72">
        <v>1.5</v>
      </c>
      <c r="AR35" s="72">
        <v>33.333333333333329</v>
      </c>
      <c r="AS35" s="72">
        <v>50</v>
      </c>
      <c r="AT35" s="72">
        <v>16.666666666666664</v>
      </c>
      <c r="AU35" s="72">
        <v>27.916666666666668</v>
      </c>
      <c r="AV35" s="72">
        <v>1.25</v>
      </c>
      <c r="AW35" s="72">
        <v>52.648648648648653</v>
      </c>
      <c r="AX35" s="72">
        <v>16.69610733075228</v>
      </c>
      <c r="AY35" s="72">
        <v>47.351351351351347</v>
      </c>
    </row>
    <row r="36" spans="1:51" x14ac:dyDescent="0.25">
      <c r="A36" s="2" t="s">
        <v>3</v>
      </c>
      <c r="B36" s="2">
        <v>130</v>
      </c>
      <c r="C36" s="16">
        <v>0</v>
      </c>
      <c r="D36" s="16">
        <v>0</v>
      </c>
      <c r="E36" s="16">
        <v>0</v>
      </c>
      <c r="F36" s="16">
        <v>0</v>
      </c>
      <c r="G36" s="16">
        <v>1</v>
      </c>
      <c r="H36" s="16">
        <v>17</v>
      </c>
      <c r="I36" s="16">
        <v>16</v>
      </c>
      <c r="J36" s="16">
        <v>1589</v>
      </c>
      <c r="K36" s="79">
        <v>11.2</v>
      </c>
      <c r="L36" s="79">
        <v>7.7</v>
      </c>
      <c r="M36" s="79">
        <v>7.4</v>
      </c>
      <c r="N36" s="72">
        <v>0.49087476400251728</v>
      </c>
      <c r="O36" s="72">
        <v>2.9250000000000003</v>
      </c>
      <c r="P36" s="72">
        <v>1.6141359244526752</v>
      </c>
      <c r="Q36" s="72">
        <v>0.28578947368421054</v>
      </c>
      <c r="R36" s="72">
        <v>0.19851654678051753</v>
      </c>
      <c r="S36" s="72">
        <v>0.78</v>
      </c>
      <c r="T36" s="72">
        <v>10.234806629834255</v>
      </c>
      <c r="U36" s="72">
        <v>0</v>
      </c>
      <c r="V36" s="72">
        <v>45.945945945945951</v>
      </c>
      <c r="W36" s="72">
        <v>0</v>
      </c>
      <c r="X36" s="72">
        <v>45.945945945945951</v>
      </c>
      <c r="Y36" s="72">
        <v>0</v>
      </c>
      <c r="Z36" s="72">
        <v>54.054054054054056</v>
      </c>
      <c r="AA36" s="72">
        <v>0</v>
      </c>
      <c r="AB36" s="72">
        <v>54.054054054054056</v>
      </c>
      <c r="AC36" s="72">
        <v>54.054054054054056</v>
      </c>
      <c r="AD36" s="72">
        <v>6.7368421052631577E-2</v>
      </c>
      <c r="AE36" s="72">
        <v>0.10983240821695954</v>
      </c>
      <c r="AF36" s="72">
        <v>0.46</v>
      </c>
      <c r="AG36" s="72">
        <v>16.666666666666664</v>
      </c>
      <c r="AH36" s="72">
        <v>0.20833333333333334</v>
      </c>
      <c r="AI36" s="72">
        <v>62.5</v>
      </c>
      <c r="AJ36" s="72">
        <v>41.666666666666671</v>
      </c>
      <c r="AK36" s="72">
        <v>1.3333333333333333</v>
      </c>
      <c r="AL36" s="72">
        <v>41.666666666666671</v>
      </c>
      <c r="AM36" s="72">
        <v>0.58333333333333337</v>
      </c>
      <c r="AN36" s="72">
        <v>0.79166666666666663</v>
      </c>
      <c r="AO36" s="72">
        <v>0</v>
      </c>
      <c r="AP36" s="72">
        <v>1.75</v>
      </c>
      <c r="AQ36" s="72">
        <v>1.0909090909090908</v>
      </c>
      <c r="AR36" s="72">
        <v>16.666666666666664</v>
      </c>
      <c r="AS36" s="72">
        <v>70.833333333333343</v>
      </c>
      <c r="AT36" s="72">
        <v>12.5</v>
      </c>
      <c r="AU36" s="72">
        <v>32.083333333333336</v>
      </c>
      <c r="AV36" s="72">
        <v>0.41666666666666669</v>
      </c>
      <c r="AW36" s="72">
        <v>9.0090090090090094</v>
      </c>
      <c r="AX36" s="72">
        <v>5.1301891368360035</v>
      </c>
      <c r="AY36" s="72">
        <v>90.990990990990994</v>
      </c>
    </row>
    <row r="37" spans="1:51" x14ac:dyDescent="0.25">
      <c r="A37" s="2" t="s">
        <v>3</v>
      </c>
      <c r="B37" s="2">
        <v>135</v>
      </c>
      <c r="C37" s="16">
        <v>0</v>
      </c>
      <c r="D37" s="16">
        <v>0</v>
      </c>
      <c r="E37" s="16">
        <v>1</v>
      </c>
      <c r="F37" s="16">
        <v>4</v>
      </c>
      <c r="G37" s="16">
        <v>0</v>
      </c>
      <c r="H37" s="16">
        <v>0</v>
      </c>
      <c r="I37" s="16">
        <v>0</v>
      </c>
      <c r="J37" s="16">
        <v>1591</v>
      </c>
      <c r="K37" s="79">
        <v>14.5</v>
      </c>
      <c r="L37" s="79">
        <v>7.78</v>
      </c>
      <c r="M37" s="79">
        <v>10.3</v>
      </c>
      <c r="N37" s="72">
        <v>0</v>
      </c>
      <c r="O37" s="72">
        <v>1.4083333333333334</v>
      </c>
      <c r="P37" s="72">
        <v>0.43028470520834372</v>
      </c>
      <c r="Q37" s="72">
        <v>0.21866666666666668</v>
      </c>
      <c r="R37" s="72">
        <v>0.11410017780315967</v>
      </c>
      <c r="S37" s="72">
        <v>0.56000000000000005</v>
      </c>
      <c r="T37" s="72">
        <v>6.4405487804878048</v>
      </c>
      <c r="U37" s="72">
        <v>0</v>
      </c>
      <c r="V37" s="72">
        <v>76.666666666666671</v>
      </c>
      <c r="W37" s="72">
        <v>0</v>
      </c>
      <c r="X37" s="72">
        <v>76.666666666666671</v>
      </c>
      <c r="Y37" s="72">
        <v>3.3333333333333335</v>
      </c>
      <c r="Z37" s="72">
        <v>20</v>
      </c>
      <c r="AA37" s="72">
        <v>0</v>
      </c>
      <c r="AB37" s="72">
        <v>23.333333333333332</v>
      </c>
      <c r="AC37" s="72">
        <v>76.666666666666671</v>
      </c>
      <c r="AD37" s="72">
        <v>0.19833333333333331</v>
      </c>
      <c r="AE37" s="72">
        <v>0.16712752375178155</v>
      </c>
      <c r="AF37" s="72">
        <v>0.9</v>
      </c>
      <c r="AG37" s="72">
        <v>20.833333333333336</v>
      </c>
      <c r="AH37" s="72">
        <v>0.41666666666666669</v>
      </c>
      <c r="AI37" s="72">
        <v>37.5</v>
      </c>
      <c r="AJ37" s="72">
        <v>41.666666666666671</v>
      </c>
      <c r="AK37" s="72">
        <v>0.58333333333333337</v>
      </c>
      <c r="AL37" s="72">
        <v>25</v>
      </c>
      <c r="AM37" s="72">
        <v>0.20833333333333334</v>
      </c>
      <c r="AN37" s="72">
        <v>0.45833333333333331</v>
      </c>
      <c r="AO37" s="72">
        <v>1.0833333333333333</v>
      </c>
      <c r="AP37" s="72">
        <v>0</v>
      </c>
      <c r="AQ37" s="72">
        <v>0.58333333333333337</v>
      </c>
      <c r="AR37" s="72">
        <v>0</v>
      </c>
      <c r="AS37" s="72">
        <v>66.666666666666657</v>
      </c>
      <c r="AT37" s="72">
        <v>33.333333333333329</v>
      </c>
      <c r="AU37" s="72">
        <v>42.708333333333336</v>
      </c>
      <c r="AV37" s="72">
        <v>0.58333333333333337</v>
      </c>
      <c r="AW37" s="72">
        <v>94.14414414414415</v>
      </c>
      <c r="AX37" s="72">
        <v>5.4116276928216598</v>
      </c>
      <c r="AY37" s="72">
        <v>5.8558558558558502</v>
      </c>
    </row>
    <row r="38" spans="1:51" x14ac:dyDescent="0.25">
      <c r="A38" s="2" t="s">
        <v>3</v>
      </c>
      <c r="B38" s="2">
        <v>149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298</v>
      </c>
      <c r="J38" s="16">
        <v>5436</v>
      </c>
      <c r="K38" s="79">
        <v>13.1</v>
      </c>
      <c r="L38" s="79">
        <v>8.1199999999999992</v>
      </c>
      <c r="M38" s="79">
        <v>11.52</v>
      </c>
      <c r="N38" s="72">
        <v>2.0088300220750552</v>
      </c>
      <c r="O38" s="72">
        <v>5.4333333333333327</v>
      </c>
      <c r="P38" s="72">
        <v>1.9113884474646861</v>
      </c>
      <c r="Q38" s="72">
        <v>0.39553191489361694</v>
      </c>
      <c r="R38" s="72">
        <v>0.25917770058598033</v>
      </c>
      <c r="S38" s="72">
        <v>0.98</v>
      </c>
      <c r="T38" s="72">
        <v>13.736776044468353</v>
      </c>
      <c r="U38" s="72">
        <v>2.1739130434782608</v>
      </c>
      <c r="V38" s="72">
        <v>30.434782608695656</v>
      </c>
      <c r="W38" s="72">
        <v>0</v>
      </c>
      <c r="X38" s="72">
        <v>32.608695652173914</v>
      </c>
      <c r="Y38" s="72">
        <v>0</v>
      </c>
      <c r="Z38" s="72">
        <v>65.217391304347828</v>
      </c>
      <c r="AA38" s="72">
        <v>2.1739130434782608</v>
      </c>
      <c r="AB38" s="72">
        <v>67.391304347826093</v>
      </c>
      <c r="AC38" s="72">
        <v>65.217391304347828</v>
      </c>
      <c r="AD38" s="72">
        <v>0.22574468085106375</v>
      </c>
      <c r="AE38" s="72">
        <v>0.27822218741307758</v>
      </c>
      <c r="AF38" s="72">
        <v>1.02</v>
      </c>
      <c r="AG38" s="72">
        <v>33.333333333333329</v>
      </c>
      <c r="AH38" s="72">
        <v>0.13043478260869565</v>
      </c>
      <c r="AI38" s="72">
        <v>50</v>
      </c>
      <c r="AJ38" s="72">
        <v>41.666666666666671</v>
      </c>
      <c r="AK38" s="72">
        <v>0.41666666666666669</v>
      </c>
      <c r="AL38" s="72">
        <v>8.3333333333333321</v>
      </c>
      <c r="AM38" s="72">
        <v>0.25</v>
      </c>
      <c r="AN38" s="72">
        <v>1.0833333333333333</v>
      </c>
      <c r="AO38" s="72">
        <v>0.66666666666666663</v>
      </c>
      <c r="AP38" s="72">
        <v>0.33333333333333331</v>
      </c>
      <c r="AQ38" s="72">
        <v>1.75</v>
      </c>
      <c r="AR38" s="72">
        <v>16.666666666666664</v>
      </c>
      <c r="AS38" s="72">
        <v>66.666666666666657</v>
      </c>
      <c r="AT38" s="72">
        <v>16.666666666666664</v>
      </c>
      <c r="AU38" s="72">
        <v>37.708333333333336</v>
      </c>
      <c r="AV38" s="72">
        <v>0.45833333333333331</v>
      </c>
      <c r="AW38" s="72">
        <v>53.753753753753756</v>
      </c>
      <c r="AX38" s="72">
        <v>11.997089594154021</v>
      </c>
      <c r="AY38" s="72">
        <v>46.246246246246244</v>
      </c>
    </row>
    <row r="39" spans="1:51" x14ac:dyDescent="0.25">
      <c r="A39" s="2" t="s">
        <v>3</v>
      </c>
      <c r="B39" s="2">
        <v>154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111</v>
      </c>
      <c r="J39" s="16">
        <v>4575</v>
      </c>
      <c r="K39" s="79">
        <v>15.4</v>
      </c>
      <c r="L39" s="79">
        <v>8.44</v>
      </c>
      <c r="M39" s="79">
        <v>14.32</v>
      </c>
      <c r="N39" s="72">
        <v>0.93114754098360653</v>
      </c>
      <c r="O39" s="72">
        <v>3.9208333333333338</v>
      </c>
      <c r="P39" s="72">
        <v>1.7987868294967622</v>
      </c>
      <c r="Q39" s="72">
        <v>0.3108108108108108</v>
      </c>
      <c r="R39" s="72">
        <v>0.22274023707721338</v>
      </c>
      <c r="S39" s="72">
        <v>1</v>
      </c>
      <c r="T39" s="72">
        <v>12.61485507246377</v>
      </c>
      <c r="U39" s="72">
        <v>0</v>
      </c>
      <c r="V39" s="72">
        <v>2.7027027027027026</v>
      </c>
      <c r="W39" s="72">
        <v>0</v>
      </c>
      <c r="X39" s="72">
        <v>2.7027027027027026</v>
      </c>
      <c r="Y39" s="72">
        <v>0</v>
      </c>
      <c r="Z39" s="72">
        <v>94.594594594594597</v>
      </c>
      <c r="AA39" s="72">
        <v>2.7027027027027026</v>
      </c>
      <c r="AB39" s="72">
        <v>97.297297297297305</v>
      </c>
      <c r="AC39" s="72">
        <v>94.594594594594597</v>
      </c>
      <c r="AD39" s="72">
        <v>0.23135135135135132</v>
      </c>
      <c r="AE39" s="72">
        <v>0.26200256744036948</v>
      </c>
      <c r="AF39" s="72">
        <v>0.97</v>
      </c>
      <c r="AG39" s="72">
        <v>41.666666666666671</v>
      </c>
      <c r="AH39" s="72">
        <v>0.20833333333333334</v>
      </c>
      <c r="AI39" s="72">
        <v>37.5</v>
      </c>
      <c r="AJ39" s="72">
        <v>41.666666666666671</v>
      </c>
      <c r="AK39" s="72">
        <v>0.75</v>
      </c>
      <c r="AL39" s="72">
        <v>8.3333333333333321</v>
      </c>
      <c r="AM39" s="72">
        <v>0</v>
      </c>
      <c r="AN39" s="72">
        <v>0.20833333333333334</v>
      </c>
      <c r="AO39" s="72">
        <v>1</v>
      </c>
      <c r="AP39" s="72">
        <v>0.41666666666666669</v>
      </c>
      <c r="AQ39" s="72">
        <v>1.5</v>
      </c>
      <c r="AR39" s="72">
        <v>16.666666666666664</v>
      </c>
      <c r="AS39" s="72">
        <v>62.5</v>
      </c>
      <c r="AT39" s="72">
        <v>20.833333333333336</v>
      </c>
      <c r="AU39" s="72">
        <v>38.75</v>
      </c>
      <c r="AV39" s="72">
        <v>0.25</v>
      </c>
      <c r="AW39" s="72">
        <v>89.348171701112889</v>
      </c>
      <c r="AX39" s="72">
        <v>10.741991171638094</v>
      </c>
      <c r="AY39" s="72">
        <v>10.651828298887111</v>
      </c>
    </row>
    <row r="40" spans="1:51" x14ac:dyDescent="0.25">
      <c r="A40" s="2" t="s">
        <v>3</v>
      </c>
      <c r="B40" s="2">
        <v>156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27</v>
      </c>
      <c r="J40" s="16">
        <v>1238</v>
      </c>
      <c r="K40" s="79">
        <v>10.5</v>
      </c>
      <c r="L40" s="79">
        <v>8.3800000000000008</v>
      </c>
      <c r="M40" s="79">
        <v>13.25</v>
      </c>
      <c r="N40" s="72">
        <v>0.33925686591276255</v>
      </c>
      <c r="O40" s="72">
        <v>3.3333333333333339</v>
      </c>
      <c r="P40" s="72">
        <v>1.4687074076463835</v>
      </c>
      <c r="Q40" s="72">
        <v>0.19700000000000004</v>
      </c>
      <c r="R40" s="72">
        <v>0.11987600431385922</v>
      </c>
      <c r="S40" s="72">
        <v>0.54</v>
      </c>
      <c r="T40" s="72">
        <v>16.920473773265652</v>
      </c>
      <c r="U40" s="72">
        <v>2.5</v>
      </c>
      <c r="V40" s="72">
        <v>5</v>
      </c>
      <c r="W40" s="72">
        <v>7.5</v>
      </c>
      <c r="X40" s="72">
        <v>15</v>
      </c>
      <c r="Y40" s="72">
        <v>2.5</v>
      </c>
      <c r="Z40" s="72">
        <v>82.5</v>
      </c>
      <c r="AA40" s="72">
        <v>0</v>
      </c>
      <c r="AB40" s="72">
        <v>85</v>
      </c>
      <c r="AC40" s="72">
        <v>82.5</v>
      </c>
      <c r="AD40" s="72">
        <v>0.26650000000000001</v>
      </c>
      <c r="AE40" s="72">
        <v>0.19515345704053463</v>
      </c>
      <c r="AF40" s="72">
        <v>0.8</v>
      </c>
      <c r="AG40" s="72">
        <v>62.5</v>
      </c>
      <c r="AH40" s="72">
        <v>0.25</v>
      </c>
      <c r="AI40" s="72">
        <v>12.5</v>
      </c>
      <c r="AJ40" s="72">
        <v>62.5</v>
      </c>
      <c r="AK40" s="72">
        <v>0.83333333333333337</v>
      </c>
      <c r="AL40" s="72">
        <v>16.666666666666664</v>
      </c>
      <c r="AM40" s="72">
        <v>0.66666666666666663</v>
      </c>
      <c r="AN40" s="72">
        <v>1.0833333333333333</v>
      </c>
      <c r="AO40" s="72">
        <v>8.3333333333333329E-2</v>
      </c>
      <c r="AP40" s="72">
        <v>0.75</v>
      </c>
      <c r="AQ40" s="72">
        <v>0.66666666666666663</v>
      </c>
      <c r="AR40" s="72">
        <v>29.166666666666668</v>
      </c>
      <c r="AS40" s="72">
        <v>50</v>
      </c>
      <c r="AT40" s="72">
        <v>20.833333333333336</v>
      </c>
      <c r="AU40" s="72">
        <v>30</v>
      </c>
      <c r="AV40" s="72">
        <v>0.58333333333333337</v>
      </c>
      <c r="AW40" s="72">
        <v>2.7777777777777777</v>
      </c>
      <c r="AX40" s="72">
        <v>2.1710578213147764</v>
      </c>
      <c r="AY40" s="72">
        <v>97.222222222222229</v>
      </c>
    </row>
    <row r="41" spans="1:51" x14ac:dyDescent="0.25">
      <c r="A41" s="2" t="s">
        <v>3</v>
      </c>
      <c r="B41" s="2">
        <v>157</v>
      </c>
      <c r="C41" s="16">
        <v>0</v>
      </c>
      <c r="D41" s="16">
        <v>0</v>
      </c>
      <c r="E41" s="16">
        <v>0</v>
      </c>
      <c r="F41" s="16">
        <v>0</v>
      </c>
      <c r="G41" s="16">
        <v>1</v>
      </c>
      <c r="H41" s="16">
        <v>23</v>
      </c>
      <c r="I41" s="16">
        <v>162</v>
      </c>
      <c r="J41" s="16">
        <v>3326</v>
      </c>
      <c r="K41" s="79">
        <v>14.8</v>
      </c>
      <c r="L41" s="79">
        <v>8.1999999999999993</v>
      </c>
      <c r="M41" s="79">
        <v>10.8</v>
      </c>
      <c r="N41" s="72">
        <v>2.8683102826217679</v>
      </c>
      <c r="O41" s="72">
        <v>5.7458333333333336</v>
      </c>
      <c r="P41" s="72">
        <v>2.3361021356965135</v>
      </c>
      <c r="Q41" s="72">
        <v>0.43208333333333332</v>
      </c>
      <c r="R41" s="72">
        <v>0.18403235531128329</v>
      </c>
      <c r="S41" s="72">
        <v>0.8</v>
      </c>
      <c r="T41" s="72">
        <v>13.297974927675989</v>
      </c>
      <c r="U41" s="72">
        <v>0</v>
      </c>
      <c r="V41" s="72">
        <v>45.833333333333329</v>
      </c>
      <c r="W41" s="72">
        <v>0</v>
      </c>
      <c r="X41" s="72">
        <v>45.833333333333329</v>
      </c>
      <c r="Y41" s="72">
        <v>0</v>
      </c>
      <c r="Z41" s="72">
        <v>50</v>
      </c>
      <c r="AA41" s="72">
        <v>4.1666666666666661</v>
      </c>
      <c r="AB41" s="72">
        <v>54.166666666666664</v>
      </c>
      <c r="AC41" s="72">
        <v>50</v>
      </c>
      <c r="AD41" s="72">
        <v>0.17812500000000001</v>
      </c>
      <c r="AE41" s="72">
        <v>0.2008985797901571</v>
      </c>
      <c r="AF41" s="72">
        <v>1.1000000000000001</v>
      </c>
      <c r="AG41" s="72">
        <v>8.3333333333333321</v>
      </c>
      <c r="AH41" s="72">
        <v>0.52173913043478259</v>
      </c>
      <c r="AI41" s="72">
        <v>37.5</v>
      </c>
      <c r="AJ41" s="72">
        <v>50</v>
      </c>
      <c r="AK41" s="72">
        <v>0.66666666666666663</v>
      </c>
      <c r="AL41" s="72">
        <v>25</v>
      </c>
      <c r="AM41" s="72">
        <v>8.3333333333333329E-2</v>
      </c>
      <c r="AN41" s="72">
        <v>0.29166666666666669</v>
      </c>
      <c r="AO41" s="72">
        <v>0.58333333333333337</v>
      </c>
      <c r="AP41" s="72">
        <v>0.75</v>
      </c>
      <c r="AQ41" s="72">
        <v>1.3333333333333333</v>
      </c>
      <c r="AR41" s="72">
        <v>20.833333333333336</v>
      </c>
      <c r="AS41" s="72">
        <v>58.333333333333336</v>
      </c>
      <c r="AT41" s="72">
        <v>20.833333333333336</v>
      </c>
      <c r="AU41" s="72">
        <v>37.5</v>
      </c>
      <c r="AV41" s="72">
        <v>0.41666666666666669</v>
      </c>
      <c r="AW41" s="72">
        <v>64.86486486486487</v>
      </c>
      <c r="AX41" s="72">
        <v>15.831776946708244</v>
      </c>
      <c r="AY41" s="72">
        <v>35.13513513513513</v>
      </c>
    </row>
    <row r="42" spans="1:51" x14ac:dyDescent="0.25">
      <c r="A42" s="2" t="s">
        <v>3</v>
      </c>
      <c r="B42" s="2">
        <v>163</v>
      </c>
      <c r="C42" s="16">
        <v>0</v>
      </c>
      <c r="D42" s="16">
        <v>0</v>
      </c>
      <c r="E42" s="16">
        <v>0</v>
      </c>
      <c r="F42" s="16">
        <v>0</v>
      </c>
      <c r="G42" s="16">
        <v>1</v>
      </c>
      <c r="H42" s="16">
        <v>99</v>
      </c>
      <c r="I42" s="16">
        <v>63</v>
      </c>
      <c r="J42" s="16">
        <v>1569</v>
      </c>
      <c r="K42" s="79">
        <v>16</v>
      </c>
      <c r="L42" s="79">
        <v>8.5</v>
      </c>
      <c r="M42" s="79">
        <v>10.29</v>
      </c>
      <c r="N42" s="72">
        <v>2.4091778202676863</v>
      </c>
      <c r="O42" s="72">
        <v>4.3458333333333332</v>
      </c>
      <c r="P42" s="72">
        <v>1.4673191071879486</v>
      </c>
      <c r="Q42" s="72">
        <v>0.24755555555555553</v>
      </c>
      <c r="R42" s="72">
        <v>0.20446332806949161</v>
      </c>
      <c r="S42" s="72">
        <v>0.88</v>
      </c>
      <c r="T42" s="72">
        <v>17.554982046678639</v>
      </c>
      <c r="U42" s="72">
        <v>0</v>
      </c>
      <c r="V42" s="72">
        <v>8.8888888888888893</v>
      </c>
      <c r="W42" s="72">
        <v>0</v>
      </c>
      <c r="X42" s="72">
        <v>8.8888888888888893</v>
      </c>
      <c r="Y42" s="72">
        <v>2.2222222222222223</v>
      </c>
      <c r="Z42" s="72">
        <v>88.888888888888886</v>
      </c>
      <c r="AA42" s="72">
        <v>0</v>
      </c>
      <c r="AB42" s="72">
        <v>91.111111111111114</v>
      </c>
      <c r="AC42" s="72">
        <v>88.888888888888886</v>
      </c>
      <c r="AD42" s="72">
        <v>0.13533333333333328</v>
      </c>
      <c r="AE42" s="72">
        <v>0.13354604245182805</v>
      </c>
      <c r="AF42" s="72">
        <v>0.47</v>
      </c>
      <c r="AG42" s="72">
        <v>25</v>
      </c>
      <c r="AH42" s="72">
        <v>0.375</v>
      </c>
      <c r="AI42" s="72">
        <v>37.5</v>
      </c>
      <c r="AJ42" s="72">
        <v>37.5</v>
      </c>
      <c r="AK42" s="72">
        <v>1.9166666666666667</v>
      </c>
      <c r="AL42" s="72">
        <v>58.333333333333336</v>
      </c>
      <c r="AM42" s="72">
        <v>0.125</v>
      </c>
      <c r="AN42" s="72">
        <v>0.5</v>
      </c>
      <c r="AO42" s="72">
        <v>0</v>
      </c>
      <c r="AP42" s="72">
        <v>0.66666666666666663</v>
      </c>
      <c r="AQ42" s="72">
        <v>1.5833333333333333</v>
      </c>
      <c r="AR42" s="72">
        <v>25</v>
      </c>
      <c r="AS42" s="72">
        <v>54.166666666666664</v>
      </c>
      <c r="AT42" s="72">
        <v>20.833333333333336</v>
      </c>
      <c r="AU42" s="72">
        <v>32.708333333333336</v>
      </c>
      <c r="AV42" s="72">
        <v>0.5</v>
      </c>
      <c r="AW42" s="72">
        <v>27.181467181467177</v>
      </c>
      <c r="AX42" s="72">
        <v>13.370166212048941</v>
      </c>
      <c r="AY42" s="72">
        <v>72.818532818532816</v>
      </c>
    </row>
    <row r="43" spans="1:51" x14ac:dyDescent="0.25">
      <c r="A43" s="2" t="s">
        <v>3</v>
      </c>
      <c r="B43" s="2">
        <v>170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565</v>
      </c>
      <c r="K43" s="79">
        <v>14.6</v>
      </c>
      <c r="L43" s="79">
        <v>8.81</v>
      </c>
      <c r="M43" s="79">
        <v>8.91</v>
      </c>
      <c r="N43" s="72">
        <v>0</v>
      </c>
      <c r="O43" s="72">
        <v>1.8458333333333334</v>
      </c>
      <c r="P43" s="72">
        <v>0.79835655468330458</v>
      </c>
      <c r="Q43" s="72">
        <v>0.1166666666666667</v>
      </c>
      <c r="R43" s="72">
        <v>7.1909766323870195E-2</v>
      </c>
      <c r="S43" s="72">
        <v>0.3</v>
      </c>
      <c r="T43" s="72">
        <v>15.821428571428568</v>
      </c>
      <c r="U43" s="72">
        <v>0</v>
      </c>
      <c r="V43" s="72">
        <v>33.333333333333329</v>
      </c>
      <c r="W43" s="72">
        <v>0</v>
      </c>
      <c r="X43" s="72">
        <v>33.333333333333329</v>
      </c>
      <c r="Y43" s="72">
        <v>0</v>
      </c>
      <c r="Z43" s="72">
        <v>66.666666666666657</v>
      </c>
      <c r="AA43" s="72">
        <v>0</v>
      </c>
      <c r="AB43" s="72">
        <v>66.666666666666657</v>
      </c>
      <c r="AC43" s="72">
        <v>66.666666666666657</v>
      </c>
      <c r="AD43" s="72">
        <v>8.7500000000000022E-2</v>
      </c>
      <c r="AE43" s="72">
        <v>8.7984682461358502E-2</v>
      </c>
      <c r="AF43" s="72">
        <v>0.28999999999999998</v>
      </c>
      <c r="AG43" s="72">
        <v>0</v>
      </c>
      <c r="AH43" s="72">
        <v>0.45833333333333331</v>
      </c>
      <c r="AI43" s="72">
        <v>54.166666666666664</v>
      </c>
      <c r="AJ43" s="72">
        <v>54.166666666666664</v>
      </c>
      <c r="AK43" s="72">
        <v>0.83333333333333337</v>
      </c>
      <c r="AL43" s="72">
        <v>33.333333333333329</v>
      </c>
      <c r="AM43" s="72">
        <v>0.54166666666666663</v>
      </c>
      <c r="AN43" s="72">
        <v>0.5</v>
      </c>
      <c r="AO43" s="72">
        <v>8.3333333333333329E-2</v>
      </c>
      <c r="AP43" s="72">
        <v>0.83333333333333337</v>
      </c>
      <c r="AQ43" s="72">
        <v>0.58333333333333337</v>
      </c>
      <c r="AR43" s="72">
        <v>33.333333333333329</v>
      </c>
      <c r="AS43" s="72">
        <v>62.5</v>
      </c>
      <c r="AT43" s="72">
        <v>4.1666666666666661</v>
      </c>
      <c r="AU43" s="72">
        <v>26.25</v>
      </c>
      <c r="AV43" s="72">
        <v>0.625</v>
      </c>
      <c r="AW43" s="72">
        <v>4.5045045045045047</v>
      </c>
      <c r="AX43" s="72">
        <v>3.4465617474213164</v>
      </c>
      <c r="AY43" s="72">
        <v>95.49549549549549</v>
      </c>
    </row>
    <row r="44" spans="1:51" x14ac:dyDescent="0.25">
      <c r="A44" s="2" t="s">
        <v>3</v>
      </c>
      <c r="B44" s="2" t="s">
        <v>4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20</v>
      </c>
      <c r="J44" s="16">
        <v>1526</v>
      </c>
      <c r="K44" s="79">
        <v>12.2</v>
      </c>
      <c r="L44" s="79">
        <v>8.27</v>
      </c>
      <c r="M44" s="79">
        <v>11.8</v>
      </c>
      <c r="N44" s="72">
        <v>0.78636959370904325</v>
      </c>
      <c r="O44" s="72">
        <v>2.5708333333333329</v>
      </c>
      <c r="P44" s="72">
        <v>1.3362761907521277</v>
      </c>
      <c r="Q44" s="72">
        <v>0.33937499999999993</v>
      </c>
      <c r="R44" s="72">
        <v>0.20874335994848006</v>
      </c>
      <c r="S44" s="72">
        <v>0.78</v>
      </c>
      <c r="T44" s="72">
        <v>7.575199508901167</v>
      </c>
      <c r="U44" s="72">
        <v>0</v>
      </c>
      <c r="V44" s="72">
        <v>43.75</v>
      </c>
      <c r="W44" s="72">
        <v>18.75</v>
      </c>
      <c r="X44" s="72">
        <v>62.5</v>
      </c>
      <c r="Y44" s="72">
        <v>9.375</v>
      </c>
      <c r="Z44" s="72">
        <v>28.125</v>
      </c>
      <c r="AA44" s="72">
        <v>0</v>
      </c>
      <c r="AB44" s="72">
        <v>37.5</v>
      </c>
      <c r="AC44" s="72">
        <v>43.75</v>
      </c>
      <c r="AD44" s="72">
        <v>0.30843749999999998</v>
      </c>
      <c r="AE44" s="72">
        <v>0.29630095179100946</v>
      </c>
      <c r="AF44" s="72">
        <v>1.1000000000000001</v>
      </c>
      <c r="AG44" s="72">
        <v>25</v>
      </c>
      <c r="AH44" s="72">
        <v>0.41666666666666669</v>
      </c>
      <c r="AI44" s="72">
        <v>33.333333333333329</v>
      </c>
      <c r="AJ44" s="72">
        <v>41.666666666666671</v>
      </c>
      <c r="AK44" s="72">
        <v>0.41666666666666669</v>
      </c>
      <c r="AL44" s="72">
        <v>8.3333333333333321</v>
      </c>
      <c r="AM44" s="72">
        <v>8.3333333333333329E-2</v>
      </c>
      <c r="AN44" s="72">
        <v>0.125</v>
      </c>
      <c r="AO44" s="72">
        <v>0.58333333333333337</v>
      </c>
      <c r="AP44" s="72">
        <v>0</v>
      </c>
      <c r="AQ44" s="72">
        <v>1.5833333333333333</v>
      </c>
      <c r="AR44" s="72">
        <v>8.3333333333333321</v>
      </c>
      <c r="AS44" s="72">
        <v>66.666666666666657</v>
      </c>
      <c r="AT44" s="72">
        <v>20.833333333333336</v>
      </c>
      <c r="AU44" s="72">
        <v>37.826086956521742</v>
      </c>
      <c r="AV44" s="72">
        <v>0</v>
      </c>
      <c r="AW44" s="72">
        <v>100</v>
      </c>
      <c r="AX44" s="72">
        <v>0</v>
      </c>
      <c r="AY44" s="72">
        <v>0</v>
      </c>
    </row>
    <row r="45" spans="1:51" x14ac:dyDescent="0.25">
      <c r="A45" s="2" t="s">
        <v>3</v>
      </c>
      <c r="B45" s="2" t="s">
        <v>5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1369</v>
      </c>
      <c r="K45" s="79">
        <v>18.100000000000001</v>
      </c>
      <c r="L45" s="79">
        <v>8.6300000000000008</v>
      </c>
      <c r="M45" s="79">
        <v>12.16</v>
      </c>
      <c r="N45" s="72">
        <v>0</v>
      </c>
      <c r="O45" s="72">
        <v>1.9833333333333334</v>
      </c>
      <c r="P45" s="72">
        <v>0.28539319431675009</v>
      </c>
      <c r="Q45" s="72">
        <v>0.30342105263157904</v>
      </c>
      <c r="R45" s="72">
        <v>0.12085900464701581</v>
      </c>
      <c r="S45" s="72">
        <v>0.52</v>
      </c>
      <c r="T45" s="72">
        <v>6.5365712633709148</v>
      </c>
      <c r="U45" s="72">
        <v>0</v>
      </c>
      <c r="V45" s="72">
        <v>15.789473684210526</v>
      </c>
      <c r="W45" s="72">
        <v>2.6315789473684208</v>
      </c>
      <c r="X45" s="72">
        <v>18.421052631578945</v>
      </c>
      <c r="Y45" s="72">
        <v>15.789473684210526</v>
      </c>
      <c r="Z45" s="72">
        <v>65.789473684210535</v>
      </c>
      <c r="AA45" s="72">
        <v>0</v>
      </c>
      <c r="AB45" s="72">
        <v>81.578947368421055</v>
      </c>
      <c r="AC45" s="72">
        <v>65.789473684210535</v>
      </c>
      <c r="AD45" s="72">
        <v>0.31026315789473685</v>
      </c>
      <c r="AE45" s="72">
        <v>0.19729915332629205</v>
      </c>
      <c r="AF45" s="72">
        <v>0.83</v>
      </c>
      <c r="AG45" s="72">
        <v>8.3333333333333321</v>
      </c>
      <c r="AH45" s="72">
        <v>0.91304347826086951</v>
      </c>
      <c r="AI45" s="72">
        <v>0</v>
      </c>
      <c r="AJ45" s="72">
        <v>87.5</v>
      </c>
      <c r="AK45" s="72">
        <v>1.1666666666666667</v>
      </c>
      <c r="AL45" s="72">
        <v>25</v>
      </c>
      <c r="AM45" s="72">
        <v>0</v>
      </c>
      <c r="AN45" s="72">
        <v>0.16666666666666666</v>
      </c>
      <c r="AO45" s="72">
        <v>1</v>
      </c>
      <c r="AP45" s="72">
        <v>0.25</v>
      </c>
      <c r="AQ45" s="72">
        <v>0.41666666666666669</v>
      </c>
      <c r="AR45" s="72">
        <v>0</v>
      </c>
      <c r="AS45" s="72">
        <v>91.666666666666657</v>
      </c>
      <c r="AT45" s="72">
        <v>8.3333333333333321</v>
      </c>
      <c r="AU45" s="72">
        <v>39.791666666666664</v>
      </c>
      <c r="AV45" s="72">
        <v>0.41666666666666669</v>
      </c>
      <c r="AW45" s="72">
        <v>92.942942942942935</v>
      </c>
      <c r="AX45" s="72">
        <v>6.0889377890312515</v>
      </c>
      <c r="AY45" s="72">
        <v>7.0570570570570652</v>
      </c>
    </row>
    <row r="46" spans="1:51" x14ac:dyDescent="0.25">
      <c r="A46" s="2" t="s">
        <v>3</v>
      </c>
      <c r="B46" s="2" t="s">
        <v>6</v>
      </c>
      <c r="C46" s="16">
        <v>0</v>
      </c>
      <c r="D46" s="16">
        <v>0</v>
      </c>
      <c r="E46" s="16">
        <v>1</v>
      </c>
      <c r="F46" s="16">
        <v>2</v>
      </c>
      <c r="G46" s="16">
        <v>0</v>
      </c>
      <c r="H46" s="16">
        <v>0</v>
      </c>
      <c r="I46" s="16">
        <v>0</v>
      </c>
      <c r="J46" s="16">
        <v>2018</v>
      </c>
      <c r="K46" s="79">
        <v>17.5</v>
      </c>
      <c r="L46" s="79">
        <v>7.99</v>
      </c>
      <c r="M46" s="79">
        <v>11.08</v>
      </c>
      <c r="N46" s="72">
        <v>0</v>
      </c>
      <c r="O46" s="72">
        <v>3.0083333333333333</v>
      </c>
      <c r="P46" s="72">
        <v>0.76551583442383664</v>
      </c>
      <c r="Q46" s="72">
        <v>0.36441176470588232</v>
      </c>
      <c r="R46" s="72">
        <v>0.21874561365604839</v>
      </c>
      <c r="S46" s="72">
        <v>0.82</v>
      </c>
      <c r="T46" s="72">
        <v>8.2553134248049513</v>
      </c>
      <c r="U46" s="72">
        <v>0</v>
      </c>
      <c r="V46" s="72">
        <v>78.125</v>
      </c>
      <c r="W46" s="72">
        <v>3.125</v>
      </c>
      <c r="X46" s="72">
        <v>81.25</v>
      </c>
      <c r="Y46" s="72">
        <v>0</v>
      </c>
      <c r="Z46" s="72">
        <v>18.75</v>
      </c>
      <c r="AA46" s="72">
        <v>0</v>
      </c>
      <c r="AB46" s="72">
        <v>18.75</v>
      </c>
      <c r="AC46" s="72">
        <v>78.125</v>
      </c>
      <c r="AD46" s="72">
        <v>0.10441176470588232</v>
      </c>
      <c r="AE46" s="72">
        <v>0.16263346363452122</v>
      </c>
      <c r="AF46" s="72">
        <v>0.78</v>
      </c>
      <c r="AG46" s="72">
        <v>12.5</v>
      </c>
      <c r="AH46" s="72">
        <v>0.29166666666666669</v>
      </c>
      <c r="AI46" s="72">
        <v>58.333333333333336</v>
      </c>
      <c r="AJ46" s="72">
        <v>45.833333333333329</v>
      </c>
      <c r="AK46" s="72">
        <v>0.16666666666666666</v>
      </c>
      <c r="AL46" s="72">
        <v>8.3333333333333321</v>
      </c>
      <c r="AM46" s="72">
        <v>0.41666666666666669</v>
      </c>
      <c r="AN46" s="72">
        <v>0.95833333333333337</v>
      </c>
      <c r="AO46" s="72">
        <v>8.3333333333333329E-2</v>
      </c>
      <c r="AP46" s="72">
        <v>0</v>
      </c>
      <c r="AQ46" s="72">
        <v>2.5833333333333335</v>
      </c>
      <c r="AR46" s="72">
        <v>8.3333333333333321</v>
      </c>
      <c r="AS46" s="72">
        <v>87.5</v>
      </c>
      <c r="AT46" s="72">
        <v>4.1666666666666661</v>
      </c>
      <c r="AU46" s="72">
        <v>38.333333333333336</v>
      </c>
      <c r="AV46" s="72">
        <v>3.1666666666666665</v>
      </c>
      <c r="AW46" s="72">
        <v>60.585585585585591</v>
      </c>
      <c r="AX46" s="72">
        <v>15.921907638758078</v>
      </c>
      <c r="AY46" s="72">
        <v>39.414414414414409</v>
      </c>
    </row>
    <row r="47" spans="1:51" x14ac:dyDescent="0.25">
      <c r="A47" s="2" t="s">
        <v>3</v>
      </c>
      <c r="B47" s="2" t="s">
        <v>7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50</v>
      </c>
      <c r="J47" s="16">
        <v>1345</v>
      </c>
      <c r="K47" s="79">
        <v>13.5</v>
      </c>
      <c r="L47" s="79">
        <v>8.49</v>
      </c>
      <c r="M47" s="79">
        <v>12.65</v>
      </c>
      <c r="N47" s="72">
        <v>2.2304832713754648</v>
      </c>
      <c r="O47" s="72">
        <v>4.6249999999999991</v>
      </c>
      <c r="P47" s="72">
        <v>1.4554993166846804</v>
      </c>
      <c r="Q47" s="72">
        <v>0.1711111111111111</v>
      </c>
      <c r="R47" s="72">
        <v>0.12473463896901366</v>
      </c>
      <c r="S47" s="72">
        <v>0.63</v>
      </c>
      <c r="T47" s="72">
        <v>27.029220779220775</v>
      </c>
      <c r="U47" s="72">
        <v>3.7037037037037033</v>
      </c>
      <c r="V47" s="72">
        <v>0</v>
      </c>
      <c r="W47" s="72">
        <v>0</v>
      </c>
      <c r="X47" s="72">
        <v>3.7037037037037033</v>
      </c>
      <c r="Y47" s="72">
        <v>0</v>
      </c>
      <c r="Z47" s="72">
        <v>85.18518518518519</v>
      </c>
      <c r="AA47" s="72">
        <v>11.111111111111111</v>
      </c>
      <c r="AB47" s="72">
        <v>96.296296296296305</v>
      </c>
      <c r="AC47" s="72">
        <v>85.18518518518519</v>
      </c>
      <c r="AD47" s="72">
        <v>0.25342857142857139</v>
      </c>
      <c r="AE47" s="72">
        <v>0.25463864658793339</v>
      </c>
      <c r="AF47" s="72">
        <v>1.04</v>
      </c>
      <c r="AG47" s="72">
        <v>45.833333333333329</v>
      </c>
      <c r="AH47" s="72">
        <v>0.29166666666666669</v>
      </c>
      <c r="AI47" s="72">
        <v>25</v>
      </c>
      <c r="AJ47" s="72">
        <v>45.833333333333329</v>
      </c>
      <c r="AK47" s="72">
        <v>0.83333333333333337</v>
      </c>
      <c r="AL47" s="72">
        <v>0</v>
      </c>
      <c r="AM47" s="72">
        <v>0</v>
      </c>
      <c r="AN47" s="72">
        <v>0.29166666666666669</v>
      </c>
      <c r="AO47" s="72">
        <v>0</v>
      </c>
      <c r="AP47" s="72">
        <v>2.0909090909090908</v>
      </c>
      <c r="AQ47" s="72">
        <v>0.54545454545454541</v>
      </c>
      <c r="AR47" s="72">
        <v>45.833333333333329</v>
      </c>
      <c r="AS47" s="72">
        <v>45.833333333333329</v>
      </c>
      <c r="AT47" s="72">
        <v>8.3333333333333321</v>
      </c>
      <c r="AU47" s="72">
        <v>25.625</v>
      </c>
      <c r="AV47" s="72">
        <v>0</v>
      </c>
      <c r="AW47" s="72">
        <v>31.006006006006004</v>
      </c>
      <c r="AX47" s="72">
        <v>12.916182786635446</v>
      </c>
      <c r="AY47" s="72">
        <v>68.993993993993996</v>
      </c>
    </row>
    <row r="48" spans="1:51" x14ac:dyDescent="0.25">
      <c r="A48" s="2" t="s">
        <v>3</v>
      </c>
      <c r="B48" s="2" t="s">
        <v>8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46</v>
      </c>
      <c r="J48" s="16">
        <v>1430</v>
      </c>
      <c r="K48" s="79">
        <v>14.7</v>
      </c>
      <c r="L48" s="79">
        <v>8.5299999999999994</v>
      </c>
      <c r="M48" s="79">
        <v>11.05</v>
      </c>
      <c r="N48" s="72">
        <v>1.9300699300699302</v>
      </c>
      <c r="O48" s="72">
        <v>2.85</v>
      </c>
      <c r="P48" s="72">
        <v>0.93063792987484451</v>
      </c>
      <c r="Q48" s="72">
        <v>0.20242424242424245</v>
      </c>
      <c r="R48" s="72">
        <v>0.1107652445216431</v>
      </c>
      <c r="S48" s="72">
        <v>0.48</v>
      </c>
      <c r="T48" s="72">
        <v>14.079341317365268</v>
      </c>
      <c r="U48" s="72">
        <v>0</v>
      </c>
      <c r="V48" s="72">
        <v>9.0909090909090917</v>
      </c>
      <c r="W48" s="72">
        <v>3.0303030303030303</v>
      </c>
      <c r="X48" s="72">
        <v>12.121212121212121</v>
      </c>
      <c r="Y48" s="72">
        <v>0</v>
      </c>
      <c r="Z48" s="72">
        <v>87.878787878787875</v>
      </c>
      <c r="AA48" s="72">
        <v>0</v>
      </c>
      <c r="AB48" s="72">
        <v>87.878787878787875</v>
      </c>
      <c r="AC48" s="72">
        <v>87.878787878787875</v>
      </c>
      <c r="AD48" s="72">
        <v>0.5127272727272727</v>
      </c>
      <c r="AE48" s="72">
        <v>0.31703975231105413</v>
      </c>
      <c r="AF48" s="72">
        <v>1.23</v>
      </c>
      <c r="AG48" s="72">
        <v>66.666666666666657</v>
      </c>
      <c r="AH48" s="72">
        <v>0.30434782608695654</v>
      </c>
      <c r="AI48" s="72">
        <v>0</v>
      </c>
      <c r="AJ48" s="72">
        <v>66.666666666666657</v>
      </c>
      <c r="AK48" s="72">
        <v>1.75</v>
      </c>
      <c r="AL48" s="72">
        <v>50</v>
      </c>
      <c r="AM48" s="72">
        <v>0.25</v>
      </c>
      <c r="AN48" s="72">
        <v>0.29166666666666669</v>
      </c>
      <c r="AO48" s="72">
        <v>8.3333333333333329E-2</v>
      </c>
      <c r="AP48" s="72">
        <v>8.3333333333333329E-2</v>
      </c>
      <c r="AQ48" s="72">
        <v>0.41666666666666669</v>
      </c>
      <c r="AR48" s="72">
        <v>50</v>
      </c>
      <c r="AS48" s="72">
        <v>45.833333333333329</v>
      </c>
      <c r="AT48" s="72">
        <v>4.1666666666666661</v>
      </c>
      <c r="AU48" s="72">
        <v>24.583333333333332</v>
      </c>
      <c r="AV48" s="72">
        <v>0.35</v>
      </c>
      <c r="AW48" s="72">
        <v>32.618825722273996</v>
      </c>
      <c r="AX48" s="72">
        <v>13.863959016309567</v>
      </c>
      <c r="AY48" s="72">
        <v>67.381174277726004</v>
      </c>
    </row>
    <row r="49" spans="1:51" x14ac:dyDescent="0.25">
      <c r="A49" s="2" t="s">
        <v>9</v>
      </c>
      <c r="B49" s="2">
        <v>1</v>
      </c>
      <c r="C49" s="16">
        <v>1</v>
      </c>
      <c r="D49" s="16">
        <v>1</v>
      </c>
      <c r="E49" s="16">
        <v>0</v>
      </c>
      <c r="F49" s="16">
        <v>0</v>
      </c>
      <c r="G49" s="16">
        <v>0</v>
      </c>
      <c r="H49" s="16">
        <v>0</v>
      </c>
      <c r="I49" s="16">
        <v>24</v>
      </c>
      <c r="J49" s="16">
        <v>4405</v>
      </c>
      <c r="K49" s="79">
        <v>13.5</v>
      </c>
      <c r="L49" s="79">
        <v>8.56</v>
      </c>
      <c r="M49" s="79">
        <v>10.11</v>
      </c>
      <c r="N49" s="72">
        <v>0.32690124858115777</v>
      </c>
      <c r="O49" s="72">
        <v>5.9958333333333327</v>
      </c>
      <c r="P49" s="72">
        <v>1.1947272443557191</v>
      </c>
      <c r="Q49" s="72">
        <v>0.32437500000000008</v>
      </c>
      <c r="R49" s="72">
        <v>0.1567204619425597</v>
      </c>
      <c r="S49" s="72">
        <v>0.88</v>
      </c>
      <c r="T49" s="72">
        <v>18.484264611432234</v>
      </c>
      <c r="U49" s="72">
        <v>0</v>
      </c>
      <c r="V49" s="72">
        <v>20.833333333333336</v>
      </c>
      <c r="W49" s="72">
        <v>4.1666666666666661</v>
      </c>
      <c r="X49" s="72">
        <v>25</v>
      </c>
      <c r="Y49" s="72">
        <v>8.3333333333333321</v>
      </c>
      <c r="Z49" s="72">
        <v>64.583333333333343</v>
      </c>
      <c r="AA49" s="72">
        <v>2.083333333333333</v>
      </c>
      <c r="AB49" s="72">
        <v>75</v>
      </c>
      <c r="AC49" s="72">
        <v>64.583333333333343</v>
      </c>
      <c r="AD49" s="72">
        <v>0.26500000000000001</v>
      </c>
      <c r="AE49" s="72">
        <v>0.17136498314068865</v>
      </c>
      <c r="AF49" s="72">
        <v>0.85</v>
      </c>
      <c r="AG49" s="72">
        <v>29.166666666666668</v>
      </c>
      <c r="AH49" s="72">
        <v>0.58333333333333337</v>
      </c>
      <c r="AI49" s="72">
        <v>12.5</v>
      </c>
      <c r="AJ49" s="72">
        <v>58.333333333333336</v>
      </c>
      <c r="AK49" s="72">
        <v>0.5</v>
      </c>
      <c r="AL49" s="72">
        <v>8.3333333333333321</v>
      </c>
      <c r="AM49" s="72">
        <v>0.625</v>
      </c>
      <c r="AN49" s="72">
        <v>0.875</v>
      </c>
      <c r="AO49" s="72">
        <v>0.16666666666666666</v>
      </c>
      <c r="AP49" s="72">
        <v>0.58333333333333337</v>
      </c>
      <c r="AQ49" s="72">
        <v>0.91666666666666663</v>
      </c>
      <c r="AR49" s="72">
        <v>8.3333333333333321</v>
      </c>
      <c r="AS49" s="72">
        <v>70.833333333333343</v>
      </c>
      <c r="AT49" s="72">
        <v>20.833333333333336</v>
      </c>
      <c r="AU49" s="72">
        <v>41.041666666666664</v>
      </c>
      <c r="AV49" s="72">
        <v>0.91666666666666663</v>
      </c>
      <c r="AW49" s="72">
        <v>19.51951951951952</v>
      </c>
      <c r="AX49" s="72">
        <v>11.878218026794404</v>
      </c>
      <c r="AY49" s="72">
        <v>80.48048048048048</v>
      </c>
    </row>
    <row r="50" spans="1:51" x14ac:dyDescent="0.25">
      <c r="A50" s="2" t="s">
        <v>9</v>
      </c>
      <c r="B50" s="2">
        <v>4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75</v>
      </c>
      <c r="J50" s="16">
        <v>1925</v>
      </c>
      <c r="K50" s="79">
        <v>13.4</v>
      </c>
      <c r="L50" s="79">
        <v>8.41</v>
      </c>
      <c r="M50" s="79">
        <v>10.77</v>
      </c>
      <c r="N50" s="72">
        <v>2.3376623376623376</v>
      </c>
      <c r="O50" s="72">
        <v>2.3999999999999995</v>
      </c>
      <c r="P50" s="72">
        <v>1.006068542915185</v>
      </c>
      <c r="Q50" s="72">
        <v>0.16628571428571426</v>
      </c>
      <c r="R50" s="72">
        <v>9.3150280675454639E-2</v>
      </c>
      <c r="S50" s="72">
        <v>0.5</v>
      </c>
      <c r="T50" s="72">
        <v>14.432989690721648</v>
      </c>
      <c r="U50" s="72">
        <v>0</v>
      </c>
      <c r="V50" s="72">
        <v>11.428571428571429</v>
      </c>
      <c r="W50" s="72">
        <v>0</v>
      </c>
      <c r="X50" s="72">
        <v>11.428571428571429</v>
      </c>
      <c r="Y50" s="72">
        <v>0</v>
      </c>
      <c r="Z50" s="72">
        <v>88.571428571428569</v>
      </c>
      <c r="AA50" s="72">
        <v>0</v>
      </c>
      <c r="AB50" s="72">
        <v>88.571428571428569</v>
      </c>
      <c r="AC50" s="72">
        <v>88.571428571428569</v>
      </c>
      <c r="AD50" s="72">
        <v>0.33600000000000002</v>
      </c>
      <c r="AE50" s="72">
        <v>0.26944605484324352</v>
      </c>
      <c r="AF50" s="72">
        <v>0.93</v>
      </c>
      <c r="AG50" s="72">
        <v>50</v>
      </c>
      <c r="AH50" s="72">
        <v>0.5</v>
      </c>
      <c r="AI50" s="72">
        <v>0</v>
      </c>
      <c r="AJ50" s="72">
        <v>50</v>
      </c>
      <c r="AK50" s="72">
        <v>1.8333333333333333</v>
      </c>
      <c r="AL50" s="72">
        <v>58.333333333333336</v>
      </c>
      <c r="AM50" s="72">
        <v>0.16666666666666666</v>
      </c>
      <c r="AN50" s="72">
        <v>0.25</v>
      </c>
      <c r="AO50" s="72">
        <v>0.41666666666666669</v>
      </c>
      <c r="AP50" s="72">
        <v>0.5</v>
      </c>
      <c r="AQ50" s="72">
        <v>0.41666666666666669</v>
      </c>
      <c r="AR50" s="72">
        <v>12.5</v>
      </c>
      <c r="AS50" s="72">
        <v>70.833333333333343</v>
      </c>
      <c r="AT50" s="72">
        <v>16.666666666666664</v>
      </c>
      <c r="AU50" s="72">
        <v>40</v>
      </c>
      <c r="AV50" s="72">
        <v>0.16666666666666666</v>
      </c>
      <c r="AW50" s="72">
        <v>45.67567567567567</v>
      </c>
      <c r="AX50" s="72">
        <v>16.07842621258947</v>
      </c>
      <c r="AY50" s="72">
        <v>54.32432432432433</v>
      </c>
    </row>
    <row r="51" spans="1:51" x14ac:dyDescent="0.25">
      <c r="A51" s="2" t="s">
        <v>9</v>
      </c>
      <c r="B51" s="2">
        <v>17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1</v>
      </c>
      <c r="J51" s="16">
        <v>913</v>
      </c>
      <c r="K51" s="79">
        <v>17.100000000000001</v>
      </c>
      <c r="L51" s="79">
        <v>8.85</v>
      </c>
      <c r="M51" s="79">
        <v>10.36</v>
      </c>
      <c r="N51" s="72">
        <v>6.5717415115005479E-2</v>
      </c>
      <c r="O51" s="72">
        <v>2.1770833333333335</v>
      </c>
      <c r="P51" s="72">
        <v>0.53527302392790743</v>
      </c>
      <c r="Q51" s="72">
        <v>0.31719999999999998</v>
      </c>
      <c r="R51" s="72">
        <v>0.12607934009979596</v>
      </c>
      <c r="S51" s="72">
        <v>0.74</v>
      </c>
      <c r="T51" s="72">
        <v>6.8634405212274077</v>
      </c>
      <c r="U51" s="72">
        <v>0</v>
      </c>
      <c r="V51" s="72">
        <v>28.000000000000004</v>
      </c>
      <c r="W51" s="72">
        <v>0</v>
      </c>
      <c r="X51" s="72">
        <v>28.000000000000004</v>
      </c>
      <c r="Y51" s="72">
        <v>0</v>
      </c>
      <c r="Z51" s="72">
        <v>72</v>
      </c>
      <c r="AA51" s="72">
        <v>0</v>
      </c>
      <c r="AB51" s="72">
        <v>72</v>
      </c>
      <c r="AC51" s="72">
        <v>72</v>
      </c>
      <c r="AD51" s="72">
        <v>0.4924</v>
      </c>
      <c r="AE51" s="72">
        <v>0.2148503355051295</v>
      </c>
      <c r="AF51" s="72">
        <v>1.05</v>
      </c>
      <c r="AG51" s="72">
        <v>4.1666666666666661</v>
      </c>
      <c r="AH51" s="72">
        <v>0.91304347826086951</v>
      </c>
      <c r="AI51" s="72">
        <v>4.1666666666666661</v>
      </c>
      <c r="AJ51" s="72">
        <v>87.5</v>
      </c>
      <c r="AK51" s="72">
        <v>0.91666666666666663</v>
      </c>
      <c r="AL51" s="72">
        <v>16.666666666666664</v>
      </c>
      <c r="AM51" s="72">
        <v>4.1666666666666664E-2</v>
      </c>
      <c r="AN51" s="72">
        <v>0.625</v>
      </c>
      <c r="AO51" s="72">
        <v>1.3333333333333333</v>
      </c>
      <c r="AP51" s="72">
        <v>0</v>
      </c>
      <c r="AQ51" s="72">
        <v>8.3333333333333329E-2</v>
      </c>
      <c r="AR51" s="72">
        <v>0</v>
      </c>
      <c r="AS51" s="72">
        <v>54.166666666666664</v>
      </c>
      <c r="AT51" s="72">
        <v>45.833333333333329</v>
      </c>
      <c r="AU51" s="72">
        <v>51.666666666666664</v>
      </c>
      <c r="AV51" s="72">
        <v>0.16666666666666666</v>
      </c>
      <c r="AW51" s="72">
        <v>81.531531531531527</v>
      </c>
      <c r="AX51" s="72">
        <v>12.074265144839197</v>
      </c>
      <c r="AY51" s="72">
        <v>18.468468468468473</v>
      </c>
    </row>
    <row r="52" spans="1:51" x14ac:dyDescent="0.25">
      <c r="A52" s="2" t="s">
        <v>9</v>
      </c>
      <c r="B52" s="2">
        <v>20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72</v>
      </c>
      <c r="J52" s="16">
        <v>4515</v>
      </c>
      <c r="K52" s="79">
        <v>13.4</v>
      </c>
      <c r="L52" s="79">
        <v>8.8000000000000007</v>
      </c>
      <c r="M52" s="79">
        <v>13.01</v>
      </c>
      <c r="N52" s="72">
        <v>0.95681063122923593</v>
      </c>
      <c r="O52" s="72">
        <v>4.3875000000000002</v>
      </c>
      <c r="P52" s="72">
        <v>1.1880976756801278</v>
      </c>
      <c r="Q52" s="72">
        <v>0.22500000000000001</v>
      </c>
      <c r="R52" s="72">
        <v>0.11377853732385372</v>
      </c>
      <c r="S52" s="72">
        <v>0.56000000000000005</v>
      </c>
      <c r="T52" s="72">
        <v>19.5</v>
      </c>
      <c r="U52" s="72">
        <v>0</v>
      </c>
      <c r="V52" s="72">
        <v>13.043478260869565</v>
      </c>
      <c r="W52" s="72">
        <v>0</v>
      </c>
      <c r="X52" s="72">
        <v>13.043478260869565</v>
      </c>
      <c r="Y52" s="72">
        <v>8.695652173913043</v>
      </c>
      <c r="Z52" s="72">
        <v>73.91304347826086</v>
      </c>
      <c r="AA52" s="72">
        <v>4.3478260869565215</v>
      </c>
      <c r="AB52" s="72">
        <v>86.956521739130423</v>
      </c>
      <c r="AC52" s="72">
        <v>73.91304347826086</v>
      </c>
      <c r="AD52" s="72">
        <v>0.19173913043478258</v>
      </c>
      <c r="AE52" s="72">
        <v>0.16349385782314188</v>
      </c>
      <c r="AF52" s="72">
        <v>0.61</v>
      </c>
      <c r="AG52" s="72">
        <v>54.166666666666664</v>
      </c>
      <c r="AH52" s="72">
        <v>0.16666666666666666</v>
      </c>
      <c r="AI52" s="72">
        <v>29.166666666666668</v>
      </c>
      <c r="AJ52" s="72">
        <v>54.166666666666664</v>
      </c>
      <c r="AK52" s="72">
        <v>0.83333333333333337</v>
      </c>
      <c r="AL52" s="72">
        <v>25</v>
      </c>
      <c r="AM52" s="72">
        <v>0.20833333333333334</v>
      </c>
      <c r="AN52" s="72">
        <v>0.75</v>
      </c>
      <c r="AO52" s="72">
        <v>0</v>
      </c>
      <c r="AP52" s="72">
        <v>1.0833333333333333</v>
      </c>
      <c r="AQ52" s="72">
        <v>0.75</v>
      </c>
      <c r="AR52" s="72">
        <v>12.5</v>
      </c>
      <c r="AS52" s="72">
        <v>79.166666666666657</v>
      </c>
      <c r="AT52" s="72">
        <v>8.3333333333333321</v>
      </c>
      <c r="AU52" s="72">
        <v>33.541666666666664</v>
      </c>
      <c r="AV52" s="72">
        <v>0.70833333333333337</v>
      </c>
      <c r="AW52" s="72">
        <v>6.563706563706563</v>
      </c>
      <c r="AX52" s="72">
        <v>4.7544759981313103</v>
      </c>
      <c r="AY52" s="72">
        <v>93.43629343629344</v>
      </c>
    </row>
    <row r="53" spans="1:51" x14ac:dyDescent="0.25">
      <c r="A53" s="2" t="s">
        <v>9</v>
      </c>
      <c r="B53" s="2">
        <v>25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5</v>
      </c>
      <c r="J53" s="16">
        <v>945</v>
      </c>
      <c r="K53" s="79">
        <v>15.7</v>
      </c>
      <c r="L53" s="79">
        <v>8.1199999999999992</v>
      </c>
      <c r="M53" s="79">
        <v>11.67</v>
      </c>
      <c r="N53" s="72">
        <v>0</v>
      </c>
      <c r="O53" s="72">
        <v>0.97083333333333355</v>
      </c>
      <c r="P53" s="72">
        <v>0.27263475593718317</v>
      </c>
      <c r="Q53" s="72">
        <v>0.21000000000000005</v>
      </c>
      <c r="R53" s="72">
        <v>0.10210821199355966</v>
      </c>
      <c r="S53" s="72">
        <v>0.53</v>
      </c>
      <c r="T53" s="72">
        <v>4.6230158730158726</v>
      </c>
      <c r="U53" s="72">
        <v>0</v>
      </c>
      <c r="V53" s="72">
        <v>12.5</v>
      </c>
      <c r="W53" s="72">
        <v>0</v>
      </c>
      <c r="X53" s="72">
        <v>12.5</v>
      </c>
      <c r="Y53" s="72">
        <v>8.3333333333333321</v>
      </c>
      <c r="Z53" s="72">
        <v>79.166666666666657</v>
      </c>
      <c r="AA53" s="72">
        <v>0</v>
      </c>
      <c r="AB53" s="72">
        <v>87.499999999999986</v>
      </c>
      <c r="AC53" s="72">
        <v>79.166666666666657</v>
      </c>
      <c r="AD53" s="72">
        <v>0.32708333333333334</v>
      </c>
      <c r="AE53" s="72">
        <v>0.19068478808178985</v>
      </c>
      <c r="AF53" s="72">
        <v>0.93</v>
      </c>
      <c r="AG53" s="72">
        <v>20.833333333333336</v>
      </c>
      <c r="AH53" s="72">
        <v>0.70833333333333337</v>
      </c>
      <c r="AI53" s="72">
        <v>8.3333333333333321</v>
      </c>
      <c r="AJ53" s="72">
        <v>70.833333333333343</v>
      </c>
      <c r="AK53" s="72">
        <v>0.58333333333333337</v>
      </c>
      <c r="AL53" s="72">
        <v>16.666666666666664</v>
      </c>
      <c r="AM53" s="72">
        <v>0</v>
      </c>
      <c r="AN53" s="72">
        <v>0.20833333333333334</v>
      </c>
      <c r="AO53" s="72">
        <v>1.25</v>
      </c>
      <c r="AP53" s="72">
        <v>0</v>
      </c>
      <c r="AQ53" s="72">
        <v>8.3333333333333329E-2</v>
      </c>
      <c r="AR53" s="72">
        <v>0</v>
      </c>
      <c r="AS53" s="72">
        <v>70.833333333333343</v>
      </c>
      <c r="AT53" s="72">
        <v>29.166666666666668</v>
      </c>
      <c r="AU53" s="72">
        <v>47.5</v>
      </c>
      <c r="AV53" s="72">
        <v>0</v>
      </c>
      <c r="AW53" s="72">
        <v>98.198198198198199</v>
      </c>
      <c r="AX53" s="72">
        <v>1.7752507291971895</v>
      </c>
      <c r="AY53" s="72">
        <v>1.8018018018018012</v>
      </c>
    </row>
    <row r="54" spans="1:51" x14ac:dyDescent="0.25">
      <c r="A54" s="2" t="s">
        <v>9</v>
      </c>
      <c r="B54" s="2">
        <v>29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9</v>
      </c>
      <c r="J54" s="16">
        <v>1293</v>
      </c>
      <c r="K54" s="79">
        <v>23.2</v>
      </c>
      <c r="L54" s="79">
        <v>7.96</v>
      </c>
      <c r="M54" s="79">
        <v>10.3</v>
      </c>
      <c r="N54" s="72">
        <v>9.2807424593967514E-2</v>
      </c>
      <c r="O54" s="72">
        <v>2.6499999999999995</v>
      </c>
      <c r="P54" s="72">
        <v>1.2215457064897246</v>
      </c>
      <c r="Q54" s="72">
        <v>0.23193548387096771</v>
      </c>
      <c r="R54" s="72">
        <v>8.6116949738469437E-2</v>
      </c>
      <c r="S54" s="72">
        <v>0.42</v>
      </c>
      <c r="T54" s="72">
        <v>11.42559109874826</v>
      </c>
      <c r="U54" s="72">
        <v>0</v>
      </c>
      <c r="V54" s="72">
        <v>20.689655172413794</v>
      </c>
      <c r="W54" s="72">
        <v>0</v>
      </c>
      <c r="X54" s="72">
        <v>20.689655172413794</v>
      </c>
      <c r="Y54" s="72">
        <v>0</v>
      </c>
      <c r="Z54" s="72">
        <v>79.310344827586206</v>
      </c>
      <c r="AA54" s="72">
        <v>0</v>
      </c>
      <c r="AB54" s="72">
        <v>79.310344827586206</v>
      </c>
      <c r="AC54" s="72">
        <v>79.310344827586206</v>
      </c>
      <c r="AD54" s="72">
        <v>0.19161290322580646</v>
      </c>
      <c r="AE54" s="72">
        <v>0.18615579092422471</v>
      </c>
      <c r="AF54" s="72">
        <v>0.68</v>
      </c>
      <c r="AG54" s="72">
        <v>25</v>
      </c>
      <c r="AH54" s="72">
        <v>0.375</v>
      </c>
      <c r="AI54" s="72">
        <v>37.5</v>
      </c>
      <c r="AJ54" s="72">
        <v>37.5</v>
      </c>
      <c r="AK54" s="72">
        <v>1.25</v>
      </c>
      <c r="AL54" s="72">
        <v>41.666666666666671</v>
      </c>
      <c r="AM54" s="72">
        <v>4.1666666666666664E-2</v>
      </c>
      <c r="AN54" s="72">
        <v>0.625</v>
      </c>
      <c r="AO54" s="72">
        <v>0.83333333333333337</v>
      </c>
      <c r="AP54" s="72">
        <v>0.16666666666666666</v>
      </c>
      <c r="AQ54" s="72">
        <v>0.75</v>
      </c>
      <c r="AR54" s="72">
        <v>16.666666666666664</v>
      </c>
      <c r="AS54" s="72">
        <v>54.166666666666664</v>
      </c>
      <c r="AT54" s="72">
        <v>29.166666666666668</v>
      </c>
      <c r="AU54" s="72">
        <v>36.25</v>
      </c>
      <c r="AV54" s="72">
        <v>0.16666666666666666</v>
      </c>
      <c r="AW54" s="72">
        <v>42.117117117117118</v>
      </c>
      <c r="AX54" s="72">
        <v>12.078969954077836</v>
      </c>
      <c r="AY54" s="72">
        <v>57.882882882882882</v>
      </c>
    </row>
    <row r="55" spans="1:51" x14ac:dyDescent="0.25">
      <c r="A55" s="3" t="s">
        <v>9</v>
      </c>
      <c r="B55" s="3">
        <v>33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736</v>
      </c>
      <c r="K55" s="79">
        <v>13.1</v>
      </c>
      <c r="L55" s="79">
        <v>7.91</v>
      </c>
      <c r="M55" s="79">
        <v>12.12</v>
      </c>
      <c r="N55" s="72">
        <v>0</v>
      </c>
      <c r="O55" s="72">
        <v>1.9708333333333332</v>
      </c>
      <c r="P55" s="72">
        <v>0.74219367369667266</v>
      </c>
      <c r="Q55" s="72">
        <v>0.22500000000000001</v>
      </c>
      <c r="R55" s="72">
        <v>0.2029564099697915</v>
      </c>
      <c r="S55" s="72">
        <v>0.84</v>
      </c>
      <c r="T55" s="72">
        <v>8.7592592592592577</v>
      </c>
      <c r="U55" s="72">
        <v>0</v>
      </c>
      <c r="V55" s="72">
        <v>4.3478260869565215</v>
      </c>
      <c r="W55" s="72">
        <v>0</v>
      </c>
      <c r="X55" s="72">
        <v>4.3478260869565215</v>
      </c>
      <c r="Y55" s="72">
        <v>0</v>
      </c>
      <c r="Z55" s="72">
        <v>95.652173913043484</v>
      </c>
      <c r="AA55" s="72">
        <v>0</v>
      </c>
      <c r="AB55" s="72">
        <v>95.652173913043484</v>
      </c>
      <c r="AC55" s="72">
        <v>95.652173913043484</v>
      </c>
      <c r="AD55" s="72">
        <v>0.14083333333333334</v>
      </c>
      <c r="AE55" s="72">
        <v>8.7074014826301727E-2</v>
      </c>
      <c r="AF55" s="72">
        <v>0.28999999999999998</v>
      </c>
      <c r="AG55" s="72">
        <v>41.666666666666671</v>
      </c>
      <c r="AH55" s="72">
        <v>0.29166666666666669</v>
      </c>
      <c r="AI55" s="72">
        <v>29.166666666666668</v>
      </c>
      <c r="AJ55" s="72">
        <v>41.666666666666671</v>
      </c>
      <c r="AK55" s="72">
        <v>1.75</v>
      </c>
      <c r="AL55" s="72">
        <v>58.333333333333336</v>
      </c>
      <c r="AM55" s="72">
        <v>0.5</v>
      </c>
      <c r="AN55" s="72">
        <v>1.1666666666666667</v>
      </c>
      <c r="AO55" s="72">
        <v>0.41666666666666669</v>
      </c>
      <c r="AP55" s="72">
        <v>0.75</v>
      </c>
      <c r="AQ55" s="72">
        <v>0.58333333333333337</v>
      </c>
      <c r="AR55" s="72">
        <v>37.5</v>
      </c>
      <c r="AS55" s="72">
        <v>54.166666666666664</v>
      </c>
      <c r="AT55" s="72">
        <v>8.3333333333333321</v>
      </c>
      <c r="AU55" s="72">
        <v>25.416666666666668</v>
      </c>
      <c r="AV55" s="72">
        <v>1.2083333333333333</v>
      </c>
      <c r="AW55" s="72">
        <v>7.8078078078078077</v>
      </c>
      <c r="AX55" s="72">
        <v>6.1865188816503158</v>
      </c>
      <c r="AY55" s="72">
        <v>92.192192192192195</v>
      </c>
    </row>
    <row r="56" spans="1:51" x14ac:dyDescent="0.25">
      <c r="A56" s="2" t="s">
        <v>9</v>
      </c>
      <c r="B56" s="2">
        <v>36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633</v>
      </c>
      <c r="K56" s="79">
        <v>25.7</v>
      </c>
      <c r="L56" s="79">
        <v>8.67</v>
      </c>
      <c r="M56" s="79">
        <v>12.74</v>
      </c>
      <c r="N56" s="72">
        <v>0</v>
      </c>
      <c r="O56" s="72">
        <v>1.8625</v>
      </c>
      <c r="P56" s="72">
        <v>0.59695786756870328</v>
      </c>
      <c r="Q56" s="72">
        <v>0.17193548387096771</v>
      </c>
      <c r="R56" s="72">
        <v>0.17702013736368549</v>
      </c>
      <c r="S56" s="72">
        <v>0.86</v>
      </c>
      <c r="T56" s="72">
        <v>10.832551594746718</v>
      </c>
      <c r="U56" s="72">
        <v>7.1428571428571423</v>
      </c>
      <c r="V56" s="72">
        <v>3.5714285714285712</v>
      </c>
      <c r="W56" s="72">
        <v>0</v>
      </c>
      <c r="X56" s="72">
        <v>10.714285714285714</v>
      </c>
      <c r="Y56" s="72">
        <v>3.5714285714285712</v>
      </c>
      <c r="Z56" s="72">
        <v>82.142857142857139</v>
      </c>
      <c r="AA56" s="72">
        <v>3.5714285714285712</v>
      </c>
      <c r="AB56" s="72">
        <v>89.285714285714278</v>
      </c>
      <c r="AC56" s="72">
        <v>82.142857142857139</v>
      </c>
      <c r="AD56" s="72">
        <v>0.16774193548387092</v>
      </c>
      <c r="AE56" s="72">
        <v>0.18800194462503764</v>
      </c>
      <c r="AF56" s="72">
        <v>0.39</v>
      </c>
      <c r="AG56" s="72">
        <v>29.166666666666668</v>
      </c>
      <c r="AH56" s="72">
        <v>0.58333333333333337</v>
      </c>
      <c r="AI56" s="72">
        <v>12.5</v>
      </c>
      <c r="AJ56" s="72">
        <v>58.333333333333336</v>
      </c>
      <c r="AK56" s="72">
        <v>1.8333333333333333</v>
      </c>
      <c r="AL56" s="72">
        <v>75</v>
      </c>
      <c r="AM56" s="72">
        <v>0.125</v>
      </c>
      <c r="AN56" s="72">
        <v>0.29166666666666669</v>
      </c>
      <c r="AO56" s="72">
        <v>0.16666666666666666</v>
      </c>
      <c r="AP56" s="72">
        <v>0.58333333333333337</v>
      </c>
      <c r="AQ56" s="72">
        <v>0.58333333333333337</v>
      </c>
      <c r="AR56" s="72">
        <v>37.5</v>
      </c>
      <c r="AS56" s="72">
        <v>41.666666666666671</v>
      </c>
      <c r="AT56" s="72">
        <v>20.833333333333336</v>
      </c>
      <c r="AU56" s="72">
        <v>30.833333333333332</v>
      </c>
      <c r="AV56" s="72">
        <v>0.75</v>
      </c>
      <c r="AW56" s="72">
        <v>55.067567567567565</v>
      </c>
      <c r="AX56" s="72">
        <v>15.759789584316648</v>
      </c>
      <c r="AY56" s="72">
        <v>44.932432432432435</v>
      </c>
    </row>
    <row r="57" spans="1:51" x14ac:dyDescent="0.25">
      <c r="A57" s="2" t="s">
        <v>9</v>
      </c>
      <c r="B57" s="2">
        <v>39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1498</v>
      </c>
      <c r="K57" s="79">
        <v>12.5</v>
      </c>
      <c r="L57" s="79">
        <v>8.5</v>
      </c>
      <c r="M57" s="79">
        <v>10.3</v>
      </c>
      <c r="N57" s="72">
        <v>0</v>
      </c>
      <c r="O57" s="72">
        <v>0.91250000000000009</v>
      </c>
      <c r="P57" s="72">
        <v>0.24013130466113874</v>
      </c>
      <c r="Q57" s="72">
        <v>0.34916666666666668</v>
      </c>
      <c r="R57" s="72">
        <v>0.35907994346259642</v>
      </c>
      <c r="S57" s="72">
        <v>2</v>
      </c>
      <c r="T57" s="72">
        <v>2.6133651551312651</v>
      </c>
      <c r="U57" s="72">
        <v>0</v>
      </c>
      <c r="V57" s="72">
        <v>100</v>
      </c>
      <c r="W57" s="72">
        <v>0</v>
      </c>
      <c r="X57" s="72">
        <v>100</v>
      </c>
      <c r="Y57" s="72">
        <v>0</v>
      </c>
      <c r="Z57" s="72">
        <v>0</v>
      </c>
      <c r="AA57" s="72">
        <v>0</v>
      </c>
      <c r="AB57" s="72">
        <v>0</v>
      </c>
      <c r="AC57" s="72">
        <v>100</v>
      </c>
      <c r="AD57" s="72">
        <v>0.11083333333333334</v>
      </c>
      <c r="AE57" s="72">
        <v>6.268740020871448E-2</v>
      </c>
      <c r="AF57" s="72">
        <v>0.28999999999999998</v>
      </c>
      <c r="AG57" s="72">
        <v>0</v>
      </c>
      <c r="AH57" s="72">
        <v>0.20833333333333334</v>
      </c>
      <c r="AI57" s="72">
        <v>79.166666666666657</v>
      </c>
      <c r="AJ57" s="72">
        <v>75</v>
      </c>
      <c r="AK57" s="72">
        <v>0</v>
      </c>
      <c r="AL57" s="72">
        <v>0</v>
      </c>
      <c r="AM57" s="72">
        <v>0</v>
      </c>
      <c r="AN57" s="72">
        <v>0.125</v>
      </c>
      <c r="AO57" s="72">
        <v>0</v>
      </c>
      <c r="AP57" s="72">
        <v>0</v>
      </c>
      <c r="AQ57" s="72">
        <v>0.58333333333333337</v>
      </c>
      <c r="AR57" s="72">
        <v>8.3333333333333321</v>
      </c>
      <c r="AS57" s="72">
        <v>91.666666666666657</v>
      </c>
      <c r="AT57" s="72">
        <v>0</v>
      </c>
      <c r="AU57" s="72">
        <v>32.708333333333336</v>
      </c>
      <c r="AV57" s="72">
        <v>0.54166666666666663</v>
      </c>
      <c r="AW57" s="72">
        <v>80.180180180180187</v>
      </c>
      <c r="AX57" s="72">
        <v>11.260012379561523</v>
      </c>
      <c r="AY57" s="72">
        <v>19.819819819819813</v>
      </c>
    </row>
    <row r="58" spans="1:51" x14ac:dyDescent="0.25">
      <c r="A58" s="2" t="s">
        <v>9</v>
      </c>
      <c r="B58" s="2">
        <v>40</v>
      </c>
      <c r="C58" s="16">
        <v>1</v>
      </c>
      <c r="D58" s="16">
        <v>7</v>
      </c>
      <c r="E58" s="16">
        <v>0</v>
      </c>
      <c r="F58" s="16">
        <v>0</v>
      </c>
      <c r="G58" s="16">
        <v>0</v>
      </c>
      <c r="H58" s="16">
        <v>0</v>
      </c>
      <c r="I58" s="16">
        <v>87</v>
      </c>
      <c r="J58" s="16">
        <v>3331</v>
      </c>
      <c r="K58" s="79">
        <v>15.4</v>
      </c>
      <c r="L58" s="79">
        <v>8.1300000000000008</v>
      </c>
      <c r="M58" s="79">
        <v>10.86</v>
      </c>
      <c r="N58" s="72">
        <v>1.5490843590513359</v>
      </c>
      <c r="O58" s="72">
        <v>6.145833333333333</v>
      </c>
      <c r="P58" s="72">
        <v>1.7788562927187028</v>
      </c>
      <c r="Q58" s="72">
        <v>0.24749999999999997</v>
      </c>
      <c r="R58" s="72">
        <v>0.12912965610233151</v>
      </c>
      <c r="S58" s="72">
        <v>0.62</v>
      </c>
      <c r="T58" s="72">
        <v>24.831649831649834</v>
      </c>
      <c r="U58" s="72">
        <v>0</v>
      </c>
      <c r="V58" s="72">
        <v>4.5454545454545459</v>
      </c>
      <c r="W58" s="72">
        <v>0</v>
      </c>
      <c r="X58" s="72">
        <v>4.5454545454545459</v>
      </c>
      <c r="Y58" s="72">
        <v>2.2727272727272729</v>
      </c>
      <c r="Z58" s="72">
        <v>93.181818181818173</v>
      </c>
      <c r="AA58" s="72">
        <v>0</v>
      </c>
      <c r="AB58" s="72">
        <v>95.454545454545439</v>
      </c>
      <c r="AC58" s="72">
        <v>93.181818181818173</v>
      </c>
      <c r="AD58" s="72">
        <v>0.3664583333333335</v>
      </c>
      <c r="AE58" s="72">
        <v>0.24621811454293518</v>
      </c>
      <c r="AF58" s="72">
        <v>1.04</v>
      </c>
      <c r="AG58" s="72">
        <v>50</v>
      </c>
      <c r="AH58" s="72">
        <v>0.39130434782608697</v>
      </c>
      <c r="AI58" s="72">
        <v>8.3333333333333321</v>
      </c>
      <c r="AJ58" s="72">
        <v>50</v>
      </c>
      <c r="AK58" s="72">
        <v>1.1666666666666667</v>
      </c>
      <c r="AL58" s="72">
        <v>41.666666666666671</v>
      </c>
      <c r="AM58" s="72">
        <v>8.3333333333333329E-2</v>
      </c>
      <c r="AN58" s="72">
        <v>0.33333333333333331</v>
      </c>
      <c r="AO58" s="72">
        <v>0.5</v>
      </c>
      <c r="AP58" s="72">
        <v>0.91666666666666663</v>
      </c>
      <c r="AQ58" s="72">
        <v>0.33333333333333331</v>
      </c>
      <c r="AR58" s="72">
        <v>12.5</v>
      </c>
      <c r="AS58" s="72">
        <v>87.5</v>
      </c>
      <c r="AT58" s="72">
        <v>0</v>
      </c>
      <c r="AU58" s="72">
        <v>33.333333333333336</v>
      </c>
      <c r="AV58" s="72">
        <v>0.20833333333333334</v>
      </c>
      <c r="AW58" s="72">
        <v>61.636636636636645</v>
      </c>
      <c r="AX58" s="72">
        <v>15.105002850417181</v>
      </c>
      <c r="AY58" s="72">
        <v>38.363363363363355</v>
      </c>
    </row>
    <row r="59" spans="1:51" x14ac:dyDescent="0.25">
      <c r="A59" s="2" t="s">
        <v>9</v>
      </c>
      <c r="B59" s="2">
        <v>41</v>
      </c>
      <c r="C59" s="16">
        <v>1</v>
      </c>
      <c r="D59" s="16">
        <v>16</v>
      </c>
      <c r="E59" s="16">
        <v>0</v>
      </c>
      <c r="F59" s="16">
        <v>0</v>
      </c>
      <c r="G59" s="16">
        <v>0</v>
      </c>
      <c r="H59" s="16">
        <v>0</v>
      </c>
      <c r="I59" s="16">
        <v>5</v>
      </c>
      <c r="J59" s="16">
        <v>1848</v>
      </c>
      <c r="K59" s="79">
        <v>19.2</v>
      </c>
      <c r="L59" s="79">
        <v>8.32</v>
      </c>
      <c r="M59" s="79">
        <v>14.31</v>
      </c>
      <c r="N59" s="72">
        <v>0</v>
      </c>
      <c r="O59" s="72">
        <v>2.9782608695652173</v>
      </c>
      <c r="P59" s="72">
        <v>0.83826472372131411</v>
      </c>
      <c r="Q59" s="72">
        <v>0.23428571428571426</v>
      </c>
      <c r="R59" s="72">
        <v>0.13638797847416362</v>
      </c>
      <c r="S59" s="72">
        <v>0.62</v>
      </c>
      <c r="T59" s="72">
        <v>12.712089077412514</v>
      </c>
      <c r="U59" s="72">
        <v>2.9411764705882351</v>
      </c>
      <c r="V59" s="72">
        <v>5.8823529411764701</v>
      </c>
      <c r="W59" s="72">
        <v>0</v>
      </c>
      <c r="X59" s="72">
        <v>8.8235294117647047</v>
      </c>
      <c r="Y59" s="72">
        <v>14.705882352941178</v>
      </c>
      <c r="Z59" s="72">
        <v>76.470588235294116</v>
      </c>
      <c r="AA59" s="72">
        <v>0</v>
      </c>
      <c r="AB59" s="72">
        <v>91.17647058823529</v>
      </c>
      <c r="AC59" s="72">
        <v>76.470588235294116</v>
      </c>
      <c r="AD59" s="72">
        <v>0.24200000000000008</v>
      </c>
      <c r="AE59" s="72">
        <v>0.17176933918005541</v>
      </c>
      <c r="AF59" s="72">
        <v>0.86</v>
      </c>
      <c r="AG59" s="72">
        <v>37.5</v>
      </c>
      <c r="AH59" s="72">
        <v>0.41666666666666669</v>
      </c>
      <c r="AI59" s="72">
        <v>20.833333333333336</v>
      </c>
      <c r="AJ59" s="72">
        <v>41.666666666666671</v>
      </c>
      <c r="AK59" s="72">
        <v>2</v>
      </c>
      <c r="AL59" s="72">
        <v>75</v>
      </c>
      <c r="AM59" s="72">
        <v>4.1666666666666664E-2</v>
      </c>
      <c r="AN59" s="72">
        <v>0</v>
      </c>
      <c r="AO59" s="72">
        <v>0.66666666666666663</v>
      </c>
      <c r="AP59" s="72">
        <v>0</v>
      </c>
      <c r="AQ59" s="72">
        <v>0.91666666666666663</v>
      </c>
      <c r="AR59" s="72">
        <v>20.833333333333336</v>
      </c>
      <c r="AS59" s="72">
        <v>58.333333333333336</v>
      </c>
      <c r="AT59" s="72">
        <v>20.833333333333336</v>
      </c>
      <c r="AU59" s="72">
        <v>34.791666666666664</v>
      </c>
      <c r="AV59" s="72">
        <v>1.7083333333333333</v>
      </c>
      <c r="AW59" s="72">
        <v>100</v>
      </c>
      <c r="AX59" s="72">
        <v>0</v>
      </c>
      <c r="AY59" s="72">
        <v>0</v>
      </c>
    </row>
    <row r="60" spans="1:51" x14ac:dyDescent="0.25">
      <c r="A60" s="2" t="s">
        <v>9</v>
      </c>
      <c r="B60" s="2">
        <v>52</v>
      </c>
      <c r="C60" s="16">
        <v>0</v>
      </c>
      <c r="D60" s="16">
        <v>0</v>
      </c>
      <c r="E60" s="16">
        <v>1</v>
      </c>
      <c r="F60" s="16">
        <v>1</v>
      </c>
      <c r="G60" s="16">
        <v>0</v>
      </c>
      <c r="H60" s="16">
        <v>0</v>
      </c>
      <c r="I60" s="16">
        <v>1</v>
      </c>
      <c r="J60" s="16">
        <v>1372</v>
      </c>
      <c r="K60" s="79">
        <v>14.3</v>
      </c>
      <c r="L60" s="79">
        <v>8.66</v>
      </c>
      <c r="M60" s="79">
        <v>9.94</v>
      </c>
      <c r="N60" s="72">
        <v>4.3731778425655975E-2</v>
      </c>
      <c r="O60" s="72">
        <v>1.8916666666666664</v>
      </c>
      <c r="P60" s="72">
        <v>0.55082283640155183</v>
      </c>
      <c r="Q60" s="72">
        <v>0.22692307692307698</v>
      </c>
      <c r="R60" s="72">
        <v>7.8779146010564433E-2</v>
      </c>
      <c r="S60" s="72">
        <v>0.4</v>
      </c>
      <c r="T60" s="72">
        <v>8.3361581920903927</v>
      </c>
      <c r="U60" s="72">
        <v>0</v>
      </c>
      <c r="V60" s="72">
        <v>11.538461538461538</v>
      </c>
      <c r="W60" s="72">
        <v>0</v>
      </c>
      <c r="X60" s="72">
        <v>11.538461538461538</v>
      </c>
      <c r="Y60" s="72">
        <v>19.230769230769234</v>
      </c>
      <c r="Z60" s="72">
        <v>69.230769230769226</v>
      </c>
      <c r="AA60" s="72">
        <v>0</v>
      </c>
      <c r="AB60" s="72">
        <v>88.461538461538453</v>
      </c>
      <c r="AC60" s="72">
        <v>69.230769230769226</v>
      </c>
      <c r="AD60" s="72">
        <v>0.47423076923076912</v>
      </c>
      <c r="AE60" s="72">
        <v>0.20856026614718517</v>
      </c>
      <c r="AF60" s="72">
        <v>0.99</v>
      </c>
      <c r="AG60" s="72">
        <v>29.166666666666668</v>
      </c>
      <c r="AH60" s="72">
        <v>0.70833333333333337</v>
      </c>
      <c r="AI60" s="72">
        <v>0</v>
      </c>
      <c r="AJ60" s="72">
        <v>70.833333333333343</v>
      </c>
      <c r="AK60" s="72">
        <v>2.5454545454545454</v>
      </c>
      <c r="AL60" s="72">
        <v>75</v>
      </c>
      <c r="AM60" s="72">
        <v>0.70833333333333337</v>
      </c>
      <c r="AN60" s="72">
        <v>0.41666666666666669</v>
      </c>
      <c r="AO60" s="72">
        <v>0.16666666666666666</v>
      </c>
      <c r="AP60" s="72">
        <v>0.58333333333333337</v>
      </c>
      <c r="AQ60" s="72">
        <v>8.3333333333333329E-2</v>
      </c>
      <c r="AR60" s="72">
        <v>4.1666666666666661</v>
      </c>
      <c r="AS60" s="72">
        <v>75</v>
      </c>
      <c r="AT60" s="72">
        <v>20.833333333333336</v>
      </c>
      <c r="AU60" s="72">
        <v>39.125</v>
      </c>
      <c r="AV60" s="72">
        <v>0.83333333333333337</v>
      </c>
      <c r="AW60" s="72">
        <v>7.4324324324324325</v>
      </c>
      <c r="AX60" s="72">
        <v>5.1190375515857918</v>
      </c>
      <c r="AY60" s="72">
        <v>92.567567567567565</v>
      </c>
    </row>
    <row r="61" spans="1:51" x14ac:dyDescent="0.25">
      <c r="A61" s="2" t="s">
        <v>9</v>
      </c>
      <c r="B61" s="2">
        <v>56</v>
      </c>
      <c r="C61" s="16">
        <v>1</v>
      </c>
      <c r="D61" s="16">
        <v>94</v>
      </c>
      <c r="E61" s="16">
        <v>0</v>
      </c>
      <c r="F61" s="16">
        <v>0</v>
      </c>
      <c r="G61" s="16">
        <v>0</v>
      </c>
      <c r="H61" s="16">
        <v>0</v>
      </c>
      <c r="I61" s="16">
        <v>17</v>
      </c>
      <c r="J61" s="16">
        <v>1552</v>
      </c>
      <c r="K61" s="79">
        <v>18</v>
      </c>
      <c r="L61" s="79">
        <v>8.33</v>
      </c>
      <c r="M61" s="79">
        <v>12.17</v>
      </c>
      <c r="N61" s="72">
        <v>0.65721649484536082</v>
      </c>
      <c r="O61" s="72">
        <v>3.0791666666666671</v>
      </c>
      <c r="P61" s="72">
        <v>0.93342714331867127</v>
      </c>
      <c r="Q61" s="72">
        <v>0.25057142857142861</v>
      </c>
      <c r="R61" s="72">
        <v>0.17806051279968677</v>
      </c>
      <c r="S61" s="72">
        <v>0.74</v>
      </c>
      <c r="T61" s="72">
        <v>12.288578487267198</v>
      </c>
      <c r="U61" s="72">
        <v>0</v>
      </c>
      <c r="V61" s="72">
        <v>0</v>
      </c>
      <c r="W61" s="72">
        <v>0</v>
      </c>
      <c r="X61" s="72">
        <v>0</v>
      </c>
      <c r="Y61" s="72">
        <v>3.3333333333333335</v>
      </c>
      <c r="Z61" s="72">
        <v>96.666666666666671</v>
      </c>
      <c r="AA61" s="72">
        <v>0</v>
      </c>
      <c r="AB61" s="72">
        <v>100</v>
      </c>
      <c r="AC61" s="72">
        <v>96.666666666666671</v>
      </c>
      <c r="AD61" s="72">
        <v>0.19771428571428576</v>
      </c>
      <c r="AE61" s="72">
        <v>0.20315287947005517</v>
      </c>
      <c r="AF61" s="72">
        <v>0.94</v>
      </c>
      <c r="AG61" s="72">
        <v>33.333333333333329</v>
      </c>
      <c r="AH61" s="72">
        <v>0.45833333333333331</v>
      </c>
      <c r="AI61" s="72">
        <v>20.833333333333336</v>
      </c>
      <c r="AJ61" s="72">
        <v>45.833333333333329</v>
      </c>
      <c r="AK61" s="72">
        <v>1.5</v>
      </c>
      <c r="AL61" s="72">
        <v>50</v>
      </c>
      <c r="AM61" s="72">
        <v>0.25</v>
      </c>
      <c r="AN61" s="72">
        <v>0.58333333333333337</v>
      </c>
      <c r="AO61" s="72">
        <v>0.58333333333333337</v>
      </c>
      <c r="AP61" s="72">
        <v>0.16666666666666666</v>
      </c>
      <c r="AQ61" s="72">
        <v>0.75</v>
      </c>
      <c r="AR61" s="72">
        <v>29.166666666666668</v>
      </c>
      <c r="AS61" s="72">
        <v>45.833333333333329</v>
      </c>
      <c r="AT61" s="72">
        <v>25</v>
      </c>
      <c r="AU61" s="72">
        <v>31.875</v>
      </c>
      <c r="AV61" s="72">
        <v>0.83333333333333337</v>
      </c>
      <c r="AW61" s="72">
        <v>53.753753753753756</v>
      </c>
      <c r="AX61" s="72">
        <v>15.920835903714849</v>
      </c>
      <c r="AY61" s="72">
        <v>46.246246246246244</v>
      </c>
    </row>
    <row r="62" spans="1:51" x14ac:dyDescent="0.25">
      <c r="A62" s="2" t="s">
        <v>9</v>
      </c>
      <c r="B62" s="2">
        <v>57</v>
      </c>
      <c r="C62" s="16">
        <v>0</v>
      </c>
      <c r="D62" s="16">
        <v>0</v>
      </c>
      <c r="E62" s="16">
        <v>1</v>
      </c>
      <c r="F62" s="16">
        <v>17</v>
      </c>
      <c r="G62" s="16">
        <v>0</v>
      </c>
      <c r="H62" s="16">
        <v>0</v>
      </c>
      <c r="I62" s="16">
        <v>1</v>
      </c>
      <c r="J62" s="16">
        <v>702</v>
      </c>
      <c r="K62" s="79">
        <v>20</v>
      </c>
      <c r="L62" s="79">
        <v>8.6199999999999992</v>
      </c>
      <c r="M62" s="79">
        <v>9.92</v>
      </c>
      <c r="N62" s="81">
        <v>0</v>
      </c>
      <c r="O62" s="72">
        <v>1.3958333333333337</v>
      </c>
      <c r="P62" s="72">
        <v>0.32900266507003795</v>
      </c>
      <c r="Q62" s="72">
        <v>0.28333333333333338</v>
      </c>
      <c r="R62" s="72">
        <v>8.4424737085075099E-2</v>
      </c>
      <c r="S62" s="72">
        <v>0.46</v>
      </c>
      <c r="T62" s="72">
        <v>4.9264705882352944</v>
      </c>
      <c r="U62" s="72">
        <v>0</v>
      </c>
      <c r="V62" s="72">
        <v>29.166666666666668</v>
      </c>
      <c r="W62" s="72">
        <v>8.3333333333333321</v>
      </c>
      <c r="X62" s="72">
        <v>37.5</v>
      </c>
      <c r="Y62" s="72">
        <v>12.5</v>
      </c>
      <c r="Z62" s="72">
        <v>50</v>
      </c>
      <c r="AA62" s="72">
        <v>0</v>
      </c>
      <c r="AB62" s="72">
        <v>62.5</v>
      </c>
      <c r="AC62" s="72">
        <v>50</v>
      </c>
      <c r="AD62" s="72">
        <v>0.36291666666666661</v>
      </c>
      <c r="AE62" s="72">
        <v>0.15894979154400951</v>
      </c>
      <c r="AF62" s="72">
        <v>0.72</v>
      </c>
      <c r="AG62" s="72">
        <v>16.666666666666664</v>
      </c>
      <c r="AH62" s="72">
        <v>0.75</v>
      </c>
      <c r="AI62" s="72">
        <v>8.3333333333333321</v>
      </c>
      <c r="AJ62" s="72">
        <v>75</v>
      </c>
      <c r="AK62" s="72">
        <v>1</v>
      </c>
      <c r="AL62" s="72">
        <v>33.333333333333329</v>
      </c>
      <c r="AM62" s="72">
        <v>0</v>
      </c>
      <c r="AN62" s="72">
        <v>8.3333333333333329E-2</v>
      </c>
      <c r="AO62" s="72">
        <v>1.3333333333333333</v>
      </c>
      <c r="AP62" s="72">
        <v>0</v>
      </c>
      <c r="AQ62" s="72">
        <v>0.33333333333333331</v>
      </c>
      <c r="AR62" s="72">
        <v>16.666666666666664</v>
      </c>
      <c r="AS62" s="72">
        <v>83.333333333333343</v>
      </c>
      <c r="AT62" s="72">
        <v>0</v>
      </c>
      <c r="AU62" s="72">
        <v>25.416666666666668</v>
      </c>
      <c r="AV62" s="72">
        <v>0.33333333333333331</v>
      </c>
      <c r="AW62" s="72">
        <v>74.324324324324323</v>
      </c>
      <c r="AX62" s="72">
        <v>12.957974027952476</v>
      </c>
      <c r="AY62" s="72">
        <v>25.675675675675677</v>
      </c>
    </row>
    <row r="63" spans="1:51" x14ac:dyDescent="0.25">
      <c r="A63" s="2" t="s">
        <v>9</v>
      </c>
      <c r="B63" s="2">
        <v>65</v>
      </c>
      <c r="C63" s="16">
        <v>1</v>
      </c>
      <c r="D63" s="16">
        <v>3</v>
      </c>
      <c r="E63" s="16">
        <v>0</v>
      </c>
      <c r="F63" s="16">
        <v>0</v>
      </c>
      <c r="G63" s="16">
        <v>0</v>
      </c>
      <c r="H63" s="16">
        <v>0</v>
      </c>
      <c r="I63" s="16">
        <v>16</v>
      </c>
      <c r="J63" s="16">
        <v>1594</v>
      </c>
      <c r="K63" s="79">
        <v>13.9</v>
      </c>
      <c r="L63" s="79">
        <v>8.73</v>
      </c>
      <c r="M63" s="79">
        <v>12.13</v>
      </c>
      <c r="N63" s="81">
        <v>0.60225846925972393</v>
      </c>
      <c r="O63" s="72">
        <v>1.7958333333333334</v>
      </c>
      <c r="P63" s="72">
        <v>0.38839599544197451</v>
      </c>
      <c r="Q63" s="72">
        <v>0.19444444444444453</v>
      </c>
      <c r="R63" s="72">
        <v>7.1331998207353933E-2</v>
      </c>
      <c r="S63" s="72">
        <v>0.32</v>
      </c>
      <c r="T63" s="72">
        <v>9.2357142857142822</v>
      </c>
      <c r="U63" s="72">
        <v>0</v>
      </c>
      <c r="V63" s="72">
        <v>2.7777777777777777</v>
      </c>
      <c r="W63" s="72">
        <v>0</v>
      </c>
      <c r="X63" s="72">
        <v>2.7777777777777777</v>
      </c>
      <c r="Y63" s="72">
        <v>2.7777777777777777</v>
      </c>
      <c r="Z63" s="72">
        <v>94.444444444444443</v>
      </c>
      <c r="AA63" s="72">
        <v>0</v>
      </c>
      <c r="AB63" s="72">
        <v>97.222222222222214</v>
      </c>
      <c r="AC63" s="72">
        <v>94.444444444444443</v>
      </c>
      <c r="AD63" s="72">
        <v>0.33527777777777773</v>
      </c>
      <c r="AE63" s="72">
        <v>0.2227039817606849</v>
      </c>
      <c r="AF63" s="72">
        <v>0.88</v>
      </c>
      <c r="AG63" s="72">
        <v>37.5</v>
      </c>
      <c r="AH63" s="72">
        <v>0.58333333333333337</v>
      </c>
      <c r="AI63" s="72">
        <v>4.1666666666666661</v>
      </c>
      <c r="AJ63" s="72">
        <v>58.333333333333336</v>
      </c>
      <c r="AK63" s="72">
        <v>1.6</v>
      </c>
      <c r="AL63" s="72">
        <v>33.333333333333329</v>
      </c>
      <c r="AM63" s="72">
        <v>0</v>
      </c>
      <c r="AN63" s="72">
        <v>4.3478260869565216E-2</v>
      </c>
      <c r="AO63" s="72">
        <v>0.18181818181818182</v>
      </c>
      <c r="AP63" s="72">
        <v>9.0909090909090912E-2</v>
      </c>
      <c r="AQ63" s="72">
        <v>0.90909090909090906</v>
      </c>
      <c r="AR63" s="72">
        <v>0</v>
      </c>
      <c r="AS63" s="72">
        <v>83.333333333333343</v>
      </c>
      <c r="AT63" s="72">
        <v>16.666666666666664</v>
      </c>
      <c r="AU63" s="72">
        <v>41.458333333333336</v>
      </c>
      <c r="AV63" s="72">
        <v>1</v>
      </c>
      <c r="AW63" s="72">
        <v>100</v>
      </c>
      <c r="AX63" s="72">
        <v>0</v>
      </c>
      <c r="AY63" s="72">
        <v>0</v>
      </c>
    </row>
    <row r="64" spans="1:51" x14ac:dyDescent="0.25">
      <c r="A64" s="2" t="s">
        <v>9</v>
      </c>
      <c r="B64" s="2">
        <v>73</v>
      </c>
      <c r="C64" s="16">
        <v>1</v>
      </c>
      <c r="D64" s="16">
        <v>3</v>
      </c>
      <c r="E64" s="16">
        <v>1</v>
      </c>
      <c r="F64" s="16">
        <v>4</v>
      </c>
      <c r="G64" s="16">
        <v>0</v>
      </c>
      <c r="H64" s="16">
        <v>0</v>
      </c>
      <c r="I64" s="16">
        <v>3</v>
      </c>
      <c r="J64" s="16">
        <v>2151</v>
      </c>
      <c r="K64" s="79">
        <v>14.9</v>
      </c>
      <c r="L64" s="79">
        <v>8.61</v>
      </c>
      <c r="M64" s="79">
        <v>12.52</v>
      </c>
      <c r="N64" s="81">
        <v>5.5788005578800558E-2</v>
      </c>
      <c r="O64" s="72">
        <v>2.9166666666666674</v>
      </c>
      <c r="P64" s="72">
        <v>0.58582284506247884</v>
      </c>
      <c r="Q64" s="72">
        <v>0.44148148148148147</v>
      </c>
      <c r="R64" s="72">
        <v>0.12960602145626124</v>
      </c>
      <c r="S64" s="72">
        <v>0.68</v>
      </c>
      <c r="T64" s="72">
        <v>6.606543624161076</v>
      </c>
      <c r="U64" s="72">
        <v>0</v>
      </c>
      <c r="V64" s="72">
        <v>29.629629629629626</v>
      </c>
      <c r="W64" s="72">
        <v>0</v>
      </c>
      <c r="X64" s="72">
        <v>29.629629629629626</v>
      </c>
      <c r="Y64" s="72">
        <v>11.111111111111111</v>
      </c>
      <c r="Z64" s="72">
        <v>59.259259259259252</v>
      </c>
      <c r="AA64" s="72">
        <v>0</v>
      </c>
      <c r="AB64" s="72">
        <v>70.370370370370367</v>
      </c>
      <c r="AC64" s="72">
        <v>59.259259259259252</v>
      </c>
      <c r="AD64" s="72">
        <v>0.39185185185185178</v>
      </c>
      <c r="AE64" s="72">
        <v>0.29929451711851995</v>
      </c>
      <c r="AF64" s="72">
        <v>1.23</v>
      </c>
      <c r="AG64" s="72">
        <v>8.3333333333333321</v>
      </c>
      <c r="AH64" s="72">
        <v>0.90909090909090906</v>
      </c>
      <c r="AI64" s="72">
        <v>0</v>
      </c>
      <c r="AJ64" s="72">
        <v>83.333333333333343</v>
      </c>
      <c r="AK64" s="72">
        <v>1.3333333333333333</v>
      </c>
      <c r="AL64" s="72">
        <v>41.666666666666671</v>
      </c>
      <c r="AM64" s="72">
        <v>4.1666666666666664E-2</v>
      </c>
      <c r="AN64" s="72">
        <v>0.45833333333333331</v>
      </c>
      <c r="AO64" s="72">
        <v>0.58333333333333337</v>
      </c>
      <c r="AP64" s="72">
        <v>0.33333333333333331</v>
      </c>
      <c r="AQ64" s="72">
        <v>1.1666666666666667</v>
      </c>
      <c r="AR64" s="72">
        <v>12.5</v>
      </c>
      <c r="AS64" s="72">
        <v>75</v>
      </c>
      <c r="AT64" s="72">
        <v>12.5</v>
      </c>
      <c r="AU64" s="72">
        <v>36.875</v>
      </c>
      <c r="AV64" s="72">
        <v>0.41666666666666669</v>
      </c>
      <c r="AW64" s="72">
        <v>92.342342342342334</v>
      </c>
      <c r="AX64" s="72">
        <v>8.3212032929393214</v>
      </c>
      <c r="AY64" s="72">
        <v>7.6576576576576656</v>
      </c>
    </row>
    <row r="65" spans="1:51" x14ac:dyDescent="0.25">
      <c r="A65" s="2" t="s">
        <v>9</v>
      </c>
      <c r="B65" s="2">
        <v>77</v>
      </c>
      <c r="C65" s="16">
        <v>1</v>
      </c>
      <c r="D65" s="16">
        <v>62</v>
      </c>
      <c r="E65" s="16">
        <v>1</v>
      </c>
      <c r="F65" s="16">
        <v>7</v>
      </c>
      <c r="G65" s="16">
        <v>0</v>
      </c>
      <c r="H65" s="16">
        <v>0</v>
      </c>
      <c r="I65" s="16">
        <v>4</v>
      </c>
      <c r="J65" s="16">
        <v>1604</v>
      </c>
      <c r="K65" s="79">
        <v>21.2</v>
      </c>
      <c r="L65" s="79">
        <v>8.31</v>
      </c>
      <c r="M65" s="79">
        <v>11.61</v>
      </c>
      <c r="N65" s="72">
        <v>0.14962593516209477</v>
      </c>
      <c r="O65" s="72">
        <v>2.8374999999999999</v>
      </c>
      <c r="P65" s="72">
        <v>0.93892283333430715</v>
      </c>
      <c r="Q65" s="72">
        <v>0.31272727272727274</v>
      </c>
      <c r="R65" s="72">
        <v>0.13129815134058251</v>
      </c>
      <c r="S65" s="72">
        <v>0.62</v>
      </c>
      <c r="T65" s="72">
        <v>9.073401162790697</v>
      </c>
      <c r="U65" s="72">
        <v>3.225806451612903</v>
      </c>
      <c r="V65" s="72">
        <v>3.225806451612903</v>
      </c>
      <c r="W65" s="72">
        <v>0</v>
      </c>
      <c r="X65" s="72">
        <v>6.4516129032258061</v>
      </c>
      <c r="Y65" s="72">
        <v>0</v>
      </c>
      <c r="Z65" s="72">
        <v>87.096774193548384</v>
      </c>
      <c r="AA65" s="72">
        <v>6.4516129032258061</v>
      </c>
      <c r="AB65" s="72">
        <v>93.548387096774192</v>
      </c>
      <c r="AC65" s="72">
        <v>87.096774193548384</v>
      </c>
      <c r="AD65" s="72">
        <v>0.36151515151515157</v>
      </c>
      <c r="AE65" s="72">
        <v>0.278670069393463</v>
      </c>
      <c r="AF65" s="72">
        <v>1.1200000000000001</v>
      </c>
      <c r="AG65" s="72">
        <v>45.833333333333329</v>
      </c>
      <c r="AH65" s="72">
        <v>0.34782608695652173</v>
      </c>
      <c r="AI65" s="72">
        <v>16.666666666666664</v>
      </c>
      <c r="AJ65" s="72">
        <v>45.833333333333329</v>
      </c>
      <c r="AK65" s="72">
        <v>0.91666666666666663</v>
      </c>
      <c r="AL65" s="72">
        <v>25</v>
      </c>
      <c r="AM65" s="72">
        <v>4.1666666666666664E-2</v>
      </c>
      <c r="AN65" s="72">
        <v>0.20833333333333334</v>
      </c>
      <c r="AO65" s="72">
        <v>0</v>
      </c>
      <c r="AP65" s="72">
        <v>0.25</v>
      </c>
      <c r="AQ65" s="72">
        <v>0.83333333333333337</v>
      </c>
      <c r="AR65" s="72">
        <v>8.3333333333333321</v>
      </c>
      <c r="AS65" s="72">
        <v>62.5</v>
      </c>
      <c r="AT65" s="72">
        <v>29.166666666666668</v>
      </c>
      <c r="AU65" s="72">
        <v>48.75</v>
      </c>
      <c r="AV65" s="72">
        <v>0.5</v>
      </c>
      <c r="AW65" s="72">
        <v>94.069069069069073</v>
      </c>
      <c r="AX65" s="72">
        <v>7.9384037418270692</v>
      </c>
      <c r="AY65" s="72">
        <v>5.930930930930927</v>
      </c>
    </row>
    <row r="66" spans="1:51" x14ac:dyDescent="0.25">
      <c r="A66" s="2" t="s">
        <v>9</v>
      </c>
      <c r="B66" s="2">
        <v>80</v>
      </c>
      <c r="C66" s="16">
        <v>0</v>
      </c>
      <c r="D66" s="16">
        <v>0</v>
      </c>
      <c r="E66" s="16">
        <v>0</v>
      </c>
      <c r="F66" s="16">
        <v>0</v>
      </c>
      <c r="G66" s="16">
        <v>1</v>
      </c>
      <c r="H66" s="16">
        <v>6</v>
      </c>
      <c r="I66" s="16">
        <v>0</v>
      </c>
      <c r="J66" s="16">
        <v>1682</v>
      </c>
      <c r="K66" s="79">
        <v>18.3</v>
      </c>
      <c r="L66" s="79">
        <v>9.0299999999999994</v>
      </c>
      <c r="M66" s="79">
        <v>11.55</v>
      </c>
      <c r="N66" s="72">
        <v>0</v>
      </c>
      <c r="O66" s="72">
        <v>3.3583333333333329</v>
      </c>
      <c r="P66" s="72">
        <v>1.2863553727207506</v>
      </c>
      <c r="Q66" s="72">
        <v>0.21029411764705883</v>
      </c>
      <c r="R66" s="72">
        <v>0.14044270467946246</v>
      </c>
      <c r="S66" s="72">
        <v>0.54</v>
      </c>
      <c r="T66" s="72">
        <v>15.969696969696967</v>
      </c>
      <c r="U66" s="72">
        <v>0</v>
      </c>
      <c r="V66" s="72">
        <v>32.352941176470587</v>
      </c>
      <c r="W66" s="72">
        <v>0</v>
      </c>
      <c r="X66" s="72">
        <v>32.352941176470587</v>
      </c>
      <c r="Y66" s="72">
        <v>2.9411764705882351</v>
      </c>
      <c r="Z66" s="72">
        <v>64.705882352941174</v>
      </c>
      <c r="AA66" s="72">
        <v>0</v>
      </c>
      <c r="AB66" s="72">
        <v>67.647058823529406</v>
      </c>
      <c r="AC66" s="72">
        <v>64.705882352941174</v>
      </c>
      <c r="AD66" s="72">
        <v>0.12</v>
      </c>
      <c r="AE66" s="72">
        <v>0.1162807469928368</v>
      </c>
      <c r="AF66" s="72">
        <v>0.47</v>
      </c>
      <c r="AG66" s="72">
        <v>16.666666666666664</v>
      </c>
      <c r="AH66" s="72">
        <v>0.29166666666666669</v>
      </c>
      <c r="AI66" s="72">
        <v>54.166666666666664</v>
      </c>
      <c r="AJ66" s="72">
        <v>45.833333333333329</v>
      </c>
      <c r="AK66" s="72">
        <v>0.58333333333333337</v>
      </c>
      <c r="AL66" s="72">
        <v>16.666666666666664</v>
      </c>
      <c r="AM66" s="72">
        <v>0.5</v>
      </c>
      <c r="AN66" s="72">
        <v>0.95833333333333337</v>
      </c>
      <c r="AO66" s="72">
        <v>0.33333333333333331</v>
      </c>
      <c r="AP66" s="72">
        <v>1.1666666666666667</v>
      </c>
      <c r="AQ66" s="72">
        <v>1.3333333333333333</v>
      </c>
      <c r="AR66" s="72">
        <v>37.5</v>
      </c>
      <c r="AS66" s="72">
        <v>41.666666666666671</v>
      </c>
      <c r="AT66" s="72">
        <v>20.833333333333336</v>
      </c>
      <c r="AU66" s="72">
        <v>32.291666666666664</v>
      </c>
      <c r="AV66" s="72">
        <v>0.66666666666666663</v>
      </c>
      <c r="AW66" s="72">
        <v>9.7774244833068362</v>
      </c>
      <c r="AX66" s="72">
        <v>8.2020496547097554</v>
      </c>
      <c r="AY66" s="72">
        <v>90.222575516693169</v>
      </c>
    </row>
    <row r="67" spans="1:51" x14ac:dyDescent="0.25">
      <c r="A67" s="2" t="s">
        <v>9</v>
      </c>
      <c r="B67" s="2">
        <v>82</v>
      </c>
      <c r="C67" s="16">
        <v>0</v>
      </c>
      <c r="D67" s="16">
        <v>0</v>
      </c>
      <c r="E67" s="16">
        <v>0</v>
      </c>
      <c r="F67" s="16">
        <v>0</v>
      </c>
      <c r="G67" s="16">
        <v>1</v>
      </c>
      <c r="H67" s="16">
        <v>52</v>
      </c>
      <c r="I67" s="16">
        <v>56</v>
      </c>
      <c r="J67" s="16">
        <v>1963</v>
      </c>
      <c r="K67" s="79">
        <v>17.899999999999999</v>
      </c>
      <c r="L67" s="79">
        <v>8.2100000000000009</v>
      </c>
      <c r="M67" s="79">
        <v>12.86</v>
      </c>
      <c r="N67" s="72">
        <v>1.7116658176260824</v>
      </c>
      <c r="O67" s="72">
        <v>3.8333333333333335</v>
      </c>
      <c r="P67" s="72">
        <v>1.051155334016757</v>
      </c>
      <c r="Q67" s="72">
        <v>0.30522727272727268</v>
      </c>
      <c r="R67" s="72">
        <v>0.22443198209644241</v>
      </c>
      <c r="S67" s="72">
        <v>1.08</v>
      </c>
      <c r="T67" s="72">
        <v>12.558947629684788</v>
      </c>
      <c r="U67" s="72">
        <v>0</v>
      </c>
      <c r="V67" s="72">
        <v>4.5454545454545459</v>
      </c>
      <c r="W67" s="72">
        <v>2.2727272727272729</v>
      </c>
      <c r="X67" s="72">
        <v>6.8181818181818183</v>
      </c>
      <c r="Y67" s="72">
        <v>0</v>
      </c>
      <c r="Z67" s="72">
        <v>93.181818181818173</v>
      </c>
      <c r="AA67" s="72">
        <v>0</v>
      </c>
      <c r="AB67" s="72">
        <v>93.181818181818173</v>
      </c>
      <c r="AC67" s="72">
        <v>93.181818181818173</v>
      </c>
      <c r="AD67" s="72">
        <v>0.23227272727272724</v>
      </c>
      <c r="AE67" s="72">
        <v>0.22567587001863557</v>
      </c>
      <c r="AF67" s="72">
        <v>0.89</v>
      </c>
      <c r="AG67" s="72">
        <v>41.666666666666671</v>
      </c>
      <c r="AH67" s="72">
        <v>0.29166666666666669</v>
      </c>
      <c r="AI67" s="72">
        <v>29.166666666666668</v>
      </c>
      <c r="AJ67" s="72">
        <v>41.666666666666671</v>
      </c>
      <c r="AK67" s="72">
        <v>1</v>
      </c>
      <c r="AL67" s="72">
        <v>25</v>
      </c>
      <c r="AM67" s="72">
        <v>8.3333333333333329E-2</v>
      </c>
      <c r="AN67" s="72">
        <v>0.54166666666666663</v>
      </c>
      <c r="AO67" s="72">
        <v>0.33333333333333331</v>
      </c>
      <c r="AP67" s="72">
        <v>0.41666666666666669</v>
      </c>
      <c r="AQ67" s="72">
        <v>1.25</v>
      </c>
      <c r="AR67" s="72">
        <v>54.166666666666664</v>
      </c>
      <c r="AS67" s="72">
        <v>29.166666666666668</v>
      </c>
      <c r="AT67" s="72">
        <v>16.666666666666664</v>
      </c>
      <c r="AU67" s="72">
        <v>24.875</v>
      </c>
      <c r="AV67" s="72">
        <v>0.20833333333333334</v>
      </c>
      <c r="AW67" s="72">
        <v>33.38632750397457</v>
      </c>
      <c r="AX67" s="72">
        <v>12.389835406105052</v>
      </c>
      <c r="AY67" s="72">
        <v>66.61367249602543</v>
      </c>
    </row>
    <row r="68" spans="1:51" x14ac:dyDescent="0.25">
      <c r="A68" s="2" t="s">
        <v>9</v>
      </c>
      <c r="B68" s="2">
        <v>101</v>
      </c>
      <c r="C68" s="16">
        <v>0</v>
      </c>
      <c r="D68" s="16">
        <v>0</v>
      </c>
      <c r="E68" s="16">
        <v>1</v>
      </c>
      <c r="F68" s="16">
        <v>9</v>
      </c>
      <c r="G68" s="16">
        <v>0</v>
      </c>
      <c r="H68" s="16">
        <v>0</v>
      </c>
      <c r="I68" s="16">
        <v>0</v>
      </c>
      <c r="J68" s="16">
        <v>903</v>
      </c>
      <c r="K68" s="79">
        <v>17.7</v>
      </c>
      <c r="L68" s="79">
        <v>7.86</v>
      </c>
      <c r="M68" s="79">
        <v>12.59</v>
      </c>
      <c r="N68" s="72">
        <v>0</v>
      </c>
      <c r="O68" s="72">
        <v>2.0958333333333337</v>
      </c>
      <c r="P68" s="72">
        <v>0.57368311709564779</v>
      </c>
      <c r="Q68" s="72">
        <v>0.18689655172413794</v>
      </c>
      <c r="R68" s="72">
        <v>0.11035991276196074</v>
      </c>
      <c r="S68" s="72">
        <v>0.42</v>
      </c>
      <c r="T68" s="72">
        <v>11.213868388683888</v>
      </c>
      <c r="U68" s="72">
        <v>6.8965517241379306</v>
      </c>
      <c r="V68" s="72">
        <v>3.4482758620689653</v>
      </c>
      <c r="W68" s="72">
        <v>10.344827586206897</v>
      </c>
      <c r="X68" s="72">
        <v>20.689655172413794</v>
      </c>
      <c r="Y68" s="72">
        <v>13.793103448275861</v>
      </c>
      <c r="Z68" s="72">
        <v>65.517241379310349</v>
      </c>
      <c r="AA68" s="72">
        <v>0</v>
      </c>
      <c r="AB68" s="72">
        <v>79.310344827586206</v>
      </c>
      <c r="AC68" s="72">
        <v>65.517241379310349</v>
      </c>
      <c r="AD68" s="72">
        <v>0.15586206896551721</v>
      </c>
      <c r="AE68" s="72">
        <v>0.14363936093512886</v>
      </c>
      <c r="AF68" s="72">
        <v>0.52</v>
      </c>
      <c r="AG68" s="72">
        <v>33.333333333333329</v>
      </c>
      <c r="AH68" s="72">
        <v>0.33333333333333331</v>
      </c>
      <c r="AI68" s="72">
        <v>33.333333333333329</v>
      </c>
      <c r="AJ68" s="72">
        <v>33.333333333333329</v>
      </c>
      <c r="AK68" s="72">
        <v>1.5833333333333333</v>
      </c>
      <c r="AL68" s="72">
        <v>58.333333333333336</v>
      </c>
      <c r="AM68" s="72">
        <v>0</v>
      </c>
      <c r="AN68" s="72">
        <v>0.16666666666666666</v>
      </c>
      <c r="AO68" s="72">
        <v>8.3333333333333329E-2</v>
      </c>
      <c r="AP68" s="72">
        <v>8.3333333333333329E-2</v>
      </c>
      <c r="AQ68" s="72">
        <v>0.75</v>
      </c>
      <c r="AR68" s="72">
        <v>12.5</v>
      </c>
      <c r="AS68" s="72">
        <v>62.5</v>
      </c>
      <c r="AT68" s="72">
        <v>25</v>
      </c>
      <c r="AU68" s="72">
        <v>36.875</v>
      </c>
      <c r="AV68" s="72">
        <v>1.3913043478260869</v>
      </c>
      <c r="AW68" s="72">
        <v>98.198198198198199</v>
      </c>
      <c r="AX68" s="72">
        <v>1.6143297699232979</v>
      </c>
      <c r="AY68" s="72">
        <v>1.8018018018018012</v>
      </c>
    </row>
    <row r="69" spans="1:51" x14ac:dyDescent="0.25">
      <c r="A69" s="2" t="s">
        <v>9</v>
      </c>
      <c r="B69" s="2">
        <v>103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43</v>
      </c>
      <c r="J69" s="16">
        <v>1836</v>
      </c>
      <c r="K69" s="79">
        <v>15.6</v>
      </c>
      <c r="L69" s="79">
        <v>8.1199999999999992</v>
      </c>
      <c r="M69" s="79">
        <v>10.89</v>
      </c>
      <c r="N69" s="72">
        <v>0.16339869281045752</v>
      </c>
      <c r="O69" s="72">
        <v>2.6083333333333329</v>
      </c>
      <c r="P69" s="72">
        <v>0.82615751033568574</v>
      </c>
      <c r="Q69" s="72">
        <v>0.15777777777777777</v>
      </c>
      <c r="R69" s="72">
        <v>0.11551403405427442</v>
      </c>
      <c r="S69" s="72">
        <v>0.52</v>
      </c>
      <c r="T69" s="72">
        <v>16.531690140845068</v>
      </c>
      <c r="U69" s="72">
        <v>0</v>
      </c>
      <c r="V69" s="72">
        <v>5.5555555555555554</v>
      </c>
      <c r="W69" s="72">
        <v>8.3333333333333321</v>
      </c>
      <c r="X69" s="72">
        <v>13.888888888888888</v>
      </c>
      <c r="Y69" s="72">
        <v>5.5555555555555554</v>
      </c>
      <c r="Z69" s="72">
        <v>80.555555555555557</v>
      </c>
      <c r="AA69" s="72">
        <v>0</v>
      </c>
      <c r="AB69" s="72">
        <v>86.111111111111114</v>
      </c>
      <c r="AC69" s="72">
        <v>80.555555555555557</v>
      </c>
      <c r="AD69" s="72">
        <v>0.22888888888888895</v>
      </c>
      <c r="AE69" s="72">
        <v>0.23089611489372411</v>
      </c>
      <c r="AF69" s="72">
        <v>1.04</v>
      </c>
      <c r="AG69" s="72">
        <v>33.333333333333329</v>
      </c>
      <c r="AH69" s="72">
        <v>0.43478260869565216</v>
      </c>
      <c r="AI69" s="72">
        <v>20.833333333333336</v>
      </c>
      <c r="AJ69" s="72">
        <v>41.666666666666671</v>
      </c>
      <c r="AK69" s="72">
        <v>1</v>
      </c>
      <c r="AL69" s="72">
        <v>25</v>
      </c>
      <c r="AM69" s="72">
        <v>0.375</v>
      </c>
      <c r="AN69" s="72">
        <v>1</v>
      </c>
      <c r="AO69" s="72">
        <v>0.33333333333333331</v>
      </c>
      <c r="AP69" s="72">
        <v>0.5</v>
      </c>
      <c r="AQ69" s="72">
        <v>0.66666666666666663</v>
      </c>
      <c r="AR69" s="72">
        <v>41.666666666666671</v>
      </c>
      <c r="AS69" s="72">
        <v>45.833333333333329</v>
      </c>
      <c r="AT69" s="72">
        <v>12.5</v>
      </c>
      <c r="AU69" s="72">
        <v>25.833333333333332</v>
      </c>
      <c r="AV69" s="72">
        <v>0.5</v>
      </c>
      <c r="AW69" s="72">
        <v>24.662162162162161</v>
      </c>
      <c r="AX69" s="72">
        <v>13.727180477831846</v>
      </c>
      <c r="AY69" s="72">
        <v>75.337837837837839</v>
      </c>
    </row>
    <row r="70" spans="1:51" x14ac:dyDescent="0.25">
      <c r="A70" s="2" t="s">
        <v>9</v>
      </c>
      <c r="B70" s="2">
        <v>105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1275</v>
      </c>
      <c r="K70" s="79">
        <v>12.7</v>
      </c>
      <c r="L70" s="79">
        <v>8.24</v>
      </c>
      <c r="M70" s="79">
        <v>12.28</v>
      </c>
      <c r="N70" s="72">
        <v>0</v>
      </c>
      <c r="O70" s="72">
        <v>2.5416666666666665</v>
      </c>
      <c r="P70" s="72">
        <v>0.67817957520990313</v>
      </c>
      <c r="Q70" s="72">
        <v>0.11971428571428573</v>
      </c>
      <c r="R70" s="72">
        <v>5.8535344490502877E-2</v>
      </c>
      <c r="S70" s="72">
        <v>0.3</v>
      </c>
      <c r="T70" s="72">
        <v>21.231105807478119</v>
      </c>
      <c r="U70" s="72">
        <v>0</v>
      </c>
      <c r="V70" s="72">
        <v>0</v>
      </c>
      <c r="W70" s="72">
        <v>0</v>
      </c>
      <c r="X70" s="72">
        <v>0</v>
      </c>
      <c r="Y70" s="72">
        <v>0</v>
      </c>
      <c r="Z70" s="72">
        <v>100</v>
      </c>
      <c r="AA70" s="72">
        <v>0</v>
      </c>
      <c r="AB70" s="72">
        <v>100</v>
      </c>
      <c r="AC70" s="72">
        <v>100</v>
      </c>
      <c r="AD70" s="72">
        <v>0.30342857142857138</v>
      </c>
      <c r="AE70" s="72">
        <v>0.19380012227797488</v>
      </c>
      <c r="AF70" s="72">
        <v>0.75</v>
      </c>
      <c r="AG70" s="72">
        <v>66.666666666666657</v>
      </c>
      <c r="AH70" s="72">
        <v>0.33333333333333331</v>
      </c>
      <c r="AI70" s="72">
        <v>0</v>
      </c>
      <c r="AJ70" s="72">
        <v>66.666666666666657</v>
      </c>
      <c r="AK70" s="72">
        <v>1.1666666666666667</v>
      </c>
      <c r="AL70" s="72">
        <v>16.666666666666664</v>
      </c>
      <c r="AM70" s="72">
        <v>4.1666666666666664E-2</v>
      </c>
      <c r="AN70" s="72">
        <v>4.1666666666666664E-2</v>
      </c>
      <c r="AO70" s="72">
        <v>8.3333333333333329E-2</v>
      </c>
      <c r="AP70" s="72">
        <v>0.33333333333333331</v>
      </c>
      <c r="AQ70" s="72">
        <v>0.33333333333333331</v>
      </c>
      <c r="AR70" s="72">
        <v>33.333333333333329</v>
      </c>
      <c r="AS70" s="72">
        <v>58.333333333333336</v>
      </c>
      <c r="AT70" s="72">
        <v>8.3333333333333321</v>
      </c>
      <c r="AU70" s="72">
        <v>24.791666666666668</v>
      </c>
      <c r="AV70" s="72">
        <v>0</v>
      </c>
      <c r="AW70" s="72">
        <v>23.501762632197416</v>
      </c>
      <c r="AX70" s="72">
        <v>9.3099886857108061</v>
      </c>
      <c r="AY70" s="72">
        <v>76.498237367802588</v>
      </c>
    </row>
    <row r="71" spans="1:51" x14ac:dyDescent="0.25">
      <c r="A71" s="2" t="s">
        <v>9</v>
      </c>
      <c r="B71" s="2">
        <v>113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413</v>
      </c>
      <c r="K71" s="79">
        <v>19.600000000000001</v>
      </c>
      <c r="L71" s="79">
        <v>8.76</v>
      </c>
      <c r="M71" s="79">
        <v>10.48</v>
      </c>
      <c r="N71" s="72">
        <v>0</v>
      </c>
      <c r="O71" s="72">
        <v>1.3291666666666668</v>
      </c>
      <c r="P71" s="72">
        <v>0.21564698743178751</v>
      </c>
      <c r="Q71" s="72">
        <v>0.15880000000000005</v>
      </c>
      <c r="R71" s="72">
        <v>0.13207699774500223</v>
      </c>
      <c r="S71" s="72">
        <v>0.77</v>
      </c>
      <c r="T71" s="72">
        <v>8.3700671704450027</v>
      </c>
      <c r="U71" s="72">
        <v>0</v>
      </c>
      <c r="V71" s="72">
        <v>24</v>
      </c>
      <c r="W71" s="72">
        <v>0</v>
      </c>
      <c r="X71" s="72">
        <v>24</v>
      </c>
      <c r="Y71" s="72">
        <v>20</v>
      </c>
      <c r="Z71" s="72">
        <v>56.000000000000007</v>
      </c>
      <c r="AA71" s="72">
        <v>0</v>
      </c>
      <c r="AB71" s="72">
        <v>76</v>
      </c>
      <c r="AC71" s="72">
        <v>56.000000000000007</v>
      </c>
      <c r="AD71" s="72">
        <v>0.31799999999999995</v>
      </c>
      <c r="AE71" s="72">
        <v>0.12760616495034002</v>
      </c>
      <c r="AF71" s="72">
        <v>0.75</v>
      </c>
      <c r="AG71" s="72">
        <v>25</v>
      </c>
      <c r="AH71" s="72">
        <v>0.75</v>
      </c>
      <c r="AI71" s="72">
        <v>0</v>
      </c>
      <c r="AJ71" s="72">
        <v>75</v>
      </c>
      <c r="AK71" s="72">
        <v>0.83333333333333337</v>
      </c>
      <c r="AL71" s="72">
        <v>16.666666666666664</v>
      </c>
      <c r="AM71" s="72">
        <v>0.66666666666666663</v>
      </c>
      <c r="AN71" s="72">
        <v>1.3333333333333333</v>
      </c>
      <c r="AO71" s="72">
        <v>0</v>
      </c>
      <c r="AP71" s="72">
        <v>0</v>
      </c>
      <c r="AQ71" s="72">
        <v>8.3333333333333329E-2</v>
      </c>
      <c r="AR71" s="72">
        <v>4.1666666666666661</v>
      </c>
      <c r="AS71" s="72">
        <v>58.333333333333336</v>
      </c>
      <c r="AT71" s="72">
        <v>37.5</v>
      </c>
      <c r="AU71" s="72">
        <v>45.208333333333336</v>
      </c>
      <c r="AV71" s="72">
        <v>1.6666666666666667</v>
      </c>
      <c r="AW71" s="72">
        <v>1.8018018018018018</v>
      </c>
      <c r="AX71" s="72">
        <v>2.3094010767585029</v>
      </c>
      <c r="AY71" s="72">
        <v>98.198198198198199</v>
      </c>
    </row>
    <row r="72" spans="1:51" x14ac:dyDescent="0.25">
      <c r="A72" s="2" t="s">
        <v>9</v>
      </c>
      <c r="B72" s="2">
        <v>119</v>
      </c>
      <c r="C72" s="16">
        <v>1</v>
      </c>
      <c r="D72" s="16">
        <v>9</v>
      </c>
      <c r="E72" s="16">
        <v>0</v>
      </c>
      <c r="F72" s="16">
        <v>0</v>
      </c>
      <c r="G72" s="16">
        <v>0</v>
      </c>
      <c r="H72" s="16">
        <v>0</v>
      </c>
      <c r="I72" s="16">
        <v>15</v>
      </c>
      <c r="J72" s="16">
        <v>1837</v>
      </c>
      <c r="K72" s="79">
        <v>19</v>
      </c>
      <c r="L72" s="79">
        <v>8.23</v>
      </c>
      <c r="M72" s="79">
        <v>13.17</v>
      </c>
      <c r="N72" s="72">
        <v>0</v>
      </c>
      <c r="O72" s="72">
        <v>2.9624999999999999</v>
      </c>
      <c r="P72" s="72">
        <v>1.3887161728357784</v>
      </c>
      <c r="Q72" s="72">
        <v>0.35531914893617028</v>
      </c>
      <c r="R72" s="72">
        <v>0.11507749872283193</v>
      </c>
      <c r="S72" s="72">
        <v>0.56000000000000005</v>
      </c>
      <c r="T72" s="72">
        <v>8.3375748502993989</v>
      </c>
      <c r="U72" s="72">
        <v>0</v>
      </c>
      <c r="V72" s="72">
        <v>65.957446808510639</v>
      </c>
      <c r="W72" s="72">
        <v>25.531914893617021</v>
      </c>
      <c r="X72" s="72">
        <v>91.489361702127667</v>
      </c>
      <c r="Y72" s="72">
        <v>2.1276595744680851</v>
      </c>
      <c r="Z72" s="72">
        <v>6.3829787234042552</v>
      </c>
      <c r="AA72" s="72">
        <v>0</v>
      </c>
      <c r="AB72" s="72">
        <v>8.5106382978723403</v>
      </c>
      <c r="AC72" s="72">
        <v>65.957446808510639</v>
      </c>
      <c r="AD72" s="72">
        <v>0.18723404255319145</v>
      </c>
      <c r="AE72" s="72">
        <v>0.11011263260584346</v>
      </c>
      <c r="AF72" s="72">
        <v>0.43</v>
      </c>
      <c r="AG72" s="72">
        <v>8.3333333333333321</v>
      </c>
      <c r="AH72" s="72">
        <v>0.70833333333333337</v>
      </c>
      <c r="AI72" s="72">
        <v>20.833333333333336</v>
      </c>
      <c r="AJ72" s="72">
        <v>70.833333333333343</v>
      </c>
      <c r="AK72" s="72">
        <v>0.33333333333333331</v>
      </c>
      <c r="AL72" s="72">
        <v>8.3333333333333321</v>
      </c>
      <c r="AM72" s="72">
        <v>8.3333333333333329E-2</v>
      </c>
      <c r="AN72" s="72">
        <v>8.3333333333333329E-2</v>
      </c>
      <c r="AO72" s="72">
        <v>1.6666666666666667</v>
      </c>
      <c r="AP72" s="72">
        <v>8.3333333333333329E-2</v>
      </c>
      <c r="AQ72" s="72">
        <v>1.3333333333333333</v>
      </c>
      <c r="AR72" s="72">
        <v>0</v>
      </c>
      <c r="AS72" s="72">
        <v>100</v>
      </c>
      <c r="AT72" s="72">
        <v>0</v>
      </c>
      <c r="AU72" s="72">
        <v>35.208333333333336</v>
      </c>
      <c r="AV72" s="72">
        <v>0.83333333333333337</v>
      </c>
      <c r="AW72" s="72">
        <v>99.699699699699693</v>
      </c>
      <c r="AX72" s="72">
        <v>0.46462136829144618</v>
      </c>
      <c r="AY72" s="72">
        <v>0.3003003003003073</v>
      </c>
    </row>
    <row r="73" spans="1:51" x14ac:dyDescent="0.25">
      <c r="A73" s="2" t="s">
        <v>9</v>
      </c>
      <c r="B73" s="2">
        <v>120</v>
      </c>
      <c r="C73" s="16">
        <v>1</v>
      </c>
      <c r="D73" s="16">
        <v>10</v>
      </c>
      <c r="E73" s="16">
        <v>0</v>
      </c>
      <c r="F73" s="16">
        <v>0</v>
      </c>
      <c r="G73" s="16">
        <v>0</v>
      </c>
      <c r="H73" s="16">
        <v>0</v>
      </c>
      <c r="I73" s="16">
        <v>45</v>
      </c>
      <c r="J73" s="16">
        <v>3129</v>
      </c>
      <c r="K73" s="79">
        <v>14.2</v>
      </c>
      <c r="L73" s="79">
        <v>7.92</v>
      </c>
      <c r="M73" s="79">
        <v>11.5</v>
      </c>
      <c r="N73" s="72">
        <v>0.84372003835091081</v>
      </c>
      <c r="O73" s="72">
        <v>4.5125000000000002</v>
      </c>
      <c r="P73" s="72">
        <v>1.3482073443941254</v>
      </c>
      <c r="Q73" s="72">
        <v>0.23409090909090907</v>
      </c>
      <c r="R73" s="72">
        <v>0.13411758433203805</v>
      </c>
      <c r="S73" s="72">
        <v>0.57999999999999996</v>
      </c>
      <c r="T73" s="72">
        <v>19.276699029126217</v>
      </c>
      <c r="U73" s="72">
        <v>2.2727272727272729</v>
      </c>
      <c r="V73" s="72">
        <v>18.181818181818183</v>
      </c>
      <c r="W73" s="72">
        <v>29.545454545454547</v>
      </c>
      <c r="X73" s="72">
        <v>50</v>
      </c>
      <c r="Y73" s="72">
        <v>2.2727272727272729</v>
      </c>
      <c r="Z73" s="72">
        <v>47.727272727272727</v>
      </c>
      <c r="AA73" s="72">
        <v>0</v>
      </c>
      <c r="AB73" s="72">
        <v>50</v>
      </c>
      <c r="AC73" s="72">
        <v>47.727272727272727</v>
      </c>
      <c r="AD73" s="72">
        <v>0.20272727272727276</v>
      </c>
      <c r="AE73" s="72">
        <v>0.19151007789820107</v>
      </c>
      <c r="AF73" s="72">
        <v>0.69</v>
      </c>
      <c r="AG73" s="72">
        <v>25</v>
      </c>
      <c r="AH73" s="72">
        <v>0.5</v>
      </c>
      <c r="AI73" s="72">
        <v>25</v>
      </c>
      <c r="AJ73" s="72">
        <v>50</v>
      </c>
      <c r="AK73" s="72">
        <v>1.25</v>
      </c>
      <c r="AL73" s="72">
        <v>41.666666666666671</v>
      </c>
      <c r="AM73" s="72">
        <v>0.75</v>
      </c>
      <c r="AN73" s="72">
        <v>1.25</v>
      </c>
      <c r="AO73" s="72">
        <v>0.66666666666666663</v>
      </c>
      <c r="AP73" s="72">
        <v>0.16666666666666666</v>
      </c>
      <c r="AQ73" s="72">
        <v>1.3333333333333333</v>
      </c>
      <c r="AR73" s="72">
        <v>25</v>
      </c>
      <c r="AS73" s="72">
        <v>75</v>
      </c>
      <c r="AT73" s="72">
        <v>0</v>
      </c>
      <c r="AU73" s="72">
        <v>30.833333333333332</v>
      </c>
      <c r="AV73" s="72">
        <v>1.2083333333333333</v>
      </c>
      <c r="AW73" s="72">
        <v>36.561561561561561</v>
      </c>
      <c r="AX73" s="72">
        <v>15.738008788754716</v>
      </c>
      <c r="AY73" s="72">
        <v>63.438438438438439</v>
      </c>
    </row>
    <row r="74" spans="1:51" x14ac:dyDescent="0.25">
      <c r="A74" s="2" t="s">
        <v>9</v>
      </c>
      <c r="B74" s="2">
        <v>129</v>
      </c>
      <c r="C74" s="16">
        <v>0</v>
      </c>
      <c r="D74" s="16">
        <v>0</v>
      </c>
      <c r="E74" s="16">
        <v>1</v>
      </c>
      <c r="F74" s="16">
        <v>1</v>
      </c>
      <c r="G74" s="16">
        <v>0</v>
      </c>
      <c r="H74" s="16">
        <v>0</v>
      </c>
      <c r="I74" s="16">
        <v>0</v>
      </c>
      <c r="J74" s="16">
        <v>1191</v>
      </c>
      <c r="K74" s="79">
        <v>16.899999999999999</v>
      </c>
      <c r="L74" s="79">
        <v>7.59</v>
      </c>
      <c r="M74" s="79">
        <v>10.25</v>
      </c>
      <c r="N74" s="72">
        <v>0</v>
      </c>
      <c r="O74" s="72">
        <v>1.2249999999999999</v>
      </c>
      <c r="P74" s="72">
        <v>0.41624616462523506</v>
      </c>
      <c r="Q74" s="72">
        <v>0.3856</v>
      </c>
      <c r="R74" s="72">
        <v>0.11409352888456596</v>
      </c>
      <c r="S74" s="72">
        <v>0.6</v>
      </c>
      <c r="T74" s="72">
        <v>3.1768672199170123</v>
      </c>
      <c r="U74" s="72">
        <v>0</v>
      </c>
      <c r="V74" s="72">
        <v>4</v>
      </c>
      <c r="W74" s="72">
        <v>4</v>
      </c>
      <c r="X74" s="72">
        <v>8</v>
      </c>
      <c r="Y74" s="72">
        <v>4</v>
      </c>
      <c r="Z74" s="72">
        <v>88</v>
      </c>
      <c r="AA74" s="72">
        <v>0</v>
      </c>
      <c r="AB74" s="72">
        <v>92</v>
      </c>
      <c r="AC74" s="72">
        <v>88</v>
      </c>
      <c r="AD74" s="72">
        <v>0.38160000000000005</v>
      </c>
      <c r="AE74" s="72">
        <v>0.21318380176114057</v>
      </c>
      <c r="AF74" s="72">
        <v>0.96</v>
      </c>
      <c r="AG74" s="72">
        <v>8.3333333333333321</v>
      </c>
      <c r="AH74" s="72">
        <v>0.83333333333333337</v>
      </c>
      <c r="AI74" s="72">
        <v>8.3333333333333321</v>
      </c>
      <c r="AJ74" s="72">
        <v>83.333333333333343</v>
      </c>
      <c r="AK74" s="72">
        <v>0.75</v>
      </c>
      <c r="AL74" s="72">
        <v>16.666666666666664</v>
      </c>
      <c r="AM74" s="72">
        <v>4.1666666666666664E-2</v>
      </c>
      <c r="AN74" s="72">
        <v>0.20833333333333334</v>
      </c>
      <c r="AO74" s="72">
        <v>1.75</v>
      </c>
      <c r="AP74" s="72">
        <v>0</v>
      </c>
      <c r="AQ74" s="72">
        <v>0.41666666666666669</v>
      </c>
      <c r="AR74" s="72">
        <v>0</v>
      </c>
      <c r="AS74" s="72">
        <v>37.5</v>
      </c>
      <c r="AT74" s="72">
        <v>62.5</v>
      </c>
      <c r="AU74" s="72">
        <v>55.625</v>
      </c>
      <c r="AV74" s="72">
        <v>4.1666666666666664E-2</v>
      </c>
      <c r="AW74" s="72">
        <v>84.009009009009006</v>
      </c>
      <c r="AX74" s="72">
        <v>11.54011448921727</v>
      </c>
      <c r="AY74" s="72">
        <v>15.990990990990994</v>
      </c>
    </row>
    <row r="75" spans="1:51" x14ac:dyDescent="0.25">
      <c r="A75" s="2" t="s">
        <v>9</v>
      </c>
      <c r="B75" s="2">
        <v>150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668</v>
      </c>
      <c r="K75" s="79">
        <v>17.100000000000001</v>
      </c>
      <c r="L75" s="79">
        <v>7.47</v>
      </c>
      <c r="M75" s="79">
        <v>10.4</v>
      </c>
      <c r="N75" s="72">
        <v>0</v>
      </c>
      <c r="O75" s="72">
        <v>1.8208333333333335</v>
      </c>
      <c r="P75" s="72">
        <v>1.0790411067910841</v>
      </c>
      <c r="Q75" s="72">
        <v>0.15480000000000005</v>
      </c>
      <c r="R75" s="72">
        <v>8.8370432460938633E-2</v>
      </c>
      <c r="S75" s="72">
        <v>0.44</v>
      </c>
      <c r="T75" s="72">
        <v>11.762489233419464</v>
      </c>
      <c r="U75" s="72">
        <v>0</v>
      </c>
      <c r="V75" s="72">
        <v>12</v>
      </c>
      <c r="W75" s="72">
        <v>8</v>
      </c>
      <c r="X75" s="72">
        <v>20</v>
      </c>
      <c r="Y75" s="72">
        <v>16</v>
      </c>
      <c r="Z75" s="72">
        <v>64</v>
      </c>
      <c r="AA75" s="72">
        <v>0</v>
      </c>
      <c r="AB75" s="72">
        <v>80</v>
      </c>
      <c r="AC75" s="72">
        <v>64</v>
      </c>
      <c r="AD75" s="72">
        <v>0.184</v>
      </c>
      <c r="AE75" s="72">
        <v>0.13503086067019396</v>
      </c>
      <c r="AF75" s="72">
        <v>0.45</v>
      </c>
      <c r="AG75" s="72">
        <v>41.666666666666671</v>
      </c>
      <c r="AH75" s="72">
        <v>0.41666666666666669</v>
      </c>
      <c r="AI75" s="72">
        <v>16.666666666666664</v>
      </c>
      <c r="AJ75" s="72">
        <v>41.666666666666671</v>
      </c>
      <c r="AK75" s="72">
        <v>1.5833333333333333</v>
      </c>
      <c r="AL75" s="72">
        <v>58.333333333333336</v>
      </c>
      <c r="AM75" s="72">
        <v>0</v>
      </c>
      <c r="AN75" s="72">
        <v>4.1666666666666664E-2</v>
      </c>
      <c r="AO75" s="72">
        <v>8.3333333333333329E-2</v>
      </c>
      <c r="AP75" s="72">
        <v>1.0833333333333333</v>
      </c>
      <c r="AQ75" s="72">
        <v>0.5</v>
      </c>
      <c r="AR75" s="72">
        <v>58.333333333333336</v>
      </c>
      <c r="AS75" s="72">
        <v>33.333333333333329</v>
      </c>
      <c r="AT75" s="72">
        <v>8.3333333333333321</v>
      </c>
      <c r="AU75" s="72">
        <v>21.666666666666668</v>
      </c>
      <c r="AV75" s="72">
        <v>0.58333333333333337</v>
      </c>
      <c r="AW75" s="72">
        <v>62.93436293436293</v>
      </c>
      <c r="AX75" s="72">
        <v>16.967972416057492</v>
      </c>
      <c r="AY75" s="72">
        <v>37.06563706563707</v>
      </c>
    </row>
    <row r="76" spans="1:51" x14ac:dyDescent="0.25">
      <c r="A76" s="2" t="s">
        <v>9</v>
      </c>
      <c r="B76" s="2">
        <v>161</v>
      </c>
      <c r="C76" s="16">
        <v>1</v>
      </c>
      <c r="D76" s="16">
        <v>1</v>
      </c>
      <c r="E76" s="16">
        <v>1</v>
      </c>
      <c r="F76" s="16">
        <v>3</v>
      </c>
      <c r="G76" s="16">
        <v>0</v>
      </c>
      <c r="H76" s="16">
        <v>0</v>
      </c>
      <c r="I76" s="16">
        <v>8</v>
      </c>
      <c r="J76" s="16">
        <v>2852</v>
      </c>
      <c r="K76" s="79">
        <v>16</v>
      </c>
      <c r="L76" s="79">
        <v>8.2200000000000006</v>
      </c>
      <c r="M76" s="79">
        <v>11.12</v>
      </c>
      <c r="N76" s="72">
        <v>0.16830294530154277</v>
      </c>
      <c r="O76" s="72">
        <v>3.25</v>
      </c>
      <c r="P76" s="72">
        <v>1.1617078881505918</v>
      </c>
      <c r="Q76" s="72">
        <v>0.25216216216216214</v>
      </c>
      <c r="R76" s="72">
        <v>0.14255866502241449</v>
      </c>
      <c r="S76" s="72">
        <v>0.69</v>
      </c>
      <c r="T76" s="72">
        <v>12.888531618435156</v>
      </c>
      <c r="U76" s="72">
        <v>0</v>
      </c>
      <c r="V76" s="72">
        <v>10.810810810810811</v>
      </c>
      <c r="W76" s="72">
        <v>0</v>
      </c>
      <c r="X76" s="72">
        <v>10.810810810810811</v>
      </c>
      <c r="Y76" s="72">
        <v>16.216216216216218</v>
      </c>
      <c r="Z76" s="72">
        <v>72.972972972972968</v>
      </c>
      <c r="AA76" s="72">
        <v>0</v>
      </c>
      <c r="AB76" s="72">
        <v>89.189189189189193</v>
      </c>
      <c r="AC76" s="72">
        <v>72.972972972972968</v>
      </c>
      <c r="AD76" s="72">
        <v>0.22945945945945947</v>
      </c>
      <c r="AE76" s="72">
        <v>0.16978656447869336</v>
      </c>
      <c r="AF76" s="72">
        <v>0.6</v>
      </c>
      <c r="AG76" s="72">
        <v>25</v>
      </c>
      <c r="AH76" s="72">
        <v>0.45833333333333331</v>
      </c>
      <c r="AI76" s="72">
        <v>29.166666666666668</v>
      </c>
      <c r="AJ76" s="72">
        <v>45.833333333333329</v>
      </c>
      <c r="AK76" s="72">
        <v>0.75</v>
      </c>
      <c r="AL76" s="72">
        <v>16.666666666666664</v>
      </c>
      <c r="AM76" s="72">
        <v>0</v>
      </c>
      <c r="AN76" s="72">
        <v>0.45833333333333331</v>
      </c>
      <c r="AO76" s="72">
        <v>0.33333333333333331</v>
      </c>
      <c r="AP76" s="72">
        <v>0.33333333333333331</v>
      </c>
      <c r="AQ76" s="72">
        <v>0.58333333333333337</v>
      </c>
      <c r="AR76" s="72">
        <v>16.666666666666664</v>
      </c>
      <c r="AS76" s="72">
        <v>79.166666666666657</v>
      </c>
      <c r="AT76" s="72">
        <v>4.1666666666666661</v>
      </c>
      <c r="AU76" s="72">
        <v>27.916666666666668</v>
      </c>
      <c r="AV76" s="72">
        <v>0.91666666666666663</v>
      </c>
      <c r="AW76" s="72">
        <v>93.018018018018012</v>
      </c>
      <c r="AX76" s="72">
        <v>8.9837154260997636</v>
      </c>
      <c r="AY76" s="72">
        <v>6.9819819819819884</v>
      </c>
    </row>
    <row r="77" spans="1:51" x14ac:dyDescent="0.25">
      <c r="A77" s="2" t="s">
        <v>9</v>
      </c>
      <c r="B77" s="2">
        <v>178</v>
      </c>
      <c r="C77" s="16">
        <v>1</v>
      </c>
      <c r="D77" s="16">
        <v>27</v>
      </c>
      <c r="E77" s="16">
        <v>0</v>
      </c>
      <c r="F77" s="16">
        <v>0</v>
      </c>
      <c r="G77" s="16">
        <v>1</v>
      </c>
      <c r="H77" s="16">
        <v>7</v>
      </c>
      <c r="I77" s="16">
        <v>167</v>
      </c>
      <c r="J77" s="16">
        <v>5255</v>
      </c>
      <c r="K77" s="79">
        <v>19.600000000000001</v>
      </c>
      <c r="L77" s="79">
        <v>8.4700000000000006</v>
      </c>
      <c r="M77" s="79">
        <v>13.28</v>
      </c>
      <c r="N77" s="72">
        <v>1.8953377735490011</v>
      </c>
      <c r="O77" s="72">
        <v>4.6291666666666673</v>
      </c>
      <c r="P77" s="72">
        <v>1.5886770998337663</v>
      </c>
      <c r="Q77" s="72">
        <v>0.30388888888888899</v>
      </c>
      <c r="R77" s="72">
        <v>0.14027071332203639</v>
      </c>
      <c r="S77" s="72">
        <v>0.74</v>
      </c>
      <c r="T77" s="72">
        <v>15.233089579524677</v>
      </c>
      <c r="U77" s="72">
        <v>0</v>
      </c>
      <c r="V77" s="72">
        <v>2.7777777777777777</v>
      </c>
      <c r="W77" s="72">
        <v>22.222222222222221</v>
      </c>
      <c r="X77" s="72">
        <v>25</v>
      </c>
      <c r="Y77" s="72">
        <v>8.3333333333333321</v>
      </c>
      <c r="Z77" s="72">
        <v>66.666666666666657</v>
      </c>
      <c r="AA77" s="72">
        <v>0</v>
      </c>
      <c r="AB77" s="72">
        <v>74.999999999999986</v>
      </c>
      <c r="AC77" s="72">
        <v>66.666666666666657</v>
      </c>
      <c r="AD77" s="72">
        <v>0.245</v>
      </c>
      <c r="AE77" s="72">
        <v>0.16739175606940748</v>
      </c>
      <c r="AF77" s="72">
        <v>0.56000000000000005</v>
      </c>
      <c r="AG77" s="72">
        <v>20.833333333333336</v>
      </c>
      <c r="AH77" s="72">
        <v>0.5</v>
      </c>
      <c r="AI77" s="72">
        <v>29.166666666666668</v>
      </c>
      <c r="AJ77" s="72">
        <v>50</v>
      </c>
      <c r="AK77" s="72">
        <v>1</v>
      </c>
      <c r="AL77" s="72">
        <v>41.666666666666671</v>
      </c>
      <c r="AM77" s="72">
        <v>0.45833333333333331</v>
      </c>
      <c r="AN77" s="72">
        <v>0.95833333333333337</v>
      </c>
      <c r="AO77" s="72">
        <v>0.54545454545454541</v>
      </c>
      <c r="AP77" s="72">
        <v>8.3333333333333329E-2</v>
      </c>
      <c r="AQ77" s="72">
        <v>1.4166666666666667</v>
      </c>
      <c r="AR77" s="72">
        <v>29.166666666666668</v>
      </c>
      <c r="AS77" s="72">
        <v>54.166666666666664</v>
      </c>
      <c r="AT77" s="72">
        <v>16.666666666666664</v>
      </c>
      <c r="AU77" s="72">
        <v>31.875</v>
      </c>
      <c r="AV77" s="72">
        <v>0.5</v>
      </c>
      <c r="AW77" s="72">
        <v>55.200655200655206</v>
      </c>
      <c r="AX77" s="72">
        <v>12.673866574151472</v>
      </c>
      <c r="AY77" s="72">
        <v>44.799344799344794</v>
      </c>
    </row>
    <row r="78" spans="1:51" x14ac:dyDescent="0.25">
      <c r="A78" s="2" t="s">
        <v>9</v>
      </c>
      <c r="B78" s="2">
        <v>193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190</v>
      </c>
      <c r="J78" s="16">
        <v>4136</v>
      </c>
      <c r="K78" s="79">
        <v>16.7</v>
      </c>
      <c r="L78" s="79">
        <v>8.31</v>
      </c>
      <c r="M78" s="79">
        <v>12.28</v>
      </c>
      <c r="N78" s="72">
        <v>2.7127659574468082</v>
      </c>
      <c r="O78" s="72">
        <v>7.5000000000000009</v>
      </c>
      <c r="P78" s="72">
        <v>2.957637409761213</v>
      </c>
      <c r="Q78" s="72">
        <v>0.37511111111111117</v>
      </c>
      <c r="R78" s="72">
        <v>0.28208333892842746</v>
      </c>
      <c r="S78" s="72">
        <v>1.1000000000000001</v>
      </c>
      <c r="T78" s="72">
        <v>19.994075829383885</v>
      </c>
      <c r="U78" s="72">
        <v>2.2222222222222223</v>
      </c>
      <c r="V78" s="72">
        <v>6.666666666666667</v>
      </c>
      <c r="W78" s="72">
        <v>8.8888888888888893</v>
      </c>
      <c r="X78" s="72">
        <v>17.777777777777779</v>
      </c>
      <c r="Y78" s="72">
        <v>0</v>
      </c>
      <c r="Z78" s="72">
        <v>82.222222222222214</v>
      </c>
      <c r="AA78" s="72">
        <v>0</v>
      </c>
      <c r="AB78" s="72">
        <v>82.222222222222214</v>
      </c>
      <c r="AC78" s="72">
        <v>82.222222222222214</v>
      </c>
      <c r="AD78" s="72">
        <v>0.31555555555555559</v>
      </c>
      <c r="AE78" s="72">
        <v>0.26554879328696185</v>
      </c>
      <c r="AF78" s="72">
        <v>1.1599999999999999</v>
      </c>
      <c r="AG78" s="72">
        <v>41.666666666666671</v>
      </c>
      <c r="AH78" s="72">
        <v>0.29166666666666669</v>
      </c>
      <c r="AI78" s="72">
        <v>29.166666666666668</v>
      </c>
      <c r="AJ78" s="72">
        <v>41.666666666666671</v>
      </c>
      <c r="AK78" s="72">
        <v>0.5</v>
      </c>
      <c r="AL78" s="72">
        <v>16.666666666666664</v>
      </c>
      <c r="AM78" s="72">
        <v>8.3333333333333329E-2</v>
      </c>
      <c r="AN78" s="72">
        <v>0.33333333333333331</v>
      </c>
      <c r="AO78" s="72">
        <v>0.16666666666666666</v>
      </c>
      <c r="AP78" s="72">
        <v>0.25</v>
      </c>
      <c r="AQ78" s="72">
        <v>1.3333333333333333</v>
      </c>
      <c r="AR78" s="72">
        <v>45.833333333333329</v>
      </c>
      <c r="AS78" s="72">
        <v>16.666666666666664</v>
      </c>
      <c r="AT78" s="72">
        <v>33.333333333333329</v>
      </c>
      <c r="AU78" s="72">
        <v>33.043478260869563</v>
      </c>
      <c r="AV78" s="72">
        <v>0.79166666666666663</v>
      </c>
      <c r="AW78" s="72">
        <v>59.534534534534536</v>
      </c>
      <c r="AX78" s="72">
        <v>16.185506940489535</v>
      </c>
      <c r="AY78" s="72">
        <v>40.465465465465464</v>
      </c>
    </row>
    <row r="79" spans="1:51" x14ac:dyDescent="0.25">
      <c r="A79" s="2" t="s">
        <v>9</v>
      </c>
      <c r="B79" s="2">
        <v>201</v>
      </c>
      <c r="C79" s="16">
        <v>0</v>
      </c>
      <c r="D79" s="16">
        <v>0</v>
      </c>
      <c r="E79" s="16">
        <v>0</v>
      </c>
      <c r="F79" s="16">
        <v>0</v>
      </c>
      <c r="G79" s="16">
        <v>1</v>
      </c>
      <c r="H79" s="16">
        <v>5</v>
      </c>
      <c r="I79" s="16">
        <v>101</v>
      </c>
      <c r="J79" s="16">
        <v>2884</v>
      </c>
      <c r="K79" s="79">
        <v>16</v>
      </c>
      <c r="L79" s="79">
        <v>8.6</v>
      </c>
      <c r="M79" s="79">
        <v>12.35</v>
      </c>
      <c r="N79" s="72">
        <v>2.1012482662968099</v>
      </c>
      <c r="O79" s="72">
        <v>2.9125000000000001</v>
      </c>
      <c r="P79" s="72">
        <v>1.2563966764902113</v>
      </c>
      <c r="Q79" s="72">
        <v>0.32948717948717948</v>
      </c>
      <c r="R79" s="72">
        <v>0.23513656410409131</v>
      </c>
      <c r="S79" s="72">
        <v>1.4</v>
      </c>
      <c r="T79" s="72">
        <v>8.8394941634241242</v>
      </c>
      <c r="U79" s="72">
        <v>0</v>
      </c>
      <c r="V79" s="72">
        <v>31.578947368421051</v>
      </c>
      <c r="W79" s="72">
        <v>2.6315789473684208</v>
      </c>
      <c r="X79" s="72">
        <v>34.210526315789473</v>
      </c>
      <c r="Y79" s="72">
        <v>5.2631578947368416</v>
      </c>
      <c r="Z79" s="72">
        <v>60.526315789473685</v>
      </c>
      <c r="AA79" s="72">
        <v>0</v>
      </c>
      <c r="AB79" s="72">
        <v>65.78947368421052</v>
      </c>
      <c r="AC79" s="72">
        <v>60.526315789473685</v>
      </c>
      <c r="AD79" s="72">
        <v>0.22282051282051279</v>
      </c>
      <c r="AE79" s="72">
        <v>0.25483687990089821</v>
      </c>
      <c r="AF79" s="72">
        <v>1.03</v>
      </c>
      <c r="AG79" s="72">
        <v>20.833333333333336</v>
      </c>
      <c r="AH79" s="72">
        <v>0.41666666666666669</v>
      </c>
      <c r="AI79" s="72">
        <v>37.5</v>
      </c>
      <c r="AJ79" s="72">
        <v>41.666666666666671</v>
      </c>
      <c r="AK79" s="72">
        <v>0.91666666666666663</v>
      </c>
      <c r="AL79" s="72">
        <v>33.333333333333329</v>
      </c>
      <c r="AM79" s="72">
        <v>0.125</v>
      </c>
      <c r="AN79" s="72">
        <v>0.33333333333333331</v>
      </c>
      <c r="AO79" s="72">
        <v>0.58333333333333337</v>
      </c>
      <c r="AP79" s="72">
        <v>0.41666666666666669</v>
      </c>
      <c r="AQ79" s="72">
        <v>1.25</v>
      </c>
      <c r="AR79" s="72">
        <v>0</v>
      </c>
      <c r="AS79" s="72">
        <v>70.833333333333343</v>
      </c>
      <c r="AT79" s="72">
        <v>29.166666666666668</v>
      </c>
      <c r="AU79" s="72">
        <v>44.583333333333336</v>
      </c>
      <c r="AV79" s="72">
        <v>0.625</v>
      </c>
      <c r="AW79" s="72">
        <v>89.268680445151034</v>
      </c>
      <c r="AX79" s="72">
        <v>9.586876427882741</v>
      </c>
      <c r="AY79" s="72">
        <v>10.731319554848966</v>
      </c>
    </row>
    <row r="80" spans="1:51" x14ac:dyDescent="0.25">
      <c r="A80" s="2" t="s">
        <v>9</v>
      </c>
      <c r="B80" s="2">
        <v>202</v>
      </c>
      <c r="C80" s="16">
        <v>0</v>
      </c>
      <c r="D80" s="16">
        <v>0</v>
      </c>
      <c r="E80" s="16">
        <v>1</v>
      </c>
      <c r="F80" s="16">
        <v>4</v>
      </c>
      <c r="G80" s="16">
        <v>0</v>
      </c>
      <c r="H80" s="16">
        <v>0</v>
      </c>
      <c r="I80" s="16">
        <v>0</v>
      </c>
      <c r="J80" s="16">
        <v>1376</v>
      </c>
      <c r="K80" s="79">
        <v>15.3</v>
      </c>
      <c r="L80" s="79">
        <v>8.0500000000000007</v>
      </c>
      <c r="M80" s="79">
        <v>11.21</v>
      </c>
      <c r="N80" s="72">
        <v>0</v>
      </c>
      <c r="O80" s="72">
        <v>1.4166666666666667</v>
      </c>
      <c r="P80" s="72">
        <v>0.61337744012799444</v>
      </c>
      <c r="Q80" s="72">
        <v>0.28041666666666659</v>
      </c>
      <c r="R80" s="72">
        <v>0.13989061461717517</v>
      </c>
      <c r="S80" s="72">
        <v>0.5</v>
      </c>
      <c r="T80" s="72">
        <v>5.0520059435364058</v>
      </c>
      <c r="U80" s="72">
        <v>0</v>
      </c>
      <c r="V80" s="72">
        <v>45.833333333333329</v>
      </c>
      <c r="W80" s="72">
        <v>0</v>
      </c>
      <c r="X80" s="72">
        <v>45.833333333333329</v>
      </c>
      <c r="Y80" s="72">
        <v>20.833333333333336</v>
      </c>
      <c r="Z80" s="72">
        <v>33.333333333333329</v>
      </c>
      <c r="AA80" s="72">
        <v>0</v>
      </c>
      <c r="AB80" s="72">
        <v>54.166666666666664</v>
      </c>
      <c r="AC80" s="72">
        <v>45.833333333333329</v>
      </c>
      <c r="AD80" s="72">
        <v>5.6666666666666671E-2</v>
      </c>
      <c r="AE80" s="72">
        <v>5.4904396487195702E-2</v>
      </c>
      <c r="AF80" s="72">
        <v>0.2</v>
      </c>
      <c r="AG80" s="72">
        <v>12.5</v>
      </c>
      <c r="AH80" s="72">
        <v>0.16666666666666666</v>
      </c>
      <c r="AI80" s="72">
        <v>70.833333333333343</v>
      </c>
      <c r="AJ80" s="72">
        <v>66.666666666666657</v>
      </c>
      <c r="AK80" s="72">
        <v>0.41666666666666669</v>
      </c>
      <c r="AL80" s="72">
        <v>16.666666666666664</v>
      </c>
      <c r="AM80" s="72">
        <v>0</v>
      </c>
      <c r="AN80" s="72">
        <v>4.1666666666666664E-2</v>
      </c>
      <c r="AO80" s="72">
        <v>1.1666666666666667</v>
      </c>
      <c r="AP80" s="72">
        <v>0</v>
      </c>
      <c r="AQ80" s="72">
        <v>2.6666666666666665</v>
      </c>
      <c r="AR80" s="72">
        <v>0</v>
      </c>
      <c r="AS80" s="72">
        <v>54.166666666666664</v>
      </c>
      <c r="AT80" s="72">
        <v>45.833333333333329</v>
      </c>
      <c r="AU80" s="72">
        <v>47.291666666666664</v>
      </c>
      <c r="AV80" s="72">
        <v>0.58333333333333337</v>
      </c>
      <c r="AW80" s="72">
        <v>88.513513513513516</v>
      </c>
      <c r="AX80" s="72">
        <v>10.872191382354591</v>
      </c>
      <c r="AY80" s="72">
        <v>11.486486486486484</v>
      </c>
    </row>
    <row r="81" spans="1:51" x14ac:dyDescent="0.25">
      <c r="A81" s="2" t="s">
        <v>9</v>
      </c>
      <c r="B81" s="2">
        <v>203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37</v>
      </c>
      <c r="J81" s="16">
        <v>3725</v>
      </c>
      <c r="K81" s="79">
        <v>11.5</v>
      </c>
      <c r="L81" s="79">
        <v>7.53</v>
      </c>
      <c r="M81" s="79">
        <v>10.94</v>
      </c>
      <c r="N81" s="72">
        <v>0.59597315436241605</v>
      </c>
      <c r="O81" s="72">
        <v>6.4333333333333327</v>
      </c>
      <c r="P81" s="72">
        <v>1.6833369206447679</v>
      </c>
      <c r="Q81" s="72">
        <v>0.41354166666666653</v>
      </c>
      <c r="R81" s="72">
        <v>0.20334950086869211</v>
      </c>
      <c r="S81" s="72">
        <v>1</v>
      </c>
      <c r="T81" s="72">
        <v>15.556675062972296</v>
      </c>
      <c r="U81" s="72">
        <v>8.5106382978723403</v>
      </c>
      <c r="V81" s="72">
        <v>0</v>
      </c>
      <c r="W81" s="72">
        <v>4.2553191489361701</v>
      </c>
      <c r="X81" s="72">
        <v>12.76595744680851</v>
      </c>
      <c r="Y81" s="72">
        <v>10.638297872340425</v>
      </c>
      <c r="Z81" s="72">
        <v>76.59574468085107</v>
      </c>
      <c r="AA81" s="72">
        <v>0</v>
      </c>
      <c r="AB81" s="72">
        <v>87.2340425531915</v>
      </c>
      <c r="AC81" s="72">
        <v>76.59574468085107</v>
      </c>
      <c r="AD81" s="72">
        <v>0.34937499999999999</v>
      </c>
      <c r="AE81" s="72">
        <v>0.21239672083456607</v>
      </c>
      <c r="AF81" s="72">
        <v>0.87</v>
      </c>
      <c r="AG81" s="72">
        <v>45.833333333333329</v>
      </c>
      <c r="AH81" s="72">
        <v>0.5</v>
      </c>
      <c r="AI81" s="72">
        <v>4.1666666666666661</v>
      </c>
      <c r="AJ81" s="72">
        <v>50</v>
      </c>
      <c r="AK81" s="72">
        <v>1.5</v>
      </c>
      <c r="AL81" s="72">
        <v>50</v>
      </c>
      <c r="AM81" s="72">
        <v>0.625</v>
      </c>
      <c r="AN81" s="72">
        <v>1</v>
      </c>
      <c r="AO81" s="72">
        <v>0.91666666666666663</v>
      </c>
      <c r="AP81" s="72">
        <v>0.25</v>
      </c>
      <c r="AQ81" s="72">
        <v>0.66666666666666663</v>
      </c>
      <c r="AR81" s="72">
        <v>8.3333333333333321</v>
      </c>
      <c r="AS81" s="72">
        <v>75</v>
      </c>
      <c r="AT81" s="72">
        <v>16.666666666666664</v>
      </c>
      <c r="AU81" s="72">
        <v>40.625</v>
      </c>
      <c r="AV81" s="72">
        <v>1.4583333333333333</v>
      </c>
      <c r="AW81" s="72">
        <v>60.810810810810814</v>
      </c>
      <c r="AX81" s="72">
        <v>14.531738663058476</v>
      </c>
      <c r="AY81" s="72">
        <v>39.189189189189186</v>
      </c>
    </row>
    <row r="82" spans="1:51" x14ac:dyDescent="0.25">
      <c r="A82" s="2" t="s">
        <v>9</v>
      </c>
      <c r="B82" s="2">
        <v>204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158</v>
      </c>
      <c r="J82" s="16">
        <v>5325</v>
      </c>
      <c r="K82" s="79">
        <v>12.5</v>
      </c>
      <c r="L82" s="79">
        <v>8.09</v>
      </c>
      <c r="M82" s="79">
        <v>9.7899999999999991</v>
      </c>
      <c r="N82" s="72">
        <v>1.7577464788732395</v>
      </c>
      <c r="O82" s="72">
        <v>4.5458333333333334</v>
      </c>
      <c r="P82" s="72">
        <v>1.5511508116813513</v>
      </c>
      <c r="Q82" s="72">
        <v>0.41916666666666652</v>
      </c>
      <c r="R82" s="72">
        <v>0.26945866290489329</v>
      </c>
      <c r="S82" s="72">
        <v>0.92</v>
      </c>
      <c r="T82" s="72">
        <v>10.844930417495034</v>
      </c>
      <c r="U82" s="72">
        <v>0</v>
      </c>
      <c r="V82" s="72">
        <v>25</v>
      </c>
      <c r="W82" s="72">
        <v>0</v>
      </c>
      <c r="X82" s="72">
        <v>25</v>
      </c>
      <c r="Y82" s="72">
        <v>0</v>
      </c>
      <c r="Z82" s="72">
        <v>75</v>
      </c>
      <c r="AA82" s="72">
        <v>0</v>
      </c>
      <c r="AB82" s="72">
        <v>75</v>
      </c>
      <c r="AC82" s="72">
        <v>75</v>
      </c>
      <c r="AD82" s="72">
        <v>0.20541666666666666</v>
      </c>
      <c r="AE82" s="72">
        <v>0.22463456636456711</v>
      </c>
      <c r="AF82" s="72">
        <v>0.89</v>
      </c>
      <c r="AG82" s="72">
        <v>20.833333333333336</v>
      </c>
      <c r="AH82" s="72">
        <v>0.25</v>
      </c>
      <c r="AI82" s="72">
        <v>54.166666666666664</v>
      </c>
      <c r="AJ82" s="72">
        <v>50</v>
      </c>
      <c r="AK82" s="72">
        <v>0.58333333333333337</v>
      </c>
      <c r="AL82" s="72">
        <v>25</v>
      </c>
      <c r="AM82" s="72">
        <v>0.125</v>
      </c>
      <c r="AN82" s="72">
        <v>1</v>
      </c>
      <c r="AO82" s="72">
        <v>1</v>
      </c>
      <c r="AP82" s="72">
        <v>8.3333333333333329E-2</v>
      </c>
      <c r="AQ82" s="72">
        <v>2.8333333333333335</v>
      </c>
      <c r="AR82" s="72">
        <v>4.1666666666666661</v>
      </c>
      <c r="AS82" s="72">
        <v>54.166666666666664</v>
      </c>
      <c r="AT82" s="72">
        <v>41.666666666666671</v>
      </c>
      <c r="AU82" s="72">
        <v>48.75</v>
      </c>
      <c r="AV82" s="72">
        <v>0.91666666666666663</v>
      </c>
      <c r="AW82" s="72">
        <v>34.384384384384383</v>
      </c>
      <c r="AX82" s="72">
        <v>14.290078698395934</v>
      </c>
      <c r="AY82" s="72">
        <v>65.61561561561561</v>
      </c>
    </row>
    <row r="83" spans="1:51" x14ac:dyDescent="0.25">
      <c r="A83" s="2" t="s">
        <v>10</v>
      </c>
      <c r="B83" s="2">
        <v>5</v>
      </c>
      <c r="C83" s="2">
        <v>0</v>
      </c>
      <c r="D83" s="2">
        <v>0</v>
      </c>
      <c r="E83" s="2">
        <v>1</v>
      </c>
      <c r="F83" s="2">
        <v>18</v>
      </c>
      <c r="G83" s="2">
        <v>0</v>
      </c>
      <c r="H83" s="2">
        <v>0</v>
      </c>
      <c r="I83" s="2">
        <v>2</v>
      </c>
      <c r="J83" s="2">
        <v>1959</v>
      </c>
      <c r="K83" s="79">
        <v>16.899999999999999</v>
      </c>
      <c r="L83" s="79">
        <v>8.4600000000000009</v>
      </c>
      <c r="M83" s="79">
        <v>12.22</v>
      </c>
      <c r="N83" s="72">
        <v>6.1255742725880552E-2</v>
      </c>
      <c r="O83" s="72">
        <v>2.8833333333333342</v>
      </c>
      <c r="P83" s="72">
        <v>0.96082693852592138</v>
      </c>
      <c r="Q83" s="72">
        <v>0.14611111111111114</v>
      </c>
      <c r="R83" s="72">
        <v>7.9112136608298952E-2</v>
      </c>
      <c r="S83" s="72">
        <v>0.36</v>
      </c>
      <c r="T83" s="72">
        <v>19.733840304182511</v>
      </c>
      <c r="U83" s="72">
        <v>5.5555555555555554</v>
      </c>
      <c r="V83" s="72">
        <v>13.888888888888889</v>
      </c>
      <c r="W83" s="72">
        <v>0</v>
      </c>
      <c r="X83" s="72">
        <v>19.444444444444443</v>
      </c>
      <c r="Y83" s="72">
        <v>2.7777777777777777</v>
      </c>
      <c r="Z83" s="72">
        <v>77.777777777777786</v>
      </c>
      <c r="AA83" s="72">
        <v>0</v>
      </c>
      <c r="AB83" s="72">
        <v>80.555555555555557</v>
      </c>
      <c r="AC83" s="72">
        <v>77.777777777777786</v>
      </c>
      <c r="AD83" s="72">
        <v>0.14999999999999997</v>
      </c>
      <c r="AE83" s="72">
        <v>0.17647338933351153</v>
      </c>
      <c r="AF83" s="72">
        <v>0.69</v>
      </c>
      <c r="AG83" s="72">
        <v>20.833333333333336</v>
      </c>
      <c r="AH83" s="72">
        <v>0.20833333333333334</v>
      </c>
      <c r="AI83" s="72">
        <v>58.333333333333336</v>
      </c>
      <c r="AJ83" s="72">
        <v>33.333333333333329</v>
      </c>
      <c r="AK83" s="72">
        <v>1</v>
      </c>
      <c r="AL83" s="72">
        <v>16.666666666666664</v>
      </c>
      <c r="AM83" s="72">
        <v>0.625</v>
      </c>
      <c r="AN83" s="72">
        <v>1.0833333333333333</v>
      </c>
      <c r="AO83" s="72">
        <v>8.3333333333333329E-2</v>
      </c>
      <c r="AP83" s="72">
        <v>1.1666666666666667</v>
      </c>
      <c r="AQ83" s="72">
        <v>0.58333333333333337</v>
      </c>
      <c r="AR83" s="72">
        <v>4.1666666666666661</v>
      </c>
      <c r="AS83" s="72">
        <v>91.666666666666657</v>
      </c>
      <c r="AT83" s="72">
        <v>4.1666666666666661</v>
      </c>
      <c r="AU83" s="72">
        <v>32.5</v>
      </c>
      <c r="AV83" s="72">
        <v>1.25</v>
      </c>
      <c r="AW83" s="72">
        <v>9.9849849849849868</v>
      </c>
      <c r="AX83" s="72">
        <v>6.9644790367958072</v>
      </c>
      <c r="AY83" s="72">
        <v>90.01501501501501</v>
      </c>
    </row>
    <row r="84" spans="1:51" x14ac:dyDescent="0.25">
      <c r="A84" s="2" t="s">
        <v>10</v>
      </c>
      <c r="B84" s="2">
        <v>48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1256</v>
      </c>
      <c r="K84" s="79">
        <v>16.3</v>
      </c>
      <c r="L84" s="79">
        <v>8.32</v>
      </c>
      <c r="M84" s="79">
        <v>13.7</v>
      </c>
      <c r="N84" s="72">
        <v>0</v>
      </c>
      <c r="O84" s="72">
        <v>2.8916666666666662</v>
      </c>
      <c r="P84" s="72">
        <v>0.77230128535586506</v>
      </c>
      <c r="Q84" s="72">
        <v>0.15055555555555561</v>
      </c>
      <c r="R84" s="72">
        <v>9.4625410191809686E-2</v>
      </c>
      <c r="S84" s="72">
        <v>0.4</v>
      </c>
      <c r="T84" s="72">
        <v>19.206642066420653</v>
      </c>
      <c r="U84" s="72">
        <v>0</v>
      </c>
      <c r="V84" s="72">
        <v>9.375</v>
      </c>
      <c r="W84" s="72">
        <v>3.125</v>
      </c>
      <c r="X84" s="72">
        <v>12.5</v>
      </c>
      <c r="Y84" s="72">
        <v>28.125</v>
      </c>
      <c r="Z84" s="72">
        <v>59.375</v>
      </c>
      <c r="AA84" s="72">
        <v>0</v>
      </c>
      <c r="AB84" s="72">
        <v>87.5</v>
      </c>
      <c r="AC84" s="72">
        <v>59.375</v>
      </c>
      <c r="AD84" s="72">
        <v>0.17277777777777775</v>
      </c>
      <c r="AE84" s="72">
        <v>0.13863850446623743</v>
      </c>
      <c r="AF84" s="72">
        <v>0.62</v>
      </c>
      <c r="AG84" s="72">
        <v>66.666666666666657</v>
      </c>
      <c r="AH84" s="72">
        <v>0.16666666666666666</v>
      </c>
      <c r="AI84" s="72">
        <v>16.666666666666664</v>
      </c>
      <c r="AJ84" s="72">
        <v>66.666666666666657</v>
      </c>
      <c r="AK84" s="72">
        <v>0.83333333333333337</v>
      </c>
      <c r="AL84" s="72">
        <v>16.666666666666664</v>
      </c>
      <c r="AM84" s="72">
        <v>0.25</v>
      </c>
      <c r="AN84" s="72">
        <v>0.625</v>
      </c>
      <c r="AO84" s="72">
        <v>0.25</v>
      </c>
      <c r="AP84" s="72">
        <v>1.3333333333333333</v>
      </c>
      <c r="AQ84" s="72">
        <v>0.58333333333333337</v>
      </c>
      <c r="AR84" s="72">
        <v>16.666666666666664</v>
      </c>
      <c r="AS84" s="72">
        <v>66.666666666666657</v>
      </c>
      <c r="AT84" s="72">
        <v>16.666666666666664</v>
      </c>
      <c r="AU84" s="72">
        <v>33.958333333333336</v>
      </c>
      <c r="AV84" s="72">
        <v>1.125</v>
      </c>
      <c r="AW84" s="72">
        <v>16.816816816816818</v>
      </c>
      <c r="AX84" s="72">
        <v>6.3835105035713964</v>
      </c>
      <c r="AY84" s="72">
        <v>83.183183183183189</v>
      </c>
    </row>
    <row r="85" spans="1:51" x14ac:dyDescent="0.25">
      <c r="A85" s="2" t="s">
        <v>10</v>
      </c>
      <c r="B85" s="2">
        <v>10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911</v>
      </c>
      <c r="K85" s="79">
        <v>12.2</v>
      </c>
      <c r="L85" s="79">
        <v>7.73</v>
      </c>
      <c r="M85" s="79">
        <v>12.74</v>
      </c>
      <c r="N85" s="72">
        <v>0</v>
      </c>
      <c r="O85" s="72">
        <v>2.9</v>
      </c>
      <c r="P85" s="72">
        <v>1.0986157297886885</v>
      </c>
      <c r="Q85" s="72">
        <v>0.13172413793103452</v>
      </c>
      <c r="R85" s="72">
        <v>5.4580802846869676E-2</v>
      </c>
      <c r="S85" s="72">
        <v>0.24</v>
      </c>
      <c r="T85" s="72">
        <v>22.015706806282715</v>
      </c>
      <c r="U85" s="72">
        <v>0</v>
      </c>
      <c r="V85" s="72">
        <v>11.111111111111111</v>
      </c>
      <c r="W85" s="72">
        <v>11.111111111111111</v>
      </c>
      <c r="X85" s="72">
        <v>22.222222222222221</v>
      </c>
      <c r="Y85" s="72">
        <v>7.4074074074074066</v>
      </c>
      <c r="Z85" s="72">
        <v>70.370370370370367</v>
      </c>
      <c r="AA85" s="72">
        <v>0</v>
      </c>
      <c r="AB85" s="72">
        <v>77.777777777777771</v>
      </c>
      <c r="AC85" s="72">
        <v>70.370370370370367</v>
      </c>
      <c r="AD85" s="72">
        <v>0.19</v>
      </c>
      <c r="AE85" s="72">
        <v>0.21505813167606569</v>
      </c>
      <c r="AF85" s="72">
        <v>0.39</v>
      </c>
      <c r="AG85" s="72">
        <v>50</v>
      </c>
      <c r="AH85" s="72">
        <v>0.29166666666666669</v>
      </c>
      <c r="AI85" s="72">
        <v>20.833333333333336</v>
      </c>
      <c r="AJ85" s="72">
        <v>50</v>
      </c>
      <c r="AK85" s="72">
        <v>1</v>
      </c>
      <c r="AL85" s="72">
        <v>8.3333333333333321</v>
      </c>
      <c r="AM85" s="72">
        <v>0.125</v>
      </c>
      <c r="AN85" s="72">
        <v>0.91666666666666663</v>
      </c>
      <c r="AO85" s="72">
        <v>0.41666666666666669</v>
      </c>
      <c r="AP85" s="72">
        <v>1.9166666666666667</v>
      </c>
      <c r="AQ85" s="72">
        <v>0.41666666666666669</v>
      </c>
      <c r="AR85" s="72">
        <v>54.166666666666664</v>
      </c>
      <c r="AS85" s="72">
        <v>41.666666666666671</v>
      </c>
      <c r="AT85" s="72">
        <v>4.1666666666666661</v>
      </c>
      <c r="AU85" s="72">
        <v>20.583333333333332</v>
      </c>
      <c r="AV85" s="72">
        <v>1.3333333333333333</v>
      </c>
      <c r="AW85" s="72">
        <v>3.1531531531531534</v>
      </c>
      <c r="AX85" s="72">
        <v>2.1509153357603816</v>
      </c>
      <c r="AY85" s="72">
        <v>96.846846846846844</v>
      </c>
    </row>
    <row r="86" spans="1:51" x14ac:dyDescent="0.25">
      <c r="A86" s="2" t="s">
        <v>10</v>
      </c>
      <c r="B86" s="2">
        <v>17</v>
      </c>
      <c r="C86" s="2">
        <v>1</v>
      </c>
      <c r="D86" s="2">
        <v>2</v>
      </c>
      <c r="E86" s="2">
        <v>1</v>
      </c>
      <c r="F86" s="2">
        <v>2</v>
      </c>
      <c r="G86" s="2">
        <v>1</v>
      </c>
      <c r="H86" s="2">
        <v>277</v>
      </c>
      <c r="I86" s="2">
        <v>3</v>
      </c>
      <c r="J86" s="2">
        <v>2487</v>
      </c>
      <c r="K86" s="79">
        <v>13.9</v>
      </c>
      <c r="L86" s="79">
        <v>8.32</v>
      </c>
      <c r="M86" s="79">
        <v>11.65</v>
      </c>
      <c r="N86" s="72">
        <v>7.2376357056694818E-2</v>
      </c>
      <c r="O86" s="72">
        <v>4.8000000000000016</v>
      </c>
      <c r="P86" s="72">
        <v>1.8308942932467371</v>
      </c>
      <c r="Q86" s="72">
        <v>0.23723404255319153</v>
      </c>
      <c r="R86" s="72">
        <v>0.15364699982440799</v>
      </c>
      <c r="S86" s="72">
        <v>0.72</v>
      </c>
      <c r="T86" s="72">
        <v>20.233183856502247</v>
      </c>
      <c r="U86" s="72">
        <v>0</v>
      </c>
      <c r="V86" s="72">
        <v>9.5238095238095237</v>
      </c>
      <c r="W86" s="72">
        <v>7.1428571428571423</v>
      </c>
      <c r="X86" s="72">
        <v>16.666666666666664</v>
      </c>
      <c r="Y86" s="72">
        <v>0</v>
      </c>
      <c r="Z86" s="72">
        <v>80.952380952380949</v>
      </c>
      <c r="AA86" s="72">
        <v>2.3809523809523809</v>
      </c>
      <c r="AB86" s="72">
        <v>83.333333333333329</v>
      </c>
      <c r="AC86" s="72">
        <v>80.952380952380949</v>
      </c>
      <c r="AD86" s="72">
        <v>0.17638297872340425</v>
      </c>
      <c r="AE86" s="72">
        <v>0.15216446382714946</v>
      </c>
      <c r="AF86" s="72">
        <v>0.56999999999999995</v>
      </c>
      <c r="AG86" s="72">
        <v>41.666666666666671</v>
      </c>
      <c r="AH86" s="72">
        <v>0.20833333333333334</v>
      </c>
      <c r="AI86" s="72">
        <v>37.5</v>
      </c>
      <c r="AJ86" s="72">
        <v>41.666666666666671</v>
      </c>
      <c r="AK86" s="72">
        <v>1</v>
      </c>
      <c r="AL86" s="72">
        <v>25</v>
      </c>
      <c r="AM86" s="72">
        <v>0.66666666666666663</v>
      </c>
      <c r="AN86" s="72">
        <v>1.0416666666666667</v>
      </c>
      <c r="AO86" s="72">
        <v>0.5</v>
      </c>
      <c r="AP86" s="72">
        <v>1.25</v>
      </c>
      <c r="AQ86" s="72">
        <v>1.4166666666666667</v>
      </c>
      <c r="AR86" s="72">
        <v>25</v>
      </c>
      <c r="AS86" s="72">
        <v>58.333333333333336</v>
      </c>
      <c r="AT86" s="72">
        <v>16.666666666666664</v>
      </c>
      <c r="AU86" s="72">
        <v>32.083333333333336</v>
      </c>
      <c r="AV86" s="72">
        <v>0.41666666666666669</v>
      </c>
      <c r="AW86" s="72">
        <v>18.918918918918919</v>
      </c>
      <c r="AX86" s="72">
        <v>6.2335497797918364</v>
      </c>
      <c r="AY86" s="72">
        <v>81.081081081081081</v>
      </c>
    </row>
    <row r="87" spans="1:51" x14ac:dyDescent="0.25">
      <c r="A87" s="2" t="s">
        <v>10</v>
      </c>
      <c r="B87" s="2" t="s">
        <v>11</v>
      </c>
      <c r="C87" s="2">
        <v>0</v>
      </c>
      <c r="D87" s="2">
        <v>0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1020</v>
      </c>
      <c r="K87" s="79">
        <v>16</v>
      </c>
      <c r="L87" s="79">
        <v>8.07</v>
      </c>
      <c r="M87" s="79">
        <v>11.17</v>
      </c>
      <c r="N87" s="72">
        <v>0</v>
      </c>
      <c r="O87" s="72">
        <v>1.9083333333333332</v>
      </c>
      <c r="P87" s="72">
        <v>0.52743568877835878</v>
      </c>
      <c r="Q87" s="72">
        <v>0.23941176470588238</v>
      </c>
      <c r="R87" s="72">
        <v>7.8583720130308898E-2</v>
      </c>
      <c r="S87" s="72">
        <v>0.38</v>
      </c>
      <c r="T87" s="72">
        <v>7.9709254709254695</v>
      </c>
      <c r="U87" s="72">
        <v>2.9411764705882351</v>
      </c>
      <c r="V87" s="72">
        <v>50</v>
      </c>
      <c r="W87" s="72">
        <v>8.8235294117647065</v>
      </c>
      <c r="X87" s="72">
        <v>61.764705882352942</v>
      </c>
      <c r="Y87" s="72">
        <v>14.705882352941178</v>
      </c>
      <c r="Z87" s="72">
        <v>23.52941176470588</v>
      </c>
      <c r="AA87" s="72">
        <v>0</v>
      </c>
      <c r="AB87" s="72">
        <v>38.235294117647058</v>
      </c>
      <c r="AC87" s="72">
        <v>50</v>
      </c>
      <c r="AD87" s="72">
        <v>8.5882352941176465E-2</v>
      </c>
      <c r="AE87" s="72">
        <v>0.11297942014417534</v>
      </c>
      <c r="AF87" s="72">
        <v>0.57999999999999996</v>
      </c>
      <c r="AG87" s="72">
        <v>8.3333333333333321</v>
      </c>
      <c r="AH87" s="72">
        <v>0.41666666666666669</v>
      </c>
      <c r="AI87" s="72">
        <v>50</v>
      </c>
      <c r="AJ87" s="72">
        <v>41.666666666666671</v>
      </c>
      <c r="AK87" s="72">
        <v>0.16666666666666666</v>
      </c>
      <c r="AL87" s="72">
        <v>8.3333333333333321</v>
      </c>
      <c r="AM87" s="72">
        <v>8.3333333333333329E-2</v>
      </c>
      <c r="AN87" s="72">
        <v>8.3333333333333329E-2</v>
      </c>
      <c r="AO87" s="72">
        <v>1.8333333333333333</v>
      </c>
      <c r="AP87" s="72">
        <v>0</v>
      </c>
      <c r="AQ87" s="72">
        <v>2.1666666666666665</v>
      </c>
      <c r="AR87" s="72">
        <v>0</v>
      </c>
      <c r="AS87" s="72">
        <v>66.666666666666657</v>
      </c>
      <c r="AT87" s="72">
        <v>33.333333333333329</v>
      </c>
      <c r="AU87" s="72">
        <v>47.083333333333336</v>
      </c>
      <c r="AV87" s="72">
        <v>0.41666666666666669</v>
      </c>
      <c r="AW87" s="72">
        <v>43.693693693693696</v>
      </c>
      <c r="AX87" s="72">
        <v>10.294222384073194</v>
      </c>
      <c r="AY87" s="72">
        <v>56.306306306306304</v>
      </c>
    </row>
    <row r="88" spans="1:51" x14ac:dyDescent="0.25">
      <c r="A88" s="2" t="s">
        <v>10</v>
      </c>
      <c r="B88" s="2">
        <v>24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100</v>
      </c>
      <c r="J88" s="2">
        <v>1876</v>
      </c>
      <c r="K88" s="79">
        <v>14.9</v>
      </c>
      <c r="L88" s="79">
        <v>7.69</v>
      </c>
      <c r="M88" s="79">
        <v>10.23</v>
      </c>
      <c r="N88" s="72">
        <v>0.89552238805970152</v>
      </c>
      <c r="O88" s="72">
        <v>3.4791666666666674</v>
      </c>
      <c r="P88" s="72">
        <v>0.89295755128997722</v>
      </c>
      <c r="Q88" s="72">
        <v>0.24476190476190482</v>
      </c>
      <c r="R88" s="72">
        <v>0.14913143810219801</v>
      </c>
      <c r="S88" s="72">
        <v>0.6</v>
      </c>
      <c r="T88" s="72">
        <v>14.214494163424124</v>
      </c>
      <c r="U88" s="72">
        <v>2.5</v>
      </c>
      <c r="V88" s="72">
        <v>5</v>
      </c>
      <c r="W88" s="72">
        <v>0</v>
      </c>
      <c r="X88" s="72">
        <v>7.5</v>
      </c>
      <c r="Y88" s="72">
        <v>5</v>
      </c>
      <c r="Z88" s="72">
        <v>85</v>
      </c>
      <c r="AA88" s="72">
        <v>2.5</v>
      </c>
      <c r="AB88" s="72">
        <v>92.5</v>
      </c>
      <c r="AC88" s="72">
        <v>85</v>
      </c>
      <c r="AD88" s="72">
        <v>0.14619047619047612</v>
      </c>
      <c r="AE88" s="72">
        <v>0.14573534952854356</v>
      </c>
      <c r="AF88" s="72">
        <v>0.69</v>
      </c>
      <c r="AG88" s="72">
        <v>29.166666666666668</v>
      </c>
      <c r="AH88" s="72">
        <v>0.33333333333333331</v>
      </c>
      <c r="AI88" s="72">
        <v>37.5</v>
      </c>
      <c r="AJ88" s="72">
        <v>33.333333333333329</v>
      </c>
      <c r="AK88" s="72">
        <v>1.25</v>
      </c>
      <c r="AL88" s="72">
        <v>41.666666666666671</v>
      </c>
      <c r="AM88" s="72">
        <v>0.16666666666666666</v>
      </c>
      <c r="AN88" s="72">
        <v>0.95833333333333337</v>
      </c>
      <c r="AO88" s="72">
        <v>1.0833333333333333</v>
      </c>
      <c r="AP88" s="72">
        <v>0.5</v>
      </c>
      <c r="AQ88" s="72">
        <v>1.5833333333333333</v>
      </c>
      <c r="AR88" s="72">
        <v>8.3333333333333321</v>
      </c>
      <c r="AS88" s="72">
        <v>62.5</v>
      </c>
      <c r="AT88" s="72">
        <v>29.166666666666668</v>
      </c>
      <c r="AU88" s="72">
        <v>37.708333333333336</v>
      </c>
      <c r="AV88" s="72">
        <v>0.83333333333333337</v>
      </c>
      <c r="AW88" s="72">
        <v>7.8828828828828827</v>
      </c>
      <c r="AX88" s="72">
        <v>8.0191734522419988</v>
      </c>
      <c r="AY88" s="72">
        <v>92.117117117117118</v>
      </c>
    </row>
    <row r="89" spans="1:51" x14ac:dyDescent="0.25">
      <c r="A89" s="2" t="s">
        <v>10</v>
      </c>
      <c r="B89" s="2">
        <v>61</v>
      </c>
      <c r="C89" s="2">
        <v>1</v>
      </c>
      <c r="D89" s="2">
        <v>20</v>
      </c>
      <c r="E89" s="2">
        <v>0</v>
      </c>
      <c r="F89" s="2">
        <v>0</v>
      </c>
      <c r="G89" s="2">
        <v>0</v>
      </c>
      <c r="H89" s="2">
        <v>0</v>
      </c>
      <c r="I89" s="2">
        <v>20</v>
      </c>
      <c r="J89" s="2">
        <v>4883</v>
      </c>
      <c r="K89" s="79">
        <v>22.2</v>
      </c>
      <c r="L89" s="79">
        <v>8.6</v>
      </c>
      <c r="M89" s="79">
        <v>12.61</v>
      </c>
      <c r="N89" s="72">
        <v>1.2287528158918698E-2</v>
      </c>
      <c r="O89" s="72">
        <v>5.6375000000000002</v>
      </c>
      <c r="P89" s="72">
        <v>3.0394239299720849</v>
      </c>
      <c r="Q89" s="72">
        <v>0.296304347826087</v>
      </c>
      <c r="R89" s="72">
        <v>0.18657567658134697</v>
      </c>
      <c r="S89" s="72">
        <v>1.08</v>
      </c>
      <c r="T89" s="72">
        <v>19.026045487894347</v>
      </c>
      <c r="U89" s="72">
        <v>2.1739130434782608</v>
      </c>
      <c r="V89" s="72">
        <v>8.695652173913043</v>
      </c>
      <c r="W89" s="72">
        <v>8.695652173913043</v>
      </c>
      <c r="X89" s="72">
        <v>19.565217391304348</v>
      </c>
      <c r="Y89" s="72">
        <v>0</v>
      </c>
      <c r="Z89" s="72">
        <v>73.91304347826086</v>
      </c>
      <c r="AA89" s="72">
        <v>6.5217391304347823</v>
      </c>
      <c r="AB89" s="72">
        <v>80.434782608695642</v>
      </c>
      <c r="AC89" s="72">
        <v>73.91304347826086</v>
      </c>
      <c r="AD89" s="72">
        <v>0.18108695652173909</v>
      </c>
      <c r="AE89" s="72">
        <v>0.18876473612373879</v>
      </c>
      <c r="AF89" s="72">
        <v>0.78</v>
      </c>
      <c r="AG89" s="72">
        <v>25</v>
      </c>
      <c r="AH89" s="72">
        <v>0.41666666666666669</v>
      </c>
      <c r="AI89" s="72">
        <v>33.333333333333329</v>
      </c>
      <c r="AJ89" s="72">
        <v>41.666666666666671</v>
      </c>
      <c r="AK89" s="72">
        <v>2.3333333333333335</v>
      </c>
      <c r="AL89" s="72">
        <v>66.666666666666657</v>
      </c>
      <c r="AM89" s="72">
        <v>0.125</v>
      </c>
      <c r="AN89" s="72">
        <v>0.625</v>
      </c>
      <c r="AO89" s="72">
        <v>0.33333333333333331</v>
      </c>
      <c r="AP89" s="72">
        <v>1.8333333333333333</v>
      </c>
      <c r="AQ89" s="72">
        <v>0.83333333333333337</v>
      </c>
      <c r="AR89" s="72">
        <v>33.333333333333329</v>
      </c>
      <c r="AS89" s="72">
        <v>58.333333333333336</v>
      </c>
      <c r="AT89" s="72">
        <v>8.3333333333333321</v>
      </c>
      <c r="AU89" s="72">
        <v>29.166666666666668</v>
      </c>
      <c r="AV89" s="72">
        <v>0.625</v>
      </c>
      <c r="AW89" s="72">
        <v>33.108108108108105</v>
      </c>
      <c r="AX89" s="72">
        <v>15.224744895821971</v>
      </c>
      <c r="AY89" s="72">
        <v>66.891891891891902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5"/>
  <sheetViews>
    <sheetView topLeftCell="A52" zoomScale="80" zoomScaleNormal="80" workbookViewId="0">
      <selection activeCell="B85" sqref="B85"/>
    </sheetView>
  </sheetViews>
  <sheetFormatPr defaultRowHeight="15" x14ac:dyDescent="0.25"/>
  <cols>
    <col min="1" max="1" width="21.5703125" customWidth="1"/>
    <col min="2" max="2" width="11.5703125" customWidth="1"/>
    <col min="3" max="3" width="8.42578125" customWidth="1"/>
    <col min="44" max="44" width="11.140625" customWidth="1"/>
  </cols>
  <sheetData>
    <row r="1" spans="1:44" ht="15.75" thickBot="1" x14ac:dyDescent="0.3">
      <c r="A1" s="1" t="s">
        <v>1</v>
      </c>
      <c r="B1" s="1" t="s">
        <v>2</v>
      </c>
      <c r="C1" s="20" t="s">
        <v>36</v>
      </c>
      <c r="D1" s="20" t="s">
        <v>38</v>
      </c>
      <c r="E1" s="20" t="s">
        <v>37</v>
      </c>
      <c r="F1" s="20" t="s">
        <v>39</v>
      </c>
      <c r="G1" s="20" t="s">
        <v>54</v>
      </c>
      <c r="H1" s="20" t="s">
        <v>62</v>
      </c>
      <c r="I1" s="20" t="s">
        <v>46</v>
      </c>
      <c r="J1" s="20" t="s">
        <v>47</v>
      </c>
      <c r="K1" s="20" t="s">
        <v>40</v>
      </c>
      <c r="L1" s="20" t="s">
        <v>41</v>
      </c>
      <c r="M1" s="20" t="s">
        <v>59</v>
      </c>
      <c r="N1" s="20" t="s">
        <v>63</v>
      </c>
      <c r="O1" s="20" t="s">
        <v>42</v>
      </c>
      <c r="P1" s="20" t="s">
        <v>43</v>
      </c>
      <c r="Q1" s="20" t="s">
        <v>44</v>
      </c>
      <c r="R1" s="20" t="s">
        <v>45</v>
      </c>
      <c r="S1" s="20" t="s">
        <v>55</v>
      </c>
      <c r="T1" s="20" t="s">
        <v>56</v>
      </c>
      <c r="U1" s="20" t="s">
        <v>48</v>
      </c>
      <c r="V1" s="20" t="s">
        <v>49</v>
      </c>
      <c r="W1" s="20" t="s">
        <v>50</v>
      </c>
      <c r="X1" s="20" t="s">
        <v>51</v>
      </c>
      <c r="Y1" s="20" t="s">
        <v>52</v>
      </c>
      <c r="Z1" s="20" t="s">
        <v>53</v>
      </c>
      <c r="AA1" s="20" t="s">
        <v>57</v>
      </c>
      <c r="AB1" s="20" t="s">
        <v>58</v>
      </c>
      <c r="AC1" s="20" t="s">
        <v>60</v>
      </c>
      <c r="AD1" s="20" t="s">
        <v>61</v>
      </c>
      <c r="AE1" s="20" t="s">
        <v>64</v>
      </c>
      <c r="AF1" s="20" t="s">
        <v>65</v>
      </c>
      <c r="AG1" s="20" t="s">
        <v>66</v>
      </c>
      <c r="AH1" s="20" t="s">
        <v>67</v>
      </c>
      <c r="AI1" s="20" t="s">
        <v>68</v>
      </c>
      <c r="AJ1" s="20" t="s">
        <v>69</v>
      </c>
      <c r="AK1" s="20" t="s">
        <v>70</v>
      </c>
      <c r="AL1" s="20" t="s">
        <v>71</v>
      </c>
      <c r="AM1" s="20" t="s">
        <v>72</v>
      </c>
      <c r="AN1" s="20" t="s">
        <v>73</v>
      </c>
      <c r="AO1" s="20" t="s">
        <v>74</v>
      </c>
      <c r="AP1" s="20" t="s">
        <v>75</v>
      </c>
      <c r="AR1" s="1" t="s">
        <v>113</v>
      </c>
    </row>
    <row r="2" spans="1:44" x14ac:dyDescent="0.25">
      <c r="A2" s="2" t="s">
        <v>3</v>
      </c>
      <c r="B2" s="2">
        <v>1</v>
      </c>
      <c r="C2" s="16">
        <v>1</v>
      </c>
      <c r="D2" s="16">
        <v>21</v>
      </c>
      <c r="E2" s="16">
        <v>1</v>
      </c>
      <c r="F2" s="16">
        <v>3</v>
      </c>
      <c r="G2" s="16">
        <v>0</v>
      </c>
      <c r="H2" s="16">
        <v>0</v>
      </c>
      <c r="I2" s="16">
        <v>0</v>
      </c>
      <c r="J2" s="16">
        <v>0</v>
      </c>
      <c r="K2" s="16">
        <v>1</v>
      </c>
      <c r="L2" s="16">
        <v>1</v>
      </c>
      <c r="M2" s="16">
        <v>0</v>
      </c>
      <c r="N2" s="16">
        <v>0</v>
      </c>
      <c r="O2" s="16">
        <v>1</v>
      </c>
      <c r="P2" s="16">
        <v>5</v>
      </c>
      <c r="Q2" s="16">
        <v>1</v>
      </c>
      <c r="R2" s="16">
        <v>1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R2" s="2">
        <v>1463</v>
      </c>
    </row>
    <row r="3" spans="1:44" x14ac:dyDescent="0.25">
      <c r="A3" s="2" t="s">
        <v>3</v>
      </c>
      <c r="B3" s="2">
        <v>8</v>
      </c>
      <c r="C3" s="16">
        <v>1</v>
      </c>
      <c r="D3" s="16">
        <v>63</v>
      </c>
      <c r="E3" s="16">
        <v>1</v>
      </c>
      <c r="F3" s="16">
        <v>65</v>
      </c>
      <c r="G3" s="16">
        <v>1</v>
      </c>
      <c r="H3" s="16">
        <v>9</v>
      </c>
      <c r="I3" s="16">
        <v>1</v>
      </c>
      <c r="J3" s="16">
        <v>138</v>
      </c>
      <c r="K3" s="2">
        <v>1</v>
      </c>
      <c r="L3" s="2">
        <v>13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7</v>
      </c>
      <c r="S3" s="2">
        <v>1</v>
      </c>
      <c r="T3" s="2">
        <v>34</v>
      </c>
      <c r="U3" s="2">
        <v>1</v>
      </c>
      <c r="V3" s="2">
        <v>21</v>
      </c>
      <c r="W3" s="2">
        <v>1</v>
      </c>
      <c r="X3" s="2">
        <v>5</v>
      </c>
      <c r="Y3" s="2">
        <v>1</v>
      </c>
      <c r="Z3" s="2">
        <v>7</v>
      </c>
      <c r="AA3" s="2">
        <v>1</v>
      </c>
      <c r="AB3" s="2">
        <v>7</v>
      </c>
      <c r="AC3" s="2">
        <v>0</v>
      </c>
      <c r="AD3" s="2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R3" s="2">
        <v>5430</v>
      </c>
    </row>
    <row r="4" spans="1:44" x14ac:dyDescent="0.25">
      <c r="A4" s="2" t="s">
        <v>3</v>
      </c>
      <c r="B4" s="2">
        <v>10</v>
      </c>
      <c r="C4" s="2">
        <v>1</v>
      </c>
      <c r="D4" s="2">
        <v>40</v>
      </c>
      <c r="E4" s="2">
        <v>1</v>
      </c>
      <c r="F4" s="2">
        <v>71</v>
      </c>
      <c r="G4" s="2">
        <v>1</v>
      </c>
      <c r="H4" s="2">
        <v>14</v>
      </c>
      <c r="I4" s="2">
        <v>0</v>
      </c>
      <c r="J4" s="2">
        <v>0</v>
      </c>
      <c r="K4" s="2">
        <v>1</v>
      </c>
      <c r="L4" s="2">
        <v>5</v>
      </c>
      <c r="M4" s="2">
        <v>1</v>
      </c>
      <c r="N4" s="2">
        <v>4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R4" s="2">
        <v>3824</v>
      </c>
    </row>
    <row r="5" spans="1:44" x14ac:dyDescent="0.25">
      <c r="A5" s="2" t="s">
        <v>3</v>
      </c>
      <c r="B5" s="2">
        <v>11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R5" s="2">
        <v>1278</v>
      </c>
    </row>
    <row r="6" spans="1:44" x14ac:dyDescent="0.25">
      <c r="A6" s="2" t="s">
        <v>3</v>
      </c>
      <c r="B6" s="2">
        <v>12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214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R6" s="2">
        <v>1126</v>
      </c>
    </row>
    <row r="7" spans="1:44" x14ac:dyDescent="0.25">
      <c r="A7" s="2" t="s">
        <v>3</v>
      </c>
      <c r="B7" s="2">
        <v>13</v>
      </c>
      <c r="C7" s="2">
        <v>1</v>
      </c>
      <c r="D7" s="2">
        <v>4</v>
      </c>
      <c r="E7" s="2">
        <v>1</v>
      </c>
      <c r="F7" s="2">
        <v>55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s="2">
        <v>13</v>
      </c>
      <c r="M7" s="2">
        <v>0</v>
      </c>
      <c r="N7" s="2">
        <v>0</v>
      </c>
      <c r="O7" s="2">
        <v>1</v>
      </c>
      <c r="P7" s="2">
        <v>25</v>
      </c>
      <c r="Q7" s="2">
        <v>1</v>
      </c>
      <c r="R7" s="2">
        <v>3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R7" s="2">
        <v>2286</v>
      </c>
    </row>
    <row r="8" spans="1:44" x14ac:dyDescent="0.25">
      <c r="A8" s="2" t="s">
        <v>3</v>
      </c>
      <c r="B8" s="2">
        <v>14</v>
      </c>
      <c r="C8" s="2">
        <v>1</v>
      </c>
      <c r="D8" s="2">
        <v>1</v>
      </c>
      <c r="E8" s="2">
        <v>1</v>
      </c>
      <c r="F8" s="2">
        <v>2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R8" s="2">
        <v>1045</v>
      </c>
    </row>
    <row r="9" spans="1:44" x14ac:dyDescent="0.25">
      <c r="A9" s="2" t="s">
        <v>3</v>
      </c>
      <c r="B9" s="2">
        <v>16</v>
      </c>
      <c r="C9" s="2">
        <v>0</v>
      </c>
      <c r="D9" s="2">
        <v>0</v>
      </c>
      <c r="E9" s="2">
        <v>1</v>
      </c>
      <c r="F9" s="2">
        <v>6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5</v>
      </c>
      <c r="M9" s="2">
        <v>0</v>
      </c>
      <c r="N9" s="2">
        <v>0</v>
      </c>
      <c r="O9" s="2">
        <v>1</v>
      </c>
      <c r="P9" s="2">
        <v>38</v>
      </c>
      <c r="Q9" s="2">
        <v>1</v>
      </c>
      <c r="R9" s="2">
        <v>23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R9" s="2">
        <v>1158</v>
      </c>
    </row>
    <row r="10" spans="1:44" x14ac:dyDescent="0.25">
      <c r="A10" s="2" t="s">
        <v>3</v>
      </c>
      <c r="B10" s="2">
        <v>18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130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R10" s="2">
        <v>2051</v>
      </c>
    </row>
    <row r="11" spans="1:44" x14ac:dyDescent="0.25">
      <c r="A11" s="2" t="s">
        <v>3</v>
      </c>
      <c r="B11" s="2">
        <v>22</v>
      </c>
      <c r="C11" s="2">
        <v>1</v>
      </c>
      <c r="D11" s="2">
        <v>77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R11" s="2">
        <v>1198</v>
      </c>
    </row>
    <row r="12" spans="1:44" x14ac:dyDescent="0.25">
      <c r="A12" s="2" t="s">
        <v>3</v>
      </c>
      <c r="B12" s="2">
        <v>26</v>
      </c>
      <c r="C12" s="2">
        <v>1</v>
      </c>
      <c r="D12" s="2">
        <v>87</v>
      </c>
      <c r="E12" s="2">
        <v>1</v>
      </c>
      <c r="F12" s="2">
        <v>108</v>
      </c>
      <c r="G12" s="2">
        <v>1</v>
      </c>
      <c r="H12" s="2">
        <v>39</v>
      </c>
      <c r="I12" s="2">
        <v>1</v>
      </c>
      <c r="J12" s="2">
        <v>257</v>
      </c>
      <c r="K12" s="2">
        <v>1</v>
      </c>
      <c r="L12" s="2">
        <v>15</v>
      </c>
      <c r="M12" s="2">
        <v>1</v>
      </c>
      <c r="N12" s="2">
        <v>40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29</v>
      </c>
      <c r="U12" s="2">
        <v>1</v>
      </c>
      <c r="V12" s="2">
        <v>63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6">
        <v>1</v>
      </c>
      <c r="AF12" s="16">
        <v>2</v>
      </c>
      <c r="AG12" s="16">
        <v>1</v>
      </c>
      <c r="AH12" s="16">
        <v>1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R12" s="2">
        <v>7215</v>
      </c>
    </row>
    <row r="13" spans="1:44" x14ac:dyDescent="0.25">
      <c r="A13" s="2" t="s">
        <v>3</v>
      </c>
      <c r="B13" s="2">
        <v>27</v>
      </c>
      <c r="C13" s="2">
        <v>1</v>
      </c>
      <c r="D13" s="2">
        <v>36</v>
      </c>
      <c r="E13" s="2">
        <v>1</v>
      </c>
      <c r="F13" s="2">
        <v>56</v>
      </c>
      <c r="G13" s="2">
        <v>1</v>
      </c>
      <c r="H13" s="2">
        <v>61</v>
      </c>
      <c r="I13" s="2">
        <v>1</v>
      </c>
      <c r="J13" s="2">
        <v>161</v>
      </c>
      <c r="K13" s="2">
        <v>1</v>
      </c>
      <c r="L13" s="2">
        <v>12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R13" s="2">
        <v>5309</v>
      </c>
    </row>
    <row r="14" spans="1:44" x14ac:dyDescent="0.25">
      <c r="A14" s="3" t="s">
        <v>3</v>
      </c>
      <c r="B14" s="3">
        <v>29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R14" s="2">
        <v>884</v>
      </c>
    </row>
    <row r="15" spans="1:44" x14ac:dyDescent="0.25">
      <c r="A15" s="2" t="s">
        <v>3</v>
      </c>
      <c r="B15" s="2">
        <v>32</v>
      </c>
      <c r="C15" s="2">
        <v>0</v>
      </c>
      <c r="D15" s="2">
        <v>0</v>
      </c>
      <c r="E15" s="2">
        <v>1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R15" s="2">
        <v>1231</v>
      </c>
    </row>
    <row r="16" spans="1:44" x14ac:dyDescent="0.25">
      <c r="A16" s="2" t="s">
        <v>3</v>
      </c>
      <c r="B16" s="2">
        <v>34</v>
      </c>
      <c r="C16" s="2">
        <v>1</v>
      </c>
      <c r="D16" s="2">
        <v>11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2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60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R16" s="2">
        <v>3166</v>
      </c>
    </row>
    <row r="17" spans="1:44" x14ac:dyDescent="0.25">
      <c r="A17" s="2" t="s">
        <v>3</v>
      </c>
      <c r="B17" s="2">
        <v>35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R17" s="2">
        <v>5838</v>
      </c>
    </row>
    <row r="18" spans="1:44" x14ac:dyDescent="0.25">
      <c r="A18" s="2" t="s">
        <v>3</v>
      </c>
      <c r="B18" s="2">
        <v>36</v>
      </c>
      <c r="C18" s="2">
        <v>1</v>
      </c>
      <c r="D18" s="2">
        <v>3</v>
      </c>
      <c r="E18" s="2">
        <v>1</v>
      </c>
      <c r="F18" s="2">
        <v>16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R18" s="2">
        <v>830</v>
      </c>
    </row>
    <row r="19" spans="1:44" x14ac:dyDescent="0.25">
      <c r="A19" s="2" t="s">
        <v>3</v>
      </c>
      <c r="B19" s="2">
        <v>38</v>
      </c>
      <c r="C19" s="2">
        <v>1</v>
      </c>
      <c r="D19" s="2">
        <v>65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16">
        <v>1</v>
      </c>
      <c r="AJ19" s="16">
        <v>1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R19" s="2">
        <v>1887</v>
      </c>
    </row>
    <row r="20" spans="1:44" x14ac:dyDescent="0.25">
      <c r="A20" s="2" t="s">
        <v>3</v>
      </c>
      <c r="B20" s="2">
        <v>41</v>
      </c>
      <c r="C20" s="2">
        <v>1</v>
      </c>
      <c r="D20" s="2">
        <v>3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2</v>
      </c>
      <c r="K20" s="2">
        <v>1</v>
      </c>
      <c r="L20" s="2">
        <v>3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R20" s="2">
        <v>859</v>
      </c>
    </row>
    <row r="21" spans="1:44" x14ac:dyDescent="0.25">
      <c r="A21" s="2" t="s">
        <v>3</v>
      </c>
      <c r="B21" s="2">
        <v>48</v>
      </c>
      <c r="C21" s="2">
        <v>1</v>
      </c>
      <c r="D21" s="2">
        <v>4</v>
      </c>
      <c r="E21" s="2">
        <v>1</v>
      </c>
      <c r="F21" s="2">
        <v>81</v>
      </c>
      <c r="G21" s="2">
        <v>1</v>
      </c>
      <c r="H21" s="2">
        <v>6</v>
      </c>
      <c r="I21" s="2">
        <v>0</v>
      </c>
      <c r="J21" s="2">
        <v>0</v>
      </c>
      <c r="K21" s="2">
        <v>1</v>
      </c>
      <c r="L21" s="2">
        <v>9</v>
      </c>
      <c r="M21" s="2">
        <v>0</v>
      </c>
      <c r="N21" s="2">
        <v>0</v>
      </c>
      <c r="O21" s="2">
        <v>1</v>
      </c>
      <c r="P21" s="2">
        <v>10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R21" s="2">
        <v>1959</v>
      </c>
    </row>
    <row r="22" spans="1:44" x14ac:dyDescent="0.25">
      <c r="A22" s="2" t="s">
        <v>3</v>
      </c>
      <c r="B22" s="2">
        <v>57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14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R22" s="2">
        <v>404</v>
      </c>
    </row>
    <row r="23" spans="1:44" x14ac:dyDescent="0.25">
      <c r="A23" s="2" t="s">
        <v>3</v>
      </c>
      <c r="B23" s="2">
        <v>61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3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R23" s="2">
        <v>712</v>
      </c>
    </row>
    <row r="24" spans="1:44" x14ac:dyDescent="0.25">
      <c r="A24" s="2" t="s">
        <v>3</v>
      </c>
      <c r="B24" s="2">
        <v>75</v>
      </c>
      <c r="C24" s="2">
        <v>1</v>
      </c>
      <c r="D24" s="2">
        <v>2</v>
      </c>
      <c r="E24" s="2">
        <v>1</v>
      </c>
      <c r="F24" s="2">
        <v>8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R24" s="2">
        <v>885</v>
      </c>
    </row>
    <row r="25" spans="1:44" x14ac:dyDescent="0.25">
      <c r="A25" s="2" t="s">
        <v>3</v>
      </c>
      <c r="B25" s="2">
        <v>84</v>
      </c>
      <c r="C25" s="2">
        <v>1</v>
      </c>
      <c r="D25" s="2">
        <v>4</v>
      </c>
      <c r="E25" s="2">
        <v>1</v>
      </c>
      <c r="F25" s="2">
        <v>5</v>
      </c>
      <c r="G25" s="2">
        <v>1</v>
      </c>
      <c r="H25" s="2">
        <v>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R25" s="2">
        <v>430</v>
      </c>
    </row>
    <row r="26" spans="1:44" x14ac:dyDescent="0.25">
      <c r="A26" s="2" t="s">
        <v>3</v>
      </c>
      <c r="B26" s="2">
        <v>85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R26" s="2">
        <v>1866</v>
      </c>
    </row>
    <row r="27" spans="1:44" x14ac:dyDescent="0.25">
      <c r="A27" s="2" t="s">
        <v>3</v>
      </c>
      <c r="B27" s="2">
        <v>86</v>
      </c>
      <c r="C27" s="2">
        <v>1</v>
      </c>
      <c r="D27" s="2">
        <v>22</v>
      </c>
      <c r="E27" s="2">
        <v>1</v>
      </c>
      <c r="F27" s="2">
        <v>20</v>
      </c>
      <c r="G27" s="2">
        <v>1</v>
      </c>
      <c r="H27" s="2">
        <v>16</v>
      </c>
      <c r="I27" s="2">
        <v>1</v>
      </c>
      <c r="J27" s="2">
        <v>15</v>
      </c>
      <c r="K27" s="2">
        <v>1</v>
      </c>
      <c r="L27" s="2">
        <v>10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16">
        <v>1</v>
      </c>
      <c r="AL27" s="16">
        <v>1</v>
      </c>
      <c r="AM27" s="16">
        <v>0</v>
      </c>
      <c r="AN27" s="16">
        <v>0</v>
      </c>
      <c r="AO27" s="16">
        <v>0</v>
      </c>
      <c r="AP27" s="16">
        <v>0</v>
      </c>
      <c r="AR27" s="2">
        <v>1468</v>
      </c>
    </row>
    <row r="28" spans="1:44" x14ac:dyDescent="0.25">
      <c r="A28" s="2" t="s">
        <v>3</v>
      </c>
      <c r="B28" s="2">
        <v>93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37</v>
      </c>
      <c r="I28" s="2">
        <v>0</v>
      </c>
      <c r="J28" s="2">
        <v>0</v>
      </c>
      <c r="K28" s="2">
        <v>1</v>
      </c>
      <c r="L28" s="2">
        <v>3</v>
      </c>
      <c r="M28" s="2">
        <v>0</v>
      </c>
      <c r="N28" s="2">
        <v>0</v>
      </c>
      <c r="O28" s="2">
        <v>1</v>
      </c>
      <c r="P28" s="2">
        <v>17</v>
      </c>
      <c r="Q28" s="2">
        <v>1</v>
      </c>
      <c r="R28" s="2">
        <v>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R28" s="2">
        <v>1239</v>
      </c>
    </row>
    <row r="29" spans="1:44" x14ac:dyDescent="0.25">
      <c r="A29" s="2" t="s">
        <v>3</v>
      </c>
      <c r="B29" s="2">
        <v>96</v>
      </c>
      <c r="C29" s="2">
        <v>1</v>
      </c>
      <c r="D29" s="2">
        <v>21</v>
      </c>
      <c r="E29" s="2">
        <v>1</v>
      </c>
      <c r="F29" s="2">
        <v>32</v>
      </c>
      <c r="G29" s="2">
        <v>1</v>
      </c>
      <c r="H29" s="2">
        <v>44</v>
      </c>
      <c r="I29" s="2">
        <v>1</v>
      </c>
      <c r="J29" s="2">
        <v>97</v>
      </c>
      <c r="K29" s="2">
        <v>1</v>
      </c>
      <c r="L29" s="2">
        <v>31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1</v>
      </c>
      <c r="S29" s="2">
        <v>1</v>
      </c>
      <c r="T29" s="2">
        <v>19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4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R29" s="2">
        <v>4596</v>
      </c>
    </row>
    <row r="30" spans="1:44" x14ac:dyDescent="0.25">
      <c r="A30" s="2" t="s">
        <v>3</v>
      </c>
      <c r="B30" s="2">
        <v>108</v>
      </c>
      <c r="C30" s="2">
        <v>1</v>
      </c>
      <c r="D30" s="2">
        <v>4</v>
      </c>
      <c r="E30" s="2">
        <v>1</v>
      </c>
      <c r="F30" s="2">
        <v>10</v>
      </c>
      <c r="G30" s="2">
        <v>1</v>
      </c>
      <c r="H30" s="2">
        <v>11</v>
      </c>
      <c r="I30" s="2">
        <v>1</v>
      </c>
      <c r="J30" s="2">
        <v>2</v>
      </c>
      <c r="K30" s="2">
        <v>1</v>
      </c>
      <c r="L30" s="2">
        <v>38</v>
      </c>
      <c r="M30" s="2">
        <v>0</v>
      </c>
      <c r="N30" s="2">
        <v>0</v>
      </c>
      <c r="O30" s="2">
        <v>1</v>
      </c>
      <c r="P30" s="2">
        <v>18</v>
      </c>
      <c r="Q30" s="2">
        <v>1</v>
      </c>
      <c r="R30" s="2">
        <v>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R30" s="2">
        <v>2324</v>
      </c>
    </row>
    <row r="31" spans="1:44" x14ac:dyDescent="0.25">
      <c r="A31" s="2" t="s">
        <v>3</v>
      </c>
      <c r="B31" s="2">
        <v>109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16">
        <v>0</v>
      </c>
      <c r="AN31" s="16">
        <v>0</v>
      </c>
      <c r="AO31" s="16">
        <v>0</v>
      </c>
      <c r="AP31" s="16">
        <v>0</v>
      </c>
      <c r="AR31" s="2">
        <v>1454</v>
      </c>
    </row>
    <row r="32" spans="1:44" x14ac:dyDescent="0.25">
      <c r="A32" s="2" t="s">
        <v>3</v>
      </c>
      <c r="B32" s="2">
        <v>117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16">
        <v>0</v>
      </c>
      <c r="AN32" s="16">
        <v>0</v>
      </c>
      <c r="AO32" s="16">
        <v>0</v>
      </c>
      <c r="AP32" s="16">
        <v>0</v>
      </c>
      <c r="AR32" s="2">
        <v>2111</v>
      </c>
    </row>
    <row r="33" spans="1:44" x14ac:dyDescent="0.25">
      <c r="A33" s="2" t="s">
        <v>3</v>
      </c>
      <c r="B33" s="2">
        <v>118</v>
      </c>
      <c r="C33" s="2">
        <v>1</v>
      </c>
      <c r="D33" s="2">
        <v>44</v>
      </c>
      <c r="E33" s="2">
        <v>1</v>
      </c>
      <c r="F33" s="2">
        <v>28</v>
      </c>
      <c r="G33" s="2">
        <v>1</v>
      </c>
      <c r="H33" s="2">
        <v>14</v>
      </c>
      <c r="I33" s="2">
        <v>1</v>
      </c>
      <c r="J33" s="2">
        <v>45</v>
      </c>
      <c r="K33" s="2">
        <v>1</v>
      </c>
      <c r="L33" s="2">
        <v>19</v>
      </c>
      <c r="M33" s="2">
        <v>1</v>
      </c>
      <c r="N33" s="2">
        <v>13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14</v>
      </c>
      <c r="U33" s="2">
        <v>1</v>
      </c>
      <c r="V33" s="2">
        <v>43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16">
        <v>0</v>
      </c>
      <c r="AN33" s="16">
        <v>0</v>
      </c>
      <c r="AO33" s="16">
        <v>0</v>
      </c>
      <c r="AP33" s="16">
        <v>0</v>
      </c>
      <c r="AR33" s="2">
        <v>3833</v>
      </c>
    </row>
    <row r="34" spans="1:44" x14ac:dyDescent="0.25">
      <c r="A34" s="2" t="s">
        <v>3</v>
      </c>
      <c r="B34" s="2">
        <v>123</v>
      </c>
      <c r="C34" s="2">
        <v>1</v>
      </c>
      <c r="D34" s="2">
        <v>43</v>
      </c>
      <c r="E34" s="2">
        <v>1</v>
      </c>
      <c r="F34" s="2">
        <v>3</v>
      </c>
      <c r="G34" s="2">
        <v>1</v>
      </c>
      <c r="H34" s="2">
        <v>3</v>
      </c>
      <c r="I34" s="2">
        <v>1</v>
      </c>
      <c r="J34" s="2">
        <v>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16">
        <v>1</v>
      </c>
      <c r="AN34" s="16">
        <v>2</v>
      </c>
      <c r="AO34" s="16">
        <v>0</v>
      </c>
      <c r="AP34" s="16">
        <v>0</v>
      </c>
      <c r="AR34" s="2">
        <v>3303</v>
      </c>
    </row>
    <row r="35" spans="1:44" x14ac:dyDescent="0.25">
      <c r="A35" s="2" t="s">
        <v>3</v>
      </c>
      <c r="B35" s="2">
        <v>128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25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16">
        <v>0</v>
      </c>
      <c r="AN35" s="16">
        <v>0</v>
      </c>
      <c r="AO35" s="16">
        <v>0</v>
      </c>
      <c r="AP35" s="16">
        <v>0</v>
      </c>
      <c r="AR35" s="2">
        <v>1218</v>
      </c>
    </row>
    <row r="36" spans="1:44" x14ac:dyDescent="0.25">
      <c r="A36" s="2" t="s">
        <v>3</v>
      </c>
      <c r="B36" s="2">
        <v>130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9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16">
        <v>0</v>
      </c>
      <c r="AN36" s="16">
        <v>0</v>
      </c>
      <c r="AO36" s="16">
        <v>0</v>
      </c>
      <c r="AP36" s="16">
        <v>0</v>
      </c>
      <c r="AR36" s="2">
        <v>1589</v>
      </c>
    </row>
    <row r="37" spans="1:44" x14ac:dyDescent="0.25">
      <c r="A37" s="2" t="s">
        <v>3</v>
      </c>
      <c r="B37" s="2">
        <v>135</v>
      </c>
      <c r="C37" s="2">
        <v>1</v>
      </c>
      <c r="D37" s="2">
        <v>21</v>
      </c>
      <c r="E37" s="2">
        <v>1</v>
      </c>
      <c r="F37" s="2">
        <v>38</v>
      </c>
      <c r="G37" s="2">
        <v>1</v>
      </c>
      <c r="H37" s="2">
        <v>25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16">
        <v>0</v>
      </c>
      <c r="AN37" s="16">
        <v>0</v>
      </c>
      <c r="AO37" s="16">
        <v>0</v>
      </c>
      <c r="AP37" s="16">
        <v>0</v>
      </c>
      <c r="AR37" s="2">
        <v>1591</v>
      </c>
    </row>
    <row r="38" spans="1:44" x14ac:dyDescent="0.25">
      <c r="A38" s="2" t="s">
        <v>3</v>
      </c>
      <c r="B38" s="2">
        <v>149</v>
      </c>
      <c r="C38" s="2">
        <v>1</v>
      </c>
      <c r="D38" s="2">
        <v>2</v>
      </c>
      <c r="E38" s="2">
        <v>0</v>
      </c>
      <c r="F38" s="2">
        <v>0</v>
      </c>
      <c r="G38" s="2">
        <v>1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16">
        <v>0</v>
      </c>
      <c r="AN38" s="16">
        <v>0</v>
      </c>
      <c r="AO38" s="16">
        <v>0</v>
      </c>
      <c r="AP38" s="16">
        <v>0</v>
      </c>
      <c r="AR38" s="2">
        <v>5436</v>
      </c>
    </row>
    <row r="39" spans="1:44" x14ac:dyDescent="0.25">
      <c r="A39" s="2" t="s">
        <v>3</v>
      </c>
      <c r="B39" s="2">
        <v>154</v>
      </c>
      <c r="C39" s="2">
        <v>1</v>
      </c>
      <c r="D39" s="2">
        <v>93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16">
        <v>0</v>
      </c>
      <c r="AN39" s="16">
        <v>0</v>
      </c>
      <c r="AO39" s="16">
        <v>0</v>
      </c>
      <c r="AP39" s="16">
        <v>0</v>
      </c>
      <c r="AR39" s="2">
        <v>4575</v>
      </c>
    </row>
    <row r="40" spans="1:44" x14ac:dyDescent="0.25">
      <c r="A40" s="2" t="s">
        <v>3</v>
      </c>
      <c r="B40" s="2">
        <v>156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6">
        <v>0</v>
      </c>
      <c r="AP40" s="16">
        <v>0</v>
      </c>
      <c r="AR40" s="2">
        <v>1238</v>
      </c>
    </row>
    <row r="41" spans="1:44" x14ac:dyDescent="0.25">
      <c r="A41" s="2" t="s">
        <v>3</v>
      </c>
      <c r="B41" s="2">
        <v>157</v>
      </c>
      <c r="C41" s="2">
        <v>1</v>
      </c>
      <c r="D41" s="2">
        <v>156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2</v>
      </c>
      <c r="Q41" s="2">
        <v>1</v>
      </c>
      <c r="R41" s="2">
        <v>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16">
        <v>0</v>
      </c>
      <c r="AP41" s="16">
        <v>0</v>
      </c>
      <c r="AR41" s="2">
        <v>3326</v>
      </c>
    </row>
    <row r="42" spans="1:44" x14ac:dyDescent="0.25">
      <c r="A42" s="2" t="s">
        <v>3</v>
      </c>
      <c r="B42" s="2">
        <v>163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16">
        <v>0</v>
      </c>
      <c r="AP42" s="16">
        <v>0</v>
      </c>
      <c r="AR42" s="2">
        <v>1569</v>
      </c>
    </row>
    <row r="43" spans="1:44" x14ac:dyDescent="0.25">
      <c r="A43" s="2" t="s">
        <v>3</v>
      </c>
      <c r="B43" s="2">
        <v>170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159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16">
        <v>0</v>
      </c>
      <c r="AP43" s="16">
        <v>0</v>
      </c>
      <c r="AR43" s="2">
        <v>565</v>
      </c>
    </row>
    <row r="44" spans="1:44" x14ac:dyDescent="0.25">
      <c r="A44" s="2" t="s">
        <v>3</v>
      </c>
      <c r="B44" s="2" t="s">
        <v>4</v>
      </c>
      <c r="C44" s="2">
        <v>1</v>
      </c>
      <c r="D44" s="2">
        <v>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16">
        <v>0</v>
      </c>
      <c r="AP44" s="16">
        <v>0</v>
      </c>
      <c r="AR44" s="2">
        <v>1526</v>
      </c>
    </row>
    <row r="45" spans="1:44" x14ac:dyDescent="0.25">
      <c r="A45" s="2" t="s">
        <v>3</v>
      </c>
      <c r="B45" s="2" t="s">
        <v>5</v>
      </c>
      <c r="C45" s="2">
        <v>1</v>
      </c>
      <c r="D45" s="2">
        <v>2</v>
      </c>
      <c r="E45" s="2">
        <v>1</v>
      </c>
      <c r="F45" s="2">
        <v>51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2</v>
      </c>
      <c r="M45" s="2">
        <v>0</v>
      </c>
      <c r="N45" s="2">
        <v>0</v>
      </c>
      <c r="O45" s="2">
        <v>1</v>
      </c>
      <c r="P45" s="2">
        <v>9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16">
        <v>0</v>
      </c>
      <c r="AP45" s="16">
        <v>0</v>
      </c>
      <c r="AR45" s="2">
        <v>1369</v>
      </c>
    </row>
    <row r="46" spans="1:44" x14ac:dyDescent="0.25">
      <c r="A46" s="2" t="s">
        <v>3</v>
      </c>
      <c r="B46" s="2" t="s">
        <v>6</v>
      </c>
      <c r="C46" s="2">
        <v>1</v>
      </c>
      <c r="D46" s="2">
        <v>11</v>
      </c>
      <c r="E46" s="2">
        <v>1</v>
      </c>
      <c r="F46" s="2">
        <v>12</v>
      </c>
      <c r="G46" s="2">
        <v>1</v>
      </c>
      <c r="H46" s="2">
        <v>2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5</v>
      </c>
      <c r="Q46" s="2">
        <v>1</v>
      </c>
      <c r="R46" s="2">
        <v>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16">
        <v>0</v>
      </c>
      <c r="AP46" s="16">
        <v>0</v>
      </c>
      <c r="AR46" s="2">
        <v>2018</v>
      </c>
    </row>
    <row r="47" spans="1:44" x14ac:dyDescent="0.25">
      <c r="A47" s="2" t="s">
        <v>3</v>
      </c>
      <c r="B47" s="2" t="s">
        <v>7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11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16">
        <v>0</v>
      </c>
      <c r="AP47" s="16">
        <v>0</v>
      </c>
      <c r="AR47" s="2">
        <v>1345</v>
      </c>
    </row>
    <row r="48" spans="1:44" x14ac:dyDescent="0.25">
      <c r="A48" s="2" t="s">
        <v>3</v>
      </c>
      <c r="B48" s="2" t="s">
        <v>8</v>
      </c>
      <c r="C48" s="2">
        <v>1</v>
      </c>
      <c r="D48" s="2">
        <v>44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16">
        <v>0</v>
      </c>
      <c r="AP48" s="16">
        <v>0</v>
      </c>
      <c r="AR48" s="2">
        <v>1430</v>
      </c>
    </row>
    <row r="49" spans="1:44" x14ac:dyDescent="0.25">
      <c r="A49" s="2" t="s">
        <v>9</v>
      </c>
      <c r="B49" s="2">
        <v>1</v>
      </c>
      <c r="C49" s="2">
        <v>1</v>
      </c>
      <c r="D49" s="2">
        <v>162</v>
      </c>
      <c r="E49" s="2">
        <v>1</v>
      </c>
      <c r="F49" s="2">
        <v>36</v>
      </c>
      <c r="G49" s="2">
        <v>1</v>
      </c>
      <c r="H49" s="2">
        <v>35</v>
      </c>
      <c r="I49" s="2">
        <v>1</v>
      </c>
      <c r="J49" s="2">
        <v>1</v>
      </c>
      <c r="K49" s="2">
        <v>1</v>
      </c>
      <c r="L49" s="2">
        <v>9</v>
      </c>
      <c r="M49" s="2">
        <v>1</v>
      </c>
      <c r="N49" s="2">
        <v>11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16">
        <v>0</v>
      </c>
      <c r="AP49" s="16">
        <v>0</v>
      </c>
      <c r="AR49" s="2">
        <v>4405</v>
      </c>
    </row>
    <row r="50" spans="1:44" x14ac:dyDescent="0.25">
      <c r="A50" s="2" t="s">
        <v>9</v>
      </c>
      <c r="B50" s="2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16">
        <v>0</v>
      </c>
      <c r="AP50" s="16">
        <v>0</v>
      </c>
      <c r="AR50" s="2">
        <v>1925</v>
      </c>
    </row>
    <row r="51" spans="1:44" x14ac:dyDescent="0.25">
      <c r="A51" s="2" t="s">
        <v>9</v>
      </c>
      <c r="B51" s="2">
        <v>17</v>
      </c>
      <c r="C51" s="2">
        <v>1</v>
      </c>
      <c r="D51" s="2">
        <v>31</v>
      </c>
      <c r="E51" s="2">
        <v>1</v>
      </c>
      <c r="F51" s="2">
        <v>15</v>
      </c>
      <c r="G51" s="2">
        <v>1</v>
      </c>
      <c r="H51" s="2">
        <v>6</v>
      </c>
      <c r="I51" s="2">
        <v>0</v>
      </c>
      <c r="J51" s="2">
        <v>0</v>
      </c>
      <c r="K51" s="2">
        <v>1</v>
      </c>
      <c r="L51" s="2">
        <v>1</v>
      </c>
      <c r="M51" s="2">
        <v>0</v>
      </c>
      <c r="N51" s="2">
        <v>0</v>
      </c>
      <c r="O51" s="2">
        <v>1</v>
      </c>
      <c r="P51" s="2">
        <v>1</v>
      </c>
      <c r="Q51" s="2">
        <v>1</v>
      </c>
      <c r="R51" s="2">
        <v>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16">
        <v>0</v>
      </c>
      <c r="AP51" s="16">
        <v>0</v>
      </c>
      <c r="AR51" s="2">
        <v>913</v>
      </c>
    </row>
    <row r="52" spans="1:44" x14ac:dyDescent="0.25">
      <c r="A52" s="2" t="s">
        <v>9</v>
      </c>
      <c r="B52" s="2">
        <v>20</v>
      </c>
      <c r="C52" s="2">
        <v>0</v>
      </c>
      <c r="D52" s="2">
        <v>0</v>
      </c>
      <c r="E52" s="2">
        <v>1</v>
      </c>
      <c r="F52" s="2">
        <v>27</v>
      </c>
      <c r="G52" s="2">
        <v>1</v>
      </c>
      <c r="H52" s="2">
        <v>17</v>
      </c>
      <c r="I52" s="2">
        <v>1</v>
      </c>
      <c r="J52" s="2">
        <v>5</v>
      </c>
      <c r="K52" s="2">
        <v>1</v>
      </c>
      <c r="L52" s="2">
        <v>14</v>
      </c>
      <c r="M52" s="2">
        <v>1</v>
      </c>
      <c r="N52" s="2">
        <v>38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16">
        <v>0</v>
      </c>
      <c r="AP52" s="16">
        <v>0</v>
      </c>
      <c r="AR52" s="2">
        <v>4515</v>
      </c>
    </row>
    <row r="53" spans="1:44" x14ac:dyDescent="0.25">
      <c r="A53" s="2" t="s">
        <v>9</v>
      </c>
      <c r="B53" s="2">
        <v>25</v>
      </c>
      <c r="C53" s="2">
        <v>0</v>
      </c>
      <c r="D53" s="2">
        <v>0</v>
      </c>
      <c r="E53" s="2">
        <v>1</v>
      </c>
      <c r="F53" s="2">
        <v>8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2</v>
      </c>
      <c r="Q53" s="2">
        <v>1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16">
        <v>0</v>
      </c>
      <c r="AP53" s="16">
        <v>0</v>
      </c>
      <c r="AR53" s="2">
        <v>945</v>
      </c>
    </row>
    <row r="54" spans="1:44" x14ac:dyDescent="0.25">
      <c r="A54" s="2" t="s">
        <v>9</v>
      </c>
      <c r="B54" s="2">
        <v>29</v>
      </c>
      <c r="C54" s="2">
        <v>1</v>
      </c>
      <c r="D54" s="2">
        <v>32</v>
      </c>
      <c r="E54" s="2">
        <v>1</v>
      </c>
      <c r="F54" s="2">
        <v>35</v>
      </c>
      <c r="G54" s="2">
        <v>0</v>
      </c>
      <c r="H54" s="2">
        <v>0</v>
      </c>
      <c r="I54" s="2">
        <v>1</v>
      </c>
      <c r="J54" s="2">
        <v>48</v>
      </c>
      <c r="K54" s="2">
        <v>1</v>
      </c>
      <c r="L54" s="2">
        <v>5</v>
      </c>
      <c r="M54" s="2">
        <v>1</v>
      </c>
      <c r="N54" s="2">
        <v>8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>
        <v>7</v>
      </c>
      <c r="AK54" s="2">
        <v>0</v>
      </c>
      <c r="AL54" s="2">
        <v>0</v>
      </c>
      <c r="AM54" s="2">
        <v>0</v>
      </c>
      <c r="AN54" s="2">
        <v>0</v>
      </c>
      <c r="AO54" s="16">
        <v>0</v>
      </c>
      <c r="AP54" s="16">
        <v>0</v>
      </c>
      <c r="AR54" s="2">
        <v>1293</v>
      </c>
    </row>
    <row r="55" spans="1:44" x14ac:dyDescent="0.25">
      <c r="A55" s="3" t="s">
        <v>9</v>
      </c>
      <c r="B55" s="3">
        <v>33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16">
        <v>0</v>
      </c>
      <c r="AP55" s="16">
        <v>0</v>
      </c>
      <c r="AR55" s="2">
        <v>736</v>
      </c>
    </row>
    <row r="56" spans="1:44" x14ac:dyDescent="0.25">
      <c r="A56" s="2" t="s">
        <v>9</v>
      </c>
      <c r="B56" s="2">
        <v>36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36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16">
        <v>0</v>
      </c>
      <c r="AP56" s="16">
        <v>0</v>
      </c>
      <c r="AR56" s="2">
        <v>633</v>
      </c>
    </row>
    <row r="57" spans="1:44" x14ac:dyDescent="0.25">
      <c r="A57" s="2" t="s">
        <v>9</v>
      </c>
      <c r="B57" s="2">
        <v>39</v>
      </c>
      <c r="C57" s="2">
        <v>1</v>
      </c>
      <c r="D57" s="2">
        <v>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16">
        <v>0</v>
      </c>
      <c r="AP57" s="16">
        <v>0</v>
      </c>
      <c r="AR57" s="2">
        <v>1498</v>
      </c>
    </row>
    <row r="58" spans="1:44" x14ac:dyDescent="0.25">
      <c r="A58" s="2" t="s">
        <v>9</v>
      </c>
      <c r="B58" s="2">
        <v>40</v>
      </c>
      <c r="C58" s="2">
        <v>1</v>
      </c>
      <c r="D58" s="2">
        <v>129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3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16">
        <v>0</v>
      </c>
      <c r="AP58" s="16">
        <v>0</v>
      </c>
      <c r="AR58" s="2">
        <v>3331</v>
      </c>
    </row>
    <row r="59" spans="1:44" x14ac:dyDescent="0.25">
      <c r="A59" s="2" t="s">
        <v>9</v>
      </c>
      <c r="B59" s="2">
        <v>41</v>
      </c>
      <c r="C59" s="2">
        <v>1</v>
      </c>
      <c r="D59" s="2">
        <v>48</v>
      </c>
      <c r="E59" s="2">
        <v>1</v>
      </c>
      <c r="F59" s="2">
        <v>91</v>
      </c>
      <c r="G59" s="2">
        <v>1</v>
      </c>
      <c r="H59" s="2">
        <v>33</v>
      </c>
      <c r="I59" s="2">
        <v>1</v>
      </c>
      <c r="J59" s="2">
        <v>9</v>
      </c>
      <c r="K59" s="2">
        <v>1</v>
      </c>
      <c r="L59" s="2">
        <v>24</v>
      </c>
      <c r="M59" s="2">
        <v>1</v>
      </c>
      <c r="N59" s="2">
        <v>65</v>
      </c>
      <c r="O59" s="2">
        <v>0</v>
      </c>
      <c r="P59" s="2">
        <v>0</v>
      </c>
      <c r="Q59" s="2">
        <v>1</v>
      </c>
      <c r="R59" s="2">
        <v>11</v>
      </c>
      <c r="S59" s="2">
        <v>0</v>
      </c>
      <c r="T59" s="2">
        <v>0</v>
      </c>
      <c r="U59" s="2">
        <v>1</v>
      </c>
      <c r="V59" s="2">
        <v>14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5</v>
      </c>
      <c r="AK59" s="2">
        <v>1</v>
      </c>
      <c r="AL59" s="2">
        <v>1</v>
      </c>
      <c r="AM59" s="2">
        <v>0</v>
      </c>
      <c r="AN59" s="2">
        <v>0</v>
      </c>
      <c r="AO59" s="16">
        <v>0</v>
      </c>
      <c r="AP59" s="16">
        <v>0</v>
      </c>
      <c r="AR59" s="2">
        <v>1848</v>
      </c>
    </row>
    <row r="60" spans="1:44" x14ac:dyDescent="0.25">
      <c r="A60" s="2" t="s">
        <v>9</v>
      </c>
      <c r="B60" s="2">
        <v>52</v>
      </c>
      <c r="C60" s="2">
        <v>0</v>
      </c>
      <c r="D60" s="2">
        <v>0</v>
      </c>
      <c r="E60" s="2">
        <v>1</v>
      </c>
      <c r="F60" s="2">
        <v>3</v>
      </c>
      <c r="G60" s="2">
        <v>1</v>
      </c>
      <c r="H60" s="2">
        <v>6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12</v>
      </c>
      <c r="Q60" s="2">
        <v>1</v>
      </c>
      <c r="R60" s="2">
        <v>3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16">
        <v>0</v>
      </c>
      <c r="AP60" s="16">
        <v>0</v>
      </c>
      <c r="AR60" s="2">
        <v>1372</v>
      </c>
    </row>
    <row r="61" spans="1:44" x14ac:dyDescent="0.25">
      <c r="A61" s="2" t="s">
        <v>9</v>
      </c>
      <c r="B61" s="2">
        <v>56</v>
      </c>
      <c r="C61" s="2">
        <v>1</v>
      </c>
      <c r="D61" s="2">
        <v>12</v>
      </c>
      <c r="E61" s="2">
        <v>1</v>
      </c>
      <c r="F61" s="2">
        <v>3</v>
      </c>
      <c r="G61" s="2">
        <v>1</v>
      </c>
      <c r="H61" s="2">
        <v>1</v>
      </c>
      <c r="I61" s="2">
        <v>1</v>
      </c>
      <c r="J61" s="2">
        <v>12</v>
      </c>
      <c r="K61" s="2">
        <v>1</v>
      </c>
      <c r="L61" s="2">
        <v>1</v>
      </c>
      <c r="M61" s="2">
        <v>1</v>
      </c>
      <c r="N61" s="2">
        <v>15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6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16">
        <v>0</v>
      </c>
      <c r="AP61" s="16">
        <v>0</v>
      </c>
      <c r="AR61" s="2">
        <v>1552</v>
      </c>
    </row>
    <row r="62" spans="1:44" x14ac:dyDescent="0.25">
      <c r="A62" s="2" t="s">
        <v>9</v>
      </c>
      <c r="B62" s="2">
        <v>57</v>
      </c>
      <c r="C62" s="2">
        <v>1</v>
      </c>
      <c r="D62" s="2">
        <v>24</v>
      </c>
      <c r="E62" s="2">
        <v>1</v>
      </c>
      <c r="F62" s="2">
        <v>13</v>
      </c>
      <c r="G62" s="2">
        <v>1</v>
      </c>
      <c r="H62" s="2">
        <v>10</v>
      </c>
      <c r="I62" s="2">
        <v>1</v>
      </c>
      <c r="J62" s="2">
        <v>58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1</v>
      </c>
      <c r="U62" s="2">
        <v>1</v>
      </c>
      <c r="V62" s="2">
        <v>19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5</v>
      </c>
      <c r="AG62" s="2">
        <v>0</v>
      </c>
      <c r="AH62" s="2">
        <v>0</v>
      </c>
      <c r="AI62" s="2">
        <v>1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16">
        <v>0</v>
      </c>
      <c r="AP62" s="16">
        <v>0</v>
      </c>
      <c r="AR62" s="2">
        <v>702</v>
      </c>
    </row>
    <row r="63" spans="1:44" x14ac:dyDescent="0.25">
      <c r="A63" s="2" t="s">
        <v>9</v>
      </c>
      <c r="B63" s="2">
        <v>65</v>
      </c>
      <c r="C63" s="2">
        <v>1</v>
      </c>
      <c r="D63" s="2">
        <v>9</v>
      </c>
      <c r="E63" s="2">
        <v>1</v>
      </c>
      <c r="F63" s="2">
        <v>36</v>
      </c>
      <c r="G63" s="2">
        <v>1</v>
      </c>
      <c r="H63" s="2">
        <v>2</v>
      </c>
      <c r="I63" s="2">
        <v>1</v>
      </c>
      <c r="J63" s="2">
        <v>10</v>
      </c>
      <c r="K63" s="2">
        <v>0</v>
      </c>
      <c r="L63" s="2">
        <v>0</v>
      </c>
      <c r="M63" s="2">
        <v>1</v>
      </c>
      <c r="N63" s="2">
        <v>4</v>
      </c>
      <c r="O63" s="2">
        <v>0</v>
      </c>
      <c r="P63" s="2">
        <v>0</v>
      </c>
      <c r="Q63" s="2">
        <v>1</v>
      </c>
      <c r="R63" s="2">
        <v>1</v>
      </c>
      <c r="S63" s="2">
        <v>0</v>
      </c>
      <c r="T63" s="2">
        <v>0</v>
      </c>
      <c r="U63" s="2">
        <v>1</v>
      </c>
      <c r="V63" s="2">
        <v>3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16">
        <v>0</v>
      </c>
      <c r="AP63" s="16">
        <v>0</v>
      </c>
      <c r="AR63" s="2">
        <v>1594</v>
      </c>
    </row>
    <row r="64" spans="1:44" x14ac:dyDescent="0.25">
      <c r="A64" s="2" t="s">
        <v>9</v>
      </c>
      <c r="B64" s="2">
        <v>73</v>
      </c>
      <c r="C64" s="2">
        <v>1</v>
      </c>
      <c r="D64" s="2">
        <v>39</v>
      </c>
      <c r="E64" s="2">
        <v>1</v>
      </c>
      <c r="F64" s="2">
        <v>34</v>
      </c>
      <c r="G64" s="2">
        <v>1</v>
      </c>
      <c r="H64" s="2">
        <v>7</v>
      </c>
      <c r="I64" s="2">
        <v>1</v>
      </c>
      <c r="J64" s="2">
        <v>12</v>
      </c>
      <c r="K64" s="2">
        <v>1</v>
      </c>
      <c r="L64" s="2">
        <v>2</v>
      </c>
      <c r="M64" s="2">
        <v>1</v>
      </c>
      <c r="N64" s="2">
        <v>6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23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8</v>
      </c>
      <c r="AG64" s="2">
        <v>0</v>
      </c>
      <c r="AH64" s="2">
        <v>0</v>
      </c>
      <c r="AI64" s="2">
        <v>1</v>
      </c>
      <c r="AJ64" s="2">
        <v>1</v>
      </c>
      <c r="AK64" s="2">
        <v>1</v>
      </c>
      <c r="AL64" s="2">
        <v>14</v>
      </c>
      <c r="AM64" s="2">
        <v>0</v>
      </c>
      <c r="AN64" s="2">
        <v>0</v>
      </c>
      <c r="AO64" s="16">
        <v>0</v>
      </c>
      <c r="AP64" s="16">
        <v>0</v>
      </c>
      <c r="AR64" s="2"/>
    </row>
    <row r="65" spans="1:44" x14ac:dyDescent="0.25">
      <c r="A65" s="2" t="s">
        <v>9</v>
      </c>
      <c r="B65" s="2">
        <v>77</v>
      </c>
      <c r="C65" s="2">
        <v>1</v>
      </c>
      <c r="D65" s="2">
        <v>48</v>
      </c>
      <c r="E65" s="2">
        <v>1</v>
      </c>
      <c r="F65" s="2">
        <v>53</v>
      </c>
      <c r="G65" s="2">
        <v>1</v>
      </c>
      <c r="H65" s="2">
        <v>21</v>
      </c>
      <c r="I65" s="2">
        <v>1</v>
      </c>
      <c r="J65" s="2">
        <v>22</v>
      </c>
      <c r="K65" s="2">
        <v>1</v>
      </c>
      <c r="L65" s="2">
        <v>1</v>
      </c>
      <c r="M65" s="2">
        <v>1</v>
      </c>
      <c r="N65" s="2">
        <v>47</v>
      </c>
      <c r="O65" s="2">
        <v>0</v>
      </c>
      <c r="P65" s="2">
        <v>0</v>
      </c>
      <c r="Q65" s="2">
        <v>1</v>
      </c>
      <c r="R65" s="2">
        <v>1</v>
      </c>
      <c r="S65" s="2">
        <v>1</v>
      </c>
      <c r="T65" s="2">
        <v>3</v>
      </c>
      <c r="U65" s="2">
        <v>1</v>
      </c>
      <c r="V65" s="2">
        <v>10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16">
        <v>0</v>
      </c>
      <c r="AP65" s="16">
        <v>0</v>
      </c>
      <c r="AR65" s="2">
        <v>1604</v>
      </c>
    </row>
    <row r="66" spans="1:44" x14ac:dyDescent="0.25">
      <c r="A66" s="2" t="s">
        <v>9</v>
      </c>
      <c r="B66" s="2">
        <v>80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18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16">
        <v>0</v>
      </c>
      <c r="AP66" s="16">
        <v>0</v>
      </c>
      <c r="AR66" s="2">
        <v>1682</v>
      </c>
    </row>
    <row r="67" spans="1:44" x14ac:dyDescent="0.25">
      <c r="A67" s="2" t="s">
        <v>9</v>
      </c>
      <c r="B67" s="2">
        <v>82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R67" s="2">
        <v>1963</v>
      </c>
    </row>
    <row r="68" spans="1:44" x14ac:dyDescent="0.25">
      <c r="A68" s="2" t="s">
        <v>9</v>
      </c>
      <c r="B68" s="2">
        <v>101</v>
      </c>
      <c r="C68" s="2">
        <v>1</v>
      </c>
      <c r="D68" s="2">
        <v>7</v>
      </c>
      <c r="E68" s="2">
        <v>1</v>
      </c>
      <c r="F68" s="2">
        <v>61</v>
      </c>
      <c r="G68" s="2">
        <v>1</v>
      </c>
      <c r="H68" s="2">
        <v>112</v>
      </c>
      <c r="I68" s="2">
        <v>0</v>
      </c>
      <c r="J68" s="2">
        <v>0</v>
      </c>
      <c r="K68" s="2">
        <v>1</v>
      </c>
      <c r="L68" s="2">
        <v>52</v>
      </c>
      <c r="M68" s="2">
        <v>1</v>
      </c>
      <c r="N68" s="2">
        <v>60</v>
      </c>
      <c r="O68" s="2">
        <v>1</v>
      </c>
      <c r="P68" s="2">
        <v>7</v>
      </c>
      <c r="Q68" s="2">
        <v>1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1</v>
      </c>
      <c r="AH68" s="16">
        <v>2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R68" s="2">
        <v>903</v>
      </c>
    </row>
    <row r="69" spans="1:44" x14ac:dyDescent="0.25">
      <c r="A69" s="2" t="s">
        <v>9</v>
      </c>
      <c r="B69" s="2">
        <v>103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21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16">
        <v>0</v>
      </c>
      <c r="AP69" s="16">
        <v>0</v>
      </c>
      <c r="AR69" s="2">
        <v>1836</v>
      </c>
    </row>
    <row r="70" spans="1:44" x14ac:dyDescent="0.25">
      <c r="A70" s="2" t="s">
        <v>9</v>
      </c>
      <c r="B70" s="2">
        <v>105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29</v>
      </c>
      <c r="Q70" s="2">
        <v>1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16">
        <v>0</v>
      </c>
      <c r="AP70" s="16">
        <v>0</v>
      </c>
      <c r="AR70" s="2">
        <v>1275</v>
      </c>
    </row>
    <row r="71" spans="1:44" x14ac:dyDescent="0.25">
      <c r="A71" s="2" t="s">
        <v>9</v>
      </c>
      <c r="B71" s="2">
        <v>113</v>
      </c>
      <c r="C71" s="2">
        <v>0</v>
      </c>
      <c r="D71" s="2">
        <v>0</v>
      </c>
      <c r="E71" s="2">
        <v>1</v>
      </c>
      <c r="F71" s="2">
        <v>34</v>
      </c>
      <c r="G71" s="2">
        <v>1</v>
      </c>
      <c r="H71" s="2">
        <v>21</v>
      </c>
      <c r="I71" s="2">
        <v>1</v>
      </c>
      <c r="J71" s="2">
        <v>9</v>
      </c>
      <c r="K71" s="2">
        <v>1</v>
      </c>
      <c r="L71" s="2">
        <v>3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16">
        <v>0</v>
      </c>
      <c r="AP71" s="16">
        <v>0</v>
      </c>
      <c r="AR71" s="2">
        <v>413</v>
      </c>
    </row>
    <row r="72" spans="1:44" x14ac:dyDescent="0.25">
      <c r="A72" s="2" t="s">
        <v>9</v>
      </c>
      <c r="B72" s="2">
        <v>119</v>
      </c>
      <c r="C72" s="2">
        <v>1</v>
      </c>
      <c r="D72" s="2">
        <v>77</v>
      </c>
      <c r="E72" s="2">
        <v>1</v>
      </c>
      <c r="F72" s="2">
        <v>142</v>
      </c>
      <c r="G72" s="2">
        <v>1</v>
      </c>
      <c r="H72" s="2">
        <v>25</v>
      </c>
      <c r="I72" s="2">
        <v>1</v>
      </c>
      <c r="J72" s="2">
        <v>15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3</v>
      </c>
      <c r="Q72" s="2">
        <v>1</v>
      </c>
      <c r="R72" s="2">
        <v>28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15</v>
      </c>
      <c r="AK72" s="2">
        <v>0</v>
      </c>
      <c r="AL72" s="2">
        <v>0</v>
      </c>
      <c r="AM72" s="2">
        <v>0</v>
      </c>
      <c r="AN72" s="2">
        <v>0</v>
      </c>
      <c r="AO72" s="16">
        <v>0</v>
      </c>
      <c r="AP72" s="16">
        <v>0</v>
      </c>
      <c r="AR72" s="2">
        <v>1837</v>
      </c>
    </row>
    <row r="73" spans="1:44" x14ac:dyDescent="0.25">
      <c r="A73" s="2" t="s">
        <v>9</v>
      </c>
      <c r="B73" s="2">
        <v>120</v>
      </c>
      <c r="C73" s="2">
        <v>1</v>
      </c>
      <c r="D73" s="2">
        <v>10</v>
      </c>
      <c r="E73" s="2">
        <v>1</v>
      </c>
      <c r="F73" s="2">
        <v>7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5</v>
      </c>
      <c r="AM73" s="2">
        <v>0</v>
      </c>
      <c r="AN73" s="2">
        <v>0</v>
      </c>
      <c r="AO73" s="16">
        <v>0</v>
      </c>
      <c r="AP73" s="16">
        <v>0</v>
      </c>
      <c r="AR73" s="2">
        <v>3129</v>
      </c>
    </row>
    <row r="74" spans="1:44" x14ac:dyDescent="0.25">
      <c r="A74" s="2" t="s">
        <v>9</v>
      </c>
      <c r="B74" s="2">
        <v>129</v>
      </c>
      <c r="C74" s="2">
        <v>1</v>
      </c>
      <c r="D74" s="2">
        <v>6</v>
      </c>
      <c r="E74" s="2">
        <v>1</v>
      </c>
      <c r="F74" s="2">
        <v>19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2</v>
      </c>
      <c r="M74" s="2">
        <v>0</v>
      </c>
      <c r="N74" s="2">
        <v>0</v>
      </c>
      <c r="O74" s="2">
        <v>1</v>
      </c>
      <c r="P74" s="2">
        <v>12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16">
        <v>0</v>
      </c>
      <c r="AP74" s="16">
        <v>0</v>
      </c>
      <c r="AR74" s="2">
        <v>1191</v>
      </c>
    </row>
    <row r="75" spans="1:44" x14ac:dyDescent="0.25">
      <c r="A75" s="2" t="s">
        <v>9</v>
      </c>
      <c r="B75" s="2">
        <v>150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22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22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16">
        <v>0</v>
      </c>
      <c r="AP75" s="16">
        <v>0</v>
      </c>
      <c r="AR75" s="2">
        <v>668</v>
      </c>
    </row>
    <row r="76" spans="1:44" x14ac:dyDescent="0.25">
      <c r="A76" s="2" t="s">
        <v>9</v>
      </c>
      <c r="B76" s="2">
        <v>161</v>
      </c>
      <c r="C76" s="2">
        <v>1</v>
      </c>
      <c r="D76" s="2">
        <v>220</v>
      </c>
      <c r="E76" s="2">
        <v>1</v>
      </c>
      <c r="F76" s="2">
        <v>72</v>
      </c>
      <c r="G76" s="2">
        <v>1</v>
      </c>
      <c r="H76" s="2">
        <v>61</v>
      </c>
      <c r="I76" s="2">
        <v>1</v>
      </c>
      <c r="J76" s="2">
        <v>11</v>
      </c>
      <c r="K76" s="2">
        <v>1</v>
      </c>
      <c r="L76" s="2">
        <v>25</v>
      </c>
      <c r="M76" s="2">
        <v>1</v>
      </c>
      <c r="N76" s="2">
        <v>115</v>
      </c>
      <c r="O76" s="2">
        <v>0</v>
      </c>
      <c r="P76" s="2">
        <v>0</v>
      </c>
      <c r="Q76" s="2">
        <v>1</v>
      </c>
      <c r="R76" s="2">
        <v>10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16">
        <v>0</v>
      </c>
      <c r="AP76" s="16">
        <v>0</v>
      </c>
      <c r="AR76" s="2">
        <v>2852</v>
      </c>
    </row>
    <row r="77" spans="1:44" x14ac:dyDescent="0.25">
      <c r="A77" s="2" t="s">
        <v>9</v>
      </c>
      <c r="B77" s="2">
        <v>178</v>
      </c>
      <c r="C77" s="2">
        <v>1</v>
      </c>
      <c r="D77" s="2">
        <v>8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16">
        <v>1</v>
      </c>
      <c r="AP77" s="16">
        <v>1</v>
      </c>
      <c r="AR77" s="2">
        <v>5255</v>
      </c>
    </row>
    <row r="78" spans="1:44" x14ac:dyDescent="0.25">
      <c r="A78" s="2" t="s">
        <v>9</v>
      </c>
      <c r="B78" s="2">
        <v>193</v>
      </c>
      <c r="C78" s="2">
        <v>1</v>
      </c>
      <c r="D78" s="2">
        <v>359</v>
      </c>
      <c r="E78" s="2">
        <v>1</v>
      </c>
      <c r="F78" s="2">
        <v>18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2</v>
      </c>
      <c r="M78" s="2">
        <v>1</v>
      </c>
      <c r="N78" s="2">
        <v>16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7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3</v>
      </c>
      <c r="AK78" s="2">
        <v>1</v>
      </c>
      <c r="AL78" s="2">
        <v>2</v>
      </c>
      <c r="AM78" s="2">
        <v>0</v>
      </c>
      <c r="AN78" s="2">
        <v>0</v>
      </c>
      <c r="AO78" s="16">
        <v>0</v>
      </c>
      <c r="AP78" s="16">
        <v>0</v>
      </c>
      <c r="AR78" s="2">
        <v>4136</v>
      </c>
    </row>
    <row r="79" spans="1:44" x14ac:dyDescent="0.25">
      <c r="A79" s="2" t="s">
        <v>9</v>
      </c>
      <c r="B79" s="2">
        <v>201</v>
      </c>
      <c r="C79" s="2">
        <v>1</v>
      </c>
      <c r="D79" s="2">
        <v>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16">
        <v>0</v>
      </c>
      <c r="AP79" s="16">
        <v>0</v>
      </c>
      <c r="AR79" s="2">
        <v>2884</v>
      </c>
    </row>
    <row r="80" spans="1:44" x14ac:dyDescent="0.25">
      <c r="A80" s="2" t="s">
        <v>9</v>
      </c>
      <c r="B80" s="2">
        <v>202</v>
      </c>
      <c r="C80" s="2">
        <v>0</v>
      </c>
      <c r="D80" s="2">
        <v>0</v>
      </c>
      <c r="E80" s="2">
        <v>1</v>
      </c>
      <c r="F80" s="2">
        <v>37</v>
      </c>
      <c r="G80" s="2">
        <v>1</v>
      </c>
      <c r="H80" s="2">
        <v>7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2</v>
      </c>
      <c r="O80" s="2">
        <v>1</v>
      </c>
      <c r="P80" s="2">
        <v>5</v>
      </c>
      <c r="Q80" s="2">
        <v>1</v>
      </c>
      <c r="R80" s="2">
        <v>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16">
        <v>0</v>
      </c>
      <c r="AP80" s="16">
        <v>0</v>
      </c>
      <c r="AR80" s="2">
        <v>1376</v>
      </c>
    </row>
    <row r="81" spans="1:44" x14ac:dyDescent="0.25">
      <c r="A81" s="2" t="s">
        <v>9</v>
      </c>
      <c r="B81" s="2">
        <v>203</v>
      </c>
      <c r="C81" s="2">
        <v>0</v>
      </c>
      <c r="D81" s="2">
        <v>0</v>
      </c>
      <c r="E81" s="2">
        <v>1</v>
      </c>
      <c r="F81" s="2">
        <v>12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19</v>
      </c>
      <c r="Q81" s="2">
        <v>1</v>
      </c>
      <c r="R81" s="2">
        <v>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16">
        <v>0</v>
      </c>
      <c r="AP81" s="16">
        <v>0</v>
      </c>
      <c r="AR81" s="2">
        <v>3725</v>
      </c>
    </row>
    <row r="82" spans="1:44" x14ac:dyDescent="0.25">
      <c r="A82" s="2" t="s">
        <v>9</v>
      </c>
      <c r="B82" s="2">
        <v>204</v>
      </c>
      <c r="C82" s="2">
        <v>1</v>
      </c>
      <c r="D82" s="2">
        <v>116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16">
        <v>0</v>
      </c>
      <c r="AP82" s="16">
        <v>0</v>
      </c>
      <c r="AR82" s="2">
        <v>5325</v>
      </c>
    </row>
    <row r="83" spans="1:44" x14ac:dyDescent="0.25">
      <c r="A83" s="2" t="s">
        <v>10</v>
      </c>
      <c r="B83" s="2">
        <v>5</v>
      </c>
      <c r="C83" s="2">
        <v>1</v>
      </c>
      <c r="D83" s="2">
        <v>1</v>
      </c>
      <c r="E83" s="2">
        <v>1</v>
      </c>
      <c r="F83" s="2">
        <v>75</v>
      </c>
      <c r="G83" s="2">
        <v>1</v>
      </c>
      <c r="H83" s="2">
        <v>286</v>
      </c>
      <c r="I83" s="2">
        <v>1</v>
      </c>
      <c r="J83" s="2">
        <v>4</v>
      </c>
      <c r="K83" s="2">
        <v>0</v>
      </c>
      <c r="L83" s="2">
        <v>0</v>
      </c>
      <c r="M83" s="2">
        <v>1</v>
      </c>
      <c r="N83" s="2">
        <v>29</v>
      </c>
      <c r="O83" s="2">
        <v>1</v>
      </c>
      <c r="P83" s="2">
        <v>38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16">
        <v>0</v>
      </c>
      <c r="AP83" s="16">
        <v>0</v>
      </c>
      <c r="AR83" s="2">
        <v>1959</v>
      </c>
    </row>
    <row r="84" spans="1:44" x14ac:dyDescent="0.25">
      <c r="A84" s="2" t="s">
        <v>10</v>
      </c>
      <c r="B84" s="2">
        <v>48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14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6">
        <v>0</v>
      </c>
      <c r="AP84" s="16">
        <v>0</v>
      </c>
      <c r="AR84" s="2">
        <v>1256</v>
      </c>
    </row>
    <row r="85" spans="1:44" x14ac:dyDescent="0.25">
      <c r="A85" s="2" t="s">
        <v>10</v>
      </c>
      <c r="B85" s="2">
        <v>10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5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16">
        <v>0</v>
      </c>
      <c r="AP85" s="16">
        <v>0</v>
      </c>
      <c r="AR85" s="2">
        <v>911</v>
      </c>
    </row>
    <row r="86" spans="1:44" x14ac:dyDescent="0.25">
      <c r="A86" s="2" t="s">
        <v>10</v>
      </c>
      <c r="B86" s="2">
        <v>17</v>
      </c>
      <c r="C86" s="2">
        <v>1</v>
      </c>
      <c r="D86" s="2">
        <v>3</v>
      </c>
      <c r="E86" s="2">
        <v>1</v>
      </c>
      <c r="F86" s="2">
        <v>24</v>
      </c>
      <c r="G86" s="2">
        <v>1</v>
      </c>
      <c r="H86" s="2">
        <v>37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16">
        <v>0</v>
      </c>
      <c r="AP86" s="16">
        <v>0</v>
      </c>
      <c r="AR86" s="2">
        <v>2487</v>
      </c>
    </row>
    <row r="87" spans="1:44" x14ac:dyDescent="0.25">
      <c r="A87" s="2" t="s">
        <v>10</v>
      </c>
      <c r="B87" s="2" t="s">
        <v>11</v>
      </c>
      <c r="C87" s="2">
        <v>1</v>
      </c>
      <c r="D87" s="2">
        <v>13</v>
      </c>
      <c r="E87" s="2">
        <v>1</v>
      </c>
      <c r="F87" s="2">
        <v>25</v>
      </c>
      <c r="G87" s="2">
        <v>1</v>
      </c>
      <c r="H87" s="2">
        <v>3</v>
      </c>
      <c r="I87" s="2">
        <v>1</v>
      </c>
      <c r="J87" s="2">
        <v>1</v>
      </c>
      <c r="K87" s="2">
        <v>0</v>
      </c>
      <c r="L87" s="2">
        <v>0</v>
      </c>
      <c r="M87" s="2">
        <v>1</v>
      </c>
      <c r="N87" s="2">
        <v>6</v>
      </c>
      <c r="O87" s="2">
        <v>1</v>
      </c>
      <c r="P87" s="2">
        <v>2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16">
        <v>0</v>
      </c>
      <c r="AP87" s="16">
        <v>0</v>
      </c>
      <c r="AR87" s="2">
        <v>1020</v>
      </c>
    </row>
    <row r="88" spans="1:44" x14ac:dyDescent="0.25">
      <c r="A88" s="2" t="s">
        <v>10</v>
      </c>
      <c r="B88" s="2">
        <v>24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3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0</v>
      </c>
      <c r="Q88" s="2">
        <v>1</v>
      </c>
      <c r="R88" s="2">
        <v>6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16">
        <v>0</v>
      </c>
      <c r="AP88" s="16">
        <v>0</v>
      </c>
      <c r="AR88" s="2">
        <v>1876</v>
      </c>
    </row>
    <row r="89" spans="1:44" x14ac:dyDescent="0.25">
      <c r="A89" s="2" t="s">
        <v>10</v>
      </c>
      <c r="B89" s="2">
        <v>61</v>
      </c>
      <c r="C89" s="2">
        <v>1</v>
      </c>
      <c r="D89" s="2">
        <v>57</v>
      </c>
      <c r="E89" s="2">
        <v>1</v>
      </c>
      <c r="F89" s="2">
        <v>29</v>
      </c>
      <c r="G89" s="2">
        <v>1</v>
      </c>
      <c r="H89" s="2">
        <v>44</v>
      </c>
      <c r="I89" s="2">
        <v>1</v>
      </c>
      <c r="J89" s="2">
        <v>127</v>
      </c>
      <c r="K89" s="2">
        <v>0</v>
      </c>
      <c r="L89" s="2">
        <v>0</v>
      </c>
      <c r="M89" s="2">
        <v>1</v>
      </c>
      <c r="N89" s="2">
        <v>82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32</v>
      </c>
      <c r="U89" s="2">
        <v>1</v>
      </c>
      <c r="V89" s="2">
        <v>5</v>
      </c>
      <c r="W89" s="2">
        <v>0</v>
      </c>
      <c r="X89" s="2">
        <v>0</v>
      </c>
      <c r="Y89" s="2">
        <v>1</v>
      </c>
      <c r="Z89" s="2">
        <v>12</v>
      </c>
      <c r="AA89" s="2">
        <v>1</v>
      </c>
      <c r="AB89" s="2">
        <v>39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7</v>
      </c>
      <c r="AK89" s="2">
        <v>0</v>
      </c>
      <c r="AL89" s="2">
        <v>0</v>
      </c>
      <c r="AM89" s="2">
        <v>0</v>
      </c>
      <c r="AN89" s="2">
        <v>0</v>
      </c>
      <c r="AO89" s="16">
        <v>0</v>
      </c>
      <c r="AP89" s="16">
        <v>0</v>
      </c>
      <c r="AR89" s="2">
        <v>4883</v>
      </c>
    </row>
    <row r="91" spans="1:44" x14ac:dyDescent="0.25">
      <c r="C91" s="24" t="s">
        <v>36</v>
      </c>
      <c r="D91" s="24" t="s">
        <v>38</v>
      </c>
      <c r="E91" s="24" t="s">
        <v>37</v>
      </c>
      <c r="F91" s="24" t="s">
        <v>39</v>
      </c>
      <c r="G91" s="24" t="s">
        <v>54</v>
      </c>
      <c r="H91" s="24" t="s">
        <v>62</v>
      </c>
      <c r="I91" s="24" t="s">
        <v>46</v>
      </c>
      <c r="J91" s="24" t="s">
        <v>47</v>
      </c>
      <c r="K91" s="24" t="s">
        <v>40</v>
      </c>
      <c r="L91" s="24" t="s">
        <v>41</v>
      </c>
      <c r="M91" s="24" t="s">
        <v>59</v>
      </c>
      <c r="N91" s="24" t="s">
        <v>63</v>
      </c>
      <c r="O91" s="24" t="s">
        <v>42</v>
      </c>
      <c r="P91" s="24" t="s">
        <v>43</v>
      </c>
      <c r="Q91" s="24" t="s">
        <v>44</v>
      </c>
      <c r="R91" s="28" t="s">
        <v>45</v>
      </c>
      <c r="S91" s="24" t="s">
        <v>55</v>
      </c>
      <c r="T91" s="24" t="s">
        <v>56</v>
      </c>
      <c r="U91" s="24" t="s">
        <v>48</v>
      </c>
      <c r="V91" s="24" t="s">
        <v>49</v>
      </c>
      <c r="W91" s="24" t="s">
        <v>50</v>
      </c>
      <c r="X91" s="24" t="s">
        <v>51</v>
      </c>
      <c r="Y91" s="24" t="s">
        <v>52</v>
      </c>
      <c r="Z91" s="24" t="s">
        <v>53</v>
      </c>
      <c r="AA91" s="24" t="s">
        <v>57</v>
      </c>
      <c r="AB91" s="24" t="s">
        <v>58</v>
      </c>
      <c r="AC91" s="24" t="s">
        <v>60</v>
      </c>
      <c r="AD91" s="24" t="s">
        <v>61</v>
      </c>
      <c r="AE91" s="24" t="s">
        <v>64</v>
      </c>
      <c r="AF91" s="24" t="s">
        <v>65</v>
      </c>
      <c r="AG91" s="24" t="s">
        <v>66</v>
      </c>
      <c r="AH91" s="24" t="s">
        <v>67</v>
      </c>
      <c r="AI91" s="24" t="s">
        <v>68</v>
      </c>
      <c r="AJ91" s="24" t="s">
        <v>69</v>
      </c>
      <c r="AK91" s="24" t="s">
        <v>70</v>
      </c>
      <c r="AL91" s="24" t="s">
        <v>71</v>
      </c>
      <c r="AM91" s="24" t="s">
        <v>72</v>
      </c>
      <c r="AN91" s="24" t="s">
        <v>73</v>
      </c>
      <c r="AO91" s="24" t="s">
        <v>74</v>
      </c>
      <c r="AP91" s="24" t="s">
        <v>75</v>
      </c>
    </row>
    <row r="92" spans="1:44" x14ac:dyDescent="0.25">
      <c r="B92" s="23" t="s">
        <v>76</v>
      </c>
      <c r="C92" s="23">
        <f>SUM(C2:C89)</f>
        <v>52</v>
      </c>
      <c r="D92" s="23">
        <f t="shared" ref="D92:AP92" si="0">SUM(D2:D89)</f>
        <v>2308</v>
      </c>
      <c r="E92" s="23">
        <f t="shared" si="0"/>
        <v>50</v>
      </c>
      <c r="F92" s="23">
        <f t="shared" si="0"/>
        <v>1585</v>
      </c>
      <c r="G92" s="23">
        <f t="shared" si="0"/>
        <v>43</v>
      </c>
      <c r="H92" s="23">
        <f t="shared" si="0"/>
        <v>1074</v>
      </c>
      <c r="I92" s="23">
        <f t="shared" si="0"/>
        <v>27</v>
      </c>
      <c r="J92" s="23">
        <f t="shared" si="0"/>
        <v>1070</v>
      </c>
      <c r="K92" s="23">
        <f t="shared" si="0"/>
        <v>33</v>
      </c>
      <c r="L92" s="23">
        <f t="shared" si="0"/>
        <v>326</v>
      </c>
      <c r="M92" s="23">
        <f t="shared" si="0"/>
        <v>26</v>
      </c>
      <c r="N92" s="23">
        <f t="shared" si="0"/>
        <v>571</v>
      </c>
      <c r="O92" s="23">
        <f t="shared" si="0"/>
        <v>45</v>
      </c>
      <c r="P92" s="23">
        <f t="shared" si="0"/>
        <v>944</v>
      </c>
      <c r="Q92" s="23">
        <f t="shared" si="0"/>
        <v>27</v>
      </c>
      <c r="R92" s="59">
        <f t="shared" si="0"/>
        <v>202</v>
      </c>
      <c r="S92" s="23">
        <f t="shared" si="0"/>
        <v>9</v>
      </c>
      <c r="T92" s="23">
        <f t="shared" si="0"/>
        <v>134</v>
      </c>
      <c r="U92" s="23">
        <f t="shared" si="0"/>
        <v>12</v>
      </c>
      <c r="V92" s="23">
        <f t="shared" si="0"/>
        <v>215</v>
      </c>
      <c r="W92" s="23">
        <f t="shared" si="0"/>
        <v>2</v>
      </c>
      <c r="X92" s="23">
        <f t="shared" si="0"/>
        <v>6</v>
      </c>
      <c r="Y92" s="23">
        <f t="shared" si="0"/>
        <v>5</v>
      </c>
      <c r="Z92" s="23">
        <f t="shared" si="0"/>
        <v>22</v>
      </c>
      <c r="AA92" s="23">
        <f t="shared" si="0"/>
        <v>3</v>
      </c>
      <c r="AB92" s="23">
        <f t="shared" si="0"/>
        <v>50</v>
      </c>
      <c r="AC92" s="23">
        <f t="shared" si="0"/>
        <v>2</v>
      </c>
      <c r="AD92" s="23">
        <f t="shared" si="0"/>
        <v>2</v>
      </c>
      <c r="AE92" s="23">
        <f t="shared" si="0"/>
        <v>4</v>
      </c>
      <c r="AF92" s="23">
        <f t="shared" si="0"/>
        <v>16</v>
      </c>
      <c r="AG92" s="23">
        <f t="shared" si="0"/>
        <v>3</v>
      </c>
      <c r="AH92" s="23">
        <f t="shared" si="0"/>
        <v>4</v>
      </c>
      <c r="AI92" s="23">
        <f t="shared" si="0"/>
        <v>8</v>
      </c>
      <c r="AJ92" s="23">
        <f t="shared" si="0"/>
        <v>40</v>
      </c>
      <c r="AK92" s="23">
        <f t="shared" si="0"/>
        <v>5</v>
      </c>
      <c r="AL92" s="23">
        <f t="shared" si="0"/>
        <v>23</v>
      </c>
      <c r="AM92" s="23">
        <f t="shared" si="0"/>
        <v>1</v>
      </c>
      <c r="AN92" s="23">
        <f t="shared" si="0"/>
        <v>2</v>
      </c>
      <c r="AO92" s="23">
        <f t="shared" si="0"/>
        <v>1</v>
      </c>
      <c r="AP92" s="23">
        <f t="shared" si="0"/>
        <v>1</v>
      </c>
    </row>
    <row r="95" spans="1:44" ht="18.75" x14ac:dyDescent="0.3">
      <c r="A95" s="7"/>
    </row>
    <row r="96" spans="1:44" ht="93.75" x14ac:dyDescent="0.3">
      <c r="A96" s="10" t="s">
        <v>83</v>
      </c>
      <c r="B96" s="61" t="s">
        <v>84</v>
      </c>
      <c r="C96" s="61" t="s">
        <v>85</v>
      </c>
    </row>
    <row r="97" spans="1:3" ht="18.75" x14ac:dyDescent="0.3">
      <c r="A97" s="10"/>
      <c r="B97" s="61"/>
      <c r="C97" s="61"/>
    </row>
    <row r="98" spans="1:3" x14ac:dyDescent="0.25">
      <c r="A98" s="9" t="s">
        <v>95</v>
      </c>
      <c r="B98" s="58"/>
      <c r="C98" s="58"/>
    </row>
    <row r="99" spans="1:3" x14ac:dyDescent="0.25">
      <c r="A99" s="6" t="s">
        <v>86</v>
      </c>
      <c r="B99" s="2">
        <v>52</v>
      </c>
      <c r="C99" s="2">
        <v>2308</v>
      </c>
    </row>
    <row r="100" spans="1:3" x14ac:dyDescent="0.25">
      <c r="A100" s="6" t="s">
        <v>87</v>
      </c>
      <c r="B100" s="2">
        <v>50</v>
      </c>
      <c r="C100" s="2">
        <v>1585</v>
      </c>
    </row>
    <row r="101" spans="1:3" x14ac:dyDescent="0.25">
      <c r="A101" s="6" t="s">
        <v>88</v>
      </c>
      <c r="B101" s="2">
        <v>45</v>
      </c>
      <c r="C101" s="2">
        <v>944</v>
      </c>
    </row>
    <row r="102" spans="1:3" x14ac:dyDescent="0.25">
      <c r="A102" s="6" t="s">
        <v>90</v>
      </c>
      <c r="B102" s="2">
        <v>43</v>
      </c>
      <c r="C102" s="2">
        <v>1074</v>
      </c>
    </row>
    <row r="103" spans="1:3" x14ac:dyDescent="0.25">
      <c r="A103" s="6" t="s">
        <v>89</v>
      </c>
      <c r="B103" s="2">
        <v>33</v>
      </c>
      <c r="C103" s="2">
        <v>326</v>
      </c>
    </row>
    <row r="104" spans="1:3" x14ac:dyDescent="0.25">
      <c r="A104" s="6" t="s">
        <v>91</v>
      </c>
      <c r="B104" s="2">
        <v>27</v>
      </c>
      <c r="C104" s="2">
        <v>1070</v>
      </c>
    </row>
    <row r="105" spans="1:3" x14ac:dyDescent="0.25">
      <c r="A105" s="6" t="s">
        <v>92</v>
      </c>
      <c r="B105" s="2">
        <v>27</v>
      </c>
      <c r="C105" s="2">
        <v>202</v>
      </c>
    </row>
    <row r="106" spans="1:3" x14ac:dyDescent="0.25">
      <c r="A106" s="6" t="s">
        <v>93</v>
      </c>
      <c r="B106" s="2">
        <v>26</v>
      </c>
      <c r="C106" s="2">
        <v>571</v>
      </c>
    </row>
    <row r="107" spans="1:3" x14ac:dyDescent="0.25">
      <c r="B107" s="2"/>
      <c r="C107" s="2"/>
    </row>
    <row r="108" spans="1:3" x14ac:dyDescent="0.25">
      <c r="A108" s="60" t="s">
        <v>14</v>
      </c>
      <c r="B108" s="2"/>
      <c r="C108" s="2"/>
    </row>
    <row r="109" spans="1:3" x14ac:dyDescent="0.25">
      <c r="A109" t="s">
        <v>94</v>
      </c>
      <c r="B109" s="2">
        <v>49</v>
      </c>
      <c r="C109" s="2">
        <v>2245</v>
      </c>
    </row>
    <row r="110" spans="1:3" x14ac:dyDescent="0.25">
      <c r="A110" s="57" t="s">
        <v>96</v>
      </c>
      <c r="B110" s="2">
        <v>14</v>
      </c>
      <c r="C110" s="2">
        <v>403</v>
      </c>
    </row>
    <row r="111" spans="1:3" x14ac:dyDescent="0.25">
      <c r="B111" s="2"/>
      <c r="C111" s="2"/>
    </row>
    <row r="112" spans="1:3" x14ac:dyDescent="0.25">
      <c r="A112" s="9" t="s">
        <v>15</v>
      </c>
    </row>
    <row r="113" spans="1:3" x14ac:dyDescent="0.25">
      <c r="A113" s="63" t="s">
        <v>108</v>
      </c>
      <c r="B113" s="58">
        <v>20</v>
      </c>
      <c r="C113" s="58">
        <v>455</v>
      </c>
    </row>
    <row r="114" spans="1:3" x14ac:dyDescent="0.25">
      <c r="A114" s="64" t="s">
        <v>18</v>
      </c>
      <c r="B114" s="2">
        <v>13</v>
      </c>
      <c r="C114" s="2">
        <v>757</v>
      </c>
    </row>
    <row r="115" spans="1:3" x14ac:dyDescent="0.25">
      <c r="A115" s="6"/>
      <c r="B115" s="2"/>
      <c r="C115" s="2"/>
    </row>
    <row r="116" spans="1:3" x14ac:dyDescent="0.25">
      <c r="A116" s="6"/>
      <c r="B116" s="2"/>
      <c r="C116" s="2"/>
    </row>
    <row r="117" spans="1:3" x14ac:dyDescent="0.25">
      <c r="A117" s="6"/>
      <c r="B117" s="2"/>
      <c r="C117" s="2"/>
    </row>
    <row r="118" spans="1:3" x14ac:dyDescent="0.25">
      <c r="A118" s="6"/>
      <c r="B118" s="2"/>
      <c r="C118" s="2"/>
    </row>
    <row r="119" spans="1:3" x14ac:dyDescent="0.25">
      <c r="A119" s="6"/>
      <c r="B119" s="2"/>
      <c r="C119" s="2"/>
    </row>
    <row r="120" spans="1:3" x14ac:dyDescent="0.25">
      <c r="A120" s="6"/>
      <c r="B120" s="2"/>
      <c r="C120" s="2"/>
    </row>
    <row r="121" spans="1:3" x14ac:dyDescent="0.25">
      <c r="A121" s="6"/>
      <c r="B121" s="2"/>
      <c r="C121" s="2"/>
    </row>
    <row r="122" spans="1:3" x14ac:dyDescent="0.25">
      <c r="B122" s="2"/>
      <c r="C122" s="2"/>
    </row>
    <row r="123" spans="1:3" x14ac:dyDescent="0.25">
      <c r="A123" s="60"/>
      <c r="B123" s="2"/>
      <c r="C123" s="2"/>
    </row>
    <row r="124" spans="1:3" x14ac:dyDescent="0.25">
      <c r="B124" s="2"/>
      <c r="C124" s="2"/>
    </row>
    <row r="125" spans="1:3" x14ac:dyDescent="0.25">
      <c r="A125" s="57"/>
      <c r="B125" s="2"/>
      <c r="C125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"/>
  <sheetViews>
    <sheetView topLeftCell="A67" workbookViewId="0">
      <selection activeCell="B85" sqref="B85"/>
    </sheetView>
  </sheetViews>
  <sheetFormatPr defaultRowHeight="15" x14ac:dyDescent="0.25"/>
  <cols>
    <col min="1" max="1" width="18.140625" customWidth="1"/>
    <col min="22" max="22" width="10.28515625" customWidth="1"/>
  </cols>
  <sheetData>
    <row r="1" spans="1:27" ht="15.75" thickBot="1" x14ac:dyDescent="0.3">
      <c r="A1" s="1" t="s">
        <v>1</v>
      </c>
      <c r="B1" s="1" t="s">
        <v>2</v>
      </c>
      <c r="C1" s="20" t="s">
        <v>36</v>
      </c>
      <c r="D1" s="20" t="s">
        <v>38</v>
      </c>
      <c r="E1" s="20" t="s">
        <v>37</v>
      </c>
      <c r="F1" s="20" t="s">
        <v>39</v>
      </c>
      <c r="G1" s="20" t="s">
        <v>54</v>
      </c>
      <c r="H1" s="20" t="s">
        <v>62</v>
      </c>
      <c r="I1" s="20" t="s">
        <v>46</v>
      </c>
      <c r="J1" s="20" t="s">
        <v>47</v>
      </c>
      <c r="K1" s="20" t="s">
        <v>40</v>
      </c>
      <c r="L1" s="20" t="s">
        <v>41</v>
      </c>
      <c r="M1" s="20" t="s">
        <v>59</v>
      </c>
      <c r="N1" s="20" t="s">
        <v>63</v>
      </c>
      <c r="O1" s="20" t="s">
        <v>42</v>
      </c>
      <c r="P1" s="20" t="s">
        <v>43</v>
      </c>
      <c r="Q1" s="20" t="s">
        <v>44</v>
      </c>
      <c r="R1" s="20" t="s">
        <v>45</v>
      </c>
      <c r="S1" s="5" t="s">
        <v>97</v>
      </c>
      <c r="T1" s="5" t="s">
        <v>104</v>
      </c>
      <c r="U1" s="5" t="s">
        <v>105</v>
      </c>
      <c r="V1" s="5" t="s">
        <v>106</v>
      </c>
      <c r="W1" s="5" t="s">
        <v>117</v>
      </c>
      <c r="X1" s="5" t="s">
        <v>118</v>
      </c>
      <c r="Y1" s="5" t="s">
        <v>119</v>
      </c>
      <c r="Z1" s="5" t="s">
        <v>120</v>
      </c>
      <c r="AA1" s="5" t="s">
        <v>121</v>
      </c>
    </row>
    <row r="2" spans="1:27" x14ac:dyDescent="0.25">
      <c r="A2" s="2" t="s">
        <v>3</v>
      </c>
      <c r="B2" s="2">
        <v>1</v>
      </c>
      <c r="C2" s="16">
        <v>1</v>
      </c>
      <c r="D2" s="16">
        <v>21</v>
      </c>
      <c r="E2" s="16">
        <v>1</v>
      </c>
      <c r="F2" s="16">
        <v>3</v>
      </c>
      <c r="G2" s="16">
        <v>0</v>
      </c>
      <c r="H2" s="16">
        <v>0</v>
      </c>
      <c r="I2" s="16">
        <v>0</v>
      </c>
      <c r="J2" s="16">
        <v>0</v>
      </c>
      <c r="K2" s="16">
        <v>1</v>
      </c>
      <c r="L2" s="16">
        <v>1</v>
      </c>
      <c r="M2" s="16">
        <v>0</v>
      </c>
      <c r="N2" s="16">
        <v>0</v>
      </c>
      <c r="O2" s="16">
        <v>1</v>
      </c>
      <c r="P2" s="16">
        <v>5</v>
      </c>
      <c r="Q2" s="16">
        <v>1</v>
      </c>
      <c r="R2" s="16">
        <v>1</v>
      </c>
      <c r="S2" s="2">
        <v>16.899999999999999</v>
      </c>
      <c r="T2" s="2">
        <v>3.01</v>
      </c>
      <c r="U2" s="2">
        <v>0.38</v>
      </c>
      <c r="V2" s="2">
        <v>0.25</v>
      </c>
      <c r="W2" s="2">
        <v>33.299999999999997</v>
      </c>
      <c r="X2" s="2">
        <v>25</v>
      </c>
      <c r="Y2" s="2">
        <v>41.7</v>
      </c>
      <c r="Z2" s="2">
        <v>41.7</v>
      </c>
      <c r="AA2" s="2">
        <v>58.3</v>
      </c>
    </row>
    <row r="3" spans="1:27" x14ac:dyDescent="0.25">
      <c r="A3" s="2" t="s">
        <v>3</v>
      </c>
      <c r="B3" s="2">
        <v>8</v>
      </c>
      <c r="C3" s="16">
        <v>1</v>
      </c>
      <c r="D3" s="16">
        <v>63</v>
      </c>
      <c r="E3" s="16">
        <v>1</v>
      </c>
      <c r="F3" s="16">
        <v>65</v>
      </c>
      <c r="G3" s="16">
        <v>1</v>
      </c>
      <c r="H3" s="16">
        <v>9</v>
      </c>
      <c r="I3" s="16">
        <v>1</v>
      </c>
      <c r="J3" s="16">
        <v>138</v>
      </c>
      <c r="K3" s="2">
        <v>1</v>
      </c>
      <c r="L3" s="2">
        <v>13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7</v>
      </c>
      <c r="S3" s="2">
        <v>12.9</v>
      </c>
      <c r="T3" s="2">
        <v>6.96</v>
      </c>
      <c r="U3" s="2">
        <v>0.37</v>
      </c>
      <c r="V3" s="2">
        <v>0.45</v>
      </c>
      <c r="W3" s="2">
        <v>33.299999999999997</v>
      </c>
      <c r="X3" s="2">
        <v>66.7</v>
      </c>
      <c r="Y3" s="2">
        <v>0</v>
      </c>
      <c r="Z3" s="2">
        <v>8.3000000000000007</v>
      </c>
      <c r="AA3" s="2">
        <v>91.7</v>
      </c>
    </row>
    <row r="4" spans="1:27" x14ac:dyDescent="0.25">
      <c r="A4" s="2" t="s">
        <v>3</v>
      </c>
      <c r="B4" s="2">
        <v>10</v>
      </c>
      <c r="C4" s="2">
        <v>1</v>
      </c>
      <c r="D4" s="2">
        <v>40</v>
      </c>
      <c r="E4" s="2">
        <v>1</v>
      </c>
      <c r="F4" s="2">
        <v>71</v>
      </c>
      <c r="G4" s="2">
        <v>1</v>
      </c>
      <c r="H4" s="2">
        <v>14</v>
      </c>
      <c r="I4" s="2">
        <v>0</v>
      </c>
      <c r="J4" s="2">
        <v>0</v>
      </c>
      <c r="K4" s="2">
        <v>1</v>
      </c>
      <c r="L4" s="2">
        <v>5</v>
      </c>
      <c r="M4" s="2">
        <v>1</v>
      </c>
      <c r="N4" s="2">
        <v>4</v>
      </c>
      <c r="O4" s="2">
        <v>1</v>
      </c>
      <c r="P4" s="2">
        <v>1</v>
      </c>
      <c r="Q4" s="2">
        <v>0</v>
      </c>
      <c r="R4" s="2">
        <v>0</v>
      </c>
      <c r="S4" s="2">
        <v>13.1</v>
      </c>
      <c r="T4" s="2">
        <v>3.67</v>
      </c>
      <c r="U4" s="2">
        <v>0.51</v>
      </c>
      <c r="V4" s="2">
        <v>0.44</v>
      </c>
      <c r="W4" s="2">
        <v>8.3000000000000007</v>
      </c>
      <c r="X4" s="2">
        <v>75</v>
      </c>
      <c r="Y4" s="2">
        <v>16.7</v>
      </c>
      <c r="Z4" s="2">
        <v>83.3</v>
      </c>
      <c r="AA4" s="2">
        <v>16.7</v>
      </c>
    </row>
    <row r="5" spans="1:27" x14ac:dyDescent="0.25">
      <c r="A5" s="2" t="s">
        <v>3</v>
      </c>
      <c r="B5" s="2">
        <v>11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5</v>
      </c>
      <c r="Q5" s="2">
        <v>0</v>
      </c>
      <c r="R5" s="2">
        <v>0</v>
      </c>
      <c r="S5" s="2">
        <v>10.6</v>
      </c>
      <c r="T5" s="2">
        <v>2.1800000000000002</v>
      </c>
      <c r="U5" s="2">
        <v>0.1</v>
      </c>
      <c r="V5" s="2">
        <v>0.37</v>
      </c>
      <c r="W5" s="2">
        <v>83.3</v>
      </c>
      <c r="X5" s="2">
        <v>16.7</v>
      </c>
      <c r="Y5" s="2">
        <v>0</v>
      </c>
      <c r="Z5" s="2">
        <v>0</v>
      </c>
      <c r="AA5" s="2">
        <v>100</v>
      </c>
    </row>
    <row r="6" spans="1:27" x14ac:dyDescent="0.25">
      <c r="A6" s="2" t="s">
        <v>3</v>
      </c>
      <c r="B6" s="2">
        <v>12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214</v>
      </c>
      <c r="Q6" s="2">
        <v>0</v>
      </c>
      <c r="R6" s="2">
        <v>0</v>
      </c>
      <c r="S6" s="2">
        <v>11.7</v>
      </c>
      <c r="T6" s="2">
        <v>2.0699999999999998</v>
      </c>
      <c r="U6" s="2">
        <v>0.24</v>
      </c>
      <c r="V6" s="2">
        <v>7.0000000000000007E-2</v>
      </c>
      <c r="W6" s="2">
        <v>33.299999999999997</v>
      </c>
      <c r="X6" s="2">
        <v>41.7</v>
      </c>
      <c r="Y6" s="2">
        <v>25</v>
      </c>
      <c r="Z6" s="2">
        <v>25</v>
      </c>
      <c r="AA6" s="2">
        <v>75</v>
      </c>
    </row>
    <row r="7" spans="1:27" x14ac:dyDescent="0.25">
      <c r="A7" s="2" t="s">
        <v>3</v>
      </c>
      <c r="B7" s="2">
        <v>13</v>
      </c>
      <c r="C7" s="2">
        <v>1</v>
      </c>
      <c r="D7" s="2">
        <v>4</v>
      </c>
      <c r="E7" s="2">
        <v>1</v>
      </c>
      <c r="F7" s="2">
        <v>55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s="2">
        <v>13</v>
      </c>
      <c r="M7" s="2">
        <v>0</v>
      </c>
      <c r="N7" s="2">
        <v>0</v>
      </c>
      <c r="O7" s="2">
        <v>1</v>
      </c>
      <c r="P7" s="2">
        <v>25</v>
      </c>
      <c r="Q7" s="2">
        <v>1</v>
      </c>
      <c r="R7" s="2">
        <v>3</v>
      </c>
      <c r="S7" s="2">
        <v>15.9</v>
      </c>
      <c r="T7" s="2">
        <v>3.46</v>
      </c>
      <c r="U7" s="2">
        <v>0.44</v>
      </c>
      <c r="V7" s="2">
        <v>0.19</v>
      </c>
      <c r="W7" s="2">
        <v>16.7</v>
      </c>
      <c r="X7" s="2">
        <v>33.299999999999997</v>
      </c>
      <c r="Y7" s="2">
        <v>50</v>
      </c>
      <c r="Z7" s="2">
        <v>25</v>
      </c>
      <c r="AA7" s="2">
        <v>75</v>
      </c>
    </row>
    <row r="8" spans="1:27" x14ac:dyDescent="0.25">
      <c r="A8" s="2" t="s">
        <v>3</v>
      </c>
      <c r="B8" s="2">
        <v>14</v>
      </c>
      <c r="C8" s="2">
        <v>1</v>
      </c>
      <c r="D8" s="2">
        <v>1</v>
      </c>
      <c r="E8" s="2">
        <v>1</v>
      </c>
      <c r="F8" s="2">
        <v>2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13.4</v>
      </c>
      <c r="T8" s="2">
        <v>2.44</v>
      </c>
      <c r="U8" s="2">
        <v>0.26</v>
      </c>
      <c r="V8" s="2">
        <v>0.28999999999999998</v>
      </c>
      <c r="W8" s="2">
        <v>16.7</v>
      </c>
      <c r="X8" s="2">
        <v>75</v>
      </c>
      <c r="Y8" s="2">
        <v>8.3000000000000007</v>
      </c>
      <c r="Z8" s="2">
        <v>50</v>
      </c>
      <c r="AA8" s="2">
        <v>50</v>
      </c>
    </row>
    <row r="9" spans="1:27" x14ac:dyDescent="0.25">
      <c r="A9" s="2" t="s">
        <v>3</v>
      </c>
      <c r="B9" s="2">
        <v>16</v>
      </c>
      <c r="C9" s="2">
        <v>0</v>
      </c>
      <c r="D9" s="2">
        <v>0</v>
      </c>
      <c r="E9" s="2">
        <v>1</v>
      </c>
      <c r="F9" s="2">
        <v>6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5</v>
      </c>
      <c r="M9" s="2">
        <v>0</v>
      </c>
      <c r="N9" s="2">
        <v>0</v>
      </c>
      <c r="O9" s="2">
        <v>1</v>
      </c>
      <c r="P9" s="2">
        <v>38</v>
      </c>
      <c r="Q9" s="2">
        <v>1</v>
      </c>
      <c r="R9" s="2">
        <v>23</v>
      </c>
      <c r="S9" s="2">
        <v>14.6</v>
      </c>
      <c r="T9" s="2">
        <v>1.33</v>
      </c>
      <c r="U9" s="2">
        <v>0.3</v>
      </c>
      <c r="V9" s="2">
        <v>0.28999999999999998</v>
      </c>
      <c r="W9" s="2">
        <v>16.7</v>
      </c>
      <c r="X9" s="2">
        <v>75</v>
      </c>
      <c r="Y9" s="2">
        <v>8.3000000000000007</v>
      </c>
      <c r="Z9" s="2">
        <v>58.3</v>
      </c>
      <c r="AA9" s="2">
        <v>41.7</v>
      </c>
    </row>
    <row r="10" spans="1:27" x14ac:dyDescent="0.25">
      <c r="A10" s="2" t="s">
        <v>3</v>
      </c>
      <c r="B10" s="2">
        <v>18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130</v>
      </c>
      <c r="Q10" s="2">
        <v>0</v>
      </c>
      <c r="R10" s="2">
        <v>0</v>
      </c>
      <c r="S10" s="62">
        <v>15.27</v>
      </c>
      <c r="T10" s="2">
        <v>2.93</v>
      </c>
      <c r="U10" s="2">
        <v>0.25</v>
      </c>
      <c r="V10" s="2">
        <v>0.09</v>
      </c>
      <c r="W10" s="2">
        <v>25</v>
      </c>
      <c r="X10" s="2">
        <v>8.3000000000000007</v>
      </c>
      <c r="Y10" s="2">
        <v>66.7</v>
      </c>
      <c r="Z10" s="2">
        <v>50</v>
      </c>
      <c r="AA10" s="2">
        <v>50</v>
      </c>
    </row>
    <row r="11" spans="1:27" x14ac:dyDescent="0.25">
      <c r="A11" s="2" t="s">
        <v>3</v>
      </c>
      <c r="B11" s="2">
        <v>22</v>
      </c>
      <c r="C11" s="2">
        <v>1</v>
      </c>
      <c r="D11" s="2">
        <v>77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16.600000000000001</v>
      </c>
      <c r="T11" s="2">
        <v>2.29</v>
      </c>
      <c r="U11" s="2">
        <v>0.3</v>
      </c>
      <c r="V11" s="2">
        <v>0.34</v>
      </c>
      <c r="W11" s="2">
        <v>50</v>
      </c>
      <c r="X11" s="2">
        <v>25</v>
      </c>
      <c r="Y11" s="2">
        <v>25</v>
      </c>
      <c r="Z11" s="2">
        <v>25</v>
      </c>
      <c r="AA11" s="2">
        <v>75</v>
      </c>
    </row>
    <row r="12" spans="1:27" x14ac:dyDescent="0.25">
      <c r="A12" s="2" t="s">
        <v>3</v>
      </c>
      <c r="B12" s="2">
        <v>26</v>
      </c>
      <c r="C12" s="2">
        <v>1</v>
      </c>
      <c r="D12" s="2">
        <v>87</v>
      </c>
      <c r="E12" s="2">
        <v>1</v>
      </c>
      <c r="F12" s="2">
        <v>108</v>
      </c>
      <c r="G12" s="2">
        <v>1</v>
      </c>
      <c r="H12" s="2">
        <v>39</v>
      </c>
      <c r="I12" s="2">
        <v>1</v>
      </c>
      <c r="J12" s="2">
        <v>257</v>
      </c>
      <c r="K12" s="2">
        <v>1</v>
      </c>
      <c r="L12" s="2">
        <v>15</v>
      </c>
      <c r="M12" s="2">
        <v>1</v>
      </c>
      <c r="N12" s="2">
        <v>40</v>
      </c>
      <c r="O12" s="2">
        <v>0</v>
      </c>
      <c r="P12" s="2">
        <v>0</v>
      </c>
      <c r="Q12" s="2">
        <v>0</v>
      </c>
      <c r="R12" s="2">
        <v>0</v>
      </c>
      <c r="S12" s="2">
        <v>18.899999999999999</v>
      </c>
      <c r="T12" s="2">
        <v>5.68</v>
      </c>
      <c r="U12" s="2">
        <v>0.37</v>
      </c>
      <c r="V12" s="2">
        <v>0.42</v>
      </c>
      <c r="W12" s="2">
        <v>33.299999999999997</v>
      </c>
      <c r="X12" s="2">
        <v>41.7</v>
      </c>
      <c r="Y12" s="2">
        <v>25</v>
      </c>
      <c r="Z12" s="2">
        <v>16.7</v>
      </c>
      <c r="AA12" s="2">
        <v>75</v>
      </c>
    </row>
    <row r="13" spans="1:27" x14ac:dyDescent="0.25">
      <c r="A13" s="2" t="s">
        <v>3</v>
      </c>
      <c r="B13" s="2">
        <v>27</v>
      </c>
      <c r="C13" s="2">
        <v>1</v>
      </c>
      <c r="D13" s="2">
        <v>36</v>
      </c>
      <c r="E13" s="2">
        <v>1</v>
      </c>
      <c r="F13" s="2">
        <v>56</v>
      </c>
      <c r="G13" s="2">
        <v>1</v>
      </c>
      <c r="H13" s="2">
        <v>61</v>
      </c>
      <c r="I13" s="2">
        <v>1</v>
      </c>
      <c r="J13" s="2">
        <v>161</v>
      </c>
      <c r="K13" s="2">
        <v>1</v>
      </c>
      <c r="L13" s="2">
        <v>12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10.9</v>
      </c>
      <c r="T13" s="2">
        <v>3.81</v>
      </c>
      <c r="U13" s="2">
        <v>0.47</v>
      </c>
      <c r="V13" s="2">
        <v>0.6</v>
      </c>
      <c r="W13" s="2">
        <v>41.7</v>
      </c>
      <c r="X13" s="2">
        <v>58.3</v>
      </c>
      <c r="Y13" s="2">
        <v>0</v>
      </c>
      <c r="Z13" s="2">
        <v>16.7</v>
      </c>
      <c r="AA13" s="2">
        <v>83.3</v>
      </c>
    </row>
    <row r="14" spans="1:27" x14ac:dyDescent="0.25">
      <c r="A14" s="3" t="s">
        <v>3</v>
      </c>
      <c r="B14" s="3">
        <v>29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14.2</v>
      </c>
      <c r="T14" s="2">
        <v>1.46</v>
      </c>
      <c r="U14" s="2">
        <v>0.17</v>
      </c>
      <c r="V14" s="2">
        <v>0.12</v>
      </c>
      <c r="W14" s="2">
        <v>41.7</v>
      </c>
      <c r="X14" s="2">
        <v>16.7</v>
      </c>
      <c r="Y14" s="2">
        <v>41.7</v>
      </c>
      <c r="Z14" s="2">
        <v>16.7</v>
      </c>
      <c r="AA14" s="2">
        <v>83.3</v>
      </c>
    </row>
    <row r="15" spans="1:27" x14ac:dyDescent="0.25">
      <c r="A15" s="2" t="s">
        <v>3</v>
      </c>
      <c r="B15" s="2">
        <v>32</v>
      </c>
      <c r="C15" s="2">
        <v>0</v>
      </c>
      <c r="D15" s="2">
        <v>0</v>
      </c>
      <c r="E15" s="2">
        <v>1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2</v>
      </c>
      <c r="Q15" s="2">
        <v>0</v>
      </c>
      <c r="R15" s="2">
        <v>0</v>
      </c>
      <c r="S15" s="2">
        <v>15.3</v>
      </c>
      <c r="T15" s="2">
        <v>2.0299999999999998</v>
      </c>
      <c r="U15" s="2">
        <v>0.24</v>
      </c>
      <c r="V15" s="2">
        <v>0.5</v>
      </c>
      <c r="W15" s="2">
        <v>16.7</v>
      </c>
      <c r="X15" s="2">
        <v>83.3</v>
      </c>
      <c r="Y15" s="2">
        <v>0</v>
      </c>
      <c r="Z15" s="2">
        <v>16.7</v>
      </c>
      <c r="AA15" s="2">
        <v>83.8</v>
      </c>
    </row>
    <row r="16" spans="1:27" x14ac:dyDescent="0.25">
      <c r="A16" s="2" t="s">
        <v>3</v>
      </c>
      <c r="B16" s="2">
        <v>34</v>
      </c>
      <c r="C16" s="2">
        <v>1</v>
      </c>
      <c r="D16" s="2">
        <v>11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2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60</v>
      </c>
      <c r="S16" s="2">
        <v>13.9</v>
      </c>
      <c r="T16" s="2">
        <v>3.11</v>
      </c>
      <c r="U16" s="2">
        <v>0.3</v>
      </c>
      <c r="V16" s="2">
        <v>0.18</v>
      </c>
      <c r="W16" s="2">
        <v>25</v>
      </c>
      <c r="X16" s="2">
        <v>25</v>
      </c>
      <c r="Y16" s="2">
        <v>50</v>
      </c>
      <c r="Z16" s="2">
        <v>16.7</v>
      </c>
      <c r="AA16" s="2">
        <v>83.3</v>
      </c>
    </row>
    <row r="17" spans="1:27" x14ac:dyDescent="0.25">
      <c r="A17" s="2" t="s">
        <v>3</v>
      </c>
      <c r="B17" s="2">
        <v>35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12.2</v>
      </c>
      <c r="T17" s="2">
        <v>5.27</v>
      </c>
      <c r="U17" s="2">
        <v>0.48</v>
      </c>
      <c r="V17" s="2">
        <v>0.21</v>
      </c>
      <c r="W17" s="2">
        <v>16.7</v>
      </c>
      <c r="X17" s="2">
        <v>33.299999999999997</v>
      </c>
      <c r="Y17" s="2">
        <v>50</v>
      </c>
      <c r="Z17" s="2">
        <v>16.7</v>
      </c>
      <c r="AA17" s="2">
        <v>66.599999999999994</v>
      </c>
    </row>
    <row r="18" spans="1:27" x14ac:dyDescent="0.25">
      <c r="A18" s="2" t="s">
        <v>3</v>
      </c>
      <c r="B18" s="2">
        <v>36</v>
      </c>
      <c r="C18" s="2">
        <v>1</v>
      </c>
      <c r="D18" s="2">
        <v>3</v>
      </c>
      <c r="E18" s="2">
        <v>1</v>
      </c>
      <c r="F18" s="2">
        <v>16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19.7</v>
      </c>
      <c r="T18" s="2">
        <v>2.11</v>
      </c>
      <c r="U18" s="2">
        <v>0.35</v>
      </c>
      <c r="V18" s="2">
        <v>0.4</v>
      </c>
      <c r="W18" s="2">
        <v>16.7</v>
      </c>
      <c r="X18" s="2">
        <v>75</v>
      </c>
      <c r="Y18" s="2">
        <v>8.3000000000000007</v>
      </c>
      <c r="Z18" s="2">
        <v>50</v>
      </c>
      <c r="AA18" s="2">
        <v>50</v>
      </c>
    </row>
    <row r="19" spans="1:27" x14ac:dyDescent="0.25">
      <c r="A19" s="2" t="s">
        <v>3</v>
      </c>
      <c r="B19" s="2">
        <v>38</v>
      </c>
      <c r="C19" s="2">
        <v>1</v>
      </c>
      <c r="D19" s="2">
        <v>65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11.8</v>
      </c>
      <c r="T19" s="2">
        <v>2.36</v>
      </c>
      <c r="U19" s="2">
        <v>0.35</v>
      </c>
      <c r="V19" s="2">
        <v>0.3</v>
      </c>
      <c r="W19" s="2">
        <v>8.3000000000000007</v>
      </c>
      <c r="X19" s="2">
        <v>91.7</v>
      </c>
      <c r="Y19" s="2">
        <v>0</v>
      </c>
      <c r="Z19" s="2">
        <v>25</v>
      </c>
      <c r="AA19" s="2">
        <v>75</v>
      </c>
    </row>
    <row r="20" spans="1:27" x14ac:dyDescent="0.25">
      <c r="A20" s="2" t="s">
        <v>3</v>
      </c>
      <c r="B20" s="2">
        <v>41</v>
      </c>
      <c r="C20" s="2">
        <v>1</v>
      </c>
      <c r="D20" s="2">
        <v>3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2</v>
      </c>
      <c r="K20" s="2">
        <v>1</v>
      </c>
      <c r="L20" s="2">
        <v>3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21.7</v>
      </c>
      <c r="T20" s="2">
        <v>2.54</v>
      </c>
      <c r="U20" s="2">
        <v>0.28000000000000003</v>
      </c>
      <c r="V20" s="2">
        <v>0.18</v>
      </c>
      <c r="W20" s="2">
        <v>16.7</v>
      </c>
      <c r="X20" s="2">
        <v>50</v>
      </c>
      <c r="Y20" s="2">
        <v>33.299999999999997</v>
      </c>
      <c r="Z20" s="2">
        <v>50</v>
      </c>
      <c r="AA20" s="2">
        <v>50</v>
      </c>
    </row>
    <row r="21" spans="1:27" x14ac:dyDescent="0.25">
      <c r="A21" s="2" t="s">
        <v>3</v>
      </c>
      <c r="B21" s="2">
        <v>48</v>
      </c>
      <c r="C21" s="2">
        <v>1</v>
      </c>
      <c r="D21" s="2">
        <v>4</v>
      </c>
      <c r="E21" s="2">
        <v>1</v>
      </c>
      <c r="F21" s="2">
        <v>81</v>
      </c>
      <c r="G21" s="2">
        <v>1</v>
      </c>
      <c r="H21" s="2">
        <v>6</v>
      </c>
      <c r="I21" s="2">
        <v>0</v>
      </c>
      <c r="J21" s="2">
        <v>0</v>
      </c>
      <c r="K21" s="2">
        <v>1</v>
      </c>
      <c r="L21" s="2">
        <v>9</v>
      </c>
      <c r="M21" s="2">
        <v>0</v>
      </c>
      <c r="N21" s="2">
        <v>0</v>
      </c>
      <c r="O21" s="2">
        <v>1</v>
      </c>
      <c r="P21" s="2">
        <v>10</v>
      </c>
      <c r="Q21" s="2">
        <v>0</v>
      </c>
      <c r="R21" s="2">
        <v>0</v>
      </c>
      <c r="S21" s="2">
        <v>15</v>
      </c>
      <c r="T21" s="2">
        <v>3.35</v>
      </c>
      <c r="U21" s="2">
        <v>0.27</v>
      </c>
      <c r="V21" s="2">
        <v>0.31</v>
      </c>
      <c r="W21" s="2">
        <v>41.7</v>
      </c>
      <c r="X21" s="2">
        <v>41.7</v>
      </c>
      <c r="Y21" s="2">
        <v>16.600000000000001</v>
      </c>
      <c r="Z21" s="2">
        <v>8.3000000000000007</v>
      </c>
      <c r="AA21" s="2">
        <v>91.7</v>
      </c>
    </row>
    <row r="22" spans="1:27" x14ac:dyDescent="0.25">
      <c r="A22" s="2" t="s">
        <v>3</v>
      </c>
      <c r="B22" s="2">
        <v>57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14</v>
      </c>
      <c r="Q22" s="2">
        <v>0</v>
      </c>
      <c r="R22" s="2">
        <v>0</v>
      </c>
      <c r="S22" s="2">
        <v>14.3</v>
      </c>
      <c r="T22" s="2">
        <v>1.01</v>
      </c>
      <c r="U22" s="2">
        <v>0.24</v>
      </c>
      <c r="V22" s="2">
        <v>0.1</v>
      </c>
      <c r="W22" s="2">
        <v>8.3000000000000007</v>
      </c>
      <c r="X22" s="2">
        <v>41.7</v>
      </c>
      <c r="Y22" s="2">
        <v>50</v>
      </c>
      <c r="Z22" s="2">
        <v>91.7</v>
      </c>
      <c r="AA22" s="2">
        <v>8.3000000000000007</v>
      </c>
    </row>
    <row r="23" spans="1:27" x14ac:dyDescent="0.25">
      <c r="A23" s="2" t="s">
        <v>3</v>
      </c>
      <c r="B23" s="2">
        <v>61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3</v>
      </c>
      <c r="Q23" s="2">
        <v>0</v>
      </c>
      <c r="R23" s="2">
        <v>0</v>
      </c>
      <c r="S23" s="2">
        <v>16.2</v>
      </c>
      <c r="T23" s="2">
        <v>2.08</v>
      </c>
      <c r="U23" s="2">
        <v>0.15</v>
      </c>
      <c r="V23" s="2">
        <v>0.23</v>
      </c>
      <c r="W23" s="2">
        <v>75</v>
      </c>
      <c r="X23" s="2">
        <v>0</v>
      </c>
      <c r="Y23" s="2">
        <v>25</v>
      </c>
      <c r="Z23" s="2">
        <v>8.3000000000000007</v>
      </c>
      <c r="AA23" s="2">
        <v>41.7</v>
      </c>
    </row>
    <row r="24" spans="1:27" x14ac:dyDescent="0.25">
      <c r="A24" s="2" t="s">
        <v>3</v>
      </c>
      <c r="B24" s="2">
        <v>75</v>
      </c>
      <c r="C24" s="2">
        <v>1</v>
      </c>
      <c r="D24" s="2">
        <v>2</v>
      </c>
      <c r="E24" s="2">
        <v>1</v>
      </c>
      <c r="F24" s="2">
        <v>8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5</v>
      </c>
      <c r="S24" s="2">
        <v>16.100000000000001</v>
      </c>
      <c r="T24" s="2">
        <v>1.69</v>
      </c>
      <c r="U24" s="2">
        <v>0.27</v>
      </c>
      <c r="V24" s="2">
        <v>0.42</v>
      </c>
      <c r="W24" s="2">
        <v>16.7</v>
      </c>
      <c r="X24" s="2">
        <v>66.599999999999994</v>
      </c>
      <c r="Y24" s="2">
        <v>16.7</v>
      </c>
      <c r="Z24" s="2">
        <v>25</v>
      </c>
      <c r="AA24" s="2">
        <v>75</v>
      </c>
    </row>
    <row r="25" spans="1:27" x14ac:dyDescent="0.25">
      <c r="A25" s="2" t="s">
        <v>3</v>
      </c>
      <c r="B25" s="2">
        <v>84</v>
      </c>
      <c r="C25" s="2">
        <v>1</v>
      </c>
      <c r="D25" s="2">
        <v>4</v>
      </c>
      <c r="E25" s="2">
        <v>1</v>
      </c>
      <c r="F25" s="2">
        <v>5</v>
      </c>
      <c r="G25" s="2">
        <v>1</v>
      </c>
      <c r="H25" s="2">
        <v>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15.6</v>
      </c>
      <c r="T25" s="2">
        <v>2.08</v>
      </c>
      <c r="U25" s="2">
        <v>0.17</v>
      </c>
      <c r="V25" s="2">
        <v>0.26</v>
      </c>
      <c r="W25" s="2">
        <v>8.3000000000000007</v>
      </c>
      <c r="X25" s="2">
        <v>83.4</v>
      </c>
      <c r="Y25" s="2">
        <v>8.3000000000000007</v>
      </c>
      <c r="Z25" s="2">
        <v>75</v>
      </c>
      <c r="AA25" s="2">
        <v>25</v>
      </c>
    </row>
    <row r="26" spans="1:27" x14ac:dyDescent="0.25">
      <c r="A26" s="2" t="s">
        <v>3</v>
      </c>
      <c r="B26" s="2">
        <v>85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15.9</v>
      </c>
      <c r="T26" s="2">
        <v>3.59</v>
      </c>
      <c r="U26" s="2">
        <v>0.28000000000000003</v>
      </c>
      <c r="V26" s="2">
        <v>0.25</v>
      </c>
      <c r="W26" s="2">
        <v>54.5</v>
      </c>
      <c r="X26" s="2">
        <v>9.1</v>
      </c>
      <c r="Y26" s="2">
        <v>36.4</v>
      </c>
      <c r="Z26" s="2">
        <v>0</v>
      </c>
      <c r="AA26" s="2">
        <v>100</v>
      </c>
    </row>
    <row r="27" spans="1:27" x14ac:dyDescent="0.25">
      <c r="A27" s="2" t="s">
        <v>3</v>
      </c>
      <c r="B27" s="2">
        <v>86</v>
      </c>
      <c r="C27" s="2">
        <v>1</v>
      </c>
      <c r="D27" s="2">
        <v>22</v>
      </c>
      <c r="E27" s="2">
        <v>1</v>
      </c>
      <c r="F27" s="2">
        <v>20</v>
      </c>
      <c r="G27" s="2">
        <v>1</v>
      </c>
      <c r="H27" s="2">
        <v>16</v>
      </c>
      <c r="I27" s="2">
        <v>1</v>
      </c>
      <c r="J27" s="2">
        <v>15</v>
      </c>
      <c r="K27" s="2">
        <v>1</v>
      </c>
      <c r="L27" s="2">
        <v>10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62">
        <v>15.27</v>
      </c>
      <c r="T27" s="2">
        <v>2.8</v>
      </c>
      <c r="U27" s="2">
        <v>0.31</v>
      </c>
      <c r="V27" s="2">
        <v>0.26</v>
      </c>
      <c r="W27" s="2">
        <v>25</v>
      </c>
      <c r="X27" s="2">
        <v>41.7</v>
      </c>
      <c r="Y27" s="2">
        <v>33.299999999999997</v>
      </c>
      <c r="Z27" s="2">
        <v>16.7</v>
      </c>
      <c r="AA27" s="2">
        <v>66.599999999999994</v>
      </c>
    </row>
    <row r="28" spans="1:27" x14ac:dyDescent="0.25">
      <c r="A28" s="2" t="s">
        <v>3</v>
      </c>
      <c r="B28" s="2">
        <v>93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37</v>
      </c>
      <c r="I28" s="2">
        <v>0</v>
      </c>
      <c r="J28" s="2">
        <v>0</v>
      </c>
      <c r="K28" s="2">
        <v>1</v>
      </c>
      <c r="L28" s="2">
        <v>3</v>
      </c>
      <c r="M28" s="2">
        <v>0</v>
      </c>
      <c r="N28" s="2">
        <v>0</v>
      </c>
      <c r="O28" s="2">
        <v>1</v>
      </c>
      <c r="P28" s="2">
        <v>17</v>
      </c>
      <c r="Q28" s="2">
        <v>1</v>
      </c>
      <c r="R28" s="2">
        <v>5</v>
      </c>
      <c r="S28" s="2">
        <v>15.7</v>
      </c>
      <c r="T28" s="2">
        <v>1.87</v>
      </c>
      <c r="U28" s="2">
        <v>0.2</v>
      </c>
      <c r="V28" s="2">
        <v>0.12</v>
      </c>
      <c r="W28" s="2">
        <v>16.7</v>
      </c>
      <c r="X28" s="2">
        <v>50</v>
      </c>
      <c r="Y28" s="2">
        <v>33.299999999999997</v>
      </c>
      <c r="Z28" s="2">
        <v>25</v>
      </c>
      <c r="AA28" s="2">
        <v>75</v>
      </c>
    </row>
    <row r="29" spans="1:27" x14ac:dyDescent="0.25">
      <c r="A29" s="2" t="s">
        <v>3</v>
      </c>
      <c r="B29" s="2">
        <v>96</v>
      </c>
      <c r="C29" s="2">
        <v>1</v>
      </c>
      <c r="D29" s="2">
        <v>21</v>
      </c>
      <c r="E29" s="2">
        <v>1</v>
      </c>
      <c r="F29" s="2">
        <v>32</v>
      </c>
      <c r="G29" s="2">
        <v>1</v>
      </c>
      <c r="H29" s="2">
        <v>44</v>
      </c>
      <c r="I29" s="2">
        <v>1</v>
      </c>
      <c r="J29" s="2">
        <v>97</v>
      </c>
      <c r="K29" s="2">
        <v>1</v>
      </c>
      <c r="L29" s="2">
        <v>31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1</v>
      </c>
      <c r="S29" s="2">
        <v>17.600000000000001</v>
      </c>
      <c r="T29" s="2">
        <v>4.46</v>
      </c>
      <c r="U29" s="2">
        <v>0.34</v>
      </c>
      <c r="V29" s="2">
        <v>0.31</v>
      </c>
      <c r="W29" s="2">
        <v>25</v>
      </c>
      <c r="X29" s="2">
        <v>50</v>
      </c>
      <c r="Y29" s="2">
        <v>25</v>
      </c>
      <c r="Z29" s="2">
        <v>8.3000000000000007</v>
      </c>
      <c r="AA29" s="2">
        <v>83.3</v>
      </c>
    </row>
    <row r="30" spans="1:27" x14ac:dyDescent="0.25">
      <c r="A30" s="2" t="s">
        <v>3</v>
      </c>
      <c r="B30" s="2">
        <v>108</v>
      </c>
      <c r="C30" s="2">
        <v>1</v>
      </c>
      <c r="D30" s="2">
        <v>4</v>
      </c>
      <c r="E30" s="2">
        <v>1</v>
      </c>
      <c r="F30" s="2">
        <v>10</v>
      </c>
      <c r="G30" s="2">
        <v>1</v>
      </c>
      <c r="H30" s="2">
        <v>11</v>
      </c>
      <c r="I30" s="2">
        <v>1</v>
      </c>
      <c r="J30" s="2">
        <v>2</v>
      </c>
      <c r="K30" s="2">
        <v>1</v>
      </c>
      <c r="L30" s="2">
        <v>38</v>
      </c>
      <c r="M30" s="2">
        <v>0</v>
      </c>
      <c r="N30" s="2">
        <v>0</v>
      </c>
      <c r="O30" s="2">
        <v>1</v>
      </c>
      <c r="P30" s="2">
        <v>18</v>
      </c>
      <c r="Q30" s="2">
        <v>1</v>
      </c>
      <c r="R30" s="2">
        <v>6</v>
      </c>
      <c r="S30" s="2">
        <v>17.7</v>
      </c>
      <c r="T30" s="2">
        <v>3.37</v>
      </c>
      <c r="U30" s="2">
        <v>0.49</v>
      </c>
      <c r="V30" s="2">
        <v>0.39</v>
      </c>
      <c r="W30" s="2">
        <v>33.299999999999997</v>
      </c>
      <c r="X30" s="2">
        <v>25</v>
      </c>
      <c r="Y30" s="2">
        <v>41.7</v>
      </c>
      <c r="Z30" s="2">
        <v>8.3000000000000007</v>
      </c>
      <c r="AA30" s="2">
        <v>91.7</v>
      </c>
    </row>
    <row r="31" spans="1:27" x14ac:dyDescent="0.25">
      <c r="A31" s="2" t="s">
        <v>3</v>
      </c>
      <c r="B31" s="2">
        <v>109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13.6</v>
      </c>
      <c r="T31" s="2">
        <v>4.01</v>
      </c>
      <c r="U31" s="2">
        <v>0.23</v>
      </c>
      <c r="V31" s="2">
        <v>0.26</v>
      </c>
      <c r="W31" s="2">
        <v>33.299999999999997</v>
      </c>
      <c r="X31" s="2">
        <v>66.7</v>
      </c>
      <c r="Y31" s="2">
        <v>0</v>
      </c>
      <c r="Z31" s="2">
        <v>0</v>
      </c>
      <c r="AA31" s="2">
        <v>91.7</v>
      </c>
    </row>
    <row r="32" spans="1:27" x14ac:dyDescent="0.25">
      <c r="A32" s="2" t="s">
        <v>3</v>
      </c>
      <c r="B32" s="2">
        <v>117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12.4</v>
      </c>
      <c r="T32" s="2">
        <v>3.23</v>
      </c>
      <c r="U32" s="2">
        <v>0.33</v>
      </c>
      <c r="V32" s="2">
        <v>0.18</v>
      </c>
      <c r="W32" s="2">
        <v>25</v>
      </c>
      <c r="X32" s="2">
        <v>33.299999999999997</v>
      </c>
      <c r="Y32" s="2">
        <v>41.7</v>
      </c>
      <c r="Z32" s="2">
        <v>25</v>
      </c>
      <c r="AA32" s="2">
        <v>75</v>
      </c>
    </row>
    <row r="33" spans="1:27" x14ac:dyDescent="0.25">
      <c r="A33" s="2" t="s">
        <v>3</v>
      </c>
      <c r="B33" s="2">
        <v>118</v>
      </c>
      <c r="C33" s="2">
        <v>1</v>
      </c>
      <c r="D33" s="2">
        <v>44</v>
      </c>
      <c r="E33" s="2">
        <v>1</v>
      </c>
      <c r="F33" s="2">
        <v>28</v>
      </c>
      <c r="G33" s="2">
        <v>1</v>
      </c>
      <c r="H33" s="2">
        <v>14</v>
      </c>
      <c r="I33" s="2">
        <v>1</v>
      </c>
      <c r="J33" s="2">
        <v>45</v>
      </c>
      <c r="K33" s="2">
        <v>1</v>
      </c>
      <c r="L33" s="2">
        <v>19</v>
      </c>
      <c r="M33" s="2">
        <v>1</v>
      </c>
      <c r="N33" s="2">
        <v>13</v>
      </c>
      <c r="O33" s="2">
        <v>0</v>
      </c>
      <c r="P33" s="2">
        <v>0</v>
      </c>
      <c r="Q33" s="2">
        <v>0</v>
      </c>
      <c r="R33" s="2">
        <v>0</v>
      </c>
      <c r="S33" s="2">
        <v>20</v>
      </c>
      <c r="T33" s="2">
        <v>5.37</v>
      </c>
      <c r="U33" s="2">
        <v>0.41</v>
      </c>
      <c r="V33" s="2">
        <v>0.45</v>
      </c>
      <c r="W33" s="2">
        <v>25</v>
      </c>
      <c r="X33" s="2">
        <v>75</v>
      </c>
      <c r="Y33" s="2">
        <v>0</v>
      </c>
      <c r="Z33" s="2">
        <v>16.7</v>
      </c>
      <c r="AA33" s="2">
        <v>83.3</v>
      </c>
    </row>
    <row r="34" spans="1:27" x14ac:dyDescent="0.25">
      <c r="A34" s="2" t="s">
        <v>3</v>
      </c>
      <c r="B34" s="2">
        <v>123</v>
      </c>
      <c r="C34" s="2">
        <v>1</v>
      </c>
      <c r="D34" s="2">
        <v>43</v>
      </c>
      <c r="E34" s="2">
        <v>1</v>
      </c>
      <c r="F34" s="2">
        <v>3</v>
      </c>
      <c r="G34" s="2">
        <v>1</v>
      </c>
      <c r="H34" s="2">
        <v>3</v>
      </c>
      <c r="I34" s="2">
        <v>1</v>
      </c>
      <c r="J34" s="2">
        <v>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14.3</v>
      </c>
      <c r="T34" s="2">
        <v>4.8499999999999996</v>
      </c>
      <c r="U34" s="2">
        <v>0.42</v>
      </c>
      <c r="V34" s="2">
        <v>0.22</v>
      </c>
      <c r="W34" s="2">
        <v>33.299999999999997</v>
      </c>
      <c r="X34" s="2">
        <v>41.7</v>
      </c>
      <c r="Y34" s="2">
        <v>25</v>
      </c>
      <c r="Z34" s="2">
        <v>16.7</v>
      </c>
      <c r="AA34" s="2">
        <v>83.3</v>
      </c>
    </row>
    <row r="35" spans="1:27" x14ac:dyDescent="0.25">
      <c r="A35" s="2" t="s">
        <v>3</v>
      </c>
      <c r="B35" s="2">
        <v>128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25</v>
      </c>
      <c r="Q35" s="2">
        <v>0</v>
      </c>
      <c r="R35" s="2">
        <v>0</v>
      </c>
      <c r="S35" s="2">
        <v>15.7</v>
      </c>
      <c r="T35" s="2">
        <v>3.07</v>
      </c>
      <c r="U35" s="2">
        <v>0.34</v>
      </c>
      <c r="V35" s="2">
        <v>0.34</v>
      </c>
      <c r="W35" s="2">
        <v>8.3000000000000007</v>
      </c>
      <c r="X35" s="2">
        <v>75</v>
      </c>
      <c r="Y35" s="2">
        <v>16.7</v>
      </c>
      <c r="Z35" s="2">
        <v>83.4</v>
      </c>
      <c r="AA35" s="2">
        <v>16.600000000000001</v>
      </c>
    </row>
    <row r="36" spans="1:27" x14ac:dyDescent="0.25">
      <c r="A36" s="2" t="s">
        <v>3</v>
      </c>
      <c r="B36" s="2">
        <v>130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9</v>
      </c>
      <c r="Q36" s="2">
        <v>0</v>
      </c>
      <c r="R36" s="2">
        <v>0</v>
      </c>
      <c r="S36" s="2">
        <v>11.2</v>
      </c>
      <c r="T36" s="2">
        <v>2.78</v>
      </c>
      <c r="U36" s="2">
        <v>0.31</v>
      </c>
      <c r="V36" s="2">
        <v>0.13</v>
      </c>
      <c r="W36" s="2">
        <v>25</v>
      </c>
      <c r="X36" s="2">
        <v>25</v>
      </c>
      <c r="Y36" s="2">
        <v>50</v>
      </c>
      <c r="Z36" s="2">
        <v>41.7</v>
      </c>
      <c r="AA36" s="2">
        <v>50</v>
      </c>
    </row>
    <row r="37" spans="1:27" x14ac:dyDescent="0.25">
      <c r="A37" s="2" t="s">
        <v>3</v>
      </c>
      <c r="B37" s="2">
        <v>135</v>
      </c>
      <c r="C37" s="2">
        <v>1</v>
      </c>
      <c r="D37" s="2">
        <v>21</v>
      </c>
      <c r="E37" s="2">
        <v>1</v>
      </c>
      <c r="F37" s="2">
        <v>38</v>
      </c>
      <c r="G37" s="2">
        <v>1</v>
      </c>
      <c r="H37" s="2">
        <v>25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14.5</v>
      </c>
      <c r="T37" s="2">
        <v>1.5</v>
      </c>
      <c r="U37" s="2">
        <v>0.24</v>
      </c>
      <c r="V37" s="2">
        <v>0.17</v>
      </c>
      <c r="W37" s="2">
        <v>25</v>
      </c>
      <c r="X37" s="2">
        <v>33.299999999999997</v>
      </c>
      <c r="Y37" s="2">
        <v>41.7</v>
      </c>
      <c r="Z37" s="2">
        <v>91.7</v>
      </c>
      <c r="AA37" s="2">
        <v>8.3000000000000007</v>
      </c>
    </row>
    <row r="38" spans="1:27" x14ac:dyDescent="0.25">
      <c r="A38" s="2" t="s">
        <v>3</v>
      </c>
      <c r="B38" s="2">
        <v>149</v>
      </c>
      <c r="C38" s="2">
        <v>1</v>
      </c>
      <c r="D38" s="2">
        <v>2</v>
      </c>
      <c r="E38" s="2">
        <v>0</v>
      </c>
      <c r="F38" s="2">
        <v>0</v>
      </c>
      <c r="G38" s="2">
        <v>1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2">
        <v>0</v>
      </c>
      <c r="S38" s="2">
        <v>13.1</v>
      </c>
      <c r="T38" s="2">
        <v>5.36</v>
      </c>
      <c r="U38" s="2">
        <v>0.48</v>
      </c>
      <c r="V38" s="2">
        <v>0.28999999999999998</v>
      </c>
      <c r="W38" s="2">
        <v>33.299999999999997</v>
      </c>
      <c r="X38" s="2">
        <v>16.7</v>
      </c>
      <c r="Y38" s="2">
        <v>50</v>
      </c>
      <c r="Z38" s="2">
        <v>25</v>
      </c>
      <c r="AA38" s="2">
        <v>58.3</v>
      </c>
    </row>
    <row r="39" spans="1:27" x14ac:dyDescent="0.25">
      <c r="A39" s="2" t="s">
        <v>3</v>
      </c>
      <c r="B39" s="2">
        <v>154</v>
      </c>
      <c r="C39" s="2">
        <v>1</v>
      </c>
      <c r="D39" s="2">
        <v>93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15.4</v>
      </c>
      <c r="T39" s="2">
        <v>4.45</v>
      </c>
      <c r="U39" s="2">
        <v>0.42</v>
      </c>
      <c r="V39" s="2">
        <v>0.25</v>
      </c>
      <c r="W39" s="2">
        <v>33.299999999999997</v>
      </c>
      <c r="X39" s="2">
        <v>25</v>
      </c>
      <c r="Y39" s="2">
        <v>41.7</v>
      </c>
      <c r="Z39" s="2">
        <v>0</v>
      </c>
      <c r="AA39" s="2">
        <v>100</v>
      </c>
    </row>
    <row r="40" spans="1:27" x14ac:dyDescent="0.25">
      <c r="A40" s="2" t="s">
        <v>3</v>
      </c>
      <c r="B40" s="2">
        <v>156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10.5</v>
      </c>
      <c r="T40" s="2">
        <v>3.13</v>
      </c>
      <c r="U40" s="2">
        <v>0.25</v>
      </c>
      <c r="V40" s="2">
        <v>0.35</v>
      </c>
      <c r="W40" s="2">
        <v>66.599999999999994</v>
      </c>
      <c r="X40" s="2">
        <v>16.7</v>
      </c>
      <c r="Y40" s="2">
        <v>16.7</v>
      </c>
      <c r="Z40" s="2">
        <v>0</v>
      </c>
      <c r="AA40" s="2">
        <v>100</v>
      </c>
    </row>
    <row r="41" spans="1:27" x14ac:dyDescent="0.25">
      <c r="A41" s="2" t="s">
        <v>3</v>
      </c>
      <c r="B41" s="2">
        <v>157</v>
      </c>
      <c r="C41" s="2">
        <v>1</v>
      </c>
      <c r="D41" s="2">
        <v>156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2</v>
      </c>
      <c r="Q41" s="2">
        <v>1</v>
      </c>
      <c r="R41" s="2">
        <v>9</v>
      </c>
      <c r="S41" s="2">
        <v>14.8</v>
      </c>
      <c r="T41" s="2">
        <v>5.25</v>
      </c>
      <c r="U41" s="2">
        <v>0.46</v>
      </c>
      <c r="V41" s="2">
        <v>0.26</v>
      </c>
      <c r="W41" s="2">
        <v>8.3000000000000007</v>
      </c>
      <c r="X41" s="2">
        <v>66.7</v>
      </c>
      <c r="Y41" s="2">
        <v>25</v>
      </c>
      <c r="Z41" s="2">
        <v>33.299999999999997</v>
      </c>
      <c r="AA41" s="2">
        <v>58.3</v>
      </c>
    </row>
    <row r="42" spans="1:27" x14ac:dyDescent="0.25">
      <c r="A42" s="2" t="s">
        <v>3</v>
      </c>
      <c r="B42" s="2">
        <v>163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16</v>
      </c>
      <c r="T42" s="2">
        <v>3.91</v>
      </c>
      <c r="U42" s="2">
        <v>0.26</v>
      </c>
      <c r="V42" s="2">
        <v>0.21</v>
      </c>
      <c r="W42" s="2">
        <v>33.299999999999997</v>
      </c>
      <c r="X42" s="2">
        <v>33.299999999999997</v>
      </c>
      <c r="Y42" s="2">
        <v>33.4</v>
      </c>
      <c r="Z42" s="2">
        <v>16.7</v>
      </c>
      <c r="AA42" s="2">
        <v>83.3</v>
      </c>
    </row>
    <row r="43" spans="1:27" x14ac:dyDescent="0.25">
      <c r="A43" s="2" t="s">
        <v>3</v>
      </c>
      <c r="B43" s="2">
        <v>170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159</v>
      </c>
      <c r="Q43" s="2">
        <v>0</v>
      </c>
      <c r="R43" s="2">
        <v>0</v>
      </c>
      <c r="S43" s="2">
        <v>14.6</v>
      </c>
      <c r="T43" s="2">
        <v>1.98</v>
      </c>
      <c r="U43" s="2">
        <v>0.1</v>
      </c>
      <c r="V43" s="2">
        <v>0.09</v>
      </c>
      <c r="W43" s="2">
        <v>0</v>
      </c>
      <c r="X43" s="2">
        <v>50</v>
      </c>
      <c r="Y43" s="2">
        <v>50</v>
      </c>
      <c r="Z43" s="2">
        <v>33.299999999999997</v>
      </c>
      <c r="AA43" s="2">
        <v>66.7</v>
      </c>
    </row>
    <row r="44" spans="1:27" x14ac:dyDescent="0.25">
      <c r="A44" s="2" t="s">
        <v>3</v>
      </c>
      <c r="B44" s="2" t="s">
        <v>4</v>
      </c>
      <c r="C44" s="2">
        <v>1</v>
      </c>
      <c r="D44" s="2">
        <v>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12.2</v>
      </c>
      <c r="T44" s="2">
        <v>2.8</v>
      </c>
      <c r="U44" s="2">
        <v>0.36</v>
      </c>
      <c r="V44" s="2">
        <v>0.32</v>
      </c>
      <c r="W44" s="2">
        <v>16.7</v>
      </c>
      <c r="X44" s="2">
        <v>50</v>
      </c>
      <c r="Y44" s="2">
        <v>33.299999999999997</v>
      </c>
      <c r="Z44" s="2">
        <v>50</v>
      </c>
      <c r="AA44" s="2">
        <v>50</v>
      </c>
    </row>
    <row r="45" spans="1:27" x14ac:dyDescent="0.25">
      <c r="A45" s="2" t="s">
        <v>3</v>
      </c>
      <c r="B45" s="2" t="s">
        <v>5</v>
      </c>
      <c r="C45" s="2">
        <v>1</v>
      </c>
      <c r="D45" s="2">
        <v>2</v>
      </c>
      <c r="E45" s="2">
        <v>1</v>
      </c>
      <c r="F45" s="2">
        <v>51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2</v>
      </c>
      <c r="M45" s="2">
        <v>0</v>
      </c>
      <c r="N45" s="2">
        <v>0</v>
      </c>
      <c r="O45" s="2">
        <v>1</v>
      </c>
      <c r="P45" s="2">
        <v>9</v>
      </c>
      <c r="Q45" s="2">
        <v>0</v>
      </c>
      <c r="R45" s="2">
        <v>0</v>
      </c>
      <c r="S45" s="2">
        <v>18.100000000000001</v>
      </c>
      <c r="T45" s="2">
        <v>2.0499999999999998</v>
      </c>
      <c r="U45" s="2">
        <v>0.36</v>
      </c>
      <c r="V45" s="2">
        <v>0.36</v>
      </c>
      <c r="W45" s="2">
        <v>8.3000000000000007</v>
      </c>
      <c r="X45" s="2">
        <v>91.7</v>
      </c>
      <c r="Y45" s="2">
        <v>0</v>
      </c>
      <c r="Z45" s="2">
        <v>8.3000000000000007</v>
      </c>
      <c r="AA45" s="2">
        <v>91.7</v>
      </c>
    </row>
    <row r="46" spans="1:27" x14ac:dyDescent="0.25">
      <c r="A46" s="2" t="s">
        <v>3</v>
      </c>
      <c r="B46" s="2" t="s">
        <v>6</v>
      </c>
      <c r="C46" s="2">
        <v>1</v>
      </c>
      <c r="D46" s="2">
        <v>11</v>
      </c>
      <c r="E46" s="2">
        <v>1</v>
      </c>
      <c r="F46" s="2">
        <v>12</v>
      </c>
      <c r="G46" s="2">
        <v>1</v>
      </c>
      <c r="H46" s="2">
        <v>2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5</v>
      </c>
      <c r="Q46" s="2">
        <v>1</v>
      </c>
      <c r="R46" s="2">
        <v>4</v>
      </c>
      <c r="S46" s="2">
        <v>17.5</v>
      </c>
      <c r="T46" s="2">
        <v>2.88</v>
      </c>
      <c r="U46" s="2">
        <v>0.46</v>
      </c>
      <c r="V46" s="2">
        <v>0.1</v>
      </c>
      <c r="W46" s="2">
        <v>8.3000000000000007</v>
      </c>
      <c r="X46" s="2">
        <v>25</v>
      </c>
      <c r="Y46" s="2">
        <v>66.7</v>
      </c>
      <c r="Z46" s="2">
        <v>91.7</v>
      </c>
      <c r="AA46" s="2">
        <v>8.3000000000000007</v>
      </c>
    </row>
    <row r="47" spans="1:27" x14ac:dyDescent="0.25">
      <c r="A47" s="2" t="s">
        <v>3</v>
      </c>
      <c r="B47" s="2" t="s">
        <v>7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11</v>
      </c>
      <c r="Q47" s="2">
        <v>0</v>
      </c>
      <c r="R47" s="2">
        <v>0</v>
      </c>
      <c r="S47" s="2">
        <v>13.5</v>
      </c>
      <c r="T47" s="2">
        <v>4.7300000000000004</v>
      </c>
      <c r="U47" s="2">
        <v>0.19</v>
      </c>
      <c r="V47" s="2">
        <v>0.28999999999999998</v>
      </c>
      <c r="W47" s="2">
        <v>41.7</v>
      </c>
      <c r="X47" s="2">
        <v>25</v>
      </c>
      <c r="Y47" s="2">
        <v>33.299999999999997</v>
      </c>
      <c r="Z47" s="2">
        <v>0</v>
      </c>
      <c r="AA47" s="2">
        <v>50</v>
      </c>
    </row>
    <row r="48" spans="1:27" x14ac:dyDescent="0.25">
      <c r="A48" s="2" t="s">
        <v>3</v>
      </c>
      <c r="B48" s="2" t="s">
        <v>8</v>
      </c>
      <c r="C48" s="2">
        <v>1</v>
      </c>
      <c r="D48" s="2">
        <v>44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14.7</v>
      </c>
      <c r="T48" s="2">
        <v>2.82</v>
      </c>
      <c r="U48" s="2">
        <v>0.22</v>
      </c>
      <c r="V48" s="2">
        <v>0.57999999999999996</v>
      </c>
      <c r="W48" s="2">
        <v>66.7</v>
      </c>
      <c r="X48" s="2">
        <v>33.299999999999997</v>
      </c>
      <c r="Y48" s="2">
        <v>0</v>
      </c>
      <c r="Z48" s="2">
        <v>16.7</v>
      </c>
      <c r="AA48" s="2">
        <v>83.3</v>
      </c>
    </row>
    <row r="49" spans="1:27" x14ac:dyDescent="0.25">
      <c r="A49" s="2" t="s">
        <v>9</v>
      </c>
      <c r="B49" s="2">
        <v>1</v>
      </c>
      <c r="C49" s="2">
        <v>1</v>
      </c>
      <c r="D49" s="2">
        <v>162</v>
      </c>
      <c r="E49" s="2">
        <v>1</v>
      </c>
      <c r="F49" s="2">
        <v>36</v>
      </c>
      <c r="G49" s="2">
        <v>1</v>
      </c>
      <c r="H49" s="2">
        <v>35</v>
      </c>
      <c r="I49" s="2">
        <v>1</v>
      </c>
      <c r="J49" s="2">
        <v>1</v>
      </c>
      <c r="K49" s="2">
        <v>1</v>
      </c>
      <c r="L49" s="2">
        <v>9</v>
      </c>
      <c r="M49" s="2">
        <v>1</v>
      </c>
      <c r="N49" s="2">
        <v>11</v>
      </c>
      <c r="O49" s="2">
        <v>0</v>
      </c>
      <c r="P49" s="2">
        <v>0</v>
      </c>
      <c r="Q49" s="2">
        <v>0</v>
      </c>
      <c r="R49" s="2">
        <v>0</v>
      </c>
      <c r="S49" s="2">
        <v>13.5</v>
      </c>
      <c r="T49" s="2">
        <v>5.93</v>
      </c>
      <c r="U49" s="2">
        <v>0.4</v>
      </c>
      <c r="V49" s="2">
        <v>0.36</v>
      </c>
      <c r="W49" s="2">
        <v>25</v>
      </c>
      <c r="X49" s="2">
        <v>58.3</v>
      </c>
      <c r="Y49" s="2">
        <v>16.7</v>
      </c>
      <c r="Z49" s="2">
        <v>8.3000000000000007</v>
      </c>
      <c r="AA49" s="2">
        <v>91.7</v>
      </c>
    </row>
    <row r="50" spans="1:27" x14ac:dyDescent="0.25">
      <c r="A50" s="2" t="s">
        <v>9</v>
      </c>
      <c r="B50" s="2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13.4</v>
      </c>
      <c r="T50" s="2">
        <v>2.2799999999999998</v>
      </c>
      <c r="U50" s="2">
        <v>0.16</v>
      </c>
      <c r="V50" s="2">
        <v>0.4</v>
      </c>
      <c r="W50" s="2">
        <v>66.7</v>
      </c>
      <c r="X50" s="2">
        <v>33.299999999999997</v>
      </c>
      <c r="Y50" s="2">
        <v>0</v>
      </c>
      <c r="Z50" s="2">
        <v>8.3000000000000007</v>
      </c>
      <c r="AA50" s="2">
        <v>91.7</v>
      </c>
    </row>
    <row r="51" spans="1:27" x14ac:dyDescent="0.25">
      <c r="A51" s="2" t="s">
        <v>9</v>
      </c>
      <c r="B51" s="2">
        <v>17</v>
      </c>
      <c r="C51" s="2">
        <v>1</v>
      </c>
      <c r="D51" s="2">
        <v>31</v>
      </c>
      <c r="E51" s="2">
        <v>1</v>
      </c>
      <c r="F51" s="2">
        <v>15</v>
      </c>
      <c r="G51" s="2">
        <v>1</v>
      </c>
      <c r="H51" s="2">
        <v>6</v>
      </c>
      <c r="I51" s="2">
        <v>0</v>
      </c>
      <c r="J51" s="2">
        <v>0</v>
      </c>
      <c r="K51" s="2">
        <v>1</v>
      </c>
      <c r="L51" s="2">
        <v>1</v>
      </c>
      <c r="M51" s="2">
        <v>0</v>
      </c>
      <c r="N51" s="2">
        <v>0</v>
      </c>
      <c r="O51" s="2">
        <v>1</v>
      </c>
      <c r="P51" s="2">
        <v>1</v>
      </c>
      <c r="Q51" s="2">
        <v>1</v>
      </c>
      <c r="R51" s="2">
        <v>3</v>
      </c>
      <c r="S51" s="2">
        <v>17.100000000000001</v>
      </c>
      <c r="T51" s="2">
        <v>2.21</v>
      </c>
      <c r="U51" s="2">
        <v>0.34</v>
      </c>
      <c r="V51" s="2">
        <v>0.55000000000000004</v>
      </c>
      <c r="W51" s="2">
        <v>8.3000000000000007</v>
      </c>
      <c r="X51" s="2">
        <v>83.4</v>
      </c>
      <c r="Y51" s="2">
        <v>8.3000000000000007</v>
      </c>
      <c r="Z51" s="2">
        <v>25</v>
      </c>
      <c r="AA51" s="2">
        <v>75</v>
      </c>
    </row>
    <row r="52" spans="1:27" x14ac:dyDescent="0.25">
      <c r="A52" s="2" t="s">
        <v>9</v>
      </c>
      <c r="B52" s="2">
        <v>20</v>
      </c>
      <c r="C52" s="2">
        <v>0</v>
      </c>
      <c r="D52" s="2">
        <v>0</v>
      </c>
      <c r="E52" s="2">
        <v>1</v>
      </c>
      <c r="F52" s="2">
        <v>27</v>
      </c>
      <c r="G52" s="2">
        <v>1</v>
      </c>
      <c r="H52" s="2">
        <v>17</v>
      </c>
      <c r="I52" s="2">
        <v>1</v>
      </c>
      <c r="J52" s="2">
        <v>5</v>
      </c>
      <c r="K52" s="2">
        <v>1</v>
      </c>
      <c r="L52" s="2">
        <v>14</v>
      </c>
      <c r="M52" s="2">
        <v>1</v>
      </c>
      <c r="N52" s="2">
        <v>38</v>
      </c>
      <c r="O52" s="2">
        <v>0</v>
      </c>
      <c r="P52" s="2">
        <v>0</v>
      </c>
      <c r="Q52" s="2">
        <v>0</v>
      </c>
      <c r="R52" s="2">
        <v>0</v>
      </c>
      <c r="S52" s="2">
        <v>13.4</v>
      </c>
      <c r="T52" s="2">
        <v>4.3499999999999996</v>
      </c>
      <c r="U52" s="2">
        <v>0.25</v>
      </c>
      <c r="V52" s="2">
        <v>0.28000000000000003</v>
      </c>
      <c r="W52" s="2">
        <v>58.3</v>
      </c>
      <c r="X52" s="2">
        <v>16.7</v>
      </c>
      <c r="Y52" s="2">
        <v>25</v>
      </c>
      <c r="Z52" s="2">
        <v>8.3000000000000007</v>
      </c>
      <c r="AA52" s="2">
        <v>91.7</v>
      </c>
    </row>
    <row r="53" spans="1:27" x14ac:dyDescent="0.25">
      <c r="A53" s="2" t="s">
        <v>9</v>
      </c>
      <c r="B53" s="2">
        <v>25</v>
      </c>
      <c r="C53" s="2">
        <v>0</v>
      </c>
      <c r="D53" s="2">
        <v>0</v>
      </c>
      <c r="E53" s="2">
        <v>1</v>
      </c>
      <c r="F53" s="2">
        <v>8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2</v>
      </c>
      <c r="Q53" s="2">
        <v>1</v>
      </c>
      <c r="R53" s="2">
        <v>1</v>
      </c>
      <c r="S53" s="2">
        <v>15.7</v>
      </c>
      <c r="T53" s="2">
        <v>1.03</v>
      </c>
      <c r="U53" s="2">
        <v>0.23</v>
      </c>
      <c r="V53" s="2">
        <v>0.33</v>
      </c>
      <c r="W53" s="2">
        <v>16.7</v>
      </c>
      <c r="X53" s="2">
        <v>75</v>
      </c>
      <c r="Y53" s="2">
        <v>8.3000000000000007</v>
      </c>
      <c r="Z53" s="2">
        <v>0</v>
      </c>
      <c r="AA53" s="2">
        <v>100</v>
      </c>
    </row>
    <row r="54" spans="1:27" x14ac:dyDescent="0.25">
      <c r="A54" s="2" t="s">
        <v>9</v>
      </c>
      <c r="B54" s="2">
        <v>29</v>
      </c>
      <c r="C54" s="2">
        <v>1</v>
      </c>
      <c r="D54" s="2">
        <v>32</v>
      </c>
      <c r="E54" s="2">
        <v>1</v>
      </c>
      <c r="F54" s="2">
        <v>35</v>
      </c>
      <c r="G54" s="2">
        <v>0</v>
      </c>
      <c r="H54" s="2">
        <v>0</v>
      </c>
      <c r="I54" s="2">
        <v>1</v>
      </c>
      <c r="J54" s="2">
        <v>48</v>
      </c>
      <c r="K54" s="2">
        <v>1</v>
      </c>
      <c r="L54" s="2">
        <v>5</v>
      </c>
      <c r="M54" s="2">
        <v>1</v>
      </c>
      <c r="N54" s="2">
        <v>8</v>
      </c>
      <c r="O54" s="2">
        <v>0</v>
      </c>
      <c r="P54" s="2">
        <v>0</v>
      </c>
      <c r="Q54" s="2">
        <v>0</v>
      </c>
      <c r="R54" s="2">
        <v>0</v>
      </c>
      <c r="S54" s="2">
        <v>23.2</v>
      </c>
      <c r="T54" s="2">
        <v>2.73</v>
      </c>
      <c r="U54" s="2">
        <v>0.24</v>
      </c>
      <c r="V54" s="2">
        <v>0.19</v>
      </c>
      <c r="W54" s="2">
        <v>25</v>
      </c>
      <c r="X54" s="2">
        <v>41.7</v>
      </c>
      <c r="Y54" s="2">
        <v>33.299999999999997</v>
      </c>
      <c r="Z54" s="2">
        <v>8.3000000000000007</v>
      </c>
      <c r="AA54" s="2">
        <v>83.3</v>
      </c>
    </row>
    <row r="55" spans="1:27" x14ac:dyDescent="0.25">
      <c r="A55" s="3" t="s">
        <v>9</v>
      </c>
      <c r="B55" s="3">
        <v>33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13.1</v>
      </c>
      <c r="T55" s="2">
        <v>1.9</v>
      </c>
      <c r="U55" s="2">
        <v>0.28999999999999998</v>
      </c>
      <c r="V55" s="2">
        <v>0.12</v>
      </c>
      <c r="W55" s="2">
        <v>25</v>
      </c>
      <c r="X55" s="2">
        <v>33.299999999999997</v>
      </c>
      <c r="Y55" s="2">
        <v>41.7</v>
      </c>
      <c r="Z55" s="2">
        <v>8.3000000000000007</v>
      </c>
      <c r="AA55" s="2">
        <v>91.7</v>
      </c>
    </row>
    <row r="56" spans="1:27" x14ac:dyDescent="0.25">
      <c r="A56" s="2" t="s">
        <v>9</v>
      </c>
      <c r="B56" s="2">
        <v>36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36</v>
      </c>
      <c r="Q56" s="2">
        <v>0</v>
      </c>
      <c r="R56" s="2">
        <v>0</v>
      </c>
      <c r="S56" s="2">
        <v>25.7</v>
      </c>
      <c r="T56" s="2">
        <v>1.85</v>
      </c>
      <c r="U56" s="2">
        <v>0.14000000000000001</v>
      </c>
      <c r="V56" s="2">
        <v>0.16</v>
      </c>
      <c r="W56" s="2">
        <v>41.7</v>
      </c>
      <c r="X56" s="2">
        <v>50</v>
      </c>
      <c r="Y56" s="2">
        <v>8.3000000000000007</v>
      </c>
      <c r="Z56" s="2">
        <v>8.3000000000000007</v>
      </c>
      <c r="AA56" s="2">
        <v>75</v>
      </c>
    </row>
    <row r="57" spans="1:27" x14ac:dyDescent="0.25">
      <c r="A57" s="2" t="s">
        <v>9</v>
      </c>
      <c r="B57" s="2">
        <v>39</v>
      </c>
      <c r="C57" s="2">
        <v>1</v>
      </c>
      <c r="D57" s="2">
        <v>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9</v>
      </c>
      <c r="Q57" s="2">
        <v>0</v>
      </c>
      <c r="R57" s="2">
        <v>0</v>
      </c>
      <c r="S57" s="2">
        <v>12.5</v>
      </c>
      <c r="T57" s="2">
        <v>0.86</v>
      </c>
      <c r="U57" s="2">
        <v>0.28999999999999998</v>
      </c>
      <c r="V57" s="2">
        <v>0.12</v>
      </c>
      <c r="W57" s="2">
        <v>0</v>
      </c>
      <c r="X57" s="2">
        <v>0</v>
      </c>
      <c r="Y57" s="2">
        <v>100</v>
      </c>
      <c r="Z57" s="2">
        <v>91.7</v>
      </c>
      <c r="AA57" s="2">
        <v>0</v>
      </c>
    </row>
    <row r="58" spans="1:27" x14ac:dyDescent="0.25">
      <c r="A58" s="2" t="s">
        <v>9</v>
      </c>
      <c r="B58" s="2">
        <v>40</v>
      </c>
      <c r="C58" s="2">
        <v>1</v>
      </c>
      <c r="D58" s="2">
        <v>129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3</v>
      </c>
      <c r="O58" s="2">
        <v>0</v>
      </c>
      <c r="P58" s="2">
        <v>0</v>
      </c>
      <c r="Q58" s="2">
        <v>0</v>
      </c>
      <c r="R58" s="2">
        <v>0</v>
      </c>
      <c r="S58" s="2">
        <v>15.4</v>
      </c>
      <c r="T58" s="2">
        <v>6.12</v>
      </c>
      <c r="U58" s="2">
        <v>0.32</v>
      </c>
      <c r="V58" s="2">
        <v>0.44</v>
      </c>
      <c r="W58" s="2">
        <v>50</v>
      </c>
      <c r="X58" s="2">
        <v>33.299999999999997</v>
      </c>
      <c r="Y58" s="2">
        <v>16.7</v>
      </c>
      <c r="Z58" s="2">
        <v>0</v>
      </c>
      <c r="AA58" s="2">
        <v>91.7</v>
      </c>
    </row>
    <row r="59" spans="1:27" x14ac:dyDescent="0.25">
      <c r="A59" s="2" t="s">
        <v>9</v>
      </c>
      <c r="B59" s="2">
        <v>41</v>
      </c>
      <c r="C59" s="2">
        <v>1</v>
      </c>
      <c r="D59" s="2">
        <v>48</v>
      </c>
      <c r="E59" s="2">
        <v>1</v>
      </c>
      <c r="F59" s="2">
        <v>91</v>
      </c>
      <c r="G59" s="2">
        <v>1</v>
      </c>
      <c r="H59" s="2">
        <v>33</v>
      </c>
      <c r="I59" s="2">
        <v>1</v>
      </c>
      <c r="J59" s="2">
        <v>9</v>
      </c>
      <c r="K59" s="2">
        <v>1</v>
      </c>
      <c r="L59" s="2">
        <v>24</v>
      </c>
      <c r="M59" s="2">
        <v>1</v>
      </c>
      <c r="N59" s="2">
        <v>65</v>
      </c>
      <c r="O59" s="2">
        <v>0</v>
      </c>
      <c r="P59" s="2">
        <v>0</v>
      </c>
      <c r="Q59" s="2">
        <v>1</v>
      </c>
      <c r="R59" s="2">
        <v>11</v>
      </c>
      <c r="S59" s="2">
        <v>19.2</v>
      </c>
      <c r="T59" s="2">
        <v>3.09</v>
      </c>
      <c r="U59" s="2">
        <v>0.27</v>
      </c>
      <c r="V59" s="2">
        <v>0.24</v>
      </c>
      <c r="W59" s="2">
        <v>33.299999999999997</v>
      </c>
      <c r="X59" s="2">
        <v>33.299999999999997</v>
      </c>
      <c r="Y59" s="2">
        <v>33.4</v>
      </c>
      <c r="Z59" s="2">
        <v>0</v>
      </c>
      <c r="AA59" s="2">
        <v>100</v>
      </c>
    </row>
    <row r="60" spans="1:27" x14ac:dyDescent="0.25">
      <c r="A60" s="2" t="s">
        <v>9</v>
      </c>
      <c r="B60" s="2">
        <v>52</v>
      </c>
      <c r="C60" s="2">
        <v>0</v>
      </c>
      <c r="D60" s="2">
        <v>0</v>
      </c>
      <c r="E60" s="2">
        <v>1</v>
      </c>
      <c r="F60" s="2">
        <v>3</v>
      </c>
      <c r="G60" s="2">
        <v>1</v>
      </c>
      <c r="H60" s="2">
        <v>6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12</v>
      </c>
      <c r="Q60" s="2">
        <v>1</v>
      </c>
      <c r="R60" s="2">
        <v>3</v>
      </c>
      <c r="S60" s="2">
        <v>14.3</v>
      </c>
      <c r="T60" s="2">
        <v>2.0299999999999998</v>
      </c>
      <c r="U60" s="2">
        <v>0.24</v>
      </c>
      <c r="V60" s="2">
        <v>0.5</v>
      </c>
      <c r="W60" s="2">
        <v>16.7</v>
      </c>
      <c r="X60" s="2">
        <v>83.3</v>
      </c>
      <c r="Y60" s="2">
        <v>0</v>
      </c>
      <c r="Z60" s="2">
        <v>16.7</v>
      </c>
      <c r="AA60" s="2">
        <v>83.3</v>
      </c>
    </row>
    <row r="61" spans="1:27" x14ac:dyDescent="0.25">
      <c r="A61" s="2" t="s">
        <v>9</v>
      </c>
      <c r="B61" s="2">
        <v>56</v>
      </c>
      <c r="C61" s="2">
        <v>1</v>
      </c>
      <c r="D61" s="2">
        <v>12</v>
      </c>
      <c r="E61" s="2">
        <v>1</v>
      </c>
      <c r="F61" s="2">
        <v>3</v>
      </c>
      <c r="G61" s="2">
        <v>1</v>
      </c>
      <c r="H61" s="2">
        <v>1</v>
      </c>
      <c r="I61" s="2">
        <v>1</v>
      </c>
      <c r="J61" s="2">
        <v>12</v>
      </c>
      <c r="K61" s="2">
        <v>1</v>
      </c>
      <c r="L61" s="2">
        <v>1</v>
      </c>
      <c r="M61" s="2">
        <v>1</v>
      </c>
      <c r="N61" s="2">
        <v>15</v>
      </c>
      <c r="O61" s="2">
        <v>0</v>
      </c>
      <c r="P61" s="2">
        <v>0</v>
      </c>
      <c r="Q61" s="2">
        <v>0</v>
      </c>
      <c r="R61" s="2">
        <v>0</v>
      </c>
      <c r="S61" s="2">
        <v>18</v>
      </c>
      <c r="T61" s="2">
        <v>2.86</v>
      </c>
      <c r="U61" s="2">
        <v>0.28999999999999998</v>
      </c>
      <c r="V61" s="2">
        <v>0.27</v>
      </c>
      <c r="W61" s="2">
        <v>25</v>
      </c>
      <c r="X61" s="2">
        <v>50</v>
      </c>
      <c r="Y61" s="2">
        <v>25</v>
      </c>
      <c r="Z61" s="2">
        <v>0</v>
      </c>
      <c r="AA61" s="2">
        <v>91.7</v>
      </c>
    </row>
    <row r="62" spans="1:27" x14ac:dyDescent="0.25">
      <c r="A62" s="2" t="s">
        <v>9</v>
      </c>
      <c r="B62" s="2">
        <v>57</v>
      </c>
      <c r="C62" s="2">
        <v>1</v>
      </c>
      <c r="D62" s="2">
        <v>24</v>
      </c>
      <c r="E62" s="2">
        <v>1</v>
      </c>
      <c r="F62" s="2">
        <v>13</v>
      </c>
      <c r="G62" s="2">
        <v>1</v>
      </c>
      <c r="H62" s="2">
        <v>10</v>
      </c>
      <c r="I62" s="2">
        <v>1</v>
      </c>
      <c r="J62" s="2">
        <v>58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20</v>
      </c>
      <c r="T62" s="2">
        <v>1.43</v>
      </c>
      <c r="U62" s="2">
        <v>0.28000000000000003</v>
      </c>
      <c r="V62" s="2">
        <v>0.39</v>
      </c>
      <c r="W62" s="2">
        <v>25</v>
      </c>
      <c r="X62" s="2">
        <v>75</v>
      </c>
      <c r="Y62" s="2">
        <v>0</v>
      </c>
      <c r="Z62" s="2">
        <v>33.299999999999997</v>
      </c>
      <c r="AA62" s="2">
        <v>66.7</v>
      </c>
    </row>
    <row r="63" spans="1:27" x14ac:dyDescent="0.25">
      <c r="A63" s="2" t="s">
        <v>9</v>
      </c>
      <c r="B63" s="2">
        <v>65</v>
      </c>
      <c r="C63" s="2">
        <v>1</v>
      </c>
      <c r="D63" s="2">
        <v>9</v>
      </c>
      <c r="E63" s="2">
        <v>1</v>
      </c>
      <c r="F63" s="2">
        <v>36</v>
      </c>
      <c r="G63" s="2">
        <v>1</v>
      </c>
      <c r="H63" s="2">
        <v>2</v>
      </c>
      <c r="I63" s="2">
        <v>1</v>
      </c>
      <c r="J63" s="2">
        <v>10</v>
      </c>
      <c r="K63" s="2">
        <v>0</v>
      </c>
      <c r="L63" s="2">
        <v>0</v>
      </c>
      <c r="M63" s="2">
        <v>1</v>
      </c>
      <c r="N63" s="2">
        <v>4</v>
      </c>
      <c r="O63" s="2">
        <v>0</v>
      </c>
      <c r="P63" s="2">
        <v>0</v>
      </c>
      <c r="Q63" s="2">
        <v>1</v>
      </c>
      <c r="R63" s="2">
        <v>1</v>
      </c>
      <c r="S63" s="2">
        <v>13.9</v>
      </c>
      <c r="T63" s="2">
        <v>1.8</v>
      </c>
      <c r="U63" s="2">
        <v>0.23</v>
      </c>
      <c r="V63" s="2">
        <v>0.4</v>
      </c>
      <c r="W63" s="2">
        <v>41.7</v>
      </c>
      <c r="X63" s="2">
        <v>58.3</v>
      </c>
      <c r="Y63" s="2">
        <v>0</v>
      </c>
      <c r="Z63" s="2">
        <v>0</v>
      </c>
      <c r="AA63" s="2">
        <v>100</v>
      </c>
    </row>
    <row r="64" spans="1:27" x14ac:dyDescent="0.25">
      <c r="A64" s="2" t="s">
        <v>9</v>
      </c>
      <c r="B64" s="2">
        <v>73</v>
      </c>
      <c r="C64" s="2">
        <v>1</v>
      </c>
      <c r="D64" s="2">
        <v>39</v>
      </c>
      <c r="E64" s="2">
        <v>1</v>
      </c>
      <c r="F64" s="2">
        <v>34</v>
      </c>
      <c r="G64" s="2">
        <v>1</v>
      </c>
      <c r="H64" s="2">
        <v>7</v>
      </c>
      <c r="I64" s="2">
        <v>1</v>
      </c>
      <c r="J64" s="2">
        <v>12</v>
      </c>
      <c r="K64" s="2">
        <v>1</v>
      </c>
      <c r="L64" s="2">
        <v>2</v>
      </c>
      <c r="M64" s="2">
        <v>1</v>
      </c>
      <c r="N64" s="2">
        <v>6</v>
      </c>
      <c r="O64" s="2">
        <v>0</v>
      </c>
      <c r="P64" s="2">
        <v>0</v>
      </c>
      <c r="Q64" s="2">
        <v>0</v>
      </c>
      <c r="R64" s="2">
        <v>0</v>
      </c>
      <c r="S64" s="2">
        <v>14.9</v>
      </c>
      <c r="T64" s="2">
        <v>2.82</v>
      </c>
      <c r="U64" s="2">
        <v>0.48</v>
      </c>
      <c r="V64" s="2">
        <v>0.38</v>
      </c>
      <c r="W64" s="2">
        <v>16.600000000000001</v>
      </c>
      <c r="X64" s="2">
        <v>83.4</v>
      </c>
      <c r="Y64" s="2">
        <v>0</v>
      </c>
      <c r="Z64" s="2">
        <v>25</v>
      </c>
      <c r="AA64" s="2">
        <v>75</v>
      </c>
    </row>
    <row r="65" spans="1:27" x14ac:dyDescent="0.25">
      <c r="A65" s="2" t="s">
        <v>9</v>
      </c>
      <c r="B65" s="2">
        <v>77</v>
      </c>
      <c r="C65" s="2">
        <v>1</v>
      </c>
      <c r="D65" s="2">
        <v>48</v>
      </c>
      <c r="E65" s="2">
        <v>1</v>
      </c>
      <c r="F65" s="2">
        <v>53</v>
      </c>
      <c r="G65" s="2">
        <v>1</v>
      </c>
      <c r="H65" s="2">
        <v>21</v>
      </c>
      <c r="I65" s="2">
        <v>1</v>
      </c>
      <c r="J65" s="2">
        <v>22</v>
      </c>
      <c r="K65" s="2">
        <v>1</v>
      </c>
      <c r="L65" s="2">
        <v>1</v>
      </c>
      <c r="M65" s="2">
        <v>1</v>
      </c>
      <c r="N65" s="2">
        <v>47</v>
      </c>
      <c r="O65" s="2">
        <v>0</v>
      </c>
      <c r="P65" s="2">
        <v>0</v>
      </c>
      <c r="Q65" s="2">
        <v>1</v>
      </c>
      <c r="R65" s="2">
        <v>1</v>
      </c>
      <c r="S65" s="2">
        <v>21.2</v>
      </c>
      <c r="T65" s="2">
        <v>2.98</v>
      </c>
      <c r="U65" s="2">
        <v>0.33</v>
      </c>
      <c r="V65" s="2">
        <v>0.44</v>
      </c>
      <c r="W65" s="2">
        <v>50</v>
      </c>
      <c r="X65" s="2">
        <v>33.299999999999997</v>
      </c>
      <c r="Y65" s="2">
        <v>16.7</v>
      </c>
      <c r="Z65" s="2">
        <v>0</v>
      </c>
      <c r="AA65" s="2">
        <v>100</v>
      </c>
    </row>
    <row r="66" spans="1:27" x14ac:dyDescent="0.25">
      <c r="A66" s="2" t="s">
        <v>9</v>
      </c>
      <c r="B66" s="2">
        <v>80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18</v>
      </c>
      <c r="Q66" s="2">
        <v>0</v>
      </c>
      <c r="R66" s="2">
        <v>0</v>
      </c>
      <c r="S66" s="2">
        <v>18.3</v>
      </c>
      <c r="T66" s="2">
        <v>3.6</v>
      </c>
      <c r="U66" s="2">
        <v>0.28000000000000003</v>
      </c>
      <c r="V66" s="2">
        <v>0.1</v>
      </c>
      <c r="W66" s="2">
        <v>0</v>
      </c>
      <c r="X66" s="2">
        <v>50</v>
      </c>
      <c r="Y66" s="2">
        <v>50</v>
      </c>
      <c r="Z66" s="2">
        <v>41.7</v>
      </c>
      <c r="AA66" s="2">
        <v>58.3</v>
      </c>
    </row>
    <row r="67" spans="1:27" x14ac:dyDescent="0.25">
      <c r="A67" s="2" t="s">
        <v>9</v>
      </c>
      <c r="B67" s="2">
        <v>82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2">
        <v>17.899999999999999</v>
      </c>
      <c r="T67" s="2">
        <v>4.03</v>
      </c>
      <c r="U67" s="2">
        <v>0.35</v>
      </c>
      <c r="V67" s="2">
        <v>0.33</v>
      </c>
      <c r="W67" s="2">
        <v>33.299999999999997</v>
      </c>
      <c r="X67" s="2">
        <v>41.7</v>
      </c>
      <c r="Y67" s="2">
        <v>25</v>
      </c>
      <c r="Z67" s="2">
        <v>0</v>
      </c>
      <c r="AA67" s="2">
        <v>100</v>
      </c>
    </row>
    <row r="68" spans="1:27" x14ac:dyDescent="0.25">
      <c r="A68" s="2" t="s">
        <v>9</v>
      </c>
      <c r="B68" s="2">
        <v>101</v>
      </c>
      <c r="C68" s="2">
        <v>1</v>
      </c>
      <c r="D68" s="2">
        <v>7</v>
      </c>
      <c r="E68" s="2">
        <v>1</v>
      </c>
      <c r="F68" s="2">
        <v>61</v>
      </c>
      <c r="G68" s="2">
        <v>1</v>
      </c>
      <c r="H68" s="2">
        <v>112</v>
      </c>
      <c r="I68" s="2">
        <v>0</v>
      </c>
      <c r="J68" s="2">
        <v>0</v>
      </c>
      <c r="K68" s="2">
        <v>1</v>
      </c>
      <c r="L68" s="2">
        <v>52</v>
      </c>
      <c r="M68" s="2">
        <v>1</v>
      </c>
      <c r="N68" s="2">
        <v>60</v>
      </c>
      <c r="O68" s="2">
        <v>1</v>
      </c>
      <c r="P68" s="2">
        <v>7</v>
      </c>
      <c r="Q68" s="2">
        <v>1</v>
      </c>
      <c r="R68" s="2">
        <v>1</v>
      </c>
      <c r="S68" s="2">
        <v>17.7</v>
      </c>
      <c r="T68" s="2">
        <v>2.16</v>
      </c>
      <c r="U68" s="2">
        <v>0.2</v>
      </c>
      <c r="V68" s="2">
        <v>0.15</v>
      </c>
      <c r="W68" s="2">
        <v>25</v>
      </c>
      <c r="X68" s="2">
        <v>41.7</v>
      </c>
      <c r="Y68" s="2">
        <v>33.299999999999997</v>
      </c>
      <c r="Z68" s="2">
        <v>8.3000000000000007</v>
      </c>
      <c r="AA68" s="2">
        <v>91.7</v>
      </c>
    </row>
    <row r="69" spans="1:27" x14ac:dyDescent="0.25">
      <c r="A69" s="2" t="s">
        <v>9</v>
      </c>
      <c r="B69" s="2">
        <v>103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21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15.6</v>
      </c>
      <c r="T69" s="2">
        <v>2.4300000000000002</v>
      </c>
      <c r="U69" s="2">
        <v>0.19</v>
      </c>
      <c r="V69" s="2">
        <v>0.28999999999999998</v>
      </c>
      <c r="W69" s="2">
        <v>41.7</v>
      </c>
      <c r="X69" s="2">
        <v>33.299999999999997</v>
      </c>
      <c r="Y69" s="2">
        <v>25</v>
      </c>
      <c r="Z69" s="2">
        <v>8.3000000000000007</v>
      </c>
      <c r="AA69" s="2">
        <v>91.7</v>
      </c>
    </row>
    <row r="70" spans="1:27" x14ac:dyDescent="0.25">
      <c r="A70" s="2" t="s">
        <v>9</v>
      </c>
      <c r="B70" s="2">
        <v>105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29</v>
      </c>
      <c r="Q70" s="2">
        <v>1</v>
      </c>
      <c r="R70" s="2">
        <v>1</v>
      </c>
      <c r="S70" s="2">
        <v>12.7</v>
      </c>
      <c r="T70" s="2">
        <v>2.33</v>
      </c>
      <c r="U70" s="2">
        <v>0.13</v>
      </c>
      <c r="V70" s="2">
        <v>0.45</v>
      </c>
      <c r="W70" s="2">
        <v>75</v>
      </c>
      <c r="X70" s="2">
        <v>25</v>
      </c>
      <c r="Y70" s="2">
        <v>0</v>
      </c>
      <c r="Z70" s="2">
        <v>0</v>
      </c>
      <c r="AA70" s="2">
        <v>91.7</v>
      </c>
    </row>
    <row r="71" spans="1:27" x14ac:dyDescent="0.25">
      <c r="A71" s="2" t="s">
        <v>9</v>
      </c>
      <c r="B71" s="2">
        <v>113</v>
      </c>
      <c r="C71" s="2">
        <v>0</v>
      </c>
      <c r="D71" s="2">
        <v>0</v>
      </c>
      <c r="E71" s="2">
        <v>1</v>
      </c>
      <c r="F71" s="2">
        <v>34</v>
      </c>
      <c r="G71" s="2">
        <v>1</v>
      </c>
      <c r="H71" s="2">
        <v>21</v>
      </c>
      <c r="I71" s="2">
        <v>1</v>
      </c>
      <c r="J71" s="2">
        <v>9</v>
      </c>
      <c r="K71" s="2">
        <v>1</v>
      </c>
      <c r="L71" s="2">
        <v>3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2</v>
      </c>
      <c r="S71" s="2">
        <v>19.600000000000001</v>
      </c>
      <c r="T71" s="2">
        <v>1.26</v>
      </c>
      <c r="U71" s="2">
        <v>0.2</v>
      </c>
      <c r="V71" s="2">
        <v>0.32</v>
      </c>
      <c r="W71" s="2">
        <v>8.3000000000000007</v>
      </c>
      <c r="X71" s="2">
        <v>91.7</v>
      </c>
      <c r="Y71" s="2">
        <v>0</v>
      </c>
      <c r="Z71" s="2">
        <v>33.299999999999997</v>
      </c>
      <c r="AA71" s="2">
        <v>66.7</v>
      </c>
    </row>
    <row r="72" spans="1:27" x14ac:dyDescent="0.25">
      <c r="A72" s="2" t="s">
        <v>9</v>
      </c>
      <c r="B72" s="2">
        <v>119</v>
      </c>
      <c r="C72" s="2">
        <v>1</v>
      </c>
      <c r="D72" s="2">
        <v>77</v>
      </c>
      <c r="E72" s="2">
        <v>1</v>
      </c>
      <c r="F72" s="2">
        <v>142</v>
      </c>
      <c r="G72" s="2">
        <v>1</v>
      </c>
      <c r="H72" s="2">
        <v>25</v>
      </c>
      <c r="I72" s="2">
        <v>1</v>
      </c>
      <c r="J72" s="2">
        <v>15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3</v>
      </c>
      <c r="Q72" s="2">
        <v>1</v>
      </c>
      <c r="R72" s="2">
        <v>28</v>
      </c>
      <c r="S72" s="2">
        <v>19</v>
      </c>
      <c r="T72" s="2">
        <v>2.94</v>
      </c>
      <c r="U72" s="2">
        <v>0.43</v>
      </c>
      <c r="V72" s="2">
        <v>0.26</v>
      </c>
      <c r="W72" s="2">
        <v>8.3000000000000007</v>
      </c>
      <c r="X72" s="2">
        <v>75</v>
      </c>
      <c r="Y72" s="2">
        <v>16.7</v>
      </c>
      <c r="Z72" s="2">
        <v>75</v>
      </c>
      <c r="AA72" s="2">
        <v>25</v>
      </c>
    </row>
    <row r="73" spans="1:27" x14ac:dyDescent="0.25">
      <c r="A73" s="2" t="s">
        <v>9</v>
      </c>
      <c r="B73" s="2">
        <v>120</v>
      </c>
      <c r="C73" s="2">
        <v>1</v>
      </c>
      <c r="D73" s="2">
        <v>10</v>
      </c>
      <c r="E73" s="2">
        <v>1</v>
      </c>
      <c r="F73" s="2">
        <v>7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4</v>
      </c>
      <c r="S73" s="2">
        <v>14.2</v>
      </c>
      <c r="T73" s="2">
        <v>4.3099999999999996</v>
      </c>
      <c r="U73" s="2">
        <v>0.26</v>
      </c>
      <c r="V73" s="2">
        <v>0.28999999999999998</v>
      </c>
      <c r="W73" s="2">
        <v>25</v>
      </c>
      <c r="X73" s="2">
        <v>50</v>
      </c>
      <c r="Y73" s="2">
        <v>25</v>
      </c>
      <c r="Z73" s="2">
        <v>33.299999999999997</v>
      </c>
      <c r="AA73" s="2">
        <v>66.7</v>
      </c>
    </row>
    <row r="74" spans="1:27" x14ac:dyDescent="0.25">
      <c r="A74" s="2" t="s">
        <v>9</v>
      </c>
      <c r="B74" s="2">
        <v>129</v>
      </c>
      <c r="C74" s="2">
        <v>1</v>
      </c>
      <c r="D74" s="2">
        <v>6</v>
      </c>
      <c r="E74" s="2">
        <v>1</v>
      </c>
      <c r="F74" s="2">
        <v>19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2</v>
      </c>
      <c r="M74" s="2">
        <v>0</v>
      </c>
      <c r="N74" s="2">
        <v>0</v>
      </c>
      <c r="O74" s="2">
        <v>1</v>
      </c>
      <c r="P74" s="2">
        <v>12</v>
      </c>
      <c r="Q74" s="2">
        <v>0</v>
      </c>
      <c r="R74" s="2">
        <v>0</v>
      </c>
      <c r="S74" s="2">
        <v>16.899999999999999</v>
      </c>
      <c r="T74" s="2">
        <v>1.19</v>
      </c>
      <c r="U74" s="2">
        <v>0.41</v>
      </c>
      <c r="V74" s="2">
        <v>0.4</v>
      </c>
      <c r="W74" s="2">
        <v>8.3000000000000007</v>
      </c>
      <c r="X74" s="2">
        <v>83.3</v>
      </c>
      <c r="Y74" s="2">
        <v>8.4</v>
      </c>
      <c r="Z74" s="2">
        <v>0</v>
      </c>
      <c r="AA74" s="2">
        <v>100</v>
      </c>
    </row>
    <row r="75" spans="1:27" x14ac:dyDescent="0.25">
      <c r="A75" s="2" t="s">
        <v>9</v>
      </c>
      <c r="B75" s="2">
        <v>150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22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22</v>
      </c>
      <c r="Q75" s="2">
        <v>0</v>
      </c>
      <c r="R75" s="2">
        <v>0</v>
      </c>
      <c r="S75" s="2">
        <v>17.100000000000001</v>
      </c>
      <c r="T75" s="2">
        <v>2.0299999999999998</v>
      </c>
      <c r="U75" s="2">
        <v>0.17</v>
      </c>
      <c r="V75" s="2">
        <v>0.19</v>
      </c>
      <c r="W75" s="2">
        <v>50</v>
      </c>
      <c r="X75" s="2">
        <v>41.7</v>
      </c>
      <c r="Y75" s="2">
        <v>8.3000000000000007</v>
      </c>
      <c r="Z75" s="2">
        <v>8.3000000000000007</v>
      </c>
      <c r="AA75" s="2">
        <v>91.7</v>
      </c>
    </row>
    <row r="76" spans="1:27" x14ac:dyDescent="0.25">
      <c r="A76" s="2" t="s">
        <v>9</v>
      </c>
      <c r="B76" s="2">
        <v>161</v>
      </c>
      <c r="C76" s="2">
        <v>1</v>
      </c>
      <c r="D76" s="2">
        <v>220</v>
      </c>
      <c r="E76" s="2">
        <v>1</v>
      </c>
      <c r="F76" s="2">
        <v>72</v>
      </c>
      <c r="G76" s="2">
        <v>1</v>
      </c>
      <c r="H76" s="2">
        <v>61</v>
      </c>
      <c r="I76" s="2">
        <v>1</v>
      </c>
      <c r="J76" s="2">
        <v>11</v>
      </c>
      <c r="K76" s="2">
        <v>1</v>
      </c>
      <c r="L76" s="2">
        <v>25</v>
      </c>
      <c r="M76" s="2">
        <v>1</v>
      </c>
      <c r="N76" s="2">
        <v>115</v>
      </c>
      <c r="O76" s="2">
        <v>0</v>
      </c>
      <c r="P76" s="2">
        <v>0</v>
      </c>
      <c r="Q76" s="2">
        <v>1</v>
      </c>
      <c r="R76" s="2">
        <v>10</v>
      </c>
      <c r="S76" s="2">
        <v>16</v>
      </c>
      <c r="T76" s="2">
        <v>3.5</v>
      </c>
      <c r="U76" s="2">
        <v>0.28999999999999998</v>
      </c>
      <c r="V76" s="2">
        <v>0.24</v>
      </c>
      <c r="W76" s="2">
        <v>25</v>
      </c>
      <c r="X76" s="2">
        <v>41.7</v>
      </c>
      <c r="Y76" s="2">
        <v>33.299999999999997</v>
      </c>
      <c r="Z76" s="2">
        <v>8.3000000000000007</v>
      </c>
      <c r="AA76" s="2">
        <v>91.7</v>
      </c>
    </row>
    <row r="77" spans="1:27" x14ac:dyDescent="0.25">
      <c r="A77" s="2" t="s">
        <v>9</v>
      </c>
      <c r="B77" s="2">
        <v>178</v>
      </c>
      <c r="C77" s="2">
        <v>1</v>
      </c>
      <c r="D77" s="2">
        <v>8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1</v>
      </c>
      <c r="P77" s="2">
        <v>1</v>
      </c>
      <c r="Q77" s="2">
        <v>0</v>
      </c>
      <c r="R77" s="2">
        <v>0</v>
      </c>
      <c r="S77" s="2">
        <v>19.600000000000001</v>
      </c>
      <c r="T77" s="2">
        <v>4.6900000000000004</v>
      </c>
      <c r="U77" s="2">
        <v>0.28999999999999998</v>
      </c>
      <c r="V77" s="2">
        <v>0.31</v>
      </c>
      <c r="W77" s="2">
        <v>25</v>
      </c>
      <c r="X77" s="2">
        <v>58.3</v>
      </c>
      <c r="Y77" s="2">
        <v>16.7</v>
      </c>
      <c r="Z77" s="2">
        <v>16.600000000000001</v>
      </c>
      <c r="AA77" s="2">
        <v>83.4</v>
      </c>
    </row>
    <row r="78" spans="1:27" x14ac:dyDescent="0.25">
      <c r="A78" s="2" t="s">
        <v>9</v>
      </c>
      <c r="B78" s="2">
        <v>193</v>
      </c>
      <c r="C78" s="2">
        <v>1</v>
      </c>
      <c r="D78" s="2">
        <v>359</v>
      </c>
      <c r="E78" s="2">
        <v>1</v>
      </c>
      <c r="F78" s="2">
        <v>18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2</v>
      </c>
      <c r="M78" s="2">
        <v>1</v>
      </c>
      <c r="N78" s="2">
        <v>16</v>
      </c>
      <c r="O78" s="2">
        <v>0</v>
      </c>
      <c r="P78" s="2">
        <v>0</v>
      </c>
      <c r="Q78" s="2">
        <v>0</v>
      </c>
      <c r="R78" s="2">
        <v>0</v>
      </c>
      <c r="S78" s="2">
        <v>16.7</v>
      </c>
      <c r="T78" s="2">
        <v>7.33</v>
      </c>
      <c r="U78" s="2">
        <v>0.53</v>
      </c>
      <c r="V78" s="2">
        <v>0.34</v>
      </c>
      <c r="W78" s="2">
        <v>33.299999999999997</v>
      </c>
      <c r="X78" s="2">
        <v>41.7</v>
      </c>
      <c r="Y78" s="2">
        <v>25</v>
      </c>
      <c r="Z78" s="2">
        <v>16.7</v>
      </c>
      <c r="AA78" s="2">
        <v>83.3</v>
      </c>
    </row>
    <row r="79" spans="1:27" x14ac:dyDescent="0.25">
      <c r="A79" s="2" t="s">
        <v>9</v>
      </c>
      <c r="B79" s="2">
        <v>201</v>
      </c>
      <c r="C79" s="2">
        <v>1</v>
      </c>
      <c r="D79" s="2">
        <v>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1</v>
      </c>
      <c r="P79" s="2">
        <v>1</v>
      </c>
      <c r="Q79" s="2">
        <v>0</v>
      </c>
      <c r="R79" s="2">
        <v>0</v>
      </c>
      <c r="S79" s="2">
        <v>16</v>
      </c>
      <c r="T79" s="2">
        <v>2.71</v>
      </c>
      <c r="U79" s="2">
        <v>0.4</v>
      </c>
      <c r="V79" s="2">
        <v>0.31</v>
      </c>
      <c r="W79" s="2">
        <v>25</v>
      </c>
      <c r="X79" s="2">
        <v>41.7</v>
      </c>
      <c r="Y79" s="2">
        <v>33.299999999999997</v>
      </c>
      <c r="Z79" s="2">
        <v>25</v>
      </c>
      <c r="AA79" s="2">
        <v>75</v>
      </c>
    </row>
    <row r="80" spans="1:27" x14ac:dyDescent="0.25">
      <c r="A80" s="2" t="s">
        <v>9</v>
      </c>
      <c r="B80" s="2">
        <v>202</v>
      </c>
      <c r="C80" s="2">
        <v>0</v>
      </c>
      <c r="D80" s="2">
        <v>0</v>
      </c>
      <c r="E80" s="2">
        <v>1</v>
      </c>
      <c r="F80" s="2">
        <v>37</v>
      </c>
      <c r="G80" s="2">
        <v>1</v>
      </c>
      <c r="H80" s="2">
        <v>7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2</v>
      </c>
      <c r="O80" s="2">
        <v>1</v>
      </c>
      <c r="P80" s="2">
        <v>5</v>
      </c>
      <c r="Q80" s="2">
        <v>1</v>
      </c>
      <c r="R80" s="2">
        <v>3</v>
      </c>
      <c r="S80" s="2">
        <v>15.3</v>
      </c>
      <c r="T80" s="2">
        <v>1.38</v>
      </c>
      <c r="U80" s="2">
        <v>0.24</v>
      </c>
      <c r="V80" s="2">
        <v>0.06</v>
      </c>
      <c r="W80" s="2">
        <v>16.7</v>
      </c>
      <c r="X80" s="2">
        <v>25</v>
      </c>
      <c r="Y80" s="2">
        <v>58.3</v>
      </c>
      <c r="Z80" s="2">
        <v>33.299999999999997</v>
      </c>
      <c r="AA80" s="2">
        <v>66.7</v>
      </c>
    </row>
    <row r="81" spans="1:27" x14ac:dyDescent="0.25">
      <c r="A81" s="2" t="s">
        <v>9</v>
      </c>
      <c r="B81" s="2">
        <v>203</v>
      </c>
      <c r="C81" s="2">
        <v>0</v>
      </c>
      <c r="D81" s="2">
        <v>0</v>
      </c>
      <c r="E81" s="2">
        <v>1</v>
      </c>
      <c r="F81" s="2">
        <v>12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19</v>
      </c>
      <c r="Q81" s="2">
        <v>1</v>
      </c>
      <c r="R81" s="2">
        <v>2</v>
      </c>
      <c r="S81" s="2">
        <v>11.5</v>
      </c>
      <c r="T81" s="2">
        <v>6.23</v>
      </c>
      <c r="U81" s="2">
        <v>0.61</v>
      </c>
      <c r="V81" s="2">
        <v>0.36</v>
      </c>
      <c r="W81" s="2">
        <v>25</v>
      </c>
      <c r="X81" s="2">
        <v>66.7</v>
      </c>
      <c r="Y81" s="2">
        <v>8.3000000000000007</v>
      </c>
      <c r="Z81" s="2">
        <v>8.3000000000000007</v>
      </c>
      <c r="AA81" s="2">
        <v>91.7</v>
      </c>
    </row>
    <row r="82" spans="1:27" x14ac:dyDescent="0.25">
      <c r="A82" s="2" t="s">
        <v>9</v>
      </c>
      <c r="B82" s="2">
        <v>204</v>
      </c>
      <c r="C82" s="2">
        <v>1</v>
      </c>
      <c r="D82" s="2">
        <v>116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12.5</v>
      </c>
      <c r="T82" s="2">
        <v>4.33</v>
      </c>
      <c r="U82" s="2">
        <v>0.37</v>
      </c>
      <c r="V82" s="2">
        <v>0.28000000000000003</v>
      </c>
      <c r="W82" s="2">
        <v>41.7</v>
      </c>
      <c r="X82" s="2">
        <v>16.7</v>
      </c>
      <c r="Y82" s="2">
        <v>41.7</v>
      </c>
      <c r="Z82" s="2">
        <v>33.299999999999997</v>
      </c>
      <c r="AA82" s="2">
        <v>66.7</v>
      </c>
    </row>
    <row r="83" spans="1:27" x14ac:dyDescent="0.25">
      <c r="A83" s="2" t="s">
        <v>10</v>
      </c>
      <c r="B83" s="2">
        <v>5</v>
      </c>
      <c r="C83" s="2">
        <v>1</v>
      </c>
      <c r="D83" s="2">
        <v>1</v>
      </c>
      <c r="E83" s="2">
        <v>1</v>
      </c>
      <c r="F83" s="2">
        <v>75</v>
      </c>
      <c r="G83" s="2">
        <v>1</v>
      </c>
      <c r="H83" s="2">
        <v>286</v>
      </c>
      <c r="I83" s="2">
        <v>1</v>
      </c>
      <c r="J83" s="2">
        <v>4</v>
      </c>
      <c r="K83" s="2">
        <v>0</v>
      </c>
      <c r="L83" s="2">
        <v>0</v>
      </c>
      <c r="M83" s="2">
        <v>1</v>
      </c>
      <c r="N83" s="2">
        <v>29</v>
      </c>
      <c r="O83" s="2">
        <v>1</v>
      </c>
      <c r="P83" s="2">
        <v>38</v>
      </c>
      <c r="Q83" s="2">
        <v>0</v>
      </c>
      <c r="R83" s="2">
        <v>0</v>
      </c>
      <c r="S83" s="2">
        <v>16.899999999999999</v>
      </c>
      <c r="T83" s="2">
        <v>2.95</v>
      </c>
      <c r="U83" s="2">
        <v>0.2</v>
      </c>
      <c r="V83" s="2">
        <v>0.13</v>
      </c>
      <c r="W83" s="2">
        <v>16.7</v>
      </c>
      <c r="X83" s="2">
        <v>16.7</v>
      </c>
      <c r="Y83" s="2">
        <v>66.599999999999994</v>
      </c>
      <c r="Z83" s="2">
        <v>8.3000000000000007</v>
      </c>
      <c r="AA83" s="2">
        <v>91.7</v>
      </c>
    </row>
    <row r="84" spans="1:27" x14ac:dyDescent="0.25">
      <c r="A84" s="2" t="s">
        <v>10</v>
      </c>
      <c r="B84" s="2">
        <v>48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14</v>
      </c>
      <c r="Q84" s="2">
        <v>0</v>
      </c>
      <c r="R84" s="2">
        <v>0</v>
      </c>
      <c r="S84" s="2">
        <v>16.3</v>
      </c>
      <c r="T84" s="2">
        <v>2.75</v>
      </c>
      <c r="U84" s="2">
        <v>0.16</v>
      </c>
      <c r="V84" s="2">
        <v>0.26</v>
      </c>
      <c r="W84" s="2">
        <v>83.3</v>
      </c>
      <c r="X84" s="2">
        <v>8.3000000000000007</v>
      </c>
      <c r="Y84" s="2">
        <v>8.4</v>
      </c>
      <c r="Z84" s="2">
        <v>0</v>
      </c>
      <c r="AA84" s="2">
        <v>91.7</v>
      </c>
    </row>
    <row r="85" spans="1:27" x14ac:dyDescent="0.25">
      <c r="A85" s="2" t="s">
        <v>10</v>
      </c>
      <c r="B85" s="2">
        <v>10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5</v>
      </c>
      <c r="Q85" s="2">
        <v>0</v>
      </c>
      <c r="R85" s="2">
        <v>0</v>
      </c>
      <c r="S85" s="2">
        <v>12.2</v>
      </c>
      <c r="T85" s="2">
        <v>3.18</v>
      </c>
      <c r="U85" s="2">
        <v>0.15</v>
      </c>
      <c r="V85" s="2">
        <v>0.13</v>
      </c>
      <c r="W85" s="2">
        <v>33.299999999999997</v>
      </c>
      <c r="X85" s="2">
        <v>33.299999999999997</v>
      </c>
      <c r="Y85" s="2">
        <v>33.4</v>
      </c>
      <c r="Z85" s="2">
        <v>33.299999999999997</v>
      </c>
      <c r="AA85" s="2">
        <v>66.7</v>
      </c>
    </row>
    <row r="86" spans="1:27" x14ac:dyDescent="0.25">
      <c r="A86" s="2" t="s">
        <v>10</v>
      </c>
      <c r="B86" s="2">
        <v>17</v>
      </c>
      <c r="C86" s="2">
        <v>1</v>
      </c>
      <c r="D86" s="2">
        <v>3</v>
      </c>
      <c r="E86" s="2">
        <v>1</v>
      </c>
      <c r="F86" s="2">
        <v>24</v>
      </c>
      <c r="G86" s="2">
        <v>1</v>
      </c>
      <c r="H86" s="2">
        <v>37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13.9</v>
      </c>
      <c r="T86" s="2">
        <v>5.48</v>
      </c>
      <c r="U86" s="2">
        <v>0.3</v>
      </c>
      <c r="V86" s="2">
        <v>0.21</v>
      </c>
      <c r="W86" s="2">
        <v>50</v>
      </c>
      <c r="X86" s="2">
        <v>16.7</v>
      </c>
      <c r="Y86" s="2">
        <v>33.299999999999997</v>
      </c>
      <c r="Z86" s="2">
        <v>25</v>
      </c>
      <c r="AA86" s="2">
        <v>58.3</v>
      </c>
    </row>
    <row r="87" spans="1:27" x14ac:dyDescent="0.25">
      <c r="A87" s="2" t="s">
        <v>10</v>
      </c>
      <c r="B87" s="2" t="s">
        <v>11</v>
      </c>
      <c r="C87" s="2">
        <v>1</v>
      </c>
      <c r="D87" s="2">
        <v>13</v>
      </c>
      <c r="E87" s="2">
        <v>1</v>
      </c>
      <c r="F87" s="2">
        <v>25</v>
      </c>
      <c r="G87" s="2">
        <v>1</v>
      </c>
      <c r="H87" s="2">
        <v>3</v>
      </c>
      <c r="I87" s="2">
        <v>1</v>
      </c>
      <c r="J87" s="2">
        <v>1</v>
      </c>
      <c r="K87" s="2">
        <v>0</v>
      </c>
      <c r="L87" s="2">
        <v>0</v>
      </c>
      <c r="M87" s="2">
        <v>1</v>
      </c>
      <c r="N87" s="2">
        <v>6</v>
      </c>
      <c r="O87" s="2">
        <v>1</v>
      </c>
      <c r="P87" s="2">
        <v>2</v>
      </c>
      <c r="Q87" s="2">
        <v>0</v>
      </c>
      <c r="R87" s="2">
        <v>0</v>
      </c>
      <c r="S87" s="2">
        <v>16</v>
      </c>
      <c r="T87" s="2">
        <v>1.95</v>
      </c>
      <c r="U87" s="2">
        <v>0.25</v>
      </c>
      <c r="V87" s="2">
        <v>0.12</v>
      </c>
      <c r="W87" s="2">
        <v>8.3000000000000007</v>
      </c>
      <c r="X87" s="2">
        <v>50</v>
      </c>
      <c r="Y87" s="2">
        <v>41.7</v>
      </c>
      <c r="Z87" s="2">
        <v>58.4</v>
      </c>
      <c r="AA87" s="2">
        <v>41.6</v>
      </c>
    </row>
    <row r="88" spans="1:27" x14ac:dyDescent="0.25">
      <c r="A88" s="2" t="s">
        <v>10</v>
      </c>
      <c r="B88" s="2">
        <v>24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3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0</v>
      </c>
      <c r="Q88" s="2">
        <v>1</v>
      </c>
      <c r="R88" s="2">
        <v>6</v>
      </c>
      <c r="S88" s="2">
        <v>14.9</v>
      </c>
      <c r="T88" s="2">
        <v>3.71</v>
      </c>
      <c r="U88" s="2">
        <v>0.28000000000000003</v>
      </c>
      <c r="V88" s="2">
        <v>0.18</v>
      </c>
      <c r="W88" s="2">
        <v>33.299999999999997</v>
      </c>
      <c r="X88" s="2">
        <v>25</v>
      </c>
      <c r="Y88" s="2">
        <v>41.7</v>
      </c>
      <c r="Z88" s="2">
        <v>0</v>
      </c>
      <c r="AA88" s="2">
        <v>91.7</v>
      </c>
    </row>
    <row r="89" spans="1:27" x14ac:dyDescent="0.25">
      <c r="A89" s="2" t="s">
        <v>10</v>
      </c>
      <c r="B89" s="2">
        <v>61</v>
      </c>
      <c r="C89" s="2">
        <v>1</v>
      </c>
      <c r="D89" s="2">
        <v>57</v>
      </c>
      <c r="E89" s="2">
        <v>1</v>
      </c>
      <c r="F89" s="2">
        <v>29</v>
      </c>
      <c r="G89" s="2">
        <v>1</v>
      </c>
      <c r="H89" s="2">
        <v>44</v>
      </c>
      <c r="I89" s="2">
        <v>1</v>
      </c>
      <c r="J89" s="2">
        <v>127</v>
      </c>
      <c r="K89" s="2">
        <v>0</v>
      </c>
      <c r="L89" s="2">
        <v>0</v>
      </c>
      <c r="M89" s="2">
        <v>1</v>
      </c>
      <c r="N89" s="2">
        <v>82</v>
      </c>
      <c r="O89" s="2">
        <v>0</v>
      </c>
      <c r="P89" s="2">
        <v>0</v>
      </c>
      <c r="Q89" s="2">
        <v>0</v>
      </c>
      <c r="R89" s="2">
        <v>0</v>
      </c>
      <c r="S89" s="2">
        <v>22.2</v>
      </c>
      <c r="T89" s="2">
        <v>5.79</v>
      </c>
      <c r="U89" s="2">
        <v>0.42</v>
      </c>
      <c r="V89" s="2">
        <v>0.2</v>
      </c>
      <c r="W89" s="2">
        <v>16.7</v>
      </c>
      <c r="X89" s="2">
        <v>41.7</v>
      </c>
      <c r="Y89" s="2">
        <v>41.6</v>
      </c>
      <c r="Z89" s="2">
        <v>25</v>
      </c>
      <c r="AA89" s="2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opLeftCell="A55" zoomScale="80" zoomScaleNormal="80" workbookViewId="0">
      <selection activeCell="B85" sqref="B85"/>
    </sheetView>
  </sheetViews>
  <sheetFormatPr defaultRowHeight="15" x14ac:dyDescent="0.25"/>
  <cols>
    <col min="1" max="1" width="19.5703125" customWidth="1"/>
    <col min="14" max="15" width="10.42578125" customWidth="1"/>
    <col min="16" max="16" width="13.7109375" customWidth="1"/>
    <col min="19" max="19" width="9.5703125" customWidth="1"/>
    <col min="20" max="20" width="10.28515625" customWidth="1"/>
    <col min="21" max="21" width="10.7109375" customWidth="1"/>
    <col min="22" max="22" width="10.5703125" customWidth="1"/>
  </cols>
  <sheetData>
    <row r="1" spans="1:22" x14ac:dyDescent="0.25">
      <c r="A1" s="27" t="s">
        <v>1</v>
      </c>
      <c r="B1" s="27" t="s">
        <v>2</v>
      </c>
      <c r="C1" s="5" t="s">
        <v>12</v>
      </c>
      <c r="D1" s="5" t="s">
        <v>27</v>
      </c>
      <c r="E1" s="5" t="s">
        <v>13</v>
      </c>
      <c r="F1" s="5" t="s">
        <v>26</v>
      </c>
      <c r="G1" s="5" t="s">
        <v>16</v>
      </c>
      <c r="H1" s="5" t="s">
        <v>30</v>
      </c>
      <c r="I1" s="5" t="s">
        <v>17</v>
      </c>
      <c r="J1" s="5" t="s">
        <v>31</v>
      </c>
      <c r="K1" s="5" t="s">
        <v>18</v>
      </c>
      <c r="L1" s="5" t="s">
        <v>32</v>
      </c>
      <c r="M1" s="5" t="s">
        <v>97</v>
      </c>
      <c r="N1" s="5" t="s">
        <v>104</v>
      </c>
      <c r="O1" s="5" t="s">
        <v>105</v>
      </c>
      <c r="P1" s="5" t="s">
        <v>106</v>
      </c>
      <c r="Q1" s="5" t="s">
        <v>98</v>
      </c>
      <c r="R1" s="5" t="s">
        <v>107</v>
      </c>
      <c r="S1" s="5" t="s">
        <v>100</v>
      </c>
      <c r="T1" s="5" t="s">
        <v>101</v>
      </c>
      <c r="U1" s="5" t="s">
        <v>102</v>
      </c>
      <c r="V1" s="5" t="s">
        <v>103</v>
      </c>
    </row>
    <row r="2" spans="1:22" x14ac:dyDescent="0.25">
      <c r="A2" s="2" t="s">
        <v>3</v>
      </c>
      <c r="B2" s="2">
        <v>1</v>
      </c>
      <c r="C2" s="2">
        <v>0</v>
      </c>
      <c r="D2" s="2">
        <v>0</v>
      </c>
      <c r="E2" s="2">
        <v>1</v>
      </c>
      <c r="F2" s="2">
        <v>14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16.899999999999999</v>
      </c>
      <c r="N2" s="2">
        <v>3.01</v>
      </c>
      <c r="O2" s="2">
        <v>0.38</v>
      </c>
      <c r="P2" s="2">
        <v>0.25</v>
      </c>
      <c r="Q2" s="2">
        <v>33.299999999999997</v>
      </c>
      <c r="R2" s="2">
        <v>25</v>
      </c>
      <c r="S2" s="2">
        <v>41.7</v>
      </c>
      <c r="T2" s="2">
        <v>41.7</v>
      </c>
      <c r="U2" s="2">
        <v>58.3</v>
      </c>
      <c r="V2" s="2">
        <v>0</v>
      </c>
    </row>
    <row r="3" spans="1:22" x14ac:dyDescent="0.25">
      <c r="A3" s="2" t="s">
        <v>3</v>
      </c>
      <c r="B3" s="2">
        <v>8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2</v>
      </c>
      <c r="I3" s="2">
        <v>1</v>
      </c>
      <c r="J3" s="2">
        <v>1</v>
      </c>
      <c r="K3" s="2">
        <v>0</v>
      </c>
      <c r="L3" s="2">
        <v>0</v>
      </c>
      <c r="M3" s="2">
        <v>12.9</v>
      </c>
      <c r="N3" s="2">
        <v>6.96</v>
      </c>
      <c r="O3" s="2">
        <v>0.37</v>
      </c>
      <c r="P3" s="2">
        <v>0.45</v>
      </c>
      <c r="Q3" s="2">
        <v>33.299999999999997</v>
      </c>
      <c r="R3" s="2">
        <v>66.7</v>
      </c>
      <c r="S3" s="2">
        <v>0</v>
      </c>
      <c r="T3" s="2">
        <v>8.3000000000000007</v>
      </c>
      <c r="U3" s="2">
        <v>91.7</v>
      </c>
      <c r="V3" s="2">
        <v>0</v>
      </c>
    </row>
    <row r="4" spans="1:22" x14ac:dyDescent="0.25">
      <c r="A4" s="2" t="s">
        <v>3</v>
      </c>
      <c r="B4" s="2">
        <v>10</v>
      </c>
      <c r="C4" s="2">
        <v>0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13.1</v>
      </c>
      <c r="N4" s="2">
        <v>3.67</v>
      </c>
      <c r="O4" s="2">
        <v>0.51</v>
      </c>
      <c r="P4" s="2">
        <v>0.44</v>
      </c>
      <c r="Q4" s="2">
        <v>8.3000000000000007</v>
      </c>
      <c r="R4" s="2">
        <v>75</v>
      </c>
      <c r="S4" s="2">
        <v>16.7</v>
      </c>
      <c r="T4" s="2">
        <v>83.3</v>
      </c>
      <c r="U4" s="2">
        <v>16.7</v>
      </c>
      <c r="V4" s="2">
        <v>0</v>
      </c>
    </row>
    <row r="5" spans="1:22" x14ac:dyDescent="0.25">
      <c r="A5" s="2" t="s">
        <v>3</v>
      </c>
      <c r="B5" s="2">
        <v>11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10.6</v>
      </c>
      <c r="N5" s="2">
        <v>2.1800000000000002</v>
      </c>
      <c r="O5" s="2">
        <v>0.1</v>
      </c>
      <c r="P5" s="2">
        <v>0.37</v>
      </c>
      <c r="Q5" s="2">
        <v>83.3</v>
      </c>
      <c r="R5" s="2">
        <v>16.7</v>
      </c>
      <c r="S5" s="2">
        <v>0</v>
      </c>
      <c r="T5" s="2">
        <v>0</v>
      </c>
      <c r="U5" s="2">
        <v>100</v>
      </c>
      <c r="V5" s="2">
        <v>0</v>
      </c>
    </row>
    <row r="6" spans="1:22" x14ac:dyDescent="0.25">
      <c r="A6" s="2" t="s">
        <v>3</v>
      </c>
      <c r="B6" s="2">
        <v>12</v>
      </c>
      <c r="C6" s="2">
        <v>1</v>
      </c>
      <c r="D6" s="2">
        <v>1</v>
      </c>
      <c r="E6" s="2">
        <v>1</v>
      </c>
      <c r="F6" s="2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11.7</v>
      </c>
      <c r="N6" s="2">
        <v>2.0699999999999998</v>
      </c>
      <c r="O6" s="2">
        <v>0.24</v>
      </c>
      <c r="P6" s="2">
        <v>7.0000000000000007E-2</v>
      </c>
      <c r="Q6" s="2">
        <v>33.299999999999997</v>
      </c>
      <c r="R6" s="2">
        <v>41.7</v>
      </c>
      <c r="S6" s="2">
        <v>25</v>
      </c>
      <c r="T6" s="2">
        <v>25</v>
      </c>
      <c r="U6" s="2">
        <v>75</v>
      </c>
      <c r="V6" s="2">
        <v>0</v>
      </c>
    </row>
    <row r="7" spans="1:22" x14ac:dyDescent="0.25">
      <c r="A7" s="2" t="s">
        <v>3</v>
      </c>
      <c r="B7" s="2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15.9</v>
      </c>
      <c r="N7" s="2">
        <v>3.46</v>
      </c>
      <c r="O7" s="2">
        <v>0.44</v>
      </c>
      <c r="P7" s="2">
        <v>0.19</v>
      </c>
      <c r="Q7" s="2">
        <v>16.7</v>
      </c>
      <c r="R7" s="2">
        <v>33.299999999999997</v>
      </c>
      <c r="S7" s="2">
        <v>50</v>
      </c>
      <c r="T7" s="2">
        <v>25</v>
      </c>
      <c r="U7" s="2">
        <v>75</v>
      </c>
      <c r="V7" s="2">
        <v>0</v>
      </c>
    </row>
    <row r="8" spans="1:22" x14ac:dyDescent="0.25">
      <c r="A8" s="2" t="s">
        <v>3</v>
      </c>
      <c r="B8" s="2">
        <v>14</v>
      </c>
      <c r="C8" s="2">
        <v>0</v>
      </c>
      <c r="D8" s="2">
        <v>0</v>
      </c>
      <c r="E8" s="2">
        <v>1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13.4</v>
      </c>
      <c r="N8" s="2">
        <v>2.44</v>
      </c>
      <c r="O8" s="2">
        <v>0.26</v>
      </c>
      <c r="P8" s="2">
        <v>0.28999999999999998</v>
      </c>
      <c r="Q8" s="2">
        <v>16.7</v>
      </c>
      <c r="R8" s="2">
        <v>75</v>
      </c>
      <c r="S8" s="2">
        <v>8.3000000000000007</v>
      </c>
      <c r="T8" s="2">
        <v>50</v>
      </c>
      <c r="U8" s="2">
        <v>50</v>
      </c>
      <c r="V8" s="2">
        <v>0</v>
      </c>
    </row>
    <row r="9" spans="1:22" x14ac:dyDescent="0.25">
      <c r="A9" s="2" t="s">
        <v>3</v>
      </c>
      <c r="B9" s="2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14.6</v>
      </c>
      <c r="N9" s="2">
        <v>1.33</v>
      </c>
      <c r="O9" s="2">
        <v>0.3</v>
      </c>
      <c r="P9" s="2">
        <v>0.28999999999999998</v>
      </c>
      <c r="Q9" s="2">
        <v>16.7</v>
      </c>
      <c r="R9" s="2">
        <v>75</v>
      </c>
      <c r="S9" s="2">
        <v>8.3000000000000007</v>
      </c>
      <c r="T9" s="2">
        <v>58.3</v>
      </c>
      <c r="U9" s="2">
        <v>41.7</v>
      </c>
      <c r="V9" s="2">
        <v>0</v>
      </c>
    </row>
    <row r="10" spans="1:22" x14ac:dyDescent="0.25">
      <c r="A10" s="2" t="s">
        <v>3</v>
      </c>
      <c r="B10" s="2">
        <v>18</v>
      </c>
      <c r="C10" s="2">
        <v>0</v>
      </c>
      <c r="D10" s="2">
        <v>0</v>
      </c>
      <c r="E10" s="2">
        <v>1</v>
      </c>
      <c r="F10" s="2">
        <v>2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9</v>
      </c>
      <c r="M10" s="62">
        <v>15.27</v>
      </c>
      <c r="N10" s="2">
        <v>2.93</v>
      </c>
      <c r="O10" s="2">
        <v>0.25</v>
      </c>
      <c r="P10" s="2">
        <v>0.09</v>
      </c>
      <c r="Q10" s="2">
        <v>25</v>
      </c>
      <c r="R10" s="2">
        <v>8.3000000000000007</v>
      </c>
      <c r="S10" s="2">
        <v>66.7</v>
      </c>
      <c r="T10" s="2">
        <v>50</v>
      </c>
      <c r="U10" s="2">
        <v>50</v>
      </c>
      <c r="V10" s="2">
        <v>0</v>
      </c>
    </row>
    <row r="11" spans="1:22" x14ac:dyDescent="0.25">
      <c r="A11" s="2" t="s">
        <v>3</v>
      </c>
      <c r="B11" s="2">
        <v>22</v>
      </c>
      <c r="C11" s="2">
        <v>0</v>
      </c>
      <c r="D11" s="2">
        <v>0</v>
      </c>
      <c r="E11" s="2">
        <v>1</v>
      </c>
      <c r="F11" s="2">
        <v>41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16.600000000000001</v>
      </c>
      <c r="N11" s="2">
        <v>2.29</v>
      </c>
      <c r="O11" s="2">
        <v>0.3</v>
      </c>
      <c r="P11" s="2">
        <v>0.34</v>
      </c>
      <c r="Q11" s="2">
        <v>50</v>
      </c>
      <c r="R11" s="2">
        <v>25</v>
      </c>
      <c r="S11" s="2">
        <v>25</v>
      </c>
      <c r="T11" s="2">
        <v>25</v>
      </c>
      <c r="U11" s="2">
        <v>75</v>
      </c>
      <c r="V11" s="2">
        <v>0</v>
      </c>
    </row>
    <row r="12" spans="1:22" x14ac:dyDescent="0.25">
      <c r="A12" s="2" t="s">
        <v>3</v>
      </c>
      <c r="B12" s="2">
        <v>26</v>
      </c>
      <c r="C12" s="2">
        <v>0</v>
      </c>
      <c r="D12" s="2">
        <v>0</v>
      </c>
      <c r="E12" s="2">
        <v>1</v>
      </c>
      <c r="F12" s="2">
        <v>4</v>
      </c>
      <c r="G12" s="2">
        <v>1</v>
      </c>
      <c r="H12" s="2">
        <v>2</v>
      </c>
      <c r="I12" s="2">
        <v>1</v>
      </c>
      <c r="J12" s="2">
        <v>27</v>
      </c>
      <c r="K12" s="2">
        <v>0</v>
      </c>
      <c r="L12" s="2">
        <v>0</v>
      </c>
      <c r="M12" s="2">
        <v>18.899999999999999</v>
      </c>
      <c r="N12" s="2">
        <v>5.68</v>
      </c>
      <c r="O12" s="2">
        <v>0.37</v>
      </c>
      <c r="P12" s="2">
        <v>0.42</v>
      </c>
      <c r="Q12" s="2">
        <v>33.299999999999997</v>
      </c>
      <c r="R12" s="2">
        <v>41.7</v>
      </c>
      <c r="S12" s="2">
        <v>25</v>
      </c>
      <c r="T12" s="2">
        <v>16.7</v>
      </c>
      <c r="U12" s="2">
        <v>75</v>
      </c>
      <c r="V12" s="2">
        <v>8.3000000000000007</v>
      </c>
    </row>
    <row r="13" spans="1:22" x14ac:dyDescent="0.25">
      <c r="A13" s="2" t="s">
        <v>3</v>
      </c>
      <c r="B13" s="2">
        <v>27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10.9</v>
      </c>
      <c r="N13" s="2">
        <v>3.81</v>
      </c>
      <c r="O13" s="2">
        <v>0.47</v>
      </c>
      <c r="P13" s="2">
        <v>0.6</v>
      </c>
      <c r="Q13" s="2">
        <v>41.7</v>
      </c>
      <c r="R13" s="2">
        <v>58.3</v>
      </c>
      <c r="S13" s="2">
        <v>0</v>
      </c>
      <c r="T13" s="2">
        <v>16.7</v>
      </c>
      <c r="U13" s="2">
        <v>83.3</v>
      </c>
      <c r="V13" s="2">
        <v>0</v>
      </c>
    </row>
    <row r="14" spans="1:22" x14ac:dyDescent="0.25">
      <c r="A14" s="4" t="s">
        <v>3</v>
      </c>
      <c r="B14" s="4">
        <v>29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14.2</v>
      </c>
      <c r="N14" s="2">
        <v>1.46</v>
      </c>
      <c r="O14" s="2">
        <v>0.17</v>
      </c>
      <c r="P14" s="2">
        <v>0.12</v>
      </c>
      <c r="Q14" s="2">
        <v>41.7</v>
      </c>
      <c r="R14" s="2">
        <v>16.7</v>
      </c>
      <c r="S14" s="2">
        <v>41.7</v>
      </c>
      <c r="T14" s="2">
        <v>16.7</v>
      </c>
      <c r="U14" s="2">
        <v>83.3</v>
      </c>
      <c r="V14" s="2">
        <v>0</v>
      </c>
    </row>
    <row r="15" spans="1:22" x14ac:dyDescent="0.25">
      <c r="A15" s="2" t="s">
        <v>3</v>
      </c>
      <c r="B15" s="2">
        <v>32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15.3</v>
      </c>
      <c r="N15" s="2">
        <v>2.0299999999999998</v>
      </c>
      <c r="O15" s="2">
        <v>0.24</v>
      </c>
      <c r="P15" s="2">
        <v>0.5</v>
      </c>
      <c r="Q15" s="2">
        <v>16.7</v>
      </c>
      <c r="R15" s="2">
        <v>83.3</v>
      </c>
      <c r="S15" s="2">
        <v>0</v>
      </c>
      <c r="T15" s="2">
        <v>16.7</v>
      </c>
      <c r="U15" s="2">
        <v>83.8</v>
      </c>
      <c r="V15" s="2">
        <v>0</v>
      </c>
    </row>
    <row r="16" spans="1:22" x14ac:dyDescent="0.25">
      <c r="A16" s="2" t="s">
        <v>3</v>
      </c>
      <c r="B16" s="2">
        <v>34</v>
      </c>
      <c r="C16" s="2">
        <v>1</v>
      </c>
      <c r="D16" s="2">
        <v>93</v>
      </c>
      <c r="E16" s="2">
        <v>1</v>
      </c>
      <c r="F16" s="2">
        <v>16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10</v>
      </c>
      <c r="M16" s="2">
        <v>13.9</v>
      </c>
      <c r="N16" s="2">
        <v>3.11</v>
      </c>
      <c r="O16" s="2">
        <v>0.3</v>
      </c>
      <c r="P16" s="2">
        <v>0.18</v>
      </c>
      <c r="Q16" s="2">
        <v>25</v>
      </c>
      <c r="R16" s="2">
        <v>25</v>
      </c>
      <c r="S16" s="2">
        <v>50</v>
      </c>
      <c r="T16" s="2">
        <v>16.7</v>
      </c>
      <c r="U16" s="2">
        <v>83.3</v>
      </c>
      <c r="V16" s="2">
        <v>0</v>
      </c>
    </row>
    <row r="17" spans="1:22" x14ac:dyDescent="0.25">
      <c r="A17" s="2" t="s">
        <v>3</v>
      </c>
      <c r="B17" s="2">
        <v>35</v>
      </c>
      <c r="C17" s="2">
        <v>1</v>
      </c>
      <c r="D17" s="2">
        <v>4</v>
      </c>
      <c r="E17" s="2">
        <v>1</v>
      </c>
      <c r="F17" s="2">
        <v>170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184</v>
      </c>
      <c r="M17" s="2">
        <v>12.2</v>
      </c>
      <c r="N17" s="2">
        <v>5.27</v>
      </c>
      <c r="O17" s="2">
        <v>0.48</v>
      </c>
      <c r="P17" s="2">
        <v>0.21</v>
      </c>
      <c r="Q17" s="2">
        <v>16.7</v>
      </c>
      <c r="R17" s="2">
        <v>33.299999999999997</v>
      </c>
      <c r="S17" s="2">
        <v>50</v>
      </c>
      <c r="T17" s="2">
        <v>16.7</v>
      </c>
      <c r="U17" s="2">
        <v>66.599999999999994</v>
      </c>
      <c r="V17" s="2">
        <v>16.7</v>
      </c>
    </row>
    <row r="18" spans="1:22" x14ac:dyDescent="0.25">
      <c r="A18" s="2" t="s">
        <v>3</v>
      </c>
      <c r="B18" s="2">
        <v>36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19.7</v>
      </c>
      <c r="N18" s="2">
        <v>2.11</v>
      </c>
      <c r="O18" s="2">
        <v>0.35</v>
      </c>
      <c r="P18" s="2">
        <v>0.4</v>
      </c>
      <c r="Q18" s="2">
        <v>16.7</v>
      </c>
      <c r="R18" s="2">
        <v>75</v>
      </c>
      <c r="S18" s="2">
        <v>8.3000000000000007</v>
      </c>
      <c r="T18" s="2">
        <v>50</v>
      </c>
      <c r="U18" s="2">
        <v>50</v>
      </c>
      <c r="V18" s="2">
        <v>0</v>
      </c>
    </row>
    <row r="19" spans="1:22" x14ac:dyDescent="0.25">
      <c r="A19" s="2" t="s">
        <v>3</v>
      </c>
      <c r="B19" s="2">
        <v>38</v>
      </c>
      <c r="C19" s="2">
        <v>0</v>
      </c>
      <c r="D19" s="2">
        <v>0</v>
      </c>
      <c r="E19" s="2">
        <v>1</v>
      </c>
      <c r="F19" s="2">
        <v>36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11.8</v>
      </c>
      <c r="N19" s="2">
        <v>2.36</v>
      </c>
      <c r="O19" s="2">
        <v>0.35</v>
      </c>
      <c r="P19" s="2">
        <v>0.3</v>
      </c>
      <c r="Q19" s="2">
        <v>8.3000000000000007</v>
      </c>
      <c r="R19" s="2">
        <v>91.7</v>
      </c>
      <c r="S19" s="2">
        <v>0</v>
      </c>
      <c r="T19" s="2">
        <v>25</v>
      </c>
      <c r="U19" s="2">
        <v>75</v>
      </c>
      <c r="V19" s="2">
        <v>0</v>
      </c>
    </row>
    <row r="20" spans="1:22" x14ac:dyDescent="0.25">
      <c r="A20" s="2" t="s">
        <v>3</v>
      </c>
      <c r="B20" s="2">
        <v>41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21.7</v>
      </c>
      <c r="N20" s="2">
        <v>2.54</v>
      </c>
      <c r="O20" s="2">
        <v>0.28000000000000003</v>
      </c>
      <c r="P20" s="2">
        <v>0.18</v>
      </c>
      <c r="Q20" s="2">
        <v>16.7</v>
      </c>
      <c r="R20" s="2">
        <v>50</v>
      </c>
      <c r="S20" s="2">
        <v>33.299999999999997</v>
      </c>
      <c r="T20" s="2">
        <v>50</v>
      </c>
      <c r="U20" s="2">
        <v>50</v>
      </c>
      <c r="V20" s="2">
        <v>0</v>
      </c>
    </row>
    <row r="21" spans="1:22" x14ac:dyDescent="0.25">
      <c r="A21" s="2" t="s">
        <v>3</v>
      </c>
      <c r="B21" s="2">
        <v>48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17</v>
      </c>
      <c r="I21" s="2">
        <v>0</v>
      </c>
      <c r="J21" s="2">
        <v>0</v>
      </c>
      <c r="K21" s="2">
        <v>0</v>
      </c>
      <c r="L21" s="2">
        <v>0</v>
      </c>
      <c r="M21" s="2">
        <v>15</v>
      </c>
      <c r="N21" s="2">
        <v>3.35</v>
      </c>
      <c r="O21" s="2">
        <v>0.27</v>
      </c>
      <c r="P21" s="2">
        <v>0.31</v>
      </c>
      <c r="Q21" s="2">
        <v>41.7</v>
      </c>
      <c r="R21" s="2">
        <v>41.7</v>
      </c>
      <c r="S21" s="2">
        <v>16.600000000000001</v>
      </c>
      <c r="T21" s="2">
        <v>8.3000000000000007</v>
      </c>
      <c r="U21" s="2">
        <v>91.7</v>
      </c>
      <c r="V21" s="2">
        <v>0</v>
      </c>
    </row>
    <row r="22" spans="1:22" x14ac:dyDescent="0.25">
      <c r="A22" s="2" t="s">
        <v>3</v>
      </c>
      <c r="B22" s="2">
        <v>57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14.3</v>
      </c>
      <c r="N22" s="2">
        <v>1.01</v>
      </c>
      <c r="O22" s="2">
        <v>0.24</v>
      </c>
      <c r="P22" s="2">
        <v>0.1</v>
      </c>
      <c r="Q22" s="2">
        <v>8.3000000000000007</v>
      </c>
      <c r="R22" s="2">
        <v>41.7</v>
      </c>
      <c r="S22" s="2">
        <v>50</v>
      </c>
      <c r="T22" s="2">
        <v>91.7</v>
      </c>
      <c r="U22" s="2">
        <v>8.3000000000000007</v>
      </c>
      <c r="V22" s="2">
        <v>0</v>
      </c>
    </row>
    <row r="23" spans="1:22" x14ac:dyDescent="0.25">
      <c r="A23" s="2" t="s">
        <v>3</v>
      </c>
      <c r="B23" s="2">
        <v>61</v>
      </c>
      <c r="C23" s="2">
        <v>0</v>
      </c>
      <c r="D23" s="2">
        <v>0</v>
      </c>
      <c r="E23" s="2">
        <v>1</v>
      </c>
      <c r="F23" s="2">
        <v>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16.2</v>
      </c>
      <c r="N23" s="2">
        <v>2.08</v>
      </c>
      <c r="O23" s="2">
        <v>0.15</v>
      </c>
      <c r="P23" s="2">
        <v>0.23</v>
      </c>
      <c r="Q23" s="2">
        <v>75</v>
      </c>
      <c r="R23" s="2">
        <v>0</v>
      </c>
      <c r="S23" s="2">
        <v>25</v>
      </c>
      <c r="T23" s="2">
        <v>8.3000000000000007</v>
      </c>
      <c r="U23" s="2">
        <v>41.7</v>
      </c>
      <c r="V23" s="2">
        <v>33.299999999999997</v>
      </c>
    </row>
    <row r="24" spans="1:22" x14ac:dyDescent="0.25">
      <c r="A24" s="2" t="s">
        <v>3</v>
      </c>
      <c r="B24" s="2">
        <v>75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16.100000000000001</v>
      </c>
      <c r="N24" s="2">
        <v>1.69</v>
      </c>
      <c r="O24" s="2">
        <v>0.27</v>
      </c>
      <c r="P24" s="2">
        <v>0.42</v>
      </c>
      <c r="Q24" s="2">
        <v>16.7</v>
      </c>
      <c r="R24" s="2">
        <v>66.599999999999994</v>
      </c>
      <c r="S24" s="2">
        <v>16.7</v>
      </c>
      <c r="T24" s="2">
        <v>25</v>
      </c>
      <c r="U24" s="2">
        <v>75</v>
      </c>
      <c r="V24" s="2">
        <v>0</v>
      </c>
    </row>
    <row r="25" spans="1:22" x14ac:dyDescent="0.25">
      <c r="A25" s="2" t="s">
        <v>3</v>
      </c>
      <c r="B25" s="2">
        <v>84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15.6</v>
      </c>
      <c r="N25" s="2">
        <v>2.08</v>
      </c>
      <c r="O25" s="2">
        <v>0.17</v>
      </c>
      <c r="P25" s="2">
        <v>0.26</v>
      </c>
      <c r="Q25" s="2">
        <v>8.3000000000000007</v>
      </c>
      <c r="R25" s="2">
        <v>83.4</v>
      </c>
      <c r="S25" s="2">
        <v>8.3000000000000007</v>
      </c>
      <c r="T25" s="2">
        <v>75</v>
      </c>
      <c r="U25" s="2">
        <v>25</v>
      </c>
      <c r="V25" s="2">
        <v>0</v>
      </c>
    </row>
    <row r="26" spans="1:22" x14ac:dyDescent="0.25">
      <c r="A26" s="2" t="s">
        <v>3</v>
      </c>
      <c r="B26" s="2">
        <v>85</v>
      </c>
      <c r="C26" s="2">
        <v>1</v>
      </c>
      <c r="D26" s="2">
        <v>1</v>
      </c>
      <c r="E26" s="2">
        <v>1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45</v>
      </c>
      <c r="M26" s="2">
        <v>15.9</v>
      </c>
      <c r="N26" s="2">
        <v>3.59</v>
      </c>
      <c r="O26" s="2">
        <v>0.28000000000000003</v>
      </c>
      <c r="P26" s="2">
        <v>0.25</v>
      </c>
      <c r="Q26" s="2">
        <v>54.5</v>
      </c>
      <c r="R26" s="2">
        <v>9.1</v>
      </c>
      <c r="S26" s="2">
        <v>36.4</v>
      </c>
      <c r="T26" s="2">
        <v>0</v>
      </c>
      <c r="U26" s="2">
        <v>100</v>
      </c>
      <c r="V26" s="2">
        <v>0</v>
      </c>
    </row>
    <row r="27" spans="1:22" x14ac:dyDescent="0.25">
      <c r="A27" s="2" t="s">
        <v>3</v>
      </c>
      <c r="B27" s="2">
        <v>86</v>
      </c>
      <c r="C27" s="2">
        <v>0</v>
      </c>
      <c r="D27" s="2">
        <v>0</v>
      </c>
      <c r="E27" s="2">
        <v>1</v>
      </c>
      <c r="F27" s="2">
        <v>14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62">
        <v>15.27</v>
      </c>
      <c r="N27" s="2">
        <v>2.8</v>
      </c>
      <c r="O27" s="2">
        <v>0.31</v>
      </c>
      <c r="P27" s="2">
        <v>0.26</v>
      </c>
      <c r="Q27" s="2">
        <v>25</v>
      </c>
      <c r="R27" s="2">
        <v>41.7</v>
      </c>
      <c r="S27" s="2">
        <v>33.299999999999997</v>
      </c>
      <c r="T27" s="2">
        <v>16.7</v>
      </c>
      <c r="U27" s="2">
        <v>66.599999999999994</v>
      </c>
      <c r="V27" s="2">
        <v>16.7</v>
      </c>
    </row>
    <row r="28" spans="1:22" x14ac:dyDescent="0.25">
      <c r="A28" s="2" t="s">
        <v>3</v>
      </c>
      <c r="B28" s="2">
        <v>93</v>
      </c>
      <c r="C28" s="2">
        <v>1</v>
      </c>
      <c r="D28" s="2">
        <v>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15.7</v>
      </c>
      <c r="N28" s="2">
        <v>1.87</v>
      </c>
      <c r="O28" s="2">
        <v>0.2</v>
      </c>
      <c r="P28" s="2">
        <v>0.12</v>
      </c>
      <c r="Q28" s="2">
        <v>16.7</v>
      </c>
      <c r="R28" s="2">
        <v>50</v>
      </c>
      <c r="S28" s="2">
        <v>33.299999999999997</v>
      </c>
      <c r="T28" s="2">
        <v>25</v>
      </c>
      <c r="U28" s="2">
        <v>75</v>
      </c>
      <c r="V28" s="2">
        <v>0</v>
      </c>
    </row>
    <row r="29" spans="1:22" x14ac:dyDescent="0.25">
      <c r="A29" s="2" t="s">
        <v>3</v>
      </c>
      <c r="B29" s="2">
        <v>96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164</v>
      </c>
      <c r="I29" s="2">
        <v>0</v>
      </c>
      <c r="J29" s="2">
        <v>0</v>
      </c>
      <c r="K29" s="2">
        <v>0</v>
      </c>
      <c r="L29" s="2">
        <v>0</v>
      </c>
      <c r="M29" s="2">
        <v>17.600000000000001</v>
      </c>
      <c r="N29" s="2">
        <v>4.46</v>
      </c>
      <c r="O29" s="2">
        <v>0.34</v>
      </c>
      <c r="P29" s="2">
        <v>0.31</v>
      </c>
      <c r="Q29" s="2">
        <v>25</v>
      </c>
      <c r="R29" s="2">
        <v>50</v>
      </c>
      <c r="S29" s="2">
        <v>25</v>
      </c>
      <c r="T29" s="2">
        <v>8.3000000000000007</v>
      </c>
      <c r="U29" s="2">
        <v>83.3</v>
      </c>
      <c r="V29" s="2">
        <v>8.4</v>
      </c>
    </row>
    <row r="30" spans="1:22" x14ac:dyDescent="0.25">
      <c r="A30" s="2" t="s">
        <v>3</v>
      </c>
      <c r="B30" s="2">
        <v>108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17.7</v>
      </c>
      <c r="N30" s="2">
        <v>3.37</v>
      </c>
      <c r="O30" s="2">
        <v>0.49</v>
      </c>
      <c r="P30" s="2">
        <v>0.39</v>
      </c>
      <c r="Q30" s="2">
        <v>33.299999999999997</v>
      </c>
      <c r="R30" s="2">
        <v>25</v>
      </c>
      <c r="S30" s="2">
        <v>41.7</v>
      </c>
      <c r="T30" s="2">
        <v>8.3000000000000007</v>
      </c>
      <c r="U30" s="2">
        <v>91.7</v>
      </c>
      <c r="V30" s="2">
        <v>0</v>
      </c>
    </row>
    <row r="31" spans="1:22" x14ac:dyDescent="0.25">
      <c r="A31" s="2" t="s">
        <v>3</v>
      </c>
      <c r="B31" s="2">
        <v>109</v>
      </c>
      <c r="C31" s="2">
        <v>0</v>
      </c>
      <c r="D31" s="2">
        <v>0</v>
      </c>
      <c r="E31" s="2">
        <v>1</v>
      </c>
      <c r="F31" s="2">
        <v>20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13.6</v>
      </c>
      <c r="N31" s="2">
        <v>4.01</v>
      </c>
      <c r="O31" s="2">
        <v>0.23</v>
      </c>
      <c r="P31" s="2">
        <v>0.26</v>
      </c>
      <c r="Q31" s="2">
        <v>33.299999999999997</v>
      </c>
      <c r="R31" s="2">
        <v>66.7</v>
      </c>
      <c r="S31" s="2">
        <v>0</v>
      </c>
      <c r="T31" s="2">
        <v>0</v>
      </c>
      <c r="U31" s="2">
        <v>91.7</v>
      </c>
      <c r="V31" s="2">
        <v>0</v>
      </c>
    </row>
    <row r="32" spans="1:22" x14ac:dyDescent="0.25">
      <c r="A32" s="2" t="s">
        <v>3</v>
      </c>
      <c r="B32" s="2">
        <v>117</v>
      </c>
      <c r="C32" s="2">
        <v>1</v>
      </c>
      <c r="D32" s="2">
        <v>6</v>
      </c>
      <c r="E32" s="2">
        <v>1</v>
      </c>
      <c r="F32" s="2">
        <v>93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23</v>
      </c>
      <c r="M32" s="2">
        <v>12.4</v>
      </c>
      <c r="N32" s="2">
        <v>3.23</v>
      </c>
      <c r="O32" s="2">
        <v>0.33</v>
      </c>
      <c r="P32" s="2">
        <v>0.18</v>
      </c>
      <c r="Q32" s="2">
        <v>25</v>
      </c>
      <c r="R32" s="2">
        <v>33.299999999999997</v>
      </c>
      <c r="S32" s="2">
        <v>41.7</v>
      </c>
      <c r="T32" s="2">
        <v>25</v>
      </c>
      <c r="U32" s="2">
        <v>75</v>
      </c>
      <c r="V32" s="2">
        <v>0</v>
      </c>
    </row>
    <row r="33" spans="1:22" x14ac:dyDescent="0.25">
      <c r="A33" s="2" t="s">
        <v>3</v>
      </c>
      <c r="B33" s="2">
        <v>118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13</v>
      </c>
      <c r="I33" s="2">
        <v>1</v>
      </c>
      <c r="J33" s="2">
        <v>1</v>
      </c>
      <c r="K33" s="2">
        <v>0</v>
      </c>
      <c r="L33" s="2">
        <v>0</v>
      </c>
      <c r="M33" s="2">
        <v>20</v>
      </c>
      <c r="N33" s="2">
        <v>5.37</v>
      </c>
      <c r="O33" s="2">
        <v>0.41</v>
      </c>
      <c r="P33" s="2">
        <v>0.45</v>
      </c>
      <c r="Q33" s="2">
        <v>25</v>
      </c>
      <c r="R33" s="2">
        <v>75</v>
      </c>
      <c r="S33" s="2">
        <v>0</v>
      </c>
      <c r="T33" s="2">
        <v>16.7</v>
      </c>
      <c r="U33" s="2">
        <v>83.3</v>
      </c>
      <c r="V33" s="2">
        <v>0</v>
      </c>
    </row>
    <row r="34" spans="1:22" x14ac:dyDescent="0.25">
      <c r="A34" s="2" t="s">
        <v>3</v>
      </c>
      <c r="B34" s="2">
        <v>123</v>
      </c>
      <c r="C34" s="2">
        <v>0</v>
      </c>
      <c r="D34" s="2">
        <v>0</v>
      </c>
      <c r="E34" s="2">
        <v>1</v>
      </c>
      <c r="F34" s="2">
        <v>18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14.3</v>
      </c>
      <c r="N34" s="2">
        <v>4.8499999999999996</v>
      </c>
      <c r="O34" s="2">
        <v>0.42</v>
      </c>
      <c r="P34" s="2">
        <v>0.22</v>
      </c>
      <c r="Q34" s="2">
        <v>33.299999999999997</v>
      </c>
      <c r="R34" s="2">
        <v>41.7</v>
      </c>
      <c r="S34" s="2">
        <v>25</v>
      </c>
      <c r="T34" s="2">
        <v>16.7</v>
      </c>
      <c r="U34" s="2">
        <v>83.3</v>
      </c>
      <c r="V34" s="2">
        <v>0</v>
      </c>
    </row>
    <row r="35" spans="1:22" x14ac:dyDescent="0.25">
      <c r="A35" s="2" t="s">
        <v>3</v>
      </c>
      <c r="B35" s="2">
        <v>128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15.7</v>
      </c>
      <c r="N35" s="2">
        <v>3.07</v>
      </c>
      <c r="O35" s="2">
        <v>0.34</v>
      </c>
      <c r="P35" s="2">
        <v>0.34</v>
      </c>
      <c r="Q35" s="2">
        <v>8.3000000000000007</v>
      </c>
      <c r="R35" s="2">
        <v>75</v>
      </c>
      <c r="S35" s="2">
        <v>16.7</v>
      </c>
      <c r="T35" s="2">
        <v>83.4</v>
      </c>
      <c r="U35" s="2">
        <v>16.600000000000001</v>
      </c>
      <c r="V35" s="2">
        <v>0</v>
      </c>
    </row>
    <row r="36" spans="1:22" x14ac:dyDescent="0.25">
      <c r="A36" s="2" t="s">
        <v>3</v>
      </c>
      <c r="B36" s="2">
        <v>130</v>
      </c>
      <c r="C36" s="2">
        <v>1</v>
      </c>
      <c r="D36" s="2">
        <v>3</v>
      </c>
      <c r="E36" s="2">
        <v>1</v>
      </c>
      <c r="F36" s="2">
        <v>13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17</v>
      </c>
      <c r="M36" s="2">
        <v>11.2</v>
      </c>
      <c r="N36" s="2">
        <v>2.78</v>
      </c>
      <c r="O36" s="2">
        <v>0.31</v>
      </c>
      <c r="P36" s="2">
        <v>0.13</v>
      </c>
      <c r="Q36" s="2">
        <v>25</v>
      </c>
      <c r="R36" s="2">
        <v>25</v>
      </c>
      <c r="S36" s="2">
        <v>50</v>
      </c>
      <c r="T36" s="2">
        <v>41.7</v>
      </c>
      <c r="U36" s="2">
        <v>50</v>
      </c>
      <c r="V36" s="2">
        <v>0</v>
      </c>
    </row>
    <row r="37" spans="1:22" x14ac:dyDescent="0.25">
      <c r="A37" s="2" t="s">
        <v>3</v>
      </c>
      <c r="B37" s="2">
        <v>135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4</v>
      </c>
      <c r="K37" s="2">
        <v>0</v>
      </c>
      <c r="L37" s="2">
        <v>0</v>
      </c>
      <c r="M37" s="2">
        <v>14.5</v>
      </c>
      <c r="N37" s="2">
        <v>1.5</v>
      </c>
      <c r="O37" s="2">
        <v>0.24</v>
      </c>
      <c r="P37" s="2">
        <v>0.17</v>
      </c>
      <c r="Q37" s="2">
        <v>25</v>
      </c>
      <c r="R37" s="2">
        <v>33.299999999999997</v>
      </c>
      <c r="S37" s="2">
        <v>41.7</v>
      </c>
      <c r="T37" s="2">
        <v>91.7</v>
      </c>
      <c r="U37" s="2">
        <v>8.3000000000000007</v>
      </c>
      <c r="V37" s="2">
        <v>0</v>
      </c>
    </row>
    <row r="38" spans="1:22" x14ac:dyDescent="0.25">
      <c r="A38" s="2" t="s">
        <v>3</v>
      </c>
      <c r="B38" s="2">
        <v>149</v>
      </c>
      <c r="C38" s="2">
        <v>1</v>
      </c>
      <c r="D38" s="2">
        <v>116</v>
      </c>
      <c r="E38" s="2">
        <v>1</v>
      </c>
      <c r="F38" s="2">
        <v>182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13.1</v>
      </c>
      <c r="N38" s="2">
        <v>5.36</v>
      </c>
      <c r="O38" s="2">
        <v>0.48</v>
      </c>
      <c r="P38" s="2">
        <v>0.28999999999999998</v>
      </c>
      <c r="Q38" s="2">
        <v>33.299999999999997</v>
      </c>
      <c r="R38" s="2">
        <v>16.7</v>
      </c>
      <c r="S38" s="2">
        <v>50</v>
      </c>
      <c r="T38" s="2">
        <v>25</v>
      </c>
      <c r="U38" s="2">
        <v>58.3</v>
      </c>
      <c r="V38" s="2">
        <v>8.3000000000000007</v>
      </c>
    </row>
    <row r="39" spans="1:22" x14ac:dyDescent="0.25">
      <c r="A39" s="2" t="s">
        <v>3</v>
      </c>
      <c r="B39" s="2">
        <v>154</v>
      </c>
      <c r="C39" s="2">
        <v>1</v>
      </c>
      <c r="D39" s="2">
        <v>38</v>
      </c>
      <c r="E39" s="2">
        <v>1</v>
      </c>
      <c r="F39" s="2">
        <v>71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15.4</v>
      </c>
      <c r="N39" s="2">
        <v>4.45</v>
      </c>
      <c r="O39" s="2">
        <v>0.42</v>
      </c>
      <c r="P39" s="2">
        <v>0.25</v>
      </c>
      <c r="Q39" s="2">
        <v>33.299999999999997</v>
      </c>
      <c r="R39" s="2">
        <v>25</v>
      </c>
      <c r="S39" s="2">
        <v>41.7</v>
      </c>
      <c r="T39" s="2">
        <v>0</v>
      </c>
      <c r="U39" s="2">
        <v>100</v>
      </c>
      <c r="V39" s="2">
        <v>0</v>
      </c>
    </row>
    <row r="40" spans="1:22" x14ac:dyDescent="0.25">
      <c r="A40" s="2" t="s">
        <v>3</v>
      </c>
      <c r="B40" s="2">
        <v>156</v>
      </c>
      <c r="C40" s="2">
        <v>1</v>
      </c>
      <c r="D40" s="2">
        <v>20</v>
      </c>
      <c r="E40" s="2">
        <v>1</v>
      </c>
      <c r="F40" s="2">
        <v>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10.5</v>
      </c>
      <c r="N40" s="2">
        <v>3.13</v>
      </c>
      <c r="O40" s="2">
        <v>0.25</v>
      </c>
      <c r="P40" s="2">
        <v>0.35</v>
      </c>
      <c r="Q40" s="2">
        <v>66.599999999999994</v>
      </c>
      <c r="R40" s="2">
        <v>16.7</v>
      </c>
      <c r="S40" s="2">
        <v>16.7</v>
      </c>
      <c r="T40" s="2">
        <v>0</v>
      </c>
      <c r="U40" s="2">
        <v>100</v>
      </c>
      <c r="V40" s="2">
        <v>0</v>
      </c>
    </row>
    <row r="41" spans="1:22" x14ac:dyDescent="0.25">
      <c r="A41" s="2" t="s">
        <v>3</v>
      </c>
      <c r="B41" s="2">
        <v>157</v>
      </c>
      <c r="C41" s="2">
        <v>1</v>
      </c>
      <c r="D41" s="2">
        <v>2</v>
      </c>
      <c r="E41" s="2">
        <v>1</v>
      </c>
      <c r="F41" s="2">
        <v>159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23</v>
      </c>
      <c r="M41" s="2">
        <v>14.8</v>
      </c>
      <c r="N41" s="2">
        <v>5.25</v>
      </c>
      <c r="O41" s="2">
        <v>0.46</v>
      </c>
      <c r="P41" s="2">
        <v>0.26</v>
      </c>
      <c r="Q41" s="2">
        <v>8.3000000000000007</v>
      </c>
      <c r="R41" s="2">
        <v>66.7</v>
      </c>
      <c r="S41" s="2">
        <v>25</v>
      </c>
      <c r="T41" s="2">
        <v>33.299999999999997</v>
      </c>
      <c r="U41" s="2">
        <v>58.3</v>
      </c>
      <c r="V41" s="2">
        <v>8.4</v>
      </c>
    </row>
    <row r="42" spans="1:22" x14ac:dyDescent="0.25">
      <c r="A42" s="2" t="s">
        <v>3</v>
      </c>
      <c r="B42" s="2">
        <v>163</v>
      </c>
      <c r="C42" s="2">
        <v>0</v>
      </c>
      <c r="D42" s="2">
        <v>0</v>
      </c>
      <c r="E42" s="2">
        <v>1</v>
      </c>
      <c r="F42" s="2">
        <v>63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99</v>
      </c>
      <c r="M42" s="2">
        <v>16</v>
      </c>
      <c r="N42" s="2">
        <v>3.91</v>
      </c>
      <c r="O42" s="2">
        <v>0.26</v>
      </c>
      <c r="P42" s="2">
        <v>0.21</v>
      </c>
      <c r="Q42" s="2">
        <v>33.299999999999997</v>
      </c>
      <c r="R42" s="2">
        <v>33.299999999999997</v>
      </c>
      <c r="S42" s="2">
        <v>33.4</v>
      </c>
      <c r="T42" s="2">
        <v>16.7</v>
      </c>
      <c r="U42" s="2">
        <v>83.3</v>
      </c>
      <c r="V42" s="2">
        <v>0</v>
      </c>
    </row>
    <row r="43" spans="1:22" x14ac:dyDescent="0.25">
      <c r="A43" s="2" t="s">
        <v>3</v>
      </c>
      <c r="B43" s="2">
        <v>170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14.6</v>
      </c>
      <c r="N43" s="2">
        <v>1.98</v>
      </c>
      <c r="O43" s="2">
        <v>0.1</v>
      </c>
      <c r="P43" s="2">
        <v>0.09</v>
      </c>
      <c r="Q43" s="2">
        <v>0</v>
      </c>
      <c r="R43" s="2">
        <v>50</v>
      </c>
      <c r="S43" s="2">
        <v>50</v>
      </c>
      <c r="T43" s="2">
        <v>33.299999999999997</v>
      </c>
      <c r="U43" s="2">
        <v>66.7</v>
      </c>
      <c r="V43" s="2">
        <v>0</v>
      </c>
    </row>
    <row r="44" spans="1:22" x14ac:dyDescent="0.25">
      <c r="A44" s="2" t="s">
        <v>3</v>
      </c>
      <c r="B44" s="2" t="s">
        <v>4</v>
      </c>
      <c r="C44" s="2">
        <v>0</v>
      </c>
      <c r="D44" s="2">
        <v>0</v>
      </c>
      <c r="E44" s="2">
        <v>1</v>
      </c>
      <c r="F44" s="2">
        <v>20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12.2</v>
      </c>
      <c r="N44" s="2">
        <v>2.8</v>
      </c>
      <c r="O44" s="2">
        <v>0.36</v>
      </c>
      <c r="P44" s="2">
        <v>0.32</v>
      </c>
      <c r="Q44" s="2">
        <v>16.7</v>
      </c>
      <c r="R44" s="2">
        <v>50</v>
      </c>
      <c r="S44" s="2">
        <v>33.299999999999997</v>
      </c>
      <c r="T44" s="2">
        <v>50</v>
      </c>
      <c r="U44" s="2">
        <v>50</v>
      </c>
      <c r="V44" s="2">
        <v>0</v>
      </c>
    </row>
    <row r="45" spans="1:22" x14ac:dyDescent="0.25">
      <c r="A45" s="2" t="s">
        <v>3</v>
      </c>
      <c r="B45" s="2" t="s">
        <v>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18.100000000000001</v>
      </c>
      <c r="N45" s="2">
        <v>2.0499999999999998</v>
      </c>
      <c r="O45" s="2">
        <v>0.36</v>
      </c>
      <c r="P45" s="2">
        <v>0.36</v>
      </c>
      <c r="Q45" s="2">
        <v>8.3000000000000007</v>
      </c>
      <c r="R45" s="2">
        <v>91.7</v>
      </c>
      <c r="S45" s="2">
        <v>0</v>
      </c>
      <c r="T45" s="2">
        <v>8.3000000000000007</v>
      </c>
      <c r="U45" s="2">
        <v>91.7</v>
      </c>
      <c r="V45" s="2">
        <v>0</v>
      </c>
    </row>
    <row r="46" spans="1:22" x14ac:dyDescent="0.25">
      <c r="A46" s="2" t="s">
        <v>3</v>
      </c>
      <c r="B46" s="2" t="s">
        <v>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2</v>
      </c>
      <c r="K46" s="2">
        <v>0</v>
      </c>
      <c r="L46" s="2">
        <v>0</v>
      </c>
      <c r="M46" s="2">
        <v>17.5</v>
      </c>
      <c r="N46" s="2">
        <v>2.88</v>
      </c>
      <c r="O46" s="2">
        <v>0.46</v>
      </c>
      <c r="P46" s="2">
        <v>0.1</v>
      </c>
      <c r="Q46" s="2">
        <v>8.3000000000000007</v>
      </c>
      <c r="R46" s="2">
        <v>25</v>
      </c>
      <c r="S46" s="2">
        <v>66.7</v>
      </c>
      <c r="T46" s="2">
        <v>91.7</v>
      </c>
      <c r="U46" s="2">
        <v>8.3000000000000007</v>
      </c>
      <c r="V46" s="2">
        <v>0</v>
      </c>
    </row>
    <row r="47" spans="1:22" x14ac:dyDescent="0.25">
      <c r="A47" s="2" t="s">
        <v>3</v>
      </c>
      <c r="B47" s="2" t="s">
        <v>7</v>
      </c>
      <c r="C47" s="2">
        <v>0</v>
      </c>
      <c r="D47" s="2">
        <v>0</v>
      </c>
      <c r="E47" s="2">
        <v>1</v>
      </c>
      <c r="F47" s="2">
        <v>50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13.5</v>
      </c>
      <c r="N47" s="2">
        <v>4.7300000000000004</v>
      </c>
      <c r="O47" s="2">
        <v>0.19</v>
      </c>
      <c r="P47" s="2">
        <v>0.28999999999999998</v>
      </c>
      <c r="Q47" s="2">
        <v>41.7</v>
      </c>
      <c r="R47" s="2">
        <v>25</v>
      </c>
      <c r="S47" s="2">
        <v>33.299999999999997</v>
      </c>
      <c r="T47" s="2">
        <v>0</v>
      </c>
      <c r="U47" s="2">
        <v>50</v>
      </c>
      <c r="V47" s="2">
        <v>50</v>
      </c>
    </row>
    <row r="48" spans="1:22" x14ac:dyDescent="0.25">
      <c r="A48" s="2" t="s">
        <v>3</v>
      </c>
      <c r="B48" s="2" t="s">
        <v>8</v>
      </c>
      <c r="C48" s="2">
        <v>0</v>
      </c>
      <c r="D48" s="2">
        <v>0</v>
      </c>
      <c r="E48" s="2">
        <v>1</v>
      </c>
      <c r="F48" s="2">
        <v>46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14.7</v>
      </c>
      <c r="N48" s="2">
        <v>2.82</v>
      </c>
      <c r="O48" s="2">
        <v>0.22</v>
      </c>
      <c r="P48" s="2">
        <v>0.57999999999999996</v>
      </c>
      <c r="Q48" s="2">
        <v>66.7</v>
      </c>
      <c r="R48" s="2">
        <v>33.299999999999997</v>
      </c>
      <c r="S48" s="2">
        <v>0</v>
      </c>
      <c r="T48" s="2">
        <v>16.7</v>
      </c>
      <c r="U48" s="2">
        <v>83.3</v>
      </c>
      <c r="V48" s="2">
        <v>0</v>
      </c>
    </row>
    <row r="49" spans="1:22" x14ac:dyDescent="0.25">
      <c r="A49" s="2" t="s">
        <v>9</v>
      </c>
      <c r="B49" s="2">
        <v>1</v>
      </c>
      <c r="C49" s="2">
        <v>0</v>
      </c>
      <c r="D49" s="2">
        <v>0</v>
      </c>
      <c r="E49" s="2">
        <v>1</v>
      </c>
      <c r="F49" s="2">
        <v>24</v>
      </c>
      <c r="G49" s="2">
        <v>1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13.5</v>
      </c>
      <c r="N49" s="2">
        <v>5.93</v>
      </c>
      <c r="O49" s="2">
        <v>0.4</v>
      </c>
      <c r="P49" s="2">
        <v>0.36</v>
      </c>
      <c r="Q49" s="2">
        <v>25</v>
      </c>
      <c r="R49" s="2">
        <v>58.3</v>
      </c>
      <c r="S49" s="2">
        <v>16.7</v>
      </c>
      <c r="T49" s="2">
        <v>8.3000000000000007</v>
      </c>
      <c r="U49" s="2">
        <v>91.7</v>
      </c>
      <c r="V49" s="2">
        <v>0</v>
      </c>
    </row>
    <row r="50" spans="1:22" x14ac:dyDescent="0.25">
      <c r="A50" s="2" t="s">
        <v>9</v>
      </c>
      <c r="B50" s="2">
        <v>4</v>
      </c>
      <c r="C50" s="2">
        <v>0</v>
      </c>
      <c r="D50" s="2">
        <v>0</v>
      </c>
      <c r="E50" s="2">
        <v>1</v>
      </c>
      <c r="F50" s="2">
        <v>75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13.4</v>
      </c>
      <c r="N50" s="2">
        <v>2.2799999999999998</v>
      </c>
      <c r="O50" s="2">
        <v>0.16</v>
      </c>
      <c r="P50" s="2">
        <v>0.4</v>
      </c>
      <c r="Q50" s="2">
        <v>66.7</v>
      </c>
      <c r="R50" s="2">
        <v>33.299999999999997</v>
      </c>
      <c r="S50" s="2">
        <v>0</v>
      </c>
      <c r="T50" s="2">
        <v>8.3000000000000007</v>
      </c>
      <c r="U50" s="2">
        <v>91.7</v>
      </c>
      <c r="V50" s="2">
        <v>0</v>
      </c>
    </row>
    <row r="51" spans="1:22" x14ac:dyDescent="0.25">
      <c r="A51" s="2" t="s">
        <v>9</v>
      </c>
      <c r="B51" s="2">
        <v>17</v>
      </c>
      <c r="C51" s="2">
        <v>0</v>
      </c>
      <c r="D51" s="2">
        <v>0</v>
      </c>
      <c r="E51" s="2">
        <v>1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17.100000000000001</v>
      </c>
      <c r="N51" s="2">
        <v>2.21</v>
      </c>
      <c r="O51" s="2">
        <v>0.34</v>
      </c>
      <c r="P51" s="2">
        <v>0.55000000000000004</v>
      </c>
      <c r="Q51" s="2">
        <v>8.3000000000000007</v>
      </c>
      <c r="R51" s="2">
        <v>83.4</v>
      </c>
      <c r="S51" s="2">
        <v>8.3000000000000007</v>
      </c>
      <c r="T51" s="2">
        <v>25</v>
      </c>
      <c r="U51" s="2">
        <v>75</v>
      </c>
      <c r="V51" s="2">
        <v>0</v>
      </c>
    </row>
    <row r="52" spans="1:22" x14ac:dyDescent="0.25">
      <c r="A52" s="2" t="s">
        <v>9</v>
      </c>
      <c r="B52" s="2">
        <v>20</v>
      </c>
      <c r="C52" s="2">
        <v>0</v>
      </c>
      <c r="D52" s="2">
        <v>0</v>
      </c>
      <c r="E52" s="2">
        <v>1</v>
      </c>
      <c r="F52" s="2">
        <v>72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13.4</v>
      </c>
      <c r="N52" s="2">
        <v>4.3499999999999996</v>
      </c>
      <c r="O52" s="2">
        <v>0.25</v>
      </c>
      <c r="P52" s="2">
        <v>0.28000000000000003</v>
      </c>
      <c r="Q52" s="2">
        <v>58.3</v>
      </c>
      <c r="R52" s="2">
        <v>16.7</v>
      </c>
      <c r="S52" s="2">
        <v>25</v>
      </c>
      <c r="T52" s="2">
        <v>8.3000000000000007</v>
      </c>
      <c r="U52" s="2">
        <v>91.7</v>
      </c>
      <c r="V52" s="2">
        <v>0</v>
      </c>
    </row>
    <row r="53" spans="1:22" x14ac:dyDescent="0.25">
      <c r="A53" s="2" t="s">
        <v>9</v>
      </c>
      <c r="B53" s="2">
        <v>25</v>
      </c>
      <c r="C53" s="2">
        <v>1</v>
      </c>
      <c r="D53" s="2">
        <v>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15.7</v>
      </c>
      <c r="N53" s="2">
        <v>1.03</v>
      </c>
      <c r="O53" s="2">
        <v>0.23</v>
      </c>
      <c r="P53" s="2">
        <v>0.33</v>
      </c>
      <c r="Q53" s="2">
        <v>16.7</v>
      </c>
      <c r="R53" s="2">
        <v>75</v>
      </c>
      <c r="S53" s="2">
        <v>8.3000000000000007</v>
      </c>
      <c r="T53" s="2">
        <v>0</v>
      </c>
      <c r="U53" s="2">
        <v>100</v>
      </c>
      <c r="V53" s="2">
        <v>0</v>
      </c>
    </row>
    <row r="54" spans="1:22" x14ac:dyDescent="0.25">
      <c r="A54" s="2" t="s">
        <v>9</v>
      </c>
      <c r="B54" s="2">
        <v>29</v>
      </c>
      <c r="C54" s="2">
        <v>0</v>
      </c>
      <c r="D54" s="2">
        <v>0</v>
      </c>
      <c r="E54" s="2">
        <v>1</v>
      </c>
      <c r="F54" s="2">
        <v>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23.2</v>
      </c>
      <c r="N54" s="2">
        <v>2.73</v>
      </c>
      <c r="O54" s="2">
        <v>0.24</v>
      </c>
      <c r="P54" s="2">
        <v>0.19</v>
      </c>
      <c r="Q54" s="2">
        <v>25</v>
      </c>
      <c r="R54" s="2">
        <v>41.7</v>
      </c>
      <c r="S54" s="2">
        <v>33.299999999999997</v>
      </c>
      <c r="T54" s="2">
        <v>8.3000000000000007</v>
      </c>
      <c r="U54" s="2">
        <v>83.3</v>
      </c>
      <c r="V54" s="2">
        <v>8.4</v>
      </c>
    </row>
    <row r="55" spans="1:22" x14ac:dyDescent="0.25">
      <c r="A55" s="4" t="s">
        <v>9</v>
      </c>
      <c r="B55" s="4">
        <v>33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13.1</v>
      </c>
      <c r="N55" s="2">
        <v>1.9</v>
      </c>
      <c r="O55" s="2">
        <v>0.28999999999999998</v>
      </c>
      <c r="P55" s="2">
        <v>0.12</v>
      </c>
      <c r="Q55" s="2">
        <v>25</v>
      </c>
      <c r="R55" s="2">
        <v>33.299999999999997</v>
      </c>
      <c r="S55" s="2">
        <v>41.7</v>
      </c>
      <c r="T55" s="2">
        <v>8.3000000000000007</v>
      </c>
      <c r="U55" s="2">
        <v>91.7</v>
      </c>
      <c r="V55" s="2">
        <v>0</v>
      </c>
    </row>
    <row r="56" spans="1:22" x14ac:dyDescent="0.25">
      <c r="A56" s="2" t="s">
        <v>9</v>
      </c>
      <c r="B56" s="2">
        <v>36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25.7</v>
      </c>
      <c r="N56" s="2">
        <v>1.85</v>
      </c>
      <c r="O56" s="2">
        <v>0.14000000000000001</v>
      </c>
      <c r="P56" s="2">
        <v>0.16</v>
      </c>
      <c r="Q56" s="2">
        <v>41.7</v>
      </c>
      <c r="R56" s="2">
        <v>50</v>
      </c>
      <c r="S56" s="2">
        <v>8.3000000000000007</v>
      </c>
      <c r="T56" s="2">
        <v>8.3000000000000007</v>
      </c>
      <c r="U56" s="2">
        <v>75</v>
      </c>
      <c r="V56" s="2">
        <v>8.3000000000000007</v>
      </c>
    </row>
    <row r="57" spans="1:22" x14ac:dyDescent="0.25">
      <c r="A57" s="2" t="s">
        <v>9</v>
      </c>
      <c r="B57" s="2">
        <v>39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12.5</v>
      </c>
      <c r="N57" s="2">
        <v>0.86</v>
      </c>
      <c r="O57" s="2">
        <v>0.28999999999999998</v>
      </c>
      <c r="P57" s="2">
        <v>0.12</v>
      </c>
      <c r="Q57" s="2">
        <v>0</v>
      </c>
      <c r="R57" s="2">
        <v>0</v>
      </c>
      <c r="S57" s="2">
        <v>100</v>
      </c>
      <c r="T57" s="2">
        <v>91.7</v>
      </c>
      <c r="U57" s="2">
        <v>0</v>
      </c>
      <c r="V57" s="2">
        <v>0</v>
      </c>
    </row>
    <row r="58" spans="1:22" x14ac:dyDescent="0.25">
      <c r="A58" s="2" t="s">
        <v>9</v>
      </c>
      <c r="B58" s="2">
        <v>40</v>
      </c>
      <c r="C58" s="2">
        <v>0</v>
      </c>
      <c r="D58" s="2">
        <v>0</v>
      </c>
      <c r="E58" s="2">
        <v>1</v>
      </c>
      <c r="F58" s="2">
        <v>86</v>
      </c>
      <c r="G58" s="2">
        <v>1</v>
      </c>
      <c r="H58" s="2">
        <v>7</v>
      </c>
      <c r="I58" s="2">
        <v>0</v>
      </c>
      <c r="J58" s="2">
        <v>0</v>
      </c>
      <c r="K58" s="2">
        <v>0</v>
      </c>
      <c r="L58" s="2">
        <v>0</v>
      </c>
      <c r="M58" s="2">
        <v>15.4</v>
      </c>
      <c r="N58" s="2">
        <v>6.12</v>
      </c>
      <c r="O58" s="2">
        <v>0.32</v>
      </c>
      <c r="P58" s="2">
        <v>0.44</v>
      </c>
      <c r="Q58" s="2">
        <v>50</v>
      </c>
      <c r="R58" s="2">
        <v>33.299999999999997</v>
      </c>
      <c r="S58" s="2">
        <v>16.7</v>
      </c>
      <c r="T58" s="2">
        <v>0</v>
      </c>
      <c r="U58" s="2">
        <v>91.7</v>
      </c>
      <c r="V58" s="2">
        <v>8.3000000000000007</v>
      </c>
    </row>
    <row r="59" spans="1:22" x14ac:dyDescent="0.25">
      <c r="A59" s="2" t="s">
        <v>9</v>
      </c>
      <c r="B59" s="2">
        <v>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16</v>
      </c>
      <c r="I59" s="2">
        <v>0</v>
      </c>
      <c r="J59" s="2">
        <v>0</v>
      </c>
      <c r="K59" s="2">
        <v>0</v>
      </c>
      <c r="L59" s="2">
        <v>0</v>
      </c>
      <c r="M59" s="2">
        <v>19.2</v>
      </c>
      <c r="N59" s="2">
        <v>3.09</v>
      </c>
      <c r="O59" s="2">
        <v>0.27</v>
      </c>
      <c r="P59" s="2">
        <v>0.24</v>
      </c>
      <c r="Q59" s="2">
        <v>33.299999999999997</v>
      </c>
      <c r="R59" s="2">
        <v>33.299999999999997</v>
      </c>
      <c r="S59" s="2">
        <v>33.4</v>
      </c>
      <c r="T59" s="2">
        <v>0</v>
      </c>
      <c r="U59" s="2">
        <v>100</v>
      </c>
      <c r="V59" s="2">
        <v>0</v>
      </c>
    </row>
    <row r="60" spans="1:22" x14ac:dyDescent="0.25">
      <c r="A60" s="2" t="s">
        <v>9</v>
      </c>
      <c r="B60" s="2">
        <v>52</v>
      </c>
      <c r="C60" s="2">
        <v>0</v>
      </c>
      <c r="D60" s="2">
        <v>0</v>
      </c>
      <c r="E60" s="2">
        <v>1</v>
      </c>
      <c r="F60" s="2">
        <v>1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14.3</v>
      </c>
      <c r="N60" s="2">
        <v>2.0299999999999998</v>
      </c>
      <c r="O60" s="2">
        <v>0.24</v>
      </c>
      <c r="P60" s="2">
        <v>0.5</v>
      </c>
      <c r="Q60" s="2">
        <v>16.7</v>
      </c>
      <c r="R60" s="2">
        <v>83.3</v>
      </c>
      <c r="S60" s="2">
        <v>0</v>
      </c>
      <c r="T60" s="2">
        <v>16.7</v>
      </c>
      <c r="U60" s="2">
        <v>83.3</v>
      </c>
      <c r="V60" s="2">
        <v>0</v>
      </c>
    </row>
    <row r="61" spans="1:22" x14ac:dyDescent="0.25">
      <c r="A61" s="2" t="s">
        <v>9</v>
      </c>
      <c r="B61" s="2">
        <v>56</v>
      </c>
      <c r="C61" s="2">
        <v>0</v>
      </c>
      <c r="D61" s="2">
        <v>0</v>
      </c>
      <c r="E61" s="2">
        <v>1</v>
      </c>
      <c r="F61" s="2">
        <v>17</v>
      </c>
      <c r="G61" s="2">
        <v>1</v>
      </c>
      <c r="H61" s="2">
        <v>94</v>
      </c>
      <c r="I61" s="2">
        <v>0</v>
      </c>
      <c r="J61" s="2">
        <v>0</v>
      </c>
      <c r="K61" s="2">
        <v>0</v>
      </c>
      <c r="L61" s="2">
        <v>0</v>
      </c>
      <c r="M61" s="2">
        <v>18</v>
      </c>
      <c r="N61" s="2">
        <v>2.86</v>
      </c>
      <c r="O61" s="2">
        <v>0.28999999999999998</v>
      </c>
      <c r="P61" s="2">
        <v>0.27</v>
      </c>
      <c r="Q61" s="2">
        <v>25</v>
      </c>
      <c r="R61" s="2">
        <v>50</v>
      </c>
      <c r="S61" s="2">
        <v>25</v>
      </c>
      <c r="T61" s="2">
        <v>0</v>
      </c>
      <c r="U61" s="2">
        <v>91.7</v>
      </c>
      <c r="V61" s="2">
        <v>8.3000000000000007</v>
      </c>
    </row>
    <row r="62" spans="1:22" x14ac:dyDescent="0.25">
      <c r="A62" s="2" t="s">
        <v>9</v>
      </c>
      <c r="B62" s="2">
        <v>57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17</v>
      </c>
      <c r="K62" s="2">
        <v>0</v>
      </c>
      <c r="L62" s="2">
        <v>0</v>
      </c>
      <c r="M62" s="2">
        <v>20</v>
      </c>
      <c r="N62" s="2">
        <v>1.43</v>
      </c>
      <c r="O62" s="2">
        <v>0.28000000000000003</v>
      </c>
      <c r="P62" s="2">
        <v>0.39</v>
      </c>
      <c r="Q62" s="2">
        <v>25</v>
      </c>
      <c r="R62" s="2">
        <v>75</v>
      </c>
      <c r="S62" s="2">
        <v>0</v>
      </c>
      <c r="T62" s="2">
        <v>33.299999999999997</v>
      </c>
      <c r="U62" s="2">
        <v>66.7</v>
      </c>
      <c r="V62" s="2">
        <v>0</v>
      </c>
    </row>
    <row r="63" spans="1:22" x14ac:dyDescent="0.25">
      <c r="A63" s="2" t="s">
        <v>9</v>
      </c>
      <c r="B63" s="2">
        <v>65</v>
      </c>
      <c r="C63" s="2">
        <v>0</v>
      </c>
      <c r="D63" s="2">
        <v>0</v>
      </c>
      <c r="E63" s="2">
        <v>1</v>
      </c>
      <c r="F63" s="2">
        <v>16</v>
      </c>
      <c r="G63" s="2">
        <v>1</v>
      </c>
      <c r="H63" s="2">
        <v>3</v>
      </c>
      <c r="I63" s="2">
        <v>0</v>
      </c>
      <c r="J63" s="2">
        <v>0</v>
      </c>
      <c r="K63" s="2">
        <v>0</v>
      </c>
      <c r="L63" s="2">
        <v>0</v>
      </c>
      <c r="M63" s="2">
        <v>13.9</v>
      </c>
      <c r="N63" s="2">
        <v>1.8</v>
      </c>
      <c r="O63" s="2">
        <v>0.23</v>
      </c>
      <c r="P63" s="2">
        <v>0.4</v>
      </c>
      <c r="Q63" s="2">
        <v>41.7</v>
      </c>
      <c r="R63" s="2">
        <v>58.3</v>
      </c>
      <c r="S63" s="2">
        <v>0</v>
      </c>
      <c r="T63" s="2">
        <v>0</v>
      </c>
      <c r="U63" s="2">
        <v>100</v>
      </c>
      <c r="V63" s="2">
        <v>0</v>
      </c>
    </row>
    <row r="64" spans="1:22" x14ac:dyDescent="0.25">
      <c r="A64" s="2" t="s">
        <v>9</v>
      </c>
      <c r="B64" s="2">
        <v>73</v>
      </c>
      <c r="C64" s="2">
        <v>0</v>
      </c>
      <c r="D64" s="2">
        <v>0</v>
      </c>
      <c r="E64" s="2">
        <v>1</v>
      </c>
      <c r="F64" s="2">
        <v>2</v>
      </c>
      <c r="G64" s="2">
        <v>1</v>
      </c>
      <c r="H64" s="2">
        <v>3</v>
      </c>
      <c r="I64" s="2">
        <v>1</v>
      </c>
      <c r="J64" s="2">
        <v>4</v>
      </c>
      <c r="K64" s="2">
        <v>0</v>
      </c>
      <c r="L64" s="2">
        <v>0</v>
      </c>
      <c r="M64" s="2">
        <v>14.9</v>
      </c>
      <c r="N64" s="2">
        <v>2.82</v>
      </c>
      <c r="O64" s="2">
        <v>0.48</v>
      </c>
      <c r="P64" s="2">
        <v>0.38</v>
      </c>
      <c r="Q64" s="2">
        <v>16.600000000000001</v>
      </c>
      <c r="R64" s="2">
        <v>83.4</v>
      </c>
      <c r="S64" s="2">
        <v>0</v>
      </c>
      <c r="T64" s="2">
        <v>25</v>
      </c>
      <c r="U64" s="2">
        <v>75</v>
      </c>
      <c r="V64" s="2">
        <v>0</v>
      </c>
    </row>
    <row r="65" spans="1:22" x14ac:dyDescent="0.25">
      <c r="A65" s="2" t="s">
        <v>9</v>
      </c>
      <c r="B65" s="2">
        <v>77</v>
      </c>
      <c r="C65" s="2">
        <v>0</v>
      </c>
      <c r="D65" s="2">
        <v>0</v>
      </c>
      <c r="E65" s="2">
        <v>1</v>
      </c>
      <c r="F65" s="2">
        <v>4</v>
      </c>
      <c r="G65" s="2">
        <v>1</v>
      </c>
      <c r="H65" s="2">
        <v>62</v>
      </c>
      <c r="I65" s="2">
        <v>1</v>
      </c>
      <c r="J65" s="2">
        <v>7</v>
      </c>
      <c r="K65" s="2">
        <v>0</v>
      </c>
      <c r="L65" s="2">
        <v>0</v>
      </c>
      <c r="M65" s="2">
        <v>21.2</v>
      </c>
      <c r="N65" s="2">
        <v>2.98</v>
      </c>
      <c r="O65" s="2">
        <v>0.33</v>
      </c>
      <c r="P65" s="2">
        <v>0.44</v>
      </c>
      <c r="Q65" s="2">
        <v>50</v>
      </c>
      <c r="R65" s="2">
        <v>33.299999999999997</v>
      </c>
      <c r="S65" s="2">
        <v>16.7</v>
      </c>
      <c r="T65" s="2">
        <v>0</v>
      </c>
      <c r="U65" s="2">
        <v>100</v>
      </c>
      <c r="V65" s="2">
        <v>0</v>
      </c>
    </row>
    <row r="66" spans="1:22" x14ac:dyDescent="0.25">
      <c r="A66" s="2" t="s">
        <v>9</v>
      </c>
      <c r="B66" s="2">
        <v>80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6</v>
      </c>
      <c r="M66" s="2">
        <v>18.3</v>
      </c>
      <c r="N66" s="2">
        <v>3.6</v>
      </c>
      <c r="O66" s="2">
        <v>0.28000000000000003</v>
      </c>
      <c r="P66" s="2">
        <v>0.1</v>
      </c>
      <c r="Q66" s="2">
        <v>0</v>
      </c>
      <c r="R66" s="2">
        <v>50</v>
      </c>
      <c r="S66" s="2">
        <v>50</v>
      </c>
      <c r="T66" s="2">
        <v>41.7</v>
      </c>
      <c r="U66" s="2">
        <v>58.3</v>
      </c>
      <c r="V66" s="2">
        <v>0</v>
      </c>
    </row>
    <row r="67" spans="1:22" x14ac:dyDescent="0.25">
      <c r="A67" s="2" t="s">
        <v>9</v>
      </c>
      <c r="B67" s="2">
        <v>82</v>
      </c>
      <c r="C67" s="2">
        <v>0</v>
      </c>
      <c r="D67" s="2">
        <v>0</v>
      </c>
      <c r="E67" s="2">
        <v>1</v>
      </c>
      <c r="F67" s="2">
        <v>56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52</v>
      </c>
      <c r="M67" s="2">
        <v>17.899999999999999</v>
      </c>
      <c r="N67" s="2">
        <v>4.03</v>
      </c>
      <c r="O67" s="2">
        <v>0.35</v>
      </c>
      <c r="P67" s="2">
        <v>0.33</v>
      </c>
      <c r="Q67" s="2">
        <v>33.299999999999997</v>
      </c>
      <c r="R67" s="2">
        <v>41.7</v>
      </c>
      <c r="S67" s="2">
        <v>25</v>
      </c>
      <c r="T67" s="2">
        <v>0</v>
      </c>
      <c r="U67" s="2">
        <v>100</v>
      </c>
      <c r="V67" s="2">
        <v>0</v>
      </c>
    </row>
    <row r="68" spans="1:22" x14ac:dyDescent="0.25">
      <c r="A68" s="2" t="s">
        <v>9</v>
      </c>
      <c r="B68" s="2">
        <v>101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9</v>
      </c>
      <c r="K68" s="2">
        <v>0</v>
      </c>
      <c r="L68" s="2">
        <v>0</v>
      </c>
      <c r="M68" s="2">
        <v>17.7</v>
      </c>
      <c r="N68" s="2">
        <v>2.16</v>
      </c>
      <c r="O68" s="2">
        <v>0.2</v>
      </c>
      <c r="P68" s="2">
        <v>0.15</v>
      </c>
      <c r="Q68" s="2">
        <v>25</v>
      </c>
      <c r="R68" s="2">
        <v>41.7</v>
      </c>
      <c r="S68" s="2">
        <v>33.299999999999997</v>
      </c>
      <c r="T68" s="2">
        <v>8.3000000000000007</v>
      </c>
      <c r="U68" s="2">
        <v>91.7</v>
      </c>
      <c r="V68" s="2">
        <v>0</v>
      </c>
    </row>
    <row r="69" spans="1:22" x14ac:dyDescent="0.25">
      <c r="A69" s="2" t="s">
        <v>9</v>
      </c>
      <c r="B69" s="2">
        <v>103</v>
      </c>
      <c r="C69" s="2">
        <v>1</v>
      </c>
      <c r="D69" s="2">
        <v>37</v>
      </c>
      <c r="E69" s="2">
        <v>1</v>
      </c>
      <c r="F69" s="2">
        <v>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15.6</v>
      </c>
      <c r="N69" s="2">
        <v>2.4300000000000002</v>
      </c>
      <c r="O69" s="2">
        <v>0.19</v>
      </c>
      <c r="P69" s="2">
        <v>0.28999999999999998</v>
      </c>
      <c r="Q69" s="2">
        <v>41.7</v>
      </c>
      <c r="R69" s="2">
        <v>33.299999999999997</v>
      </c>
      <c r="S69" s="2">
        <v>25</v>
      </c>
      <c r="T69" s="2">
        <v>8.3000000000000007</v>
      </c>
      <c r="U69" s="2">
        <v>91.7</v>
      </c>
      <c r="V69" s="2">
        <v>0</v>
      </c>
    </row>
    <row r="70" spans="1:22" x14ac:dyDescent="0.25">
      <c r="A70" s="2" t="s">
        <v>9</v>
      </c>
      <c r="B70" s="2">
        <v>105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12.7</v>
      </c>
      <c r="N70" s="2">
        <v>2.33</v>
      </c>
      <c r="O70" s="2">
        <v>0.13</v>
      </c>
      <c r="P70" s="2">
        <v>0.45</v>
      </c>
      <c r="Q70" s="2">
        <v>75</v>
      </c>
      <c r="R70" s="2">
        <v>25</v>
      </c>
      <c r="S70" s="2">
        <v>0</v>
      </c>
      <c r="T70" s="2">
        <v>0</v>
      </c>
      <c r="U70" s="2">
        <v>91.7</v>
      </c>
      <c r="V70" s="2">
        <v>8.3000000000000007</v>
      </c>
    </row>
    <row r="71" spans="1:22" x14ac:dyDescent="0.25">
      <c r="A71" s="2" t="s">
        <v>9</v>
      </c>
      <c r="B71" s="2">
        <v>113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19.600000000000001</v>
      </c>
      <c r="N71" s="2">
        <v>1.26</v>
      </c>
      <c r="O71" s="2">
        <v>0.2</v>
      </c>
      <c r="P71" s="2">
        <v>0.32</v>
      </c>
      <c r="Q71" s="2">
        <v>8.3000000000000007</v>
      </c>
      <c r="R71" s="2">
        <v>91.7</v>
      </c>
      <c r="S71" s="2">
        <v>0</v>
      </c>
      <c r="T71" s="2">
        <v>33.299999999999997</v>
      </c>
      <c r="U71" s="2">
        <v>66.7</v>
      </c>
      <c r="V71" s="2">
        <v>0</v>
      </c>
    </row>
    <row r="72" spans="1:22" x14ac:dyDescent="0.25">
      <c r="A72" s="2" t="s">
        <v>9</v>
      </c>
      <c r="B72" s="2">
        <v>119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9</v>
      </c>
      <c r="I72" s="2">
        <v>0</v>
      </c>
      <c r="J72" s="2">
        <v>0</v>
      </c>
      <c r="K72" s="2">
        <v>0</v>
      </c>
      <c r="L72" s="2">
        <v>0</v>
      </c>
      <c r="M72" s="2">
        <v>19</v>
      </c>
      <c r="N72" s="2">
        <v>2.94</v>
      </c>
      <c r="O72" s="2">
        <v>0.43</v>
      </c>
      <c r="P72" s="2">
        <v>0.26</v>
      </c>
      <c r="Q72" s="2">
        <v>8.3000000000000007</v>
      </c>
      <c r="R72" s="2">
        <v>75</v>
      </c>
      <c r="S72" s="2">
        <v>16.7</v>
      </c>
      <c r="T72" s="2">
        <v>75</v>
      </c>
      <c r="U72" s="2">
        <v>25</v>
      </c>
      <c r="V72" s="2">
        <v>0</v>
      </c>
    </row>
    <row r="73" spans="1:22" x14ac:dyDescent="0.25">
      <c r="A73" s="2" t="s">
        <v>9</v>
      </c>
      <c r="B73" s="2">
        <v>120</v>
      </c>
      <c r="C73" s="2">
        <v>0</v>
      </c>
      <c r="D73" s="2">
        <v>0</v>
      </c>
      <c r="E73" s="2">
        <v>1</v>
      </c>
      <c r="F73" s="2">
        <v>44</v>
      </c>
      <c r="G73" s="2">
        <v>1</v>
      </c>
      <c r="H73" s="2">
        <v>10</v>
      </c>
      <c r="I73" s="2">
        <v>0</v>
      </c>
      <c r="J73" s="2">
        <v>0</v>
      </c>
      <c r="K73" s="2">
        <v>0</v>
      </c>
      <c r="L73" s="2">
        <v>0</v>
      </c>
      <c r="M73" s="2">
        <v>14.2</v>
      </c>
      <c r="N73" s="2">
        <v>4.3099999999999996</v>
      </c>
      <c r="O73" s="2">
        <v>0.26</v>
      </c>
      <c r="P73" s="2">
        <v>0.28999999999999998</v>
      </c>
      <c r="Q73" s="2">
        <v>25</v>
      </c>
      <c r="R73" s="2">
        <v>50</v>
      </c>
      <c r="S73" s="2">
        <v>25</v>
      </c>
      <c r="T73" s="2">
        <v>33.299999999999997</v>
      </c>
      <c r="U73" s="2">
        <v>66.7</v>
      </c>
      <c r="V73" s="2">
        <v>0</v>
      </c>
    </row>
    <row r="74" spans="1:22" x14ac:dyDescent="0.25">
      <c r="A74" s="2" t="s">
        <v>9</v>
      </c>
      <c r="B74" s="2">
        <v>129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0</v>
      </c>
      <c r="L74" s="2">
        <v>0</v>
      </c>
      <c r="M74" s="2">
        <v>16.899999999999999</v>
      </c>
      <c r="N74" s="2">
        <v>1.19</v>
      </c>
      <c r="O74" s="2">
        <v>0.41</v>
      </c>
      <c r="P74" s="2">
        <v>0.4</v>
      </c>
      <c r="Q74" s="2">
        <v>8.3000000000000007</v>
      </c>
      <c r="R74" s="2">
        <v>83.3</v>
      </c>
      <c r="S74" s="2">
        <v>8.4</v>
      </c>
      <c r="T74" s="2">
        <v>0</v>
      </c>
      <c r="U74" s="2">
        <v>100</v>
      </c>
      <c r="V74" s="2">
        <v>0</v>
      </c>
    </row>
    <row r="75" spans="1:22" x14ac:dyDescent="0.25">
      <c r="A75" s="2" t="s">
        <v>9</v>
      </c>
      <c r="B75" s="2">
        <v>150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17.100000000000001</v>
      </c>
      <c r="N75" s="2">
        <v>2.0299999999999998</v>
      </c>
      <c r="O75" s="2">
        <v>0.17</v>
      </c>
      <c r="P75" s="2">
        <v>0.19</v>
      </c>
      <c r="Q75" s="2">
        <v>50</v>
      </c>
      <c r="R75" s="2">
        <v>41.7</v>
      </c>
      <c r="S75" s="2">
        <v>8.3000000000000007</v>
      </c>
      <c r="T75" s="2">
        <v>8.3000000000000007</v>
      </c>
      <c r="U75" s="2">
        <v>91.7</v>
      </c>
      <c r="V75" s="2">
        <v>0</v>
      </c>
    </row>
    <row r="76" spans="1:22" x14ac:dyDescent="0.25">
      <c r="A76" s="2" t="s">
        <v>9</v>
      </c>
      <c r="B76" s="2">
        <v>161</v>
      </c>
      <c r="C76" s="2">
        <v>0</v>
      </c>
      <c r="D76" s="2">
        <v>0</v>
      </c>
      <c r="E76" s="2">
        <v>1</v>
      </c>
      <c r="F76" s="2">
        <v>8</v>
      </c>
      <c r="G76" s="2">
        <v>1</v>
      </c>
      <c r="H76" s="2">
        <v>1</v>
      </c>
      <c r="I76" s="2">
        <v>1</v>
      </c>
      <c r="J76" s="2">
        <v>3</v>
      </c>
      <c r="K76" s="2">
        <v>0</v>
      </c>
      <c r="L76" s="2">
        <v>0</v>
      </c>
      <c r="M76" s="2">
        <v>16</v>
      </c>
      <c r="N76" s="2">
        <v>3.5</v>
      </c>
      <c r="O76" s="2">
        <v>0.28999999999999998</v>
      </c>
      <c r="P76" s="2">
        <v>0.24</v>
      </c>
      <c r="Q76" s="2">
        <v>25</v>
      </c>
      <c r="R76" s="2">
        <v>41.7</v>
      </c>
      <c r="S76" s="2">
        <v>33.299999999999997</v>
      </c>
      <c r="T76" s="2">
        <v>8.3000000000000007</v>
      </c>
      <c r="U76" s="2">
        <v>91.7</v>
      </c>
      <c r="V76" s="2">
        <v>0</v>
      </c>
    </row>
    <row r="77" spans="1:22" x14ac:dyDescent="0.25">
      <c r="A77" s="2" t="s">
        <v>9</v>
      </c>
      <c r="B77" s="2">
        <v>178</v>
      </c>
      <c r="C77" s="2">
        <v>0</v>
      </c>
      <c r="D77" s="2">
        <v>0</v>
      </c>
      <c r="E77" s="2">
        <v>1</v>
      </c>
      <c r="F77" s="2">
        <v>166</v>
      </c>
      <c r="G77" s="2">
        <v>1</v>
      </c>
      <c r="H77" s="2">
        <v>27</v>
      </c>
      <c r="I77" s="2">
        <v>0</v>
      </c>
      <c r="J77" s="2">
        <v>0</v>
      </c>
      <c r="K77" s="2">
        <v>1</v>
      </c>
      <c r="L77" s="2">
        <v>7</v>
      </c>
      <c r="M77" s="2">
        <v>19.600000000000001</v>
      </c>
      <c r="N77" s="2">
        <v>4.6900000000000004</v>
      </c>
      <c r="O77" s="2">
        <v>0.28999999999999998</v>
      </c>
      <c r="P77" s="2">
        <v>0.31</v>
      </c>
      <c r="Q77" s="2">
        <v>25</v>
      </c>
      <c r="R77" s="2">
        <v>58.3</v>
      </c>
      <c r="S77" s="2">
        <v>16.7</v>
      </c>
      <c r="T77" s="2">
        <v>16.600000000000001</v>
      </c>
      <c r="U77" s="2">
        <v>83.4</v>
      </c>
      <c r="V77" s="2">
        <v>0</v>
      </c>
    </row>
    <row r="78" spans="1:22" x14ac:dyDescent="0.25">
      <c r="A78" s="2" t="s">
        <v>9</v>
      </c>
      <c r="B78" s="2">
        <v>193</v>
      </c>
      <c r="C78" s="2">
        <v>0</v>
      </c>
      <c r="D78" s="2">
        <v>0</v>
      </c>
      <c r="E78" s="2">
        <v>1</v>
      </c>
      <c r="F78" s="2">
        <v>187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16.7</v>
      </c>
      <c r="N78" s="2">
        <v>7.33</v>
      </c>
      <c r="O78" s="2">
        <v>0.53</v>
      </c>
      <c r="P78" s="2">
        <v>0.34</v>
      </c>
      <c r="Q78" s="2">
        <v>33.299999999999997</v>
      </c>
      <c r="R78" s="2">
        <v>41.7</v>
      </c>
      <c r="S78" s="2">
        <v>25</v>
      </c>
      <c r="T78" s="2">
        <v>16.7</v>
      </c>
      <c r="U78" s="2">
        <v>83.3</v>
      </c>
      <c r="V78" s="2">
        <v>0</v>
      </c>
    </row>
    <row r="79" spans="1:22" x14ac:dyDescent="0.25">
      <c r="A79" s="2" t="s">
        <v>9</v>
      </c>
      <c r="B79" s="2">
        <v>201</v>
      </c>
      <c r="C79" s="2">
        <v>0</v>
      </c>
      <c r="D79" s="2">
        <v>0</v>
      </c>
      <c r="E79" s="2">
        <v>1</v>
      </c>
      <c r="F79" s="2">
        <v>101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5</v>
      </c>
      <c r="M79" s="2">
        <v>16</v>
      </c>
      <c r="N79" s="2">
        <v>2.71</v>
      </c>
      <c r="O79" s="2">
        <v>0.4</v>
      </c>
      <c r="P79" s="2">
        <v>0.31</v>
      </c>
      <c r="Q79" s="2">
        <v>25</v>
      </c>
      <c r="R79" s="2">
        <v>41.7</v>
      </c>
      <c r="S79" s="2">
        <v>33.299999999999997</v>
      </c>
      <c r="T79" s="2">
        <v>25</v>
      </c>
      <c r="U79" s="2">
        <v>75</v>
      </c>
      <c r="V79" s="2">
        <v>0</v>
      </c>
    </row>
    <row r="80" spans="1:22" x14ac:dyDescent="0.25">
      <c r="A80" s="2" t="s">
        <v>9</v>
      </c>
      <c r="B80" s="2">
        <v>202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4</v>
      </c>
      <c r="K80" s="2">
        <v>0</v>
      </c>
      <c r="L80" s="2">
        <v>0</v>
      </c>
      <c r="M80" s="2">
        <v>15.3</v>
      </c>
      <c r="N80" s="2">
        <v>1.38</v>
      </c>
      <c r="O80" s="2">
        <v>0.24</v>
      </c>
      <c r="P80" s="2">
        <v>0.06</v>
      </c>
      <c r="Q80" s="2">
        <v>16.7</v>
      </c>
      <c r="R80" s="2">
        <v>25</v>
      </c>
      <c r="S80" s="2">
        <v>58.3</v>
      </c>
      <c r="T80" s="2">
        <v>33.299999999999997</v>
      </c>
      <c r="U80" s="2">
        <v>66.7</v>
      </c>
      <c r="V80" s="2">
        <v>0</v>
      </c>
    </row>
    <row r="81" spans="1:22" x14ac:dyDescent="0.25">
      <c r="A81" s="2" t="s">
        <v>9</v>
      </c>
      <c r="B81" s="2">
        <v>203</v>
      </c>
      <c r="C81" s="2">
        <v>0</v>
      </c>
      <c r="D81" s="2">
        <v>0</v>
      </c>
      <c r="E81" s="2">
        <v>1</v>
      </c>
      <c r="F81" s="2">
        <v>37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11.5</v>
      </c>
      <c r="N81" s="2">
        <v>6.23</v>
      </c>
      <c r="O81" s="2">
        <v>0.61</v>
      </c>
      <c r="P81" s="2">
        <v>0.36</v>
      </c>
      <c r="Q81" s="2">
        <v>25</v>
      </c>
      <c r="R81" s="2">
        <v>66.7</v>
      </c>
      <c r="S81" s="2">
        <v>8.3000000000000007</v>
      </c>
      <c r="T81" s="2">
        <v>8.3000000000000007</v>
      </c>
      <c r="U81" s="2">
        <v>91.7</v>
      </c>
      <c r="V81" s="2">
        <v>0</v>
      </c>
    </row>
    <row r="82" spans="1:22" x14ac:dyDescent="0.25">
      <c r="A82" s="2" t="s">
        <v>9</v>
      </c>
      <c r="B82" s="2">
        <v>204</v>
      </c>
      <c r="C82" s="2">
        <v>0</v>
      </c>
      <c r="D82" s="2">
        <v>0</v>
      </c>
      <c r="E82" s="2">
        <v>1</v>
      </c>
      <c r="F82" s="2">
        <v>156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12.5</v>
      </c>
      <c r="N82" s="2">
        <v>4.33</v>
      </c>
      <c r="O82" s="2">
        <v>0.37</v>
      </c>
      <c r="P82" s="2">
        <v>0.28000000000000003</v>
      </c>
      <c r="Q82" s="2">
        <v>41.7</v>
      </c>
      <c r="R82" s="2">
        <v>16.7</v>
      </c>
      <c r="S82" s="2">
        <v>41.7</v>
      </c>
      <c r="T82" s="2">
        <v>33.299999999999997</v>
      </c>
      <c r="U82" s="2">
        <v>66.7</v>
      </c>
      <c r="V82" s="2">
        <v>0</v>
      </c>
    </row>
    <row r="83" spans="1:22" x14ac:dyDescent="0.25">
      <c r="A83" s="2" t="s">
        <v>10</v>
      </c>
      <c r="B83" s="2">
        <v>5</v>
      </c>
      <c r="C83" s="2">
        <v>0</v>
      </c>
      <c r="D83" s="2">
        <v>0</v>
      </c>
      <c r="E83" s="2">
        <v>1</v>
      </c>
      <c r="F83" s="2">
        <v>2</v>
      </c>
      <c r="G83" s="2">
        <v>0</v>
      </c>
      <c r="H83" s="2">
        <v>0</v>
      </c>
      <c r="I83" s="2">
        <v>1</v>
      </c>
      <c r="J83" s="2">
        <v>18</v>
      </c>
      <c r="K83" s="2">
        <v>0</v>
      </c>
      <c r="L83" s="2">
        <v>0</v>
      </c>
      <c r="M83" s="2">
        <v>16.899999999999999</v>
      </c>
      <c r="N83" s="2">
        <v>2.95</v>
      </c>
      <c r="O83" s="2">
        <v>0.2</v>
      </c>
      <c r="P83" s="2">
        <v>0.13</v>
      </c>
      <c r="Q83" s="2">
        <v>16.7</v>
      </c>
      <c r="R83" s="2">
        <v>16.7</v>
      </c>
      <c r="S83" s="2">
        <v>66.599999999999994</v>
      </c>
      <c r="T83" s="2">
        <v>8.3000000000000007</v>
      </c>
      <c r="U83" s="2">
        <v>91.7</v>
      </c>
      <c r="V83" s="2">
        <v>0</v>
      </c>
    </row>
    <row r="84" spans="1:22" x14ac:dyDescent="0.25">
      <c r="A84" s="2" t="s">
        <v>10</v>
      </c>
      <c r="B84" s="2">
        <v>48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16.3</v>
      </c>
      <c r="N84" s="2">
        <v>2.75</v>
      </c>
      <c r="O84" s="2">
        <v>0.16</v>
      </c>
      <c r="P84" s="2">
        <v>0.26</v>
      </c>
      <c r="Q84" s="2">
        <v>83.3</v>
      </c>
      <c r="R84" s="2">
        <v>8.3000000000000007</v>
      </c>
      <c r="S84" s="2">
        <v>8.4</v>
      </c>
      <c r="T84" s="2">
        <v>0</v>
      </c>
      <c r="U84" s="2">
        <v>91.7</v>
      </c>
      <c r="V84" s="2">
        <v>8.3000000000000007</v>
      </c>
    </row>
    <row r="85" spans="1:22" x14ac:dyDescent="0.25">
      <c r="A85" s="2" t="s">
        <v>10</v>
      </c>
      <c r="B85" s="2">
        <v>10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12.2</v>
      </c>
      <c r="N85" s="2">
        <v>3.18</v>
      </c>
      <c r="O85" s="2">
        <v>0.15</v>
      </c>
      <c r="P85" s="2">
        <v>0.13</v>
      </c>
      <c r="Q85" s="2">
        <v>33.299999999999997</v>
      </c>
      <c r="R85" s="2">
        <v>33.299999999999997</v>
      </c>
      <c r="S85" s="2">
        <v>33.4</v>
      </c>
      <c r="T85" s="2">
        <v>33.299999999999997</v>
      </c>
      <c r="U85" s="2">
        <v>66.7</v>
      </c>
      <c r="V85" s="2">
        <v>0</v>
      </c>
    </row>
    <row r="86" spans="1:22" x14ac:dyDescent="0.25">
      <c r="A86" s="2" t="s">
        <v>10</v>
      </c>
      <c r="B86" s="2">
        <v>17</v>
      </c>
      <c r="C86" s="2">
        <v>0</v>
      </c>
      <c r="D86" s="2">
        <v>0</v>
      </c>
      <c r="E86" s="2">
        <v>1</v>
      </c>
      <c r="F86" s="2">
        <v>3</v>
      </c>
      <c r="G86" s="2">
        <v>1</v>
      </c>
      <c r="H86" s="2">
        <v>2</v>
      </c>
      <c r="I86" s="2">
        <v>1</v>
      </c>
      <c r="J86" s="2">
        <v>2</v>
      </c>
      <c r="K86" s="2">
        <v>1</v>
      </c>
      <c r="L86" s="2">
        <v>277</v>
      </c>
      <c r="M86" s="2">
        <v>13.9</v>
      </c>
      <c r="N86" s="2">
        <v>5.48</v>
      </c>
      <c r="O86" s="2">
        <v>0.3</v>
      </c>
      <c r="P86" s="2">
        <v>0.21</v>
      </c>
      <c r="Q86" s="2">
        <v>50</v>
      </c>
      <c r="R86" s="2">
        <v>16.7</v>
      </c>
      <c r="S86" s="2">
        <v>33.299999999999997</v>
      </c>
      <c r="T86" s="2">
        <v>25</v>
      </c>
      <c r="U86" s="2">
        <v>58.3</v>
      </c>
      <c r="V86" s="2">
        <v>16.7</v>
      </c>
    </row>
    <row r="87" spans="1:22" x14ac:dyDescent="0.25">
      <c r="A87" s="2" t="s">
        <v>10</v>
      </c>
      <c r="B87" s="2" t="s">
        <v>11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  <c r="K87" s="2">
        <v>0</v>
      </c>
      <c r="L87" s="2">
        <v>0</v>
      </c>
      <c r="M87" s="2">
        <v>16</v>
      </c>
      <c r="N87" s="2">
        <v>1.95</v>
      </c>
      <c r="O87" s="2">
        <v>0.25</v>
      </c>
      <c r="P87" s="2">
        <v>0.12</v>
      </c>
      <c r="Q87" s="2">
        <v>8.3000000000000007</v>
      </c>
      <c r="R87" s="2">
        <v>50</v>
      </c>
      <c r="S87" s="2">
        <v>41.7</v>
      </c>
      <c r="T87" s="2">
        <v>58.4</v>
      </c>
      <c r="U87" s="2">
        <v>41.6</v>
      </c>
      <c r="V87" s="2">
        <v>0</v>
      </c>
    </row>
    <row r="88" spans="1:22" x14ac:dyDescent="0.25">
      <c r="A88" s="2" t="s">
        <v>10</v>
      </c>
      <c r="B88" s="2">
        <v>24</v>
      </c>
      <c r="C88" s="2">
        <v>1</v>
      </c>
      <c r="D88" s="2">
        <v>72</v>
      </c>
      <c r="E88" s="2">
        <v>1</v>
      </c>
      <c r="F88" s="2">
        <v>28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14.9</v>
      </c>
      <c r="N88" s="2">
        <v>3.71</v>
      </c>
      <c r="O88" s="2">
        <v>0.28000000000000003</v>
      </c>
      <c r="P88" s="2">
        <v>0.18</v>
      </c>
      <c r="Q88" s="2">
        <v>33.299999999999997</v>
      </c>
      <c r="R88" s="2">
        <v>25</v>
      </c>
      <c r="S88" s="2">
        <v>41.7</v>
      </c>
      <c r="T88" s="2">
        <v>0</v>
      </c>
      <c r="U88" s="2">
        <v>91.7</v>
      </c>
      <c r="V88" s="2">
        <v>8.3000000000000007</v>
      </c>
    </row>
    <row r="89" spans="1:22" x14ac:dyDescent="0.25">
      <c r="A89" s="2" t="s">
        <v>10</v>
      </c>
      <c r="B89" s="2">
        <v>61</v>
      </c>
      <c r="C89" s="2">
        <v>0</v>
      </c>
      <c r="D89" s="2">
        <v>0</v>
      </c>
      <c r="E89" s="2">
        <v>1</v>
      </c>
      <c r="F89" s="2">
        <v>1</v>
      </c>
      <c r="G89" s="2">
        <v>1</v>
      </c>
      <c r="H89" s="2">
        <v>20</v>
      </c>
      <c r="I89" s="2">
        <v>0</v>
      </c>
      <c r="J89" s="2">
        <v>0</v>
      </c>
      <c r="K89" s="2">
        <v>0</v>
      </c>
      <c r="L89" s="2">
        <v>0</v>
      </c>
      <c r="M89" s="2">
        <v>22.2</v>
      </c>
      <c r="N89" s="2">
        <v>5.79</v>
      </c>
      <c r="O89" s="2">
        <v>0.42</v>
      </c>
      <c r="P89" s="2">
        <v>0.2</v>
      </c>
      <c r="Q89" s="2">
        <v>16.7</v>
      </c>
      <c r="R89" s="2">
        <v>41.7</v>
      </c>
      <c r="S89" s="2">
        <v>41.6</v>
      </c>
      <c r="T89" s="2">
        <v>25</v>
      </c>
      <c r="U89" s="2">
        <v>75</v>
      </c>
      <c r="V89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52" workbookViewId="0">
      <selection activeCell="H9" sqref="H9"/>
    </sheetView>
  </sheetViews>
  <sheetFormatPr defaultRowHeight="15" x14ac:dyDescent="0.25"/>
  <cols>
    <col min="1" max="1" width="13.85546875" customWidth="1"/>
    <col min="5" max="5" width="19.42578125" customWidth="1"/>
  </cols>
  <sheetData>
    <row r="1" spans="1:5" x14ac:dyDescent="0.25">
      <c r="A1" s="2" t="s">
        <v>114</v>
      </c>
      <c r="B1" t="s">
        <v>133</v>
      </c>
      <c r="D1" t="s">
        <v>26</v>
      </c>
      <c r="E1" t="s">
        <v>134</v>
      </c>
    </row>
    <row r="2" spans="1:5" x14ac:dyDescent="0.25">
      <c r="A2" s="73">
        <v>0.40638888888888891</v>
      </c>
      <c r="B2">
        <f>(A2*60)</f>
        <v>24.383333333333333</v>
      </c>
      <c r="D2">
        <v>14</v>
      </c>
      <c r="E2">
        <f>(D2/B2)</f>
        <v>0.57416267942583732</v>
      </c>
    </row>
    <row r="3" spans="1:5" x14ac:dyDescent="0.25">
      <c r="A3" s="73">
        <v>1.5083333333333333</v>
      </c>
      <c r="B3">
        <f>(A3*60)</f>
        <v>90.5</v>
      </c>
      <c r="D3">
        <v>0</v>
      </c>
      <c r="E3">
        <f t="shared" ref="E3:E66" si="0">(D3/B3)</f>
        <v>0</v>
      </c>
    </row>
    <row r="4" spans="1:5" x14ac:dyDescent="0.25">
      <c r="A4" s="73">
        <v>1.0622222222222222</v>
      </c>
      <c r="B4">
        <f t="shared" ref="B4:B67" si="1">(A4*60)</f>
        <v>63.733333333333334</v>
      </c>
      <c r="D4">
        <v>1</v>
      </c>
      <c r="E4">
        <f t="shared" si="0"/>
        <v>1.5690376569037656E-2</v>
      </c>
    </row>
    <row r="5" spans="1:5" x14ac:dyDescent="0.25">
      <c r="A5" s="73">
        <v>0.35499999999999998</v>
      </c>
      <c r="B5">
        <f t="shared" si="1"/>
        <v>21.299999999999997</v>
      </c>
      <c r="D5">
        <v>0</v>
      </c>
      <c r="E5">
        <f t="shared" si="0"/>
        <v>0</v>
      </c>
    </row>
    <row r="6" spans="1:5" x14ac:dyDescent="0.25">
      <c r="A6" s="73">
        <v>0.31277777777777777</v>
      </c>
      <c r="B6">
        <f t="shared" si="1"/>
        <v>18.766666666666666</v>
      </c>
      <c r="D6">
        <v>4</v>
      </c>
      <c r="E6">
        <f t="shared" si="0"/>
        <v>0.21314387211367675</v>
      </c>
    </row>
    <row r="7" spans="1:5" x14ac:dyDescent="0.25">
      <c r="A7" s="73">
        <v>0.63500000000000001</v>
      </c>
      <c r="B7">
        <f t="shared" si="1"/>
        <v>38.1</v>
      </c>
      <c r="D7">
        <v>0</v>
      </c>
      <c r="E7">
        <f t="shared" si="0"/>
        <v>0</v>
      </c>
    </row>
    <row r="8" spans="1:5" x14ac:dyDescent="0.25">
      <c r="A8" s="73">
        <v>0.2902777777777778</v>
      </c>
      <c r="B8">
        <f t="shared" si="1"/>
        <v>17.416666666666668</v>
      </c>
      <c r="D8">
        <v>2</v>
      </c>
      <c r="E8">
        <f t="shared" si="0"/>
        <v>0.11483253588516745</v>
      </c>
    </row>
    <row r="9" spans="1:5" x14ac:dyDescent="0.25">
      <c r="A9" s="73">
        <v>0.32166666666666666</v>
      </c>
      <c r="B9">
        <f t="shared" si="1"/>
        <v>19.3</v>
      </c>
      <c r="D9">
        <v>0</v>
      </c>
      <c r="E9">
        <f t="shared" si="0"/>
        <v>0</v>
      </c>
    </row>
    <row r="10" spans="1:5" x14ac:dyDescent="0.25">
      <c r="A10" s="73">
        <v>0.56972222222222224</v>
      </c>
      <c r="B10">
        <f t="shared" si="1"/>
        <v>34.183333333333337</v>
      </c>
      <c r="D10">
        <v>2</v>
      </c>
      <c r="E10">
        <f t="shared" si="0"/>
        <v>5.8508044856167715E-2</v>
      </c>
    </row>
    <row r="11" spans="1:5" x14ac:dyDescent="0.25">
      <c r="A11" s="73">
        <v>0.33277777777777778</v>
      </c>
      <c r="B11">
        <f t="shared" si="1"/>
        <v>19.966666666666669</v>
      </c>
      <c r="D11">
        <v>41</v>
      </c>
      <c r="E11">
        <f t="shared" si="0"/>
        <v>2.0534223706176959</v>
      </c>
    </row>
    <row r="12" spans="1:5" x14ac:dyDescent="0.25">
      <c r="A12" s="73">
        <v>2.0041666666666669</v>
      </c>
      <c r="B12">
        <f t="shared" si="1"/>
        <v>120.25000000000001</v>
      </c>
      <c r="D12">
        <v>4</v>
      </c>
      <c r="E12">
        <f t="shared" si="0"/>
        <v>3.3264033264033259E-2</v>
      </c>
    </row>
    <row r="13" spans="1:5" x14ac:dyDescent="0.25">
      <c r="A13" s="73">
        <v>1.4747222222222223</v>
      </c>
      <c r="B13">
        <f t="shared" si="1"/>
        <v>88.483333333333334</v>
      </c>
      <c r="D13">
        <v>0</v>
      </c>
      <c r="E13">
        <f t="shared" si="0"/>
        <v>0</v>
      </c>
    </row>
    <row r="14" spans="1:5" x14ac:dyDescent="0.25">
      <c r="A14" s="73">
        <v>0.24555555555555555</v>
      </c>
      <c r="B14">
        <f t="shared" si="1"/>
        <v>14.733333333333333</v>
      </c>
      <c r="D14">
        <v>0</v>
      </c>
      <c r="E14">
        <f t="shared" si="0"/>
        <v>0</v>
      </c>
    </row>
    <row r="15" spans="1:5" x14ac:dyDescent="0.25">
      <c r="A15" s="73">
        <v>0.34194444444444444</v>
      </c>
      <c r="B15">
        <f t="shared" si="1"/>
        <v>20.516666666666666</v>
      </c>
      <c r="D15">
        <v>0</v>
      </c>
      <c r="E15">
        <f t="shared" si="0"/>
        <v>0</v>
      </c>
    </row>
    <row r="16" spans="1:5" x14ac:dyDescent="0.25">
      <c r="A16" s="73">
        <v>0.87944444444444447</v>
      </c>
      <c r="B16">
        <f t="shared" si="1"/>
        <v>52.766666666666666</v>
      </c>
      <c r="D16">
        <v>16</v>
      </c>
      <c r="E16">
        <f t="shared" si="0"/>
        <v>0.30322173089071386</v>
      </c>
    </row>
    <row r="17" spans="1:5" x14ac:dyDescent="0.25">
      <c r="A17" s="73">
        <v>1.6216666666666666</v>
      </c>
      <c r="B17">
        <f t="shared" si="1"/>
        <v>97.3</v>
      </c>
      <c r="D17">
        <v>170</v>
      </c>
      <c r="E17">
        <f t="shared" si="0"/>
        <v>1.7471736896197327</v>
      </c>
    </row>
    <row r="18" spans="1:5" x14ac:dyDescent="0.25">
      <c r="A18" s="73">
        <v>0.23055555555555557</v>
      </c>
      <c r="B18">
        <f t="shared" si="1"/>
        <v>13.833333333333334</v>
      </c>
      <c r="D18">
        <v>0</v>
      </c>
      <c r="E18">
        <f t="shared" si="0"/>
        <v>0</v>
      </c>
    </row>
    <row r="19" spans="1:5" x14ac:dyDescent="0.25">
      <c r="A19" s="73">
        <v>0.52416666666666667</v>
      </c>
      <c r="B19">
        <f t="shared" si="1"/>
        <v>31.45</v>
      </c>
      <c r="D19">
        <v>36</v>
      </c>
      <c r="E19">
        <f t="shared" si="0"/>
        <v>1.1446740858505564</v>
      </c>
    </row>
    <row r="20" spans="1:5" x14ac:dyDescent="0.25">
      <c r="A20" s="73">
        <v>0.23861111111111111</v>
      </c>
      <c r="B20">
        <f t="shared" si="1"/>
        <v>14.316666666666666</v>
      </c>
      <c r="D20">
        <v>0</v>
      </c>
      <c r="E20">
        <f t="shared" si="0"/>
        <v>0</v>
      </c>
    </row>
    <row r="21" spans="1:5" x14ac:dyDescent="0.25">
      <c r="A21" s="73">
        <v>0.54416666666666669</v>
      </c>
      <c r="B21">
        <f t="shared" si="1"/>
        <v>32.65</v>
      </c>
      <c r="D21">
        <v>0</v>
      </c>
      <c r="E21">
        <f t="shared" si="0"/>
        <v>0</v>
      </c>
    </row>
    <row r="22" spans="1:5" x14ac:dyDescent="0.25">
      <c r="A22" s="73">
        <v>0.11222222222222222</v>
      </c>
      <c r="B22">
        <f t="shared" si="1"/>
        <v>6.7333333333333334</v>
      </c>
      <c r="D22">
        <v>0</v>
      </c>
      <c r="E22">
        <f t="shared" si="0"/>
        <v>0</v>
      </c>
    </row>
    <row r="23" spans="1:5" x14ac:dyDescent="0.25">
      <c r="A23" s="73">
        <v>0.19777777777777777</v>
      </c>
      <c r="B23">
        <f t="shared" si="1"/>
        <v>11.866666666666667</v>
      </c>
      <c r="D23">
        <v>5</v>
      </c>
      <c r="E23">
        <f t="shared" si="0"/>
        <v>0.42134831460674155</v>
      </c>
    </row>
    <row r="24" spans="1:5" x14ac:dyDescent="0.25">
      <c r="A24" s="73">
        <v>0.24583333333333332</v>
      </c>
      <c r="B24">
        <f t="shared" si="1"/>
        <v>14.75</v>
      </c>
      <c r="D24">
        <v>0</v>
      </c>
      <c r="E24">
        <f t="shared" si="0"/>
        <v>0</v>
      </c>
    </row>
    <row r="25" spans="1:5" x14ac:dyDescent="0.25">
      <c r="A25" s="73">
        <v>0.11944444444444445</v>
      </c>
      <c r="B25">
        <f t="shared" si="1"/>
        <v>7.166666666666667</v>
      </c>
      <c r="D25">
        <v>0</v>
      </c>
      <c r="E25">
        <f t="shared" si="0"/>
        <v>0</v>
      </c>
    </row>
    <row r="26" spans="1:5" x14ac:dyDescent="0.25">
      <c r="A26" s="73">
        <v>0.51833333333333331</v>
      </c>
      <c r="B26">
        <f t="shared" si="1"/>
        <v>31.099999999999998</v>
      </c>
      <c r="D26">
        <v>100</v>
      </c>
      <c r="E26">
        <f t="shared" si="0"/>
        <v>3.2154340836012865</v>
      </c>
    </row>
    <row r="27" spans="1:5" x14ac:dyDescent="0.25">
      <c r="A27" s="73">
        <v>0.40777777777777779</v>
      </c>
      <c r="B27">
        <f t="shared" si="1"/>
        <v>24.466666666666669</v>
      </c>
      <c r="D27">
        <v>14</v>
      </c>
      <c r="E27">
        <f t="shared" si="0"/>
        <v>0.57220708446866475</v>
      </c>
    </row>
    <row r="28" spans="1:5" x14ac:dyDescent="0.25">
      <c r="A28" s="73">
        <v>0.34416666666666668</v>
      </c>
      <c r="B28">
        <f t="shared" si="1"/>
        <v>20.650000000000002</v>
      </c>
      <c r="D28">
        <v>0</v>
      </c>
      <c r="E28">
        <f t="shared" si="0"/>
        <v>0</v>
      </c>
    </row>
    <row r="29" spans="1:5" x14ac:dyDescent="0.25">
      <c r="A29" s="73">
        <v>1.2766666666666666</v>
      </c>
      <c r="B29">
        <f t="shared" si="1"/>
        <v>76.599999999999994</v>
      </c>
      <c r="D29">
        <v>0</v>
      </c>
      <c r="E29">
        <f t="shared" si="0"/>
        <v>0</v>
      </c>
    </row>
    <row r="30" spans="1:5" x14ac:dyDescent="0.25">
      <c r="A30" s="73">
        <v>0.64555555555555555</v>
      </c>
      <c r="B30">
        <f t="shared" si="1"/>
        <v>38.733333333333334</v>
      </c>
      <c r="D30">
        <v>0</v>
      </c>
      <c r="E30">
        <f t="shared" si="0"/>
        <v>0</v>
      </c>
    </row>
    <row r="31" spans="1:5" x14ac:dyDescent="0.25">
      <c r="A31" s="73">
        <v>0.40388888888888891</v>
      </c>
      <c r="B31">
        <f t="shared" si="1"/>
        <v>24.233333333333334</v>
      </c>
      <c r="D31">
        <v>20</v>
      </c>
      <c r="E31">
        <f t="shared" si="0"/>
        <v>0.82530949105914719</v>
      </c>
    </row>
    <row r="32" spans="1:5" x14ac:dyDescent="0.25">
      <c r="A32" s="73">
        <v>0.58638888888888885</v>
      </c>
      <c r="B32">
        <f t="shared" si="1"/>
        <v>35.18333333333333</v>
      </c>
      <c r="D32">
        <v>93</v>
      </c>
      <c r="E32">
        <f t="shared" si="0"/>
        <v>2.643297015632402</v>
      </c>
    </row>
    <row r="33" spans="1:5" x14ac:dyDescent="0.25">
      <c r="A33" s="73">
        <v>1.0647222222222221</v>
      </c>
      <c r="B33">
        <f t="shared" si="1"/>
        <v>63.883333333333326</v>
      </c>
      <c r="D33">
        <v>0</v>
      </c>
      <c r="E33">
        <f t="shared" si="0"/>
        <v>0</v>
      </c>
    </row>
    <row r="34" spans="1:5" x14ac:dyDescent="0.25">
      <c r="A34" s="73">
        <v>0.91749999999999998</v>
      </c>
      <c r="B34">
        <f t="shared" si="1"/>
        <v>55.05</v>
      </c>
      <c r="D34">
        <v>18</v>
      </c>
      <c r="E34">
        <f t="shared" si="0"/>
        <v>0.32697547683923706</v>
      </c>
    </row>
    <row r="35" spans="1:5" x14ac:dyDescent="0.25">
      <c r="A35" s="73">
        <v>0.33833333333333332</v>
      </c>
      <c r="B35">
        <f t="shared" si="1"/>
        <v>20.3</v>
      </c>
      <c r="D35">
        <v>0</v>
      </c>
      <c r="E35">
        <f t="shared" si="0"/>
        <v>0</v>
      </c>
    </row>
    <row r="36" spans="1:5" x14ac:dyDescent="0.25">
      <c r="A36" s="73">
        <v>0.44138888888888889</v>
      </c>
      <c r="B36">
        <f t="shared" si="1"/>
        <v>26.483333333333334</v>
      </c>
      <c r="D36">
        <v>13</v>
      </c>
      <c r="E36">
        <f t="shared" si="0"/>
        <v>0.49087476400251728</v>
      </c>
    </row>
    <row r="37" spans="1:5" x14ac:dyDescent="0.25">
      <c r="A37" s="73">
        <v>0.44194444444444442</v>
      </c>
      <c r="B37">
        <f t="shared" si="1"/>
        <v>26.516666666666666</v>
      </c>
      <c r="D37">
        <v>0</v>
      </c>
      <c r="E37">
        <f t="shared" si="0"/>
        <v>0</v>
      </c>
    </row>
    <row r="38" spans="1:5" x14ac:dyDescent="0.25">
      <c r="A38" s="73">
        <v>1.51</v>
      </c>
      <c r="B38">
        <f t="shared" si="1"/>
        <v>90.6</v>
      </c>
      <c r="D38">
        <v>182</v>
      </c>
      <c r="E38">
        <f t="shared" si="0"/>
        <v>2.0088300220750552</v>
      </c>
    </row>
    <row r="39" spans="1:5" x14ac:dyDescent="0.25">
      <c r="A39" s="73">
        <v>1.2708333333333333</v>
      </c>
      <c r="B39">
        <f t="shared" si="1"/>
        <v>76.25</v>
      </c>
      <c r="D39">
        <v>71</v>
      </c>
      <c r="E39">
        <f t="shared" si="0"/>
        <v>0.93114754098360653</v>
      </c>
    </row>
    <row r="40" spans="1:5" x14ac:dyDescent="0.25">
      <c r="A40" s="73">
        <v>0.34388888888888891</v>
      </c>
      <c r="B40">
        <f t="shared" si="1"/>
        <v>20.633333333333333</v>
      </c>
      <c r="D40">
        <v>7</v>
      </c>
      <c r="E40">
        <f t="shared" si="0"/>
        <v>0.33925686591276255</v>
      </c>
    </row>
    <row r="41" spans="1:5" x14ac:dyDescent="0.25">
      <c r="A41" s="73">
        <v>0.92388888888888887</v>
      </c>
      <c r="B41">
        <f t="shared" si="1"/>
        <v>55.43333333333333</v>
      </c>
      <c r="D41">
        <v>159</v>
      </c>
      <c r="E41">
        <f t="shared" si="0"/>
        <v>2.8683102826217679</v>
      </c>
    </row>
    <row r="42" spans="1:5" x14ac:dyDescent="0.25">
      <c r="A42" s="73">
        <v>0.43583333333333335</v>
      </c>
      <c r="B42">
        <f t="shared" si="1"/>
        <v>26.150000000000002</v>
      </c>
      <c r="D42">
        <v>63</v>
      </c>
      <c r="E42">
        <f t="shared" si="0"/>
        <v>2.4091778202676863</v>
      </c>
    </row>
    <row r="43" spans="1:5" x14ac:dyDescent="0.25">
      <c r="A43" s="73">
        <v>0.15694444444444444</v>
      </c>
      <c r="B43">
        <f t="shared" si="1"/>
        <v>9.4166666666666661</v>
      </c>
      <c r="D43">
        <v>0</v>
      </c>
      <c r="E43">
        <f t="shared" si="0"/>
        <v>0</v>
      </c>
    </row>
    <row r="44" spans="1:5" x14ac:dyDescent="0.25">
      <c r="A44" s="73">
        <v>0.42388888888888887</v>
      </c>
      <c r="B44">
        <f t="shared" si="1"/>
        <v>25.433333333333334</v>
      </c>
      <c r="D44">
        <v>20</v>
      </c>
      <c r="E44">
        <f t="shared" si="0"/>
        <v>0.78636959370904325</v>
      </c>
    </row>
    <row r="45" spans="1:5" x14ac:dyDescent="0.25">
      <c r="A45" s="73">
        <v>0.38027777777777777</v>
      </c>
      <c r="B45">
        <f t="shared" si="1"/>
        <v>22.816666666666666</v>
      </c>
      <c r="D45">
        <v>0</v>
      </c>
      <c r="E45">
        <f t="shared" si="0"/>
        <v>0</v>
      </c>
    </row>
    <row r="46" spans="1:5" x14ac:dyDescent="0.25">
      <c r="A46" s="73">
        <v>0.56055555555555558</v>
      </c>
      <c r="B46">
        <f t="shared" si="1"/>
        <v>33.633333333333333</v>
      </c>
      <c r="D46">
        <v>0</v>
      </c>
      <c r="E46">
        <f t="shared" si="0"/>
        <v>0</v>
      </c>
    </row>
    <row r="47" spans="1:5" x14ac:dyDescent="0.25">
      <c r="A47" s="73">
        <v>0.37361111111111112</v>
      </c>
      <c r="B47">
        <f t="shared" si="1"/>
        <v>22.416666666666668</v>
      </c>
      <c r="D47">
        <v>50</v>
      </c>
      <c r="E47">
        <f t="shared" si="0"/>
        <v>2.2304832713754648</v>
      </c>
    </row>
    <row r="48" spans="1:5" x14ac:dyDescent="0.25">
      <c r="A48" s="73">
        <v>0.3972222222222222</v>
      </c>
      <c r="B48">
        <f t="shared" si="1"/>
        <v>23.833333333333332</v>
      </c>
      <c r="D48">
        <v>46</v>
      </c>
      <c r="E48">
        <f t="shared" si="0"/>
        <v>1.9300699300699302</v>
      </c>
    </row>
    <row r="49" spans="1:5" x14ac:dyDescent="0.25">
      <c r="A49" s="73">
        <v>1.2236111111111112</v>
      </c>
      <c r="B49">
        <f t="shared" si="1"/>
        <v>73.416666666666671</v>
      </c>
      <c r="D49">
        <v>24</v>
      </c>
      <c r="E49">
        <f t="shared" si="0"/>
        <v>0.32690124858115777</v>
      </c>
    </row>
    <row r="50" spans="1:5" x14ac:dyDescent="0.25">
      <c r="A50" s="73">
        <v>0.53472222222222221</v>
      </c>
      <c r="B50">
        <f t="shared" si="1"/>
        <v>32.083333333333336</v>
      </c>
      <c r="D50">
        <v>75</v>
      </c>
      <c r="E50">
        <f t="shared" si="0"/>
        <v>2.3376623376623376</v>
      </c>
    </row>
    <row r="51" spans="1:5" x14ac:dyDescent="0.25">
      <c r="A51" s="73">
        <v>0.25361111111111112</v>
      </c>
      <c r="B51">
        <f t="shared" si="1"/>
        <v>15.216666666666667</v>
      </c>
      <c r="D51">
        <v>1</v>
      </c>
      <c r="E51">
        <f t="shared" si="0"/>
        <v>6.5717415115005479E-2</v>
      </c>
    </row>
    <row r="52" spans="1:5" x14ac:dyDescent="0.25">
      <c r="A52" s="73">
        <v>1.2541666666666667</v>
      </c>
      <c r="B52">
        <f t="shared" si="1"/>
        <v>75.25</v>
      </c>
      <c r="D52">
        <v>72</v>
      </c>
      <c r="E52">
        <f t="shared" si="0"/>
        <v>0.95681063122923593</v>
      </c>
    </row>
    <row r="53" spans="1:5" x14ac:dyDescent="0.25">
      <c r="A53" s="73">
        <v>0.26250000000000001</v>
      </c>
      <c r="B53">
        <f t="shared" si="1"/>
        <v>15.75</v>
      </c>
      <c r="D53">
        <v>0</v>
      </c>
      <c r="E53">
        <f t="shared" si="0"/>
        <v>0</v>
      </c>
    </row>
    <row r="54" spans="1:5" x14ac:dyDescent="0.25">
      <c r="A54" s="73">
        <v>0.35916666666666669</v>
      </c>
      <c r="B54">
        <f t="shared" si="1"/>
        <v>21.55</v>
      </c>
      <c r="D54">
        <v>2</v>
      </c>
      <c r="E54">
        <f t="shared" si="0"/>
        <v>9.2807424593967514E-2</v>
      </c>
    </row>
    <row r="55" spans="1:5" x14ac:dyDescent="0.25">
      <c r="A55" s="73">
        <v>0.20444444444444446</v>
      </c>
      <c r="B55">
        <f t="shared" si="1"/>
        <v>12.266666666666667</v>
      </c>
      <c r="D55">
        <v>0</v>
      </c>
      <c r="E55">
        <f t="shared" si="0"/>
        <v>0</v>
      </c>
    </row>
    <row r="56" spans="1:5" x14ac:dyDescent="0.25">
      <c r="A56" s="73">
        <v>0.17583333333333334</v>
      </c>
      <c r="B56">
        <f t="shared" si="1"/>
        <v>10.55</v>
      </c>
      <c r="D56">
        <v>0</v>
      </c>
      <c r="E56">
        <f t="shared" si="0"/>
        <v>0</v>
      </c>
    </row>
    <row r="57" spans="1:5" x14ac:dyDescent="0.25">
      <c r="A57" s="73">
        <v>0.4161111111111111</v>
      </c>
      <c r="B57">
        <f t="shared" si="1"/>
        <v>24.966666666666665</v>
      </c>
      <c r="D57">
        <v>0</v>
      </c>
      <c r="E57">
        <f t="shared" si="0"/>
        <v>0</v>
      </c>
    </row>
    <row r="58" spans="1:5" x14ac:dyDescent="0.25">
      <c r="A58" s="73">
        <v>0.92527777777777775</v>
      </c>
      <c r="B58">
        <f t="shared" si="1"/>
        <v>55.516666666666666</v>
      </c>
      <c r="D58">
        <v>86</v>
      </c>
      <c r="E58">
        <f t="shared" si="0"/>
        <v>1.5490843590513359</v>
      </c>
    </row>
    <row r="59" spans="1:5" x14ac:dyDescent="0.25">
      <c r="A59" s="73">
        <v>0.51333333333333331</v>
      </c>
      <c r="B59">
        <f t="shared" si="1"/>
        <v>30.799999999999997</v>
      </c>
      <c r="D59">
        <v>0</v>
      </c>
      <c r="E59">
        <f t="shared" si="0"/>
        <v>0</v>
      </c>
    </row>
    <row r="60" spans="1:5" x14ac:dyDescent="0.25">
      <c r="A60" s="73">
        <v>0.38111111111111112</v>
      </c>
      <c r="B60">
        <f t="shared" si="1"/>
        <v>22.866666666666667</v>
      </c>
      <c r="D60">
        <v>1</v>
      </c>
      <c r="E60">
        <f t="shared" si="0"/>
        <v>4.3731778425655975E-2</v>
      </c>
    </row>
    <row r="61" spans="1:5" x14ac:dyDescent="0.25">
      <c r="A61" s="73">
        <v>0.43111111111111111</v>
      </c>
      <c r="B61">
        <f t="shared" si="1"/>
        <v>25.866666666666667</v>
      </c>
      <c r="D61">
        <v>17</v>
      </c>
      <c r="E61">
        <f t="shared" si="0"/>
        <v>0.65721649484536082</v>
      </c>
    </row>
    <row r="62" spans="1:5" x14ac:dyDescent="0.25">
      <c r="A62" s="73">
        <v>0.19500000000000001</v>
      </c>
      <c r="B62">
        <f t="shared" si="1"/>
        <v>11.700000000000001</v>
      </c>
      <c r="D62">
        <v>0</v>
      </c>
      <c r="E62">
        <f t="shared" si="0"/>
        <v>0</v>
      </c>
    </row>
    <row r="63" spans="1:5" x14ac:dyDescent="0.25">
      <c r="A63" s="73">
        <v>0.44277777777777777</v>
      </c>
      <c r="B63">
        <f t="shared" si="1"/>
        <v>26.566666666666666</v>
      </c>
      <c r="D63">
        <v>16</v>
      </c>
      <c r="E63">
        <f t="shared" si="0"/>
        <v>0.60225846925972393</v>
      </c>
    </row>
    <row r="64" spans="1:5" x14ac:dyDescent="0.25">
      <c r="A64" s="73">
        <v>0.59750000000000003</v>
      </c>
      <c r="B64">
        <f t="shared" si="1"/>
        <v>35.85</v>
      </c>
      <c r="D64">
        <v>2</v>
      </c>
      <c r="E64">
        <f t="shared" si="0"/>
        <v>5.5788005578800558E-2</v>
      </c>
    </row>
    <row r="65" spans="1:5" x14ac:dyDescent="0.25">
      <c r="A65" s="73">
        <v>0.44555555555555554</v>
      </c>
      <c r="B65">
        <f t="shared" si="1"/>
        <v>26.733333333333331</v>
      </c>
      <c r="D65">
        <v>4</v>
      </c>
      <c r="E65">
        <f t="shared" si="0"/>
        <v>0.14962593516209477</v>
      </c>
    </row>
    <row r="66" spans="1:5" x14ac:dyDescent="0.25">
      <c r="A66" s="73">
        <v>0.46722222222222221</v>
      </c>
      <c r="B66">
        <f t="shared" si="1"/>
        <v>28.033333333333331</v>
      </c>
      <c r="D66">
        <v>0</v>
      </c>
      <c r="E66">
        <f t="shared" si="0"/>
        <v>0</v>
      </c>
    </row>
    <row r="67" spans="1:5" x14ac:dyDescent="0.25">
      <c r="A67" s="73">
        <v>0.54527777777777775</v>
      </c>
      <c r="B67">
        <f t="shared" si="1"/>
        <v>32.716666666666669</v>
      </c>
      <c r="D67">
        <v>56</v>
      </c>
      <c r="E67">
        <f t="shared" ref="E67:E89" si="2">(D67/B67)</f>
        <v>1.7116658176260824</v>
      </c>
    </row>
    <row r="68" spans="1:5" x14ac:dyDescent="0.25">
      <c r="A68" s="73">
        <v>0.25083333333333335</v>
      </c>
      <c r="B68">
        <f t="shared" ref="B68:B89" si="3">(A68*60)</f>
        <v>15.05</v>
      </c>
      <c r="D68">
        <v>0</v>
      </c>
      <c r="E68">
        <f t="shared" si="2"/>
        <v>0</v>
      </c>
    </row>
    <row r="69" spans="1:5" x14ac:dyDescent="0.25">
      <c r="A69" s="73">
        <v>0.51</v>
      </c>
      <c r="B69">
        <f t="shared" si="3"/>
        <v>30.6</v>
      </c>
      <c r="D69">
        <v>5</v>
      </c>
      <c r="E69">
        <f t="shared" si="2"/>
        <v>0.16339869281045752</v>
      </c>
    </row>
    <row r="70" spans="1:5" x14ac:dyDescent="0.25">
      <c r="A70" s="73">
        <v>0.35416666666666669</v>
      </c>
      <c r="B70">
        <f t="shared" si="3"/>
        <v>21.25</v>
      </c>
      <c r="D70">
        <v>0</v>
      </c>
      <c r="E70">
        <f t="shared" si="2"/>
        <v>0</v>
      </c>
    </row>
    <row r="71" spans="1:5" x14ac:dyDescent="0.25">
      <c r="A71" s="73">
        <v>0.11472222222222223</v>
      </c>
      <c r="B71">
        <f t="shared" si="3"/>
        <v>6.8833333333333337</v>
      </c>
      <c r="D71">
        <v>0</v>
      </c>
      <c r="E71">
        <f t="shared" si="2"/>
        <v>0</v>
      </c>
    </row>
    <row r="72" spans="1:5" x14ac:dyDescent="0.25">
      <c r="A72" s="73">
        <v>0.51027777777777783</v>
      </c>
      <c r="B72">
        <f t="shared" si="3"/>
        <v>30.616666666666671</v>
      </c>
      <c r="D72">
        <v>0</v>
      </c>
      <c r="E72">
        <f t="shared" si="2"/>
        <v>0</v>
      </c>
    </row>
    <row r="73" spans="1:5" x14ac:dyDescent="0.25">
      <c r="A73" s="73">
        <v>0.86916666666666664</v>
      </c>
      <c r="B73">
        <f t="shared" si="3"/>
        <v>52.15</v>
      </c>
      <c r="D73">
        <v>44</v>
      </c>
      <c r="E73">
        <f t="shared" si="2"/>
        <v>0.84372003835091081</v>
      </c>
    </row>
    <row r="74" spans="1:5" x14ac:dyDescent="0.25">
      <c r="A74" s="73">
        <v>0.33083333333333331</v>
      </c>
      <c r="B74">
        <f t="shared" si="3"/>
        <v>19.849999999999998</v>
      </c>
      <c r="D74">
        <v>0</v>
      </c>
      <c r="E74">
        <f t="shared" si="2"/>
        <v>0</v>
      </c>
    </row>
    <row r="75" spans="1:5" x14ac:dyDescent="0.25">
      <c r="A75" s="73">
        <v>0.18555555555555556</v>
      </c>
      <c r="B75">
        <f t="shared" si="3"/>
        <v>11.133333333333333</v>
      </c>
      <c r="D75">
        <v>0</v>
      </c>
      <c r="E75">
        <f t="shared" si="2"/>
        <v>0</v>
      </c>
    </row>
    <row r="76" spans="1:5" x14ac:dyDescent="0.25">
      <c r="A76" s="73">
        <v>0.79222222222222227</v>
      </c>
      <c r="B76">
        <f t="shared" si="3"/>
        <v>47.533333333333339</v>
      </c>
      <c r="D76">
        <v>8</v>
      </c>
      <c r="E76">
        <f t="shared" si="2"/>
        <v>0.16830294530154277</v>
      </c>
    </row>
    <row r="77" spans="1:5" x14ac:dyDescent="0.25">
      <c r="A77" s="73">
        <v>1.4597222222222221</v>
      </c>
      <c r="B77">
        <f t="shared" si="3"/>
        <v>87.583333333333329</v>
      </c>
      <c r="D77">
        <v>166</v>
      </c>
      <c r="E77">
        <f t="shared" si="2"/>
        <v>1.8953377735490011</v>
      </c>
    </row>
    <row r="78" spans="1:5" x14ac:dyDescent="0.25">
      <c r="A78" s="73">
        <v>1.1488888888888888</v>
      </c>
      <c r="B78">
        <f t="shared" si="3"/>
        <v>68.933333333333337</v>
      </c>
      <c r="D78">
        <v>187</v>
      </c>
      <c r="E78">
        <f t="shared" si="2"/>
        <v>2.7127659574468082</v>
      </c>
    </row>
    <row r="79" spans="1:5" x14ac:dyDescent="0.25">
      <c r="A79" s="73">
        <v>0.80111111111111111</v>
      </c>
      <c r="B79">
        <f t="shared" si="3"/>
        <v>48.066666666666663</v>
      </c>
      <c r="D79">
        <v>101</v>
      </c>
      <c r="E79">
        <f t="shared" si="2"/>
        <v>2.1012482662968099</v>
      </c>
    </row>
    <row r="80" spans="1:5" x14ac:dyDescent="0.25">
      <c r="A80" s="73">
        <v>0.38222222222222224</v>
      </c>
      <c r="B80">
        <f t="shared" si="3"/>
        <v>22.933333333333334</v>
      </c>
      <c r="D80">
        <v>0</v>
      </c>
      <c r="E80">
        <f t="shared" si="2"/>
        <v>0</v>
      </c>
    </row>
    <row r="81" spans="1:5" x14ac:dyDescent="0.25">
      <c r="A81" s="73">
        <v>1.0347222222222223</v>
      </c>
      <c r="B81">
        <f t="shared" si="3"/>
        <v>62.083333333333343</v>
      </c>
      <c r="D81">
        <v>37</v>
      </c>
      <c r="E81">
        <f t="shared" si="2"/>
        <v>0.59597315436241605</v>
      </c>
    </row>
    <row r="82" spans="1:5" x14ac:dyDescent="0.25">
      <c r="A82" s="73">
        <v>1.4791666666666667</v>
      </c>
      <c r="B82">
        <f t="shared" si="3"/>
        <v>88.75</v>
      </c>
      <c r="D82">
        <v>156</v>
      </c>
      <c r="E82">
        <f t="shared" si="2"/>
        <v>1.7577464788732395</v>
      </c>
    </row>
    <row r="83" spans="1:5" x14ac:dyDescent="0.25">
      <c r="A83" s="73">
        <v>0.54416666666666669</v>
      </c>
      <c r="B83">
        <f t="shared" si="3"/>
        <v>32.65</v>
      </c>
      <c r="D83">
        <v>2</v>
      </c>
      <c r="E83">
        <f t="shared" si="2"/>
        <v>6.1255742725880552E-2</v>
      </c>
    </row>
    <row r="84" spans="1:5" x14ac:dyDescent="0.25">
      <c r="A84" s="73">
        <v>0.34888888888888892</v>
      </c>
      <c r="B84">
        <f t="shared" si="3"/>
        <v>20.933333333333334</v>
      </c>
      <c r="D84">
        <v>0</v>
      </c>
      <c r="E84">
        <f t="shared" si="2"/>
        <v>0</v>
      </c>
    </row>
    <row r="85" spans="1:5" x14ac:dyDescent="0.25">
      <c r="A85" s="73">
        <v>0.25305555555555553</v>
      </c>
      <c r="B85">
        <f t="shared" si="3"/>
        <v>15.183333333333332</v>
      </c>
      <c r="D85">
        <v>0</v>
      </c>
      <c r="E85">
        <f t="shared" si="2"/>
        <v>0</v>
      </c>
    </row>
    <row r="86" spans="1:5" x14ac:dyDescent="0.25">
      <c r="A86" s="73">
        <v>0.6908333333333333</v>
      </c>
      <c r="B86">
        <f t="shared" si="3"/>
        <v>41.449999999999996</v>
      </c>
      <c r="D86">
        <v>3</v>
      </c>
      <c r="E86">
        <f t="shared" si="2"/>
        <v>7.2376357056694818E-2</v>
      </c>
    </row>
    <row r="87" spans="1:5" x14ac:dyDescent="0.25">
      <c r="A87" s="73">
        <v>0.28333333333333333</v>
      </c>
      <c r="B87">
        <f t="shared" si="3"/>
        <v>17</v>
      </c>
      <c r="D87">
        <v>0</v>
      </c>
      <c r="E87">
        <f t="shared" si="2"/>
        <v>0</v>
      </c>
    </row>
    <row r="88" spans="1:5" x14ac:dyDescent="0.25">
      <c r="A88" s="73">
        <v>0.52111111111111108</v>
      </c>
      <c r="B88">
        <f t="shared" si="3"/>
        <v>31.266666666666666</v>
      </c>
      <c r="D88">
        <v>28</v>
      </c>
      <c r="E88">
        <f t="shared" si="2"/>
        <v>0.89552238805970152</v>
      </c>
    </row>
    <row r="89" spans="1:5" x14ac:dyDescent="0.25">
      <c r="A89">
        <v>1.3563888888888889</v>
      </c>
      <c r="B89">
        <f t="shared" si="3"/>
        <v>81.383333333333326</v>
      </c>
      <c r="D89">
        <v>1</v>
      </c>
      <c r="E89">
        <f t="shared" si="2"/>
        <v>1.2287528158918698E-2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26" sqref="C26"/>
    </sheetView>
  </sheetViews>
  <sheetFormatPr defaultRowHeight="15" x14ac:dyDescent="0.25"/>
  <cols>
    <col min="1" max="1" width="30.7109375" customWidth="1"/>
    <col min="2" max="2" width="17.42578125" customWidth="1"/>
    <col min="3" max="3" width="17.140625" customWidth="1"/>
  </cols>
  <sheetData>
    <row r="1" spans="1:3" ht="37.5" x14ac:dyDescent="0.3">
      <c r="A1" s="67" t="s">
        <v>83</v>
      </c>
      <c r="B1" s="68" t="s">
        <v>84</v>
      </c>
      <c r="C1" s="68" t="s">
        <v>109</v>
      </c>
    </row>
    <row r="2" spans="1:3" x14ac:dyDescent="0.25">
      <c r="A2" s="69" t="s">
        <v>111</v>
      </c>
      <c r="B2" s="70"/>
      <c r="C2" s="70"/>
    </row>
    <row r="3" spans="1:3" x14ac:dyDescent="0.25">
      <c r="A3" s="71" t="s">
        <v>86</v>
      </c>
      <c r="B3" s="70">
        <v>52</v>
      </c>
      <c r="C3" s="70">
        <v>2308</v>
      </c>
    </row>
    <row r="4" spans="1:3" x14ac:dyDescent="0.25">
      <c r="A4" s="71" t="s">
        <v>87</v>
      </c>
      <c r="B4" s="70">
        <v>50</v>
      </c>
      <c r="C4" s="70">
        <v>1585</v>
      </c>
    </row>
    <row r="5" spans="1:3" x14ac:dyDescent="0.25">
      <c r="A5" s="71" t="s">
        <v>88</v>
      </c>
      <c r="B5" s="70">
        <v>45</v>
      </c>
      <c r="C5" s="70">
        <v>944</v>
      </c>
    </row>
    <row r="6" spans="1:3" x14ac:dyDescent="0.25">
      <c r="A6" s="71" t="s">
        <v>90</v>
      </c>
      <c r="B6" s="70">
        <v>43</v>
      </c>
      <c r="C6" s="70">
        <v>1074</v>
      </c>
    </row>
    <row r="7" spans="1:3" x14ac:dyDescent="0.25">
      <c r="A7" s="71" t="s">
        <v>89</v>
      </c>
      <c r="B7" s="70">
        <v>33</v>
      </c>
      <c r="C7" s="70">
        <v>326</v>
      </c>
    </row>
    <row r="8" spans="1:3" x14ac:dyDescent="0.25">
      <c r="A8" s="71" t="s">
        <v>91</v>
      </c>
      <c r="B8" s="70">
        <v>27</v>
      </c>
      <c r="C8" s="70">
        <v>1070</v>
      </c>
    </row>
    <row r="9" spans="1:3" x14ac:dyDescent="0.25">
      <c r="A9" s="71" t="s">
        <v>92</v>
      </c>
      <c r="B9" s="70">
        <v>27</v>
      </c>
      <c r="C9" s="70">
        <v>202</v>
      </c>
    </row>
    <row r="10" spans="1:3" x14ac:dyDescent="0.25">
      <c r="A10" s="71" t="s">
        <v>93</v>
      </c>
      <c r="B10" s="70">
        <v>26</v>
      </c>
      <c r="C10" s="70">
        <v>571</v>
      </c>
    </row>
    <row r="11" spans="1:3" x14ac:dyDescent="0.25">
      <c r="A11" s="71" t="s">
        <v>112</v>
      </c>
      <c r="B11" s="71"/>
      <c r="C11" s="71"/>
    </row>
    <row r="12" spans="1:3" x14ac:dyDescent="0.25">
      <c r="A12" s="71" t="s">
        <v>108</v>
      </c>
      <c r="B12" s="70">
        <v>20</v>
      </c>
      <c r="C12" s="70">
        <v>455</v>
      </c>
    </row>
    <row r="13" spans="1:3" x14ac:dyDescent="0.25">
      <c r="A13" s="71" t="s">
        <v>96</v>
      </c>
      <c r="B13" s="70">
        <v>14</v>
      </c>
      <c r="C13" s="70">
        <v>403</v>
      </c>
    </row>
    <row r="14" spans="1:3" x14ac:dyDescent="0.25">
      <c r="A14" s="71" t="s">
        <v>18</v>
      </c>
      <c r="B14" s="70">
        <v>13</v>
      </c>
      <c r="C14" s="70">
        <v>757</v>
      </c>
    </row>
    <row r="15" spans="1:3" x14ac:dyDescent="0.25">
      <c r="A15" s="71" t="s">
        <v>110</v>
      </c>
      <c r="B15" s="70"/>
      <c r="C15" s="70"/>
    </row>
    <row r="16" spans="1:3" x14ac:dyDescent="0.25">
      <c r="A16" s="71" t="s">
        <v>94</v>
      </c>
      <c r="B16" s="70">
        <v>49</v>
      </c>
      <c r="C16" s="70">
        <v>2245</v>
      </c>
    </row>
    <row r="17" spans="3:6" x14ac:dyDescent="0.25">
      <c r="C17" s="2"/>
    </row>
    <row r="25" spans="3:6" ht="18.75" x14ac:dyDescent="0.3">
      <c r="D25" s="10"/>
      <c r="E25" s="61"/>
      <c r="F25" s="61"/>
    </row>
    <row r="26" spans="3:6" x14ac:dyDescent="0.25">
      <c r="D26" s="9"/>
      <c r="E26" s="58"/>
      <c r="F26" s="58"/>
    </row>
    <row r="27" spans="3:6" x14ac:dyDescent="0.25">
      <c r="D27" s="57"/>
      <c r="E27" s="66"/>
      <c r="F27" s="66"/>
    </row>
    <row r="28" spans="3:6" x14ac:dyDescent="0.25">
      <c r="D28" s="57"/>
      <c r="E28" s="66"/>
      <c r="F28" s="66"/>
    </row>
    <row r="29" spans="3:6" x14ac:dyDescent="0.25">
      <c r="D29" s="57"/>
      <c r="E29" s="66"/>
      <c r="F29" s="66"/>
    </row>
    <row r="30" spans="3:6" x14ac:dyDescent="0.25">
      <c r="D30" s="57"/>
      <c r="E30" s="66"/>
      <c r="F30" s="66"/>
    </row>
    <row r="31" spans="3:6" x14ac:dyDescent="0.25">
      <c r="D31" s="57"/>
      <c r="E31" s="66"/>
      <c r="F31" s="66"/>
    </row>
    <row r="32" spans="3:6" x14ac:dyDescent="0.25">
      <c r="D32" s="57"/>
      <c r="E32" s="66"/>
      <c r="F32" s="66"/>
    </row>
    <row r="33" spans="4:6" x14ac:dyDescent="0.25">
      <c r="D33" s="57"/>
      <c r="E33" s="66"/>
      <c r="F33" s="66"/>
    </row>
    <row r="34" spans="4:6" x14ac:dyDescent="0.25">
      <c r="D34" s="57"/>
      <c r="E34" s="66"/>
      <c r="F34" s="66"/>
    </row>
    <row r="35" spans="4:6" x14ac:dyDescent="0.25">
      <c r="D35" s="60"/>
      <c r="E35" s="65"/>
      <c r="F35" s="65"/>
    </row>
    <row r="36" spans="4:6" x14ac:dyDescent="0.25">
      <c r="D36" s="65"/>
      <c r="E36" s="66"/>
      <c r="F36" s="66"/>
    </row>
    <row r="37" spans="4:6" x14ac:dyDescent="0.25">
      <c r="D37" s="57"/>
      <c r="E37" s="66"/>
      <c r="F37" s="66"/>
    </row>
    <row r="38" spans="4:6" x14ac:dyDescent="0.25">
      <c r="D38" s="65"/>
      <c r="E38" s="66"/>
      <c r="F38" s="66"/>
    </row>
    <row r="39" spans="4:6" x14ac:dyDescent="0.25">
      <c r="D39" s="60"/>
      <c r="E39" s="66"/>
      <c r="F39" s="66"/>
    </row>
    <row r="40" spans="4:6" x14ac:dyDescent="0.25">
      <c r="D40" s="57"/>
      <c r="E40" s="66"/>
      <c r="F40" s="6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Master-Set</vt:lpstr>
      <vt:lpstr>Trout</vt:lpstr>
      <vt:lpstr>Trout.csv</vt:lpstr>
      <vt:lpstr>SGCN</vt:lpstr>
      <vt:lpstr>SGCN.csv</vt:lpstr>
      <vt:lpstr>Other</vt:lpstr>
      <vt:lpstr>Other.csv</vt:lpstr>
      <vt:lpstr>fish.csv</vt:lpstr>
      <vt:lpstr>effort.csv</vt:lpstr>
      <vt:lpstr>TOP SPP. TABLE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2018-10-29T12:43:01Z</dcterms:created>
  <dcterms:modified xsi:type="dcterms:W3CDTF">2019-05-09T20:33:33Z</dcterms:modified>
</cp:coreProperties>
</file>