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BKelly_Fishes_GithubRepos\Data\Thesis\Raw\Data 2019\"/>
    </mc:Choice>
  </mc:AlternateContent>
  <bookViews>
    <workbookView xWindow="0" yWindow="0" windowWidth="19200" windowHeight="10860"/>
  </bookViews>
  <sheets>
    <sheet name="Final" sheetId="5" r:id="rId1"/>
    <sheet name="dim_sub_mac" sheetId="2" r:id="rId2"/>
    <sheet name="flow_instream" sheetId="3" r:id="rId3"/>
    <sheet name="chem_effort" sheetId="4" r:id="rId4"/>
    <sheet name="Habitat19" sheetId="1" r:id="rId5"/>
    <sheet name="CopyPast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2" i="2" l="1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245" i="2"/>
  <c r="B244" i="2"/>
  <c r="B243" i="2"/>
  <c r="B242" i="2"/>
  <c r="J14" i="4" l="1"/>
  <c r="H14" i="4"/>
  <c r="K4" i="4"/>
  <c r="K5" i="4"/>
  <c r="K6" i="4"/>
  <c r="K7" i="4"/>
  <c r="K8" i="4"/>
  <c r="K9" i="4"/>
  <c r="K10" i="4"/>
  <c r="K11" i="4"/>
  <c r="K12" i="4"/>
  <c r="K13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3" i="4"/>
  <c r="K2" i="4"/>
  <c r="BB6" i="3"/>
  <c r="K14" i="4" l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E227" i="2" s="1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Z227" i="2" s="1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C215" i="2"/>
  <c r="C219" i="2" s="1"/>
  <c r="C216" i="2"/>
  <c r="C217" i="2"/>
  <c r="C218" i="2"/>
  <c r="C221" i="2"/>
  <c r="C222" i="2"/>
  <c r="C223" i="2"/>
  <c r="C227" i="2" s="1"/>
  <c r="C224" i="2"/>
  <c r="C225" i="2"/>
  <c r="C226" i="2"/>
  <c r="B222" i="2"/>
  <c r="B223" i="2"/>
  <c r="B224" i="2"/>
  <c r="B225" i="2"/>
  <c r="B226" i="2"/>
  <c r="B221" i="2"/>
  <c r="B216" i="2"/>
  <c r="B217" i="2"/>
  <c r="B218" i="2"/>
  <c r="B215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C233" i="2"/>
  <c r="D233" i="2"/>
  <c r="E233" i="2"/>
  <c r="E255" i="2" s="1"/>
  <c r="F233" i="2"/>
  <c r="G233" i="2"/>
  <c r="H233" i="2"/>
  <c r="H255" i="2" s="1"/>
  <c r="I233" i="2"/>
  <c r="J233" i="2"/>
  <c r="K233" i="2"/>
  <c r="L233" i="2"/>
  <c r="M233" i="2"/>
  <c r="N233" i="2"/>
  <c r="O233" i="2"/>
  <c r="P233" i="2"/>
  <c r="P255" i="2" s="1"/>
  <c r="Q233" i="2"/>
  <c r="R233" i="2"/>
  <c r="S233" i="2"/>
  <c r="T233" i="2"/>
  <c r="U233" i="2"/>
  <c r="V233" i="2"/>
  <c r="W233" i="2"/>
  <c r="X233" i="2"/>
  <c r="Y233" i="2"/>
  <c r="Z233" i="2"/>
  <c r="AA233" i="2"/>
  <c r="AB233" i="2"/>
  <c r="AB255" i="2" s="1"/>
  <c r="AC233" i="2"/>
  <c r="AC255" i="2" s="1"/>
  <c r="AD233" i="2"/>
  <c r="AD255" i="2" s="1"/>
  <c r="AE233" i="2"/>
  <c r="AF233" i="2"/>
  <c r="AG233" i="2"/>
  <c r="AG255" i="2" s="1"/>
  <c r="AH233" i="2"/>
  <c r="AI233" i="2"/>
  <c r="AJ233" i="2"/>
  <c r="AK233" i="2"/>
  <c r="AK255" i="2" s="1"/>
  <c r="AL233" i="2"/>
  <c r="AM233" i="2"/>
  <c r="AN233" i="2"/>
  <c r="AO233" i="2"/>
  <c r="AP233" i="2"/>
  <c r="AQ233" i="2"/>
  <c r="AR233" i="2"/>
  <c r="AS233" i="2"/>
  <c r="AS255" i="2" s="1"/>
  <c r="AT233" i="2"/>
  <c r="AU233" i="2"/>
  <c r="AV233" i="2"/>
  <c r="AW233" i="2"/>
  <c r="AX233" i="2"/>
  <c r="AY233" i="2"/>
  <c r="AZ233" i="2"/>
  <c r="BA233" i="2"/>
  <c r="BA255" i="2" s="1"/>
  <c r="BB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C235" i="2"/>
  <c r="C238" i="2" s="1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G238" i="2" s="1"/>
  <c r="AH236" i="2"/>
  <c r="AI236" i="2"/>
  <c r="AJ236" i="2"/>
  <c r="AK236" i="2"/>
  <c r="AL236" i="2"/>
  <c r="AM236" i="2"/>
  <c r="AN236" i="2"/>
  <c r="AN238" i="2" s="1"/>
  <c r="AO236" i="2"/>
  <c r="AO238" i="2" s="1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F238" i="2" s="1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AZ238" i="2" s="1"/>
  <c r="BA237" i="2"/>
  <c r="BB237" i="2"/>
  <c r="AE238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C255" i="2"/>
  <c r="Q255" i="2"/>
  <c r="AQ255" i="2"/>
  <c r="BB255" i="2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D268" i="3" s="1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C268" i="3"/>
  <c r="AF268" i="3"/>
  <c r="AT268" i="3"/>
  <c r="BB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C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C293" i="3"/>
  <c r="D293" i="3"/>
  <c r="D295" i="3" s="1"/>
  <c r="E293" i="3"/>
  <c r="E295" i="3" s="1"/>
  <c r="F293" i="3"/>
  <c r="F295" i="3" s="1"/>
  <c r="G293" i="3"/>
  <c r="G295" i="3" s="1"/>
  <c r="H293" i="3"/>
  <c r="H295" i="3" s="1"/>
  <c r="I293" i="3"/>
  <c r="I295" i="3" s="1"/>
  <c r="J293" i="3"/>
  <c r="J295" i="3" s="1"/>
  <c r="K293" i="3"/>
  <c r="K295" i="3" s="1"/>
  <c r="L293" i="3"/>
  <c r="L295" i="3" s="1"/>
  <c r="M293" i="3"/>
  <c r="M295" i="3" s="1"/>
  <c r="N293" i="3"/>
  <c r="N295" i="3" s="1"/>
  <c r="O293" i="3"/>
  <c r="O295" i="3" s="1"/>
  <c r="P293" i="3"/>
  <c r="P295" i="3" s="1"/>
  <c r="Q293" i="3"/>
  <c r="Q295" i="3" s="1"/>
  <c r="R293" i="3"/>
  <c r="R295" i="3" s="1"/>
  <c r="S293" i="3"/>
  <c r="S295" i="3" s="1"/>
  <c r="T293" i="3"/>
  <c r="T295" i="3" s="1"/>
  <c r="U293" i="3"/>
  <c r="U295" i="3" s="1"/>
  <c r="V293" i="3"/>
  <c r="V295" i="3" s="1"/>
  <c r="W293" i="3"/>
  <c r="W295" i="3" s="1"/>
  <c r="X293" i="3"/>
  <c r="X295" i="3" s="1"/>
  <c r="Y293" i="3"/>
  <c r="Y295" i="3" s="1"/>
  <c r="Z293" i="3"/>
  <c r="Z295" i="3" s="1"/>
  <c r="AA293" i="3"/>
  <c r="AA295" i="3" s="1"/>
  <c r="AB293" i="3"/>
  <c r="AB295" i="3" s="1"/>
  <c r="AC293" i="3"/>
  <c r="AC295" i="3" s="1"/>
  <c r="AD293" i="3"/>
  <c r="AD295" i="3" s="1"/>
  <c r="AE293" i="3"/>
  <c r="AE295" i="3" s="1"/>
  <c r="AF293" i="3"/>
  <c r="AF295" i="3" s="1"/>
  <c r="AG293" i="3"/>
  <c r="AG295" i="3" s="1"/>
  <c r="AH293" i="3"/>
  <c r="AH295" i="3" s="1"/>
  <c r="AI293" i="3"/>
  <c r="AI295" i="3" s="1"/>
  <c r="AJ293" i="3"/>
  <c r="AJ295" i="3" s="1"/>
  <c r="AK293" i="3"/>
  <c r="AK295" i="3" s="1"/>
  <c r="AL293" i="3"/>
  <c r="AL295" i="3" s="1"/>
  <c r="AM293" i="3"/>
  <c r="AM295" i="3" s="1"/>
  <c r="AN293" i="3"/>
  <c r="AN295" i="3" s="1"/>
  <c r="AO293" i="3"/>
  <c r="AO295" i="3" s="1"/>
  <c r="AP293" i="3"/>
  <c r="AP295" i="3" s="1"/>
  <c r="AQ293" i="3"/>
  <c r="AQ295" i="3" s="1"/>
  <c r="AR293" i="3"/>
  <c r="AR295" i="3" s="1"/>
  <c r="AS293" i="3"/>
  <c r="AS295" i="3" s="1"/>
  <c r="AT293" i="3"/>
  <c r="AT295" i="3" s="1"/>
  <c r="AU293" i="3"/>
  <c r="AU295" i="3" s="1"/>
  <c r="AV293" i="3"/>
  <c r="AV295" i="3" s="1"/>
  <c r="AW293" i="3"/>
  <c r="AW295" i="3" s="1"/>
  <c r="AX293" i="3"/>
  <c r="AX295" i="3" s="1"/>
  <c r="AY293" i="3"/>
  <c r="AY295" i="3" s="1"/>
  <c r="AZ293" i="3"/>
  <c r="AZ295" i="3" s="1"/>
  <c r="BA293" i="3"/>
  <c r="BA295" i="3" s="1"/>
  <c r="BB293" i="3"/>
  <c r="BB295" i="3" s="1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C295" i="3"/>
  <c r="C298" i="3"/>
  <c r="C288" i="3" s="1"/>
  <c r="D298" i="3"/>
  <c r="D288" i="3" s="1"/>
  <c r="E298" i="3"/>
  <c r="E288" i="3" s="1"/>
  <c r="F298" i="3"/>
  <c r="F288" i="3" s="1"/>
  <c r="G298" i="3"/>
  <c r="G288" i="3" s="1"/>
  <c r="H298" i="3"/>
  <c r="H288" i="3" s="1"/>
  <c r="I298" i="3"/>
  <c r="I288" i="3" s="1"/>
  <c r="J298" i="3"/>
  <c r="J288" i="3" s="1"/>
  <c r="K298" i="3"/>
  <c r="K288" i="3" s="1"/>
  <c r="L298" i="3"/>
  <c r="L288" i="3" s="1"/>
  <c r="M298" i="3"/>
  <c r="M288" i="3" s="1"/>
  <c r="N298" i="3"/>
  <c r="N288" i="3" s="1"/>
  <c r="O298" i="3"/>
  <c r="O288" i="3" s="1"/>
  <c r="P298" i="3"/>
  <c r="P288" i="3" s="1"/>
  <c r="Q298" i="3"/>
  <c r="Q288" i="3" s="1"/>
  <c r="R298" i="3"/>
  <c r="R288" i="3" s="1"/>
  <c r="S298" i="3"/>
  <c r="S288" i="3" s="1"/>
  <c r="T298" i="3"/>
  <c r="T288" i="3" s="1"/>
  <c r="U298" i="3"/>
  <c r="U288" i="3" s="1"/>
  <c r="V298" i="3"/>
  <c r="V288" i="3" s="1"/>
  <c r="W298" i="3"/>
  <c r="W288" i="3" s="1"/>
  <c r="X298" i="3"/>
  <c r="X288" i="3" s="1"/>
  <c r="Y298" i="3"/>
  <c r="Y288" i="3" s="1"/>
  <c r="Z298" i="3"/>
  <c r="Z288" i="3" s="1"/>
  <c r="AA298" i="3"/>
  <c r="AA288" i="3" s="1"/>
  <c r="AB298" i="3"/>
  <c r="AB288" i="3" s="1"/>
  <c r="AC298" i="3"/>
  <c r="AC288" i="3" s="1"/>
  <c r="AD298" i="3"/>
  <c r="AD288" i="3" s="1"/>
  <c r="AE298" i="3"/>
  <c r="AE288" i="3" s="1"/>
  <c r="AF298" i="3"/>
  <c r="AF288" i="3" s="1"/>
  <c r="AG298" i="3"/>
  <c r="AG288" i="3" s="1"/>
  <c r="AH298" i="3"/>
  <c r="AH288" i="3" s="1"/>
  <c r="AI298" i="3"/>
  <c r="AI288" i="3" s="1"/>
  <c r="AJ298" i="3"/>
  <c r="AJ288" i="3" s="1"/>
  <c r="AK298" i="3"/>
  <c r="AK288" i="3" s="1"/>
  <c r="AL298" i="3"/>
  <c r="AL288" i="3" s="1"/>
  <c r="AM298" i="3"/>
  <c r="AM288" i="3" s="1"/>
  <c r="AN298" i="3"/>
  <c r="AN288" i="3" s="1"/>
  <c r="AO298" i="3"/>
  <c r="AO288" i="3" s="1"/>
  <c r="AP298" i="3"/>
  <c r="AP288" i="3" s="1"/>
  <c r="AQ298" i="3"/>
  <c r="AQ288" i="3" s="1"/>
  <c r="AR298" i="3"/>
  <c r="AR288" i="3" s="1"/>
  <c r="AS298" i="3"/>
  <c r="AS288" i="3" s="1"/>
  <c r="AT298" i="3"/>
  <c r="AT288" i="3" s="1"/>
  <c r="AU298" i="3"/>
  <c r="AU288" i="3" s="1"/>
  <c r="AV298" i="3"/>
  <c r="AV288" i="3" s="1"/>
  <c r="AW298" i="3"/>
  <c r="AW288" i="3" s="1"/>
  <c r="AX298" i="3"/>
  <c r="AX288" i="3" s="1"/>
  <c r="AY298" i="3"/>
  <c r="AY288" i="3" s="1"/>
  <c r="AZ298" i="3"/>
  <c r="AZ288" i="3" s="1"/>
  <c r="BA298" i="3"/>
  <c r="BA288" i="3" s="1"/>
  <c r="BB298" i="3"/>
  <c r="BB288" i="3" s="1"/>
  <c r="C299" i="3"/>
  <c r="C289" i="3" s="1"/>
  <c r="D299" i="3"/>
  <c r="D289" i="3" s="1"/>
  <c r="E299" i="3"/>
  <c r="E289" i="3" s="1"/>
  <c r="F299" i="3"/>
  <c r="F289" i="3" s="1"/>
  <c r="G299" i="3"/>
  <c r="G289" i="3" s="1"/>
  <c r="H299" i="3"/>
  <c r="H289" i="3" s="1"/>
  <c r="I299" i="3"/>
  <c r="I289" i="3" s="1"/>
  <c r="J299" i="3"/>
  <c r="J289" i="3" s="1"/>
  <c r="K299" i="3"/>
  <c r="K289" i="3" s="1"/>
  <c r="L299" i="3"/>
  <c r="L289" i="3" s="1"/>
  <c r="M299" i="3"/>
  <c r="M289" i="3" s="1"/>
  <c r="N299" i="3"/>
  <c r="N289" i="3" s="1"/>
  <c r="O299" i="3"/>
  <c r="O289" i="3" s="1"/>
  <c r="P299" i="3"/>
  <c r="P289" i="3" s="1"/>
  <c r="Q299" i="3"/>
  <c r="Q289" i="3" s="1"/>
  <c r="R299" i="3"/>
  <c r="R289" i="3" s="1"/>
  <c r="S299" i="3"/>
  <c r="S289" i="3" s="1"/>
  <c r="T299" i="3"/>
  <c r="T289" i="3" s="1"/>
  <c r="U299" i="3"/>
  <c r="U289" i="3" s="1"/>
  <c r="V299" i="3"/>
  <c r="V289" i="3" s="1"/>
  <c r="W299" i="3"/>
  <c r="W289" i="3" s="1"/>
  <c r="X299" i="3"/>
  <c r="X289" i="3" s="1"/>
  <c r="Y299" i="3"/>
  <c r="Y289" i="3" s="1"/>
  <c r="Z299" i="3"/>
  <c r="Z289" i="3" s="1"/>
  <c r="AA299" i="3"/>
  <c r="AA289" i="3" s="1"/>
  <c r="AB299" i="3"/>
  <c r="AB289" i="3" s="1"/>
  <c r="AC299" i="3"/>
  <c r="AC289" i="3" s="1"/>
  <c r="AD299" i="3"/>
  <c r="AD289" i="3" s="1"/>
  <c r="AE299" i="3"/>
  <c r="AE289" i="3" s="1"/>
  <c r="AF299" i="3"/>
  <c r="AF289" i="3" s="1"/>
  <c r="AG299" i="3"/>
  <c r="AG289" i="3" s="1"/>
  <c r="AH299" i="3"/>
  <c r="AH289" i="3" s="1"/>
  <c r="AI299" i="3"/>
  <c r="AI289" i="3" s="1"/>
  <c r="AJ299" i="3"/>
  <c r="AJ289" i="3" s="1"/>
  <c r="AK299" i="3"/>
  <c r="AK289" i="3" s="1"/>
  <c r="AL299" i="3"/>
  <c r="AL289" i="3" s="1"/>
  <c r="AM299" i="3"/>
  <c r="AM289" i="3" s="1"/>
  <c r="AN299" i="3"/>
  <c r="AN289" i="3" s="1"/>
  <c r="AO299" i="3"/>
  <c r="AO289" i="3" s="1"/>
  <c r="AP299" i="3"/>
  <c r="AP289" i="3" s="1"/>
  <c r="AQ299" i="3"/>
  <c r="AQ289" i="3" s="1"/>
  <c r="AR299" i="3"/>
  <c r="AR289" i="3" s="1"/>
  <c r="AS299" i="3"/>
  <c r="AS289" i="3" s="1"/>
  <c r="AT299" i="3"/>
  <c r="AT289" i="3" s="1"/>
  <c r="AU299" i="3"/>
  <c r="AU289" i="3" s="1"/>
  <c r="AV299" i="3"/>
  <c r="AV289" i="3" s="1"/>
  <c r="AW299" i="3"/>
  <c r="AW289" i="3" s="1"/>
  <c r="AX299" i="3"/>
  <c r="AX289" i="3" s="1"/>
  <c r="AY299" i="3"/>
  <c r="AY289" i="3" s="1"/>
  <c r="AZ299" i="3"/>
  <c r="AZ289" i="3" s="1"/>
  <c r="BA299" i="3"/>
  <c r="BA289" i="3" s="1"/>
  <c r="BB299" i="3"/>
  <c r="BB289" i="3" s="1"/>
  <c r="C300" i="3"/>
  <c r="C290" i="3" s="1"/>
  <c r="D300" i="3"/>
  <c r="D290" i="3" s="1"/>
  <c r="E300" i="3"/>
  <c r="E290" i="3" s="1"/>
  <c r="F300" i="3"/>
  <c r="F290" i="3" s="1"/>
  <c r="G300" i="3"/>
  <c r="G290" i="3" s="1"/>
  <c r="H300" i="3"/>
  <c r="H290" i="3" s="1"/>
  <c r="I300" i="3"/>
  <c r="I290" i="3" s="1"/>
  <c r="J300" i="3"/>
  <c r="J290" i="3" s="1"/>
  <c r="K300" i="3"/>
  <c r="K290" i="3" s="1"/>
  <c r="L300" i="3"/>
  <c r="L290" i="3" s="1"/>
  <c r="M300" i="3"/>
  <c r="M290" i="3" s="1"/>
  <c r="N300" i="3"/>
  <c r="N290" i="3" s="1"/>
  <c r="O300" i="3"/>
  <c r="O290" i="3" s="1"/>
  <c r="P300" i="3"/>
  <c r="P290" i="3" s="1"/>
  <c r="Q300" i="3"/>
  <c r="Q290" i="3" s="1"/>
  <c r="R300" i="3"/>
  <c r="R290" i="3" s="1"/>
  <c r="S300" i="3"/>
  <c r="S290" i="3" s="1"/>
  <c r="T300" i="3"/>
  <c r="T290" i="3" s="1"/>
  <c r="U300" i="3"/>
  <c r="U290" i="3" s="1"/>
  <c r="V300" i="3"/>
  <c r="V290" i="3" s="1"/>
  <c r="W300" i="3"/>
  <c r="W290" i="3" s="1"/>
  <c r="X300" i="3"/>
  <c r="X290" i="3" s="1"/>
  <c r="Y300" i="3"/>
  <c r="Y290" i="3" s="1"/>
  <c r="Z300" i="3"/>
  <c r="Z290" i="3" s="1"/>
  <c r="AA300" i="3"/>
  <c r="AA290" i="3" s="1"/>
  <c r="AB300" i="3"/>
  <c r="AB290" i="3" s="1"/>
  <c r="AC300" i="3"/>
  <c r="AC290" i="3" s="1"/>
  <c r="AD300" i="3"/>
  <c r="AD290" i="3" s="1"/>
  <c r="AE300" i="3"/>
  <c r="AE290" i="3" s="1"/>
  <c r="AF300" i="3"/>
  <c r="AF290" i="3" s="1"/>
  <c r="AG300" i="3"/>
  <c r="AG290" i="3" s="1"/>
  <c r="AH300" i="3"/>
  <c r="AH290" i="3" s="1"/>
  <c r="AI300" i="3"/>
  <c r="AI290" i="3" s="1"/>
  <c r="AJ300" i="3"/>
  <c r="AJ290" i="3" s="1"/>
  <c r="AK300" i="3"/>
  <c r="AK290" i="3" s="1"/>
  <c r="AL300" i="3"/>
  <c r="AL290" i="3" s="1"/>
  <c r="AM300" i="3"/>
  <c r="AM290" i="3" s="1"/>
  <c r="AN300" i="3"/>
  <c r="AN290" i="3" s="1"/>
  <c r="AO300" i="3"/>
  <c r="AO290" i="3" s="1"/>
  <c r="AP300" i="3"/>
  <c r="AP290" i="3" s="1"/>
  <c r="AQ300" i="3"/>
  <c r="AQ290" i="3" s="1"/>
  <c r="AR300" i="3"/>
  <c r="AR290" i="3" s="1"/>
  <c r="AS300" i="3"/>
  <c r="AS290" i="3" s="1"/>
  <c r="AT300" i="3"/>
  <c r="AT290" i="3" s="1"/>
  <c r="AU300" i="3"/>
  <c r="AU290" i="3" s="1"/>
  <c r="AV300" i="3"/>
  <c r="AV290" i="3" s="1"/>
  <c r="AW300" i="3"/>
  <c r="AW290" i="3" s="1"/>
  <c r="AX300" i="3"/>
  <c r="AX290" i="3" s="1"/>
  <c r="AY300" i="3"/>
  <c r="AY290" i="3" s="1"/>
  <c r="AZ300" i="3"/>
  <c r="AZ290" i="3" s="1"/>
  <c r="BA300" i="3"/>
  <c r="BA290" i="3" s="1"/>
  <c r="BB300" i="3"/>
  <c r="BB290" i="3" s="1"/>
  <c r="C301" i="3"/>
  <c r="D301" i="3"/>
  <c r="D270" i="3" s="1"/>
  <c r="E301" i="3"/>
  <c r="E270" i="3" s="1"/>
  <c r="F301" i="3"/>
  <c r="F270" i="3" s="1"/>
  <c r="G301" i="3"/>
  <c r="G270" i="3" s="1"/>
  <c r="H301" i="3"/>
  <c r="H270" i="3" s="1"/>
  <c r="I301" i="3"/>
  <c r="I270" i="3" s="1"/>
  <c r="J301" i="3"/>
  <c r="J270" i="3" s="1"/>
  <c r="K301" i="3"/>
  <c r="K270" i="3" s="1"/>
  <c r="L301" i="3"/>
  <c r="L270" i="3" s="1"/>
  <c r="M301" i="3"/>
  <c r="M270" i="3" s="1"/>
  <c r="N301" i="3"/>
  <c r="N270" i="3" s="1"/>
  <c r="O301" i="3"/>
  <c r="O270" i="3" s="1"/>
  <c r="P301" i="3"/>
  <c r="P270" i="3" s="1"/>
  <c r="Q301" i="3"/>
  <c r="Q270" i="3" s="1"/>
  <c r="R301" i="3"/>
  <c r="R270" i="3" s="1"/>
  <c r="S301" i="3"/>
  <c r="S270" i="3" s="1"/>
  <c r="T301" i="3"/>
  <c r="T270" i="3" s="1"/>
  <c r="U301" i="3"/>
  <c r="U270" i="3" s="1"/>
  <c r="V301" i="3"/>
  <c r="V270" i="3" s="1"/>
  <c r="W301" i="3"/>
  <c r="W270" i="3" s="1"/>
  <c r="X301" i="3"/>
  <c r="X270" i="3" s="1"/>
  <c r="Y301" i="3"/>
  <c r="Y270" i="3" s="1"/>
  <c r="Z301" i="3"/>
  <c r="Z270" i="3" s="1"/>
  <c r="AA301" i="3"/>
  <c r="AA270" i="3" s="1"/>
  <c r="AB301" i="3"/>
  <c r="AB270" i="3" s="1"/>
  <c r="AC301" i="3"/>
  <c r="AC270" i="3" s="1"/>
  <c r="AD301" i="3"/>
  <c r="AD270" i="3" s="1"/>
  <c r="AE301" i="3"/>
  <c r="AE270" i="3" s="1"/>
  <c r="AF301" i="3"/>
  <c r="AF270" i="3" s="1"/>
  <c r="AG301" i="3"/>
  <c r="AG270" i="3" s="1"/>
  <c r="AH301" i="3"/>
  <c r="AH270" i="3" s="1"/>
  <c r="AI301" i="3"/>
  <c r="AI270" i="3" s="1"/>
  <c r="AJ301" i="3"/>
  <c r="AJ270" i="3" s="1"/>
  <c r="AK301" i="3"/>
  <c r="AK270" i="3" s="1"/>
  <c r="AL301" i="3"/>
  <c r="AL270" i="3" s="1"/>
  <c r="AM301" i="3"/>
  <c r="AM270" i="3" s="1"/>
  <c r="AN301" i="3"/>
  <c r="AN270" i="3" s="1"/>
  <c r="AO301" i="3"/>
  <c r="AO270" i="3" s="1"/>
  <c r="AP301" i="3"/>
  <c r="AP270" i="3" s="1"/>
  <c r="AQ301" i="3"/>
  <c r="AQ270" i="3" s="1"/>
  <c r="AR301" i="3"/>
  <c r="AR270" i="3" s="1"/>
  <c r="AS301" i="3"/>
  <c r="AS270" i="3" s="1"/>
  <c r="AT301" i="3"/>
  <c r="AT270" i="3" s="1"/>
  <c r="AU301" i="3"/>
  <c r="AU270" i="3" s="1"/>
  <c r="AV301" i="3"/>
  <c r="AV270" i="3" s="1"/>
  <c r="AW301" i="3"/>
  <c r="AW270" i="3" s="1"/>
  <c r="AX301" i="3"/>
  <c r="AX270" i="3" s="1"/>
  <c r="AY301" i="3"/>
  <c r="AY270" i="3" s="1"/>
  <c r="AZ301" i="3"/>
  <c r="AZ270" i="3" s="1"/>
  <c r="BA301" i="3"/>
  <c r="BA270" i="3" s="1"/>
  <c r="BB301" i="3"/>
  <c r="BB270" i="3" s="1"/>
  <c r="C6" i="3"/>
  <c r="C6" i="2"/>
  <c r="B293" i="3"/>
  <c r="B292" i="3"/>
  <c r="B291" i="3"/>
  <c r="B284" i="3"/>
  <c r="B271" i="3"/>
  <c r="B267" i="3"/>
  <c r="B266" i="3"/>
  <c r="B265" i="3"/>
  <c r="B264" i="3"/>
  <c r="B262" i="3"/>
  <c r="B261" i="3"/>
  <c r="B260" i="3"/>
  <c r="B6" i="3"/>
  <c r="BB219" i="2" l="1"/>
  <c r="BB227" i="2"/>
  <c r="BB238" i="2"/>
  <c r="BA268" i="3"/>
  <c r="BA219" i="2"/>
  <c r="BA227" i="2"/>
  <c r="BA238" i="2"/>
  <c r="AZ268" i="3"/>
  <c r="AZ219" i="2"/>
  <c r="AZ227" i="2"/>
  <c r="AZ255" i="2"/>
  <c r="AY268" i="3"/>
  <c r="AY219" i="2"/>
  <c r="AY227" i="2"/>
  <c r="AY238" i="2"/>
  <c r="AY255" i="2"/>
  <c r="AX268" i="3"/>
  <c r="AX219" i="2"/>
  <c r="AX227" i="2"/>
  <c r="AX238" i="2"/>
  <c r="AX255" i="2"/>
  <c r="AW268" i="3"/>
  <c r="AW219" i="2"/>
  <c r="AW227" i="2"/>
  <c r="AW238" i="2"/>
  <c r="AW255" i="2"/>
  <c r="AV268" i="3"/>
  <c r="AV219" i="2"/>
  <c r="AV227" i="2"/>
  <c r="AV238" i="2"/>
  <c r="AV255" i="2"/>
  <c r="AU268" i="3"/>
  <c r="AU219" i="2"/>
  <c r="AU227" i="2"/>
  <c r="AU238" i="2"/>
  <c r="AU255" i="2"/>
  <c r="AT219" i="2"/>
  <c r="AT227" i="2"/>
  <c r="AT238" i="2"/>
  <c r="AT255" i="2"/>
  <c r="AS268" i="3"/>
  <c r="AS219" i="2"/>
  <c r="AS227" i="2"/>
  <c r="AS238" i="2"/>
  <c r="AR268" i="3"/>
  <c r="AR219" i="2"/>
  <c r="AR227" i="2"/>
  <c r="AR238" i="2"/>
  <c r="AR255" i="2"/>
  <c r="AQ268" i="3"/>
  <c r="AQ219" i="2"/>
  <c r="AQ227" i="2"/>
  <c r="AQ238" i="2"/>
  <c r="AP268" i="3"/>
  <c r="AP219" i="2"/>
  <c r="AP227" i="2"/>
  <c r="AP238" i="2"/>
  <c r="AP255" i="2"/>
  <c r="AO268" i="3"/>
  <c r="AO219" i="2"/>
  <c r="AO227" i="2"/>
  <c r="AO255" i="2"/>
  <c r="AN268" i="3"/>
  <c r="AN219" i="2"/>
  <c r="AN227" i="2"/>
  <c r="AN255" i="2"/>
  <c r="AM268" i="3"/>
  <c r="AM219" i="2"/>
  <c r="AM227" i="2"/>
  <c r="AM238" i="2"/>
  <c r="AM255" i="2"/>
  <c r="AL268" i="3"/>
  <c r="AL219" i="2"/>
  <c r="AL227" i="2"/>
  <c r="AL238" i="2"/>
  <c r="AL255" i="2"/>
  <c r="AK268" i="3"/>
  <c r="AK219" i="2"/>
  <c r="AK227" i="2"/>
  <c r="AK238" i="2"/>
  <c r="AJ268" i="3"/>
  <c r="AJ219" i="2"/>
  <c r="AJ227" i="2"/>
  <c r="AJ238" i="2"/>
  <c r="AJ255" i="2"/>
  <c r="AI268" i="3"/>
  <c r="AI219" i="2"/>
  <c r="AI227" i="2"/>
  <c r="AI238" i="2"/>
  <c r="AI255" i="2"/>
  <c r="AH268" i="3"/>
  <c r="AH219" i="2"/>
  <c r="AH227" i="2"/>
  <c r="AH238" i="2"/>
  <c r="AH255" i="2"/>
  <c r="AG268" i="3"/>
  <c r="AG219" i="2"/>
  <c r="AG227" i="2"/>
  <c r="AF219" i="2"/>
  <c r="AF227" i="2"/>
  <c r="AF255" i="2"/>
  <c r="AE268" i="3"/>
  <c r="AE219" i="2"/>
  <c r="AE255" i="2"/>
  <c r="AD219" i="2"/>
  <c r="AD227" i="2"/>
  <c r="AD238" i="2"/>
  <c r="AC268" i="3"/>
  <c r="AC219" i="2"/>
  <c r="AC227" i="2"/>
  <c r="AC238" i="2"/>
  <c r="AB268" i="3"/>
  <c r="AB219" i="2"/>
  <c r="AB227" i="2"/>
  <c r="AB238" i="2"/>
  <c r="AA268" i="3"/>
  <c r="AA219" i="2"/>
  <c r="AA227" i="2"/>
  <c r="AA238" i="2"/>
  <c r="AA255" i="2"/>
  <c r="Z268" i="3"/>
  <c r="Z219" i="2"/>
  <c r="Z238" i="2"/>
  <c r="Z255" i="2"/>
  <c r="Y268" i="3"/>
  <c r="Y219" i="2"/>
  <c r="Y227" i="2"/>
  <c r="Y238" i="2"/>
  <c r="Y255" i="2"/>
  <c r="X268" i="3"/>
  <c r="X219" i="2"/>
  <c r="X227" i="2"/>
  <c r="X238" i="2"/>
  <c r="X255" i="2"/>
  <c r="W268" i="3"/>
  <c r="W219" i="2"/>
  <c r="W227" i="2"/>
  <c r="W238" i="2"/>
  <c r="W255" i="2"/>
  <c r="V268" i="3"/>
  <c r="V219" i="2"/>
  <c r="V227" i="2"/>
  <c r="V238" i="2"/>
  <c r="V255" i="2"/>
  <c r="U268" i="3"/>
  <c r="U219" i="2"/>
  <c r="U227" i="2"/>
  <c r="U238" i="2"/>
  <c r="U255" i="2"/>
  <c r="T268" i="3"/>
  <c r="T219" i="2"/>
  <c r="T227" i="2"/>
  <c r="T238" i="2"/>
  <c r="T255" i="2"/>
  <c r="S268" i="3"/>
  <c r="S219" i="2"/>
  <c r="S227" i="2"/>
  <c r="S238" i="2"/>
  <c r="S255" i="2"/>
  <c r="R268" i="3"/>
  <c r="R219" i="2"/>
  <c r="R227" i="2"/>
  <c r="R238" i="2"/>
  <c r="R255" i="2"/>
  <c r="Q268" i="3"/>
  <c r="Q219" i="2"/>
  <c r="Q227" i="2"/>
  <c r="Q238" i="2"/>
  <c r="P268" i="3"/>
  <c r="P219" i="2"/>
  <c r="P227" i="2"/>
  <c r="P238" i="2"/>
  <c r="O268" i="3"/>
  <c r="O219" i="2"/>
  <c r="O227" i="2"/>
  <c r="O238" i="2"/>
  <c r="O255" i="2"/>
  <c r="N268" i="3"/>
  <c r="N219" i="2"/>
  <c r="N227" i="2"/>
  <c r="N238" i="2"/>
  <c r="N255" i="2"/>
  <c r="M268" i="3"/>
  <c r="M219" i="2"/>
  <c r="M227" i="2"/>
  <c r="M238" i="2"/>
  <c r="M255" i="2"/>
  <c r="L268" i="3"/>
  <c r="L219" i="2"/>
  <c r="L227" i="2"/>
  <c r="L238" i="2"/>
  <c r="L255" i="2"/>
  <c r="K268" i="3"/>
  <c r="K219" i="2"/>
  <c r="K227" i="2"/>
  <c r="K238" i="2"/>
  <c r="K255" i="2"/>
  <c r="J268" i="3"/>
  <c r="J219" i="2"/>
  <c r="J227" i="2"/>
  <c r="J238" i="2"/>
  <c r="J255" i="2"/>
  <c r="I268" i="3"/>
  <c r="I219" i="2"/>
  <c r="I227" i="2"/>
  <c r="I238" i="2"/>
  <c r="I255" i="2"/>
  <c r="H268" i="3"/>
  <c r="H219" i="2"/>
  <c r="H227" i="2"/>
  <c r="H238" i="2"/>
  <c r="G268" i="3"/>
  <c r="G219" i="2"/>
  <c r="G227" i="2"/>
  <c r="G238" i="2"/>
  <c r="G255" i="2"/>
  <c r="F268" i="3"/>
  <c r="F219" i="2"/>
  <c r="F227" i="2"/>
  <c r="F238" i="2"/>
  <c r="F255" i="2"/>
  <c r="E268" i="3"/>
  <c r="E219" i="2"/>
  <c r="E227" i="2"/>
  <c r="E238" i="2"/>
  <c r="D268" i="3"/>
  <c r="D219" i="2"/>
  <c r="D227" i="2"/>
  <c r="D238" i="2"/>
  <c r="D255" i="2"/>
  <c r="C241" i="2"/>
  <c r="C204" i="2"/>
  <c r="C211" i="2"/>
  <c r="B6" i="2"/>
  <c r="B202" i="2"/>
  <c r="B201" i="2"/>
  <c r="B200" i="2"/>
  <c r="C203" i="2" l="1"/>
  <c r="C206" i="2" s="1"/>
  <c r="C207" i="2"/>
  <c r="C208" i="2"/>
  <c r="C205" i="2"/>
  <c r="C209" i="2"/>
  <c r="C213" i="2"/>
  <c r="C212" i="2"/>
  <c r="D204" i="2"/>
  <c r="D212" i="2"/>
  <c r="D213" i="2"/>
  <c r="D241" i="2"/>
  <c r="B227" i="2"/>
  <c r="B207" i="2" s="1"/>
  <c r="C210" i="2" l="1"/>
  <c r="F212" i="2"/>
  <c r="D208" i="2"/>
  <c r="D205" i="2"/>
  <c r="D203" i="2"/>
  <c r="E213" i="2"/>
  <c r="E241" i="2"/>
  <c r="E208" i="2"/>
  <c r="D211" i="2"/>
  <c r="D207" i="2"/>
  <c r="D209" i="2"/>
  <c r="E212" i="2"/>
  <c r="B203" i="2"/>
  <c r="B211" i="2"/>
  <c r="B205" i="2"/>
  <c r="B204" i="2"/>
  <c r="B209" i="2"/>
  <c r="B208" i="2"/>
  <c r="D210" i="2" l="1"/>
  <c r="D206" i="2"/>
  <c r="G212" i="2"/>
  <c r="E204" i="2"/>
  <c r="F203" i="2"/>
  <c r="F204" i="2"/>
  <c r="E211" i="2"/>
  <c r="E209" i="2"/>
  <c r="E207" i="2"/>
  <c r="E203" i="2"/>
  <c r="F208" i="2"/>
  <c r="F205" i="2"/>
  <c r="E205" i="2"/>
  <c r="F213" i="2"/>
  <c r="F241" i="2"/>
  <c r="B210" i="2"/>
  <c r="B206" i="2"/>
  <c r="F206" i="2" l="1"/>
  <c r="E210" i="2"/>
  <c r="E206" i="2"/>
  <c r="H212" i="2"/>
  <c r="G208" i="2"/>
  <c r="G204" i="2"/>
  <c r="G213" i="2"/>
  <c r="G241" i="2"/>
  <c r="G205" i="2"/>
  <c r="F211" i="2"/>
  <c r="F209" i="2"/>
  <c r="F207" i="2"/>
  <c r="G203" i="2"/>
  <c r="G206" i="2" l="1"/>
  <c r="F210" i="2"/>
  <c r="G211" i="2"/>
  <c r="G207" i="2"/>
  <c r="G209" i="2"/>
  <c r="H213" i="2"/>
  <c r="H241" i="2"/>
  <c r="H204" i="2"/>
  <c r="H205" i="2"/>
  <c r="G210" i="2" l="1"/>
  <c r="H203" i="2"/>
  <c r="H206" i="2" s="1"/>
  <c r="I213" i="2"/>
  <c r="I241" i="2"/>
  <c r="I212" i="2"/>
  <c r="H211" i="2"/>
  <c r="H207" i="2"/>
  <c r="H209" i="2"/>
  <c r="H208" i="2"/>
  <c r="I203" i="2"/>
  <c r="I205" i="2"/>
  <c r="H210" i="2" l="1"/>
  <c r="K212" i="2"/>
  <c r="I211" i="2"/>
  <c r="I209" i="2"/>
  <c r="I207" i="2"/>
  <c r="I208" i="2"/>
  <c r="J213" i="2"/>
  <c r="J241" i="2"/>
  <c r="J212" i="2"/>
  <c r="I204" i="2"/>
  <c r="I206" i="2" s="1"/>
  <c r="I210" i="2" l="1"/>
  <c r="L212" i="2"/>
  <c r="J211" i="2"/>
  <c r="J209" i="2"/>
  <c r="J207" i="2"/>
  <c r="J204" i="2"/>
  <c r="J203" i="2"/>
  <c r="J208" i="2"/>
  <c r="K213" i="2"/>
  <c r="K241" i="2"/>
  <c r="J205" i="2"/>
  <c r="K205" i="2"/>
  <c r="J206" i="2" l="1"/>
  <c r="J210" i="2"/>
  <c r="K211" i="2"/>
  <c r="K207" i="2"/>
  <c r="K209" i="2"/>
  <c r="K208" i="2"/>
  <c r="L203" i="2"/>
  <c r="L213" i="2"/>
  <c r="L241" i="2"/>
  <c r="K203" i="2"/>
  <c r="K204" i="2"/>
  <c r="M212" i="2"/>
  <c r="B301" i="3"/>
  <c r="B270" i="3" s="1"/>
  <c r="B300" i="3"/>
  <c r="B290" i="3" s="1"/>
  <c r="B299" i="3"/>
  <c r="B289" i="3" s="1"/>
  <c r="B298" i="3"/>
  <c r="B288" i="3" s="1"/>
  <c r="B294" i="3"/>
  <c r="B295" i="3"/>
  <c r="B287" i="3"/>
  <c r="B286" i="3"/>
  <c r="B285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69" i="3"/>
  <c r="B263" i="3"/>
  <c r="B253" i="2"/>
  <c r="B252" i="2"/>
  <c r="B251" i="2"/>
  <c r="B249" i="2"/>
  <c r="B248" i="2"/>
  <c r="B247" i="2"/>
  <c r="B246" i="2"/>
  <c r="B237" i="2"/>
  <c r="B236" i="2"/>
  <c r="B235" i="2"/>
  <c r="B234" i="2"/>
  <c r="B233" i="2"/>
  <c r="B255" i="2" s="1"/>
  <c r="B232" i="2"/>
  <c r="B231" i="2"/>
  <c r="B230" i="2"/>
  <c r="K210" i="2" l="1"/>
  <c r="K206" i="2"/>
  <c r="L204" i="2"/>
  <c r="M213" i="2"/>
  <c r="M241" i="2"/>
  <c r="M208" i="2"/>
  <c r="M205" i="2"/>
  <c r="M204" i="2"/>
  <c r="L211" i="2"/>
  <c r="L207" i="2"/>
  <c r="L209" i="2"/>
  <c r="L205" i="2"/>
  <c r="L208" i="2"/>
  <c r="B268" i="3"/>
  <c r="B219" i="2"/>
  <c r="B241" i="2" s="1"/>
  <c r="B238" i="2"/>
  <c r="L206" i="2" l="1"/>
  <c r="L210" i="2"/>
  <c r="O212" i="2"/>
  <c r="M203" i="2"/>
  <c r="M206" i="2" s="1"/>
  <c r="N208" i="2"/>
  <c r="N204" i="2"/>
  <c r="N213" i="2"/>
  <c r="N241" i="2"/>
  <c r="N212" i="2"/>
  <c r="N205" i="2"/>
  <c r="M211" i="2"/>
  <c r="M209" i="2"/>
  <c r="M207" i="2"/>
  <c r="B213" i="2"/>
  <c r="B212" i="2"/>
  <c r="M210" i="2" l="1"/>
  <c r="P212" i="2"/>
  <c r="O203" i="2"/>
  <c r="N211" i="2"/>
  <c r="N207" i="2"/>
  <c r="N209" i="2"/>
  <c r="O213" i="2"/>
  <c r="O241" i="2"/>
  <c r="N203" i="2"/>
  <c r="N206" i="2" s="1"/>
  <c r="N210" i="2" l="1"/>
  <c r="O205" i="2"/>
  <c r="O208" i="2"/>
  <c r="O211" i="2"/>
  <c r="O207" i="2"/>
  <c r="O209" i="2"/>
  <c r="P205" i="2"/>
  <c r="O204" i="2"/>
  <c r="P213" i="2"/>
  <c r="P241" i="2"/>
  <c r="Q212" i="2"/>
  <c r="O206" i="2" l="1"/>
  <c r="O210" i="2"/>
  <c r="Q204" i="2"/>
  <c r="P211" i="2"/>
  <c r="P209" i="2"/>
  <c r="P207" i="2"/>
  <c r="P210" i="2" s="1"/>
  <c r="P203" i="2"/>
  <c r="P204" i="2"/>
  <c r="Q213" i="2"/>
  <c r="Q241" i="2"/>
  <c r="Q205" i="2"/>
  <c r="P208" i="2"/>
  <c r="P206" i="2" l="1"/>
  <c r="Q208" i="2"/>
  <c r="R213" i="2"/>
  <c r="R241" i="2"/>
  <c r="R212" i="2"/>
  <c r="Q211" i="2"/>
  <c r="Q207" i="2"/>
  <c r="Q209" i="2"/>
  <c r="R205" i="2"/>
  <c r="Q203" i="2"/>
  <c r="Q206" i="2" s="1"/>
  <c r="Q210" i="2" l="1"/>
  <c r="T212" i="2"/>
  <c r="R204" i="2"/>
  <c r="S213" i="2"/>
  <c r="S241" i="2"/>
  <c r="R211" i="2"/>
  <c r="R209" i="2"/>
  <c r="R207" i="2"/>
  <c r="S212" i="2"/>
  <c r="R203" i="2"/>
  <c r="R208" i="2"/>
  <c r="R210" i="2" l="1"/>
  <c r="R206" i="2"/>
  <c r="T213" i="2"/>
  <c r="T241" i="2"/>
  <c r="T205" i="2"/>
  <c r="S211" i="2"/>
  <c r="S207" i="2"/>
  <c r="S209" i="2"/>
  <c r="S205" i="2"/>
  <c r="S208" i="2"/>
  <c r="S203" i="2"/>
  <c r="S204" i="2"/>
  <c r="S210" i="2" l="1"/>
  <c r="S206" i="2"/>
  <c r="T203" i="2"/>
  <c r="T204" i="2"/>
  <c r="T208" i="2"/>
  <c r="U213" i="2"/>
  <c r="U241" i="2"/>
  <c r="U208" i="2"/>
  <c r="T211" i="2"/>
  <c r="T207" i="2"/>
  <c r="T209" i="2"/>
  <c r="U212" i="2"/>
  <c r="T206" i="2" l="1"/>
  <c r="T210" i="2"/>
  <c r="V213" i="2"/>
  <c r="V241" i="2"/>
  <c r="V212" i="2"/>
  <c r="U203" i="2"/>
  <c r="U211" i="2"/>
  <c r="U207" i="2"/>
  <c r="U209" i="2"/>
  <c r="U204" i="2"/>
  <c r="V205" i="2"/>
  <c r="U205" i="2"/>
  <c r="U206" i="2" l="1"/>
  <c r="U210" i="2"/>
  <c r="X212" i="2"/>
  <c r="W213" i="2"/>
  <c r="W241" i="2"/>
  <c r="V203" i="2"/>
  <c r="W212" i="2"/>
  <c r="V204" i="2"/>
  <c r="V208" i="2"/>
  <c r="W205" i="2"/>
  <c r="V211" i="2"/>
  <c r="V207" i="2"/>
  <c r="V209" i="2"/>
  <c r="V206" i="2" l="1"/>
  <c r="V210" i="2"/>
  <c r="W208" i="2"/>
  <c r="W204" i="2"/>
  <c r="X213" i="2"/>
  <c r="X241" i="2"/>
  <c r="W211" i="2"/>
  <c r="W209" i="2"/>
  <c r="W207" i="2"/>
  <c r="W203" i="2"/>
  <c r="X204" i="2"/>
  <c r="W210" i="2" l="1"/>
  <c r="W206" i="2"/>
  <c r="Y205" i="2"/>
  <c r="X211" i="2"/>
  <c r="X207" i="2"/>
  <c r="X209" i="2"/>
  <c r="Y213" i="2"/>
  <c r="Y241" i="2"/>
  <c r="X203" i="2"/>
  <c r="Y208" i="2"/>
  <c r="Y212" i="2"/>
  <c r="X205" i="2"/>
  <c r="X208" i="2"/>
  <c r="X210" i="2" l="1"/>
  <c r="X206" i="2"/>
  <c r="Y204" i="2"/>
  <c r="Y211" i="2"/>
  <c r="Y209" i="2"/>
  <c r="Y207" i="2"/>
  <c r="Y210" i="2" s="1"/>
  <c r="Z208" i="2"/>
  <c r="Z213" i="2"/>
  <c r="Z241" i="2"/>
  <c r="Y203" i="2"/>
  <c r="AA212" i="2"/>
  <c r="Z212" i="2"/>
  <c r="Y206" i="2" l="1"/>
  <c r="AA204" i="2"/>
  <c r="Z204" i="2"/>
  <c r="AA203" i="2"/>
  <c r="Z211" i="2"/>
  <c r="Z209" i="2"/>
  <c r="Z207" i="2"/>
  <c r="Z210" i="2" s="1"/>
  <c r="AA213" i="2"/>
  <c r="AA241" i="2"/>
  <c r="AB212" i="2"/>
  <c r="Z203" i="2"/>
  <c r="Z205" i="2"/>
  <c r="AA205" i="2"/>
  <c r="AA206" i="2" l="1"/>
  <c r="Z206" i="2"/>
  <c r="AB213" i="2"/>
  <c r="AB241" i="2"/>
  <c r="AA211" i="2"/>
  <c r="AA207" i="2"/>
  <c r="AA209" i="2"/>
  <c r="AA208" i="2"/>
  <c r="AB204" i="2"/>
  <c r="AB203" i="2"/>
  <c r="AA210" i="2" l="1"/>
  <c r="AB208" i="2"/>
  <c r="AC208" i="2"/>
  <c r="AC213" i="2"/>
  <c r="AC241" i="2"/>
  <c r="AB211" i="2"/>
  <c r="AB207" i="2"/>
  <c r="AB209" i="2"/>
  <c r="AC212" i="2"/>
  <c r="AB205" i="2"/>
  <c r="AB206" i="2" s="1"/>
  <c r="AB210" i="2" l="1"/>
  <c r="AC203" i="2"/>
  <c r="AC204" i="2"/>
  <c r="AC205" i="2"/>
  <c r="AD213" i="2"/>
  <c r="AD241" i="2"/>
  <c r="AD212" i="2"/>
  <c r="AD205" i="2"/>
  <c r="AC211" i="2"/>
  <c r="AC207" i="2"/>
  <c r="AC209" i="2"/>
  <c r="AC210" i="2" l="1"/>
  <c r="AC206" i="2"/>
  <c r="AF212" i="2"/>
  <c r="AE208" i="2"/>
  <c r="AD211" i="2"/>
  <c r="AD209" i="2"/>
  <c r="AD207" i="2"/>
  <c r="AD203" i="2"/>
  <c r="AD206" i="2" s="1"/>
  <c r="AE213" i="2"/>
  <c r="AE241" i="2"/>
  <c r="AE204" i="2"/>
  <c r="AD204" i="2"/>
  <c r="AE212" i="2"/>
  <c r="AE205" i="2"/>
  <c r="AD208" i="2"/>
  <c r="AD210" i="2" l="1"/>
  <c r="AF213" i="2"/>
  <c r="AF241" i="2"/>
  <c r="AE211" i="2"/>
  <c r="AE207" i="2"/>
  <c r="AE209" i="2"/>
  <c r="AE203" i="2"/>
  <c r="AE206" i="2" s="1"/>
  <c r="AE210" i="2" l="1"/>
  <c r="AF211" i="2"/>
  <c r="AF207" i="2"/>
  <c r="AF209" i="2"/>
  <c r="AG204" i="2"/>
  <c r="AF203" i="2"/>
  <c r="AF206" i="2" s="1"/>
  <c r="AG213" i="2"/>
  <c r="AG241" i="2"/>
  <c r="AF205" i="2"/>
  <c r="AG212" i="2"/>
  <c r="AF208" i="2"/>
  <c r="AF204" i="2"/>
  <c r="AF210" i="2" l="1"/>
  <c r="AG203" i="2"/>
  <c r="AG208" i="2"/>
  <c r="AG205" i="2"/>
  <c r="AH213" i="2"/>
  <c r="AH241" i="2"/>
  <c r="AH212" i="2"/>
  <c r="AH204" i="2"/>
  <c r="AG211" i="2"/>
  <c r="AG207" i="2"/>
  <c r="AG209" i="2"/>
  <c r="AG206" i="2" l="1"/>
  <c r="AG210" i="2"/>
  <c r="AI213" i="2"/>
  <c r="AI241" i="2"/>
  <c r="AI204" i="2"/>
  <c r="AI212" i="2"/>
  <c r="AH211" i="2"/>
  <c r="AH209" i="2"/>
  <c r="AH207" i="2"/>
  <c r="AH203" i="2"/>
  <c r="AH208" i="2"/>
  <c r="AH205" i="2"/>
  <c r="AH206" i="2" l="1"/>
  <c r="AH210" i="2"/>
  <c r="AI211" i="2"/>
  <c r="AI209" i="2"/>
  <c r="AI207" i="2"/>
  <c r="AI210" i="2" s="1"/>
  <c r="AJ213" i="2"/>
  <c r="AJ241" i="2"/>
  <c r="AI205" i="2"/>
  <c r="AJ208" i="2"/>
  <c r="AI208" i="2"/>
  <c r="AI203" i="2"/>
  <c r="AJ212" i="2"/>
  <c r="AI206" i="2" l="1"/>
  <c r="AJ204" i="2"/>
  <c r="AK213" i="2"/>
  <c r="AK241" i="2"/>
  <c r="AK212" i="2"/>
  <c r="AJ211" i="2"/>
  <c r="AJ207" i="2"/>
  <c r="AJ209" i="2"/>
  <c r="AJ205" i="2"/>
  <c r="AK205" i="2"/>
  <c r="AJ203" i="2"/>
  <c r="AJ206" i="2" s="1"/>
  <c r="AJ210" i="2" l="1"/>
  <c r="AK203" i="2"/>
  <c r="AL208" i="2"/>
  <c r="AL203" i="2"/>
  <c r="AL213" i="2"/>
  <c r="AL241" i="2"/>
  <c r="AL212" i="2"/>
  <c r="AK211" i="2"/>
  <c r="AK209" i="2"/>
  <c r="AK207" i="2"/>
  <c r="AL204" i="2"/>
  <c r="AL205" i="2"/>
  <c r="AK204" i="2"/>
  <c r="AK208" i="2"/>
  <c r="AL206" i="2" l="1"/>
  <c r="AK210" i="2"/>
  <c r="AK206" i="2"/>
  <c r="AN212" i="2"/>
  <c r="AM213" i="2"/>
  <c r="AM241" i="2"/>
  <c r="AL211" i="2"/>
  <c r="AL209" i="2"/>
  <c r="AL207" i="2"/>
  <c r="AM203" i="2"/>
  <c r="AM212" i="2"/>
  <c r="AL210" i="2" l="1"/>
  <c r="AO212" i="2"/>
  <c r="AN208" i="2"/>
  <c r="AN203" i="2"/>
  <c r="AM204" i="2"/>
  <c r="AM206" i="2" s="1"/>
  <c r="AN213" i="2"/>
  <c r="AN241" i="2"/>
  <c r="AM211" i="2"/>
  <c r="AM209" i="2"/>
  <c r="AM207" i="2"/>
  <c r="AM208" i="2"/>
  <c r="AM205" i="2"/>
  <c r="AN205" i="2"/>
  <c r="AM210" i="2" l="1"/>
  <c r="AP212" i="2"/>
  <c r="AO208" i="2"/>
  <c r="AN211" i="2"/>
  <c r="AN207" i="2"/>
  <c r="AN209" i="2"/>
  <c r="AO204" i="2"/>
  <c r="AN204" i="2"/>
  <c r="AN206" i="2" s="1"/>
  <c r="AO213" i="2"/>
  <c r="AO241" i="2"/>
  <c r="AN210" i="2" l="1"/>
  <c r="AP204" i="2"/>
  <c r="AP208" i="2"/>
  <c r="AO211" i="2"/>
  <c r="AO209" i="2"/>
  <c r="AO207" i="2"/>
  <c r="AO210" i="2" s="1"/>
  <c r="AP205" i="2"/>
  <c r="AO205" i="2"/>
  <c r="AO203" i="2"/>
  <c r="AP213" i="2"/>
  <c r="AP241" i="2"/>
  <c r="AQ212" i="2"/>
  <c r="AO206" i="2" l="1"/>
  <c r="AP211" i="2"/>
  <c r="AP207" i="2"/>
  <c r="AP209" i="2"/>
  <c r="AQ204" i="2"/>
  <c r="AQ205" i="2"/>
  <c r="AQ213" i="2"/>
  <c r="AQ241" i="2"/>
  <c r="AP203" i="2"/>
  <c r="AP206" i="2" s="1"/>
  <c r="AP210" i="2" l="1"/>
  <c r="AR213" i="2"/>
  <c r="AR241" i="2"/>
  <c r="AR212" i="2"/>
  <c r="AQ211" i="2"/>
  <c r="AQ207" i="2"/>
  <c r="AQ209" i="2"/>
  <c r="AS212" i="2"/>
  <c r="AR204" i="2"/>
  <c r="AQ203" i="2"/>
  <c r="AQ206" i="2" s="1"/>
  <c r="AQ208" i="2"/>
  <c r="AQ210" i="2" l="1"/>
  <c r="AR203" i="2"/>
  <c r="AR205" i="2"/>
  <c r="AR211" i="2"/>
  <c r="AR207" i="2"/>
  <c r="AR209" i="2"/>
  <c r="AS204" i="2"/>
  <c r="AR208" i="2"/>
  <c r="AS213" i="2"/>
  <c r="AS241" i="2"/>
  <c r="AS208" i="2"/>
  <c r="AR210" i="2" l="1"/>
  <c r="AR206" i="2"/>
  <c r="AS211" i="2"/>
  <c r="AS209" i="2"/>
  <c r="AS207" i="2"/>
  <c r="AS210" i="2" s="1"/>
  <c r="AS205" i="2"/>
  <c r="AT205" i="2"/>
  <c r="AT213" i="2"/>
  <c r="AT241" i="2"/>
  <c r="AS203" i="2"/>
  <c r="AT212" i="2"/>
  <c r="AU212" i="2"/>
  <c r="AS206" i="2" l="1"/>
  <c r="AT211" i="2"/>
  <c r="AT209" i="2"/>
  <c r="AT207" i="2"/>
  <c r="AT204" i="2"/>
  <c r="AT203" i="2"/>
  <c r="AT206" i="2" s="1"/>
  <c r="AT208" i="2"/>
  <c r="AU213" i="2"/>
  <c r="AU241" i="2"/>
  <c r="AT210" i="2" l="1"/>
  <c r="AU211" i="2"/>
  <c r="AU209" i="2"/>
  <c r="AU207" i="2"/>
  <c r="AU210" i="2" s="1"/>
  <c r="AV213" i="2"/>
  <c r="AV241" i="2"/>
  <c r="AU203" i="2"/>
  <c r="AU205" i="2"/>
  <c r="AU208" i="2"/>
  <c r="AV205" i="2"/>
  <c r="AV212" i="2"/>
  <c r="AU204" i="2"/>
  <c r="AU206" i="2" l="1"/>
  <c r="AW204" i="2"/>
  <c r="AW205" i="2"/>
  <c r="AW208" i="2"/>
  <c r="AV208" i="2"/>
  <c r="AV203" i="2"/>
  <c r="AV204" i="2"/>
  <c r="AV211" i="2"/>
  <c r="AV209" i="2"/>
  <c r="AV207" i="2"/>
  <c r="AX212" i="2"/>
  <c r="AW213" i="2"/>
  <c r="AW241" i="2"/>
  <c r="AW212" i="2"/>
  <c r="AV206" i="2" l="1"/>
  <c r="AV210" i="2"/>
  <c r="AW211" i="2"/>
  <c r="AW209" i="2"/>
  <c r="AW207" i="2"/>
  <c r="AW210" i="2" s="1"/>
  <c r="AX213" i="2"/>
  <c r="AX241" i="2"/>
  <c r="AX205" i="2"/>
  <c r="AW203" i="2"/>
  <c r="AW206" i="2" s="1"/>
  <c r="AX203" i="2" l="1"/>
  <c r="AX204" i="2"/>
  <c r="AZ212" i="2"/>
  <c r="AY213" i="2"/>
  <c r="AY241" i="2"/>
  <c r="AY212" i="2"/>
  <c r="AX211" i="2"/>
  <c r="AX209" i="2"/>
  <c r="AX207" i="2"/>
  <c r="AY204" i="2"/>
  <c r="AX208" i="2"/>
  <c r="AY208" i="2"/>
  <c r="AX210" i="2" l="1"/>
  <c r="AX206" i="2"/>
  <c r="AY211" i="2"/>
  <c r="AY207" i="2"/>
  <c r="AY209" i="2"/>
  <c r="AZ208" i="2"/>
  <c r="AY203" i="2"/>
  <c r="AY205" i="2"/>
  <c r="AZ213" i="2"/>
  <c r="AZ241" i="2"/>
  <c r="BA212" i="2"/>
  <c r="AY210" i="2" l="1"/>
  <c r="AY206" i="2"/>
  <c r="AZ204" i="2"/>
  <c r="AZ203" i="2"/>
  <c r="AZ205" i="2"/>
  <c r="BA213" i="2"/>
  <c r="BA241" i="2"/>
  <c r="AZ211" i="2"/>
  <c r="AZ207" i="2"/>
  <c r="AZ209" i="2"/>
  <c r="AZ206" i="2" l="1"/>
  <c r="AZ210" i="2"/>
  <c r="BA211" i="2"/>
  <c r="BA209" i="2"/>
  <c r="BA207" i="2"/>
  <c r="BB205" i="2"/>
  <c r="BB203" i="2"/>
  <c r="BB213" i="2"/>
  <c r="BB241" i="2"/>
  <c r="BB204" i="2"/>
  <c r="BA204" i="2"/>
  <c r="BA203" i="2"/>
  <c r="BB212" i="2"/>
  <c r="BA205" i="2"/>
  <c r="BB208" i="2"/>
  <c r="BA208" i="2"/>
  <c r="BB206" i="2" l="1"/>
  <c r="BA206" i="2"/>
  <c r="BA210" i="2"/>
  <c r="BB211" i="2"/>
  <c r="BB207" i="2"/>
  <c r="BB209" i="2"/>
  <c r="BB210" i="2" l="1"/>
</calcChain>
</file>

<file path=xl/sharedStrings.xml><?xml version="1.0" encoding="utf-8"?>
<sst xmlns="http://schemas.openxmlformats.org/spreadsheetml/2006/main" count="4899" uniqueCount="491">
  <si>
    <t>UID</t>
  </si>
  <si>
    <t>Watershed (HUC 8)</t>
  </si>
  <si>
    <t>Year</t>
  </si>
  <si>
    <t>Date</t>
  </si>
  <si>
    <t>JD</t>
  </si>
  <si>
    <t>temp</t>
  </si>
  <si>
    <t>ph</t>
  </si>
  <si>
    <t>do</t>
  </si>
  <si>
    <t>t1_eff</t>
  </si>
  <si>
    <t>t2_eff</t>
  </si>
  <si>
    <t>t3_eff</t>
  </si>
  <si>
    <t>effsec</t>
  </si>
  <si>
    <t>BRTcpue(fish/min)</t>
  </si>
  <si>
    <t>t1_avwid</t>
  </si>
  <si>
    <t>t2_avwid</t>
  </si>
  <si>
    <t>t3_avwid</t>
  </si>
  <si>
    <t>avwid</t>
  </si>
  <si>
    <t>sdwid</t>
  </si>
  <si>
    <t>t1_avdep</t>
  </si>
  <si>
    <t>t2_avdep</t>
  </si>
  <si>
    <t>t3_avdep</t>
  </si>
  <si>
    <t>avdep</t>
  </si>
  <si>
    <t>sdDep</t>
  </si>
  <si>
    <t>t1_maxdep</t>
  </si>
  <si>
    <t>t2_maxdep</t>
  </si>
  <si>
    <t>t3_maxdep</t>
  </si>
  <si>
    <t>maxdep</t>
  </si>
  <si>
    <t xml:space="preserve">W/D </t>
  </si>
  <si>
    <t>pctclay</t>
  </si>
  <si>
    <t>pctsilt</t>
  </si>
  <si>
    <t>pctsand</t>
  </si>
  <si>
    <t>pctfines</t>
  </si>
  <si>
    <t>pctgrvl</t>
  </si>
  <si>
    <t>pctcbbl</t>
  </si>
  <si>
    <t>pctbldr</t>
  </si>
  <si>
    <t>pctrock</t>
  </si>
  <si>
    <t>subprop</t>
  </si>
  <si>
    <t>t1_flow</t>
  </si>
  <si>
    <t>t2_flow</t>
  </si>
  <si>
    <t>t3_flow</t>
  </si>
  <si>
    <t>mFlow</t>
  </si>
  <si>
    <t>sdFlow</t>
  </si>
  <si>
    <t>t1_maxflow</t>
  </si>
  <si>
    <t>t2_maxflow</t>
  </si>
  <si>
    <t>t3_maxflow</t>
  </si>
  <si>
    <t>maxflow</t>
  </si>
  <si>
    <t>pctRiffle</t>
  </si>
  <si>
    <t>pctrun</t>
  </si>
  <si>
    <t>t1_pctslow</t>
  </si>
  <si>
    <t>t2_pctslow</t>
  </si>
  <si>
    <t>t3_pctslow</t>
  </si>
  <si>
    <t>pctslow</t>
  </si>
  <si>
    <t>machabprop</t>
  </si>
  <si>
    <t>AVembed</t>
  </si>
  <si>
    <t>pctEmb1</t>
  </si>
  <si>
    <t>t1_LWD</t>
  </si>
  <si>
    <t>t2_LWD</t>
  </si>
  <si>
    <t>t3_LWD</t>
  </si>
  <si>
    <t>LWD</t>
  </si>
  <si>
    <t>FWD</t>
  </si>
  <si>
    <t>t1_under</t>
  </si>
  <si>
    <t>t2_under</t>
  </si>
  <si>
    <t>t3_under</t>
  </si>
  <si>
    <t>under</t>
  </si>
  <si>
    <t>t1_boulder</t>
  </si>
  <si>
    <t>t2_boulder</t>
  </si>
  <si>
    <t>t3_boulder</t>
  </si>
  <si>
    <t>boulder</t>
  </si>
  <si>
    <t>t1_depool</t>
  </si>
  <si>
    <t>t2_depool</t>
  </si>
  <si>
    <t>t3_depool</t>
  </si>
  <si>
    <t>depool</t>
  </si>
  <si>
    <t>bnkahz%</t>
  </si>
  <si>
    <t>bnkamd%</t>
  </si>
  <si>
    <t>bnkavr%</t>
  </si>
  <si>
    <t>Avbnka</t>
  </si>
  <si>
    <t>bnkbare%</t>
  </si>
  <si>
    <t>AvChnlOpen%</t>
  </si>
  <si>
    <t>chshdSD%</t>
  </si>
  <si>
    <t>AvChnlShd%</t>
  </si>
  <si>
    <t>extra1</t>
  </si>
  <si>
    <t>extra2</t>
  </si>
  <si>
    <t>extra3</t>
  </si>
  <si>
    <t>extra4</t>
  </si>
  <si>
    <t>extra5</t>
  </si>
  <si>
    <t>wid1</t>
  </si>
  <si>
    <t>wid2</t>
  </si>
  <si>
    <t>wid3</t>
  </si>
  <si>
    <t>wid4</t>
  </si>
  <si>
    <t>wid5</t>
  </si>
  <si>
    <t>wid6</t>
  </si>
  <si>
    <t>wid7</t>
  </si>
  <si>
    <t>wid8</t>
  </si>
  <si>
    <t>wid9</t>
  </si>
  <si>
    <t>wid10</t>
  </si>
  <si>
    <t>wid11</t>
  </si>
  <si>
    <t>wid12</t>
  </si>
  <si>
    <t>wid13</t>
  </si>
  <si>
    <t>wid14</t>
  </si>
  <si>
    <t>wid15</t>
  </si>
  <si>
    <t>wid16</t>
  </si>
  <si>
    <t>wid17</t>
  </si>
  <si>
    <t>wid18</t>
  </si>
  <si>
    <t>wid19</t>
  </si>
  <si>
    <t>wid20</t>
  </si>
  <si>
    <t>wid21</t>
  </si>
  <si>
    <t>wid22</t>
  </si>
  <si>
    <t>wid23</t>
  </si>
  <si>
    <t>wid24</t>
  </si>
  <si>
    <t>dep1</t>
  </si>
  <si>
    <t>dep2</t>
  </si>
  <si>
    <t>dep3</t>
  </si>
  <si>
    <t>dep4</t>
  </si>
  <si>
    <t>dep5</t>
  </si>
  <si>
    <t>dep6</t>
  </si>
  <si>
    <t>dep7</t>
  </si>
  <si>
    <t>dep8</t>
  </si>
  <si>
    <t>dep9</t>
  </si>
  <si>
    <t>dep10</t>
  </si>
  <si>
    <t>dep11</t>
  </si>
  <si>
    <t>dep12</t>
  </si>
  <si>
    <t>dep13</t>
  </si>
  <si>
    <t>dep14</t>
  </si>
  <si>
    <t>dep15</t>
  </si>
  <si>
    <t>dep16</t>
  </si>
  <si>
    <t>dep17</t>
  </si>
  <si>
    <t>dep18</t>
  </si>
  <si>
    <t>dep19</t>
  </si>
  <si>
    <t>dep20</t>
  </si>
  <si>
    <t>dep21</t>
  </si>
  <si>
    <t>dep22</t>
  </si>
  <si>
    <t>dep23</t>
  </si>
  <si>
    <t>dep24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</si>
  <si>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</si>
  <si>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</si>
  <si>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</si>
  <si>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</si>
  <si>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</si>
  <si>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</si>
  <si>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</si>
  <si>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</si>
  <si>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</si>
  <si>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</si>
  <si>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</si>
  <si>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</si>
  <si>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</si>
  <si>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</si>
  <si>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</si>
  <si>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</si>
  <si>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</si>
  <si>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</si>
  <si>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</si>
  <si>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</si>
  <si>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</si>
  <si>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</si>
  <si>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</si>
  <si>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</si>
  <si>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macro1</t>
  </si>
  <si>
    <t>macro2</t>
  </si>
  <si>
    <t>macro3</t>
  </si>
  <si>
    <t>macro4</t>
  </si>
  <si>
    <t>macro5</t>
  </si>
  <si>
    <t>macro6</t>
  </si>
  <si>
    <t>macro7</t>
  </si>
  <si>
    <t>macro8</t>
  </si>
  <si>
    <t>macro9</t>
  </si>
  <si>
    <t>macro10</t>
  </si>
  <si>
    <t>macro11</t>
  </si>
  <si>
    <t>macro12</t>
  </si>
  <si>
    <t>macro13</t>
  </si>
  <si>
    <t>macro14</t>
  </si>
  <si>
    <t>macro15</t>
  </si>
  <si>
    <t>macro16</t>
  </si>
  <si>
    <t>macro17</t>
  </si>
  <si>
    <t>macro18</t>
  </si>
  <si>
    <t>macro19</t>
  </si>
  <si>
    <t>macro20</t>
  </si>
  <si>
    <t>macro21</t>
  </si>
  <si>
    <t>macro22</t>
  </si>
  <si>
    <t>macro23</t>
  </si>
  <si>
    <t>macro24</t>
  </si>
  <si>
    <t>mWid</t>
  </si>
  <si>
    <t>sdWid</t>
  </si>
  <si>
    <t>%clay</t>
  </si>
  <si>
    <t>%silt</t>
  </si>
  <si>
    <t>%sand</t>
  </si>
  <si>
    <t>%fines</t>
  </si>
  <si>
    <t>%grvl</t>
  </si>
  <si>
    <t>%cbbl</t>
  </si>
  <si>
    <t>%bldr</t>
  </si>
  <si>
    <t>%rock</t>
  </si>
  <si>
    <t>subProp</t>
  </si>
  <si>
    <t>%riffle</t>
  </si>
  <si>
    <t>macProp</t>
  </si>
  <si>
    <t>riffle</t>
  </si>
  <si>
    <t>run</t>
  </si>
  <si>
    <t>pool</t>
  </si>
  <si>
    <t>glide</t>
  </si>
  <si>
    <t>cl</t>
  </si>
  <si>
    <t>si</t>
  </si>
  <si>
    <t>sa</t>
  </si>
  <si>
    <t>gr</t>
  </si>
  <si>
    <t>co</t>
  </si>
  <si>
    <t>bo</t>
  </si>
  <si>
    <t>pctRun</t>
  </si>
  <si>
    <t>T1#Slow</t>
  </si>
  <si>
    <t>T2#Slow</t>
  </si>
  <si>
    <t>T3#Slow</t>
  </si>
  <si>
    <t>#Slow</t>
  </si>
  <si>
    <t>t1pctSlow</t>
  </si>
  <si>
    <t>t2pctSlow</t>
  </si>
  <si>
    <t>t3pctSlow</t>
  </si>
  <si>
    <t>pctSlow</t>
  </si>
  <si>
    <t>W/D</t>
  </si>
  <si>
    <t>Responses</t>
  </si>
  <si>
    <t>flow1</t>
  </si>
  <si>
    <t>flow2</t>
  </si>
  <si>
    <t>flow3</t>
  </si>
  <si>
    <t>flow4</t>
  </si>
  <si>
    <t>flow5</t>
  </si>
  <si>
    <t>flow6</t>
  </si>
  <si>
    <t>flow7</t>
  </si>
  <si>
    <t>flow8</t>
  </si>
  <si>
    <t>flow9</t>
  </si>
  <si>
    <t>flow10</t>
  </si>
  <si>
    <t>flow11</t>
  </si>
  <si>
    <t>flow12</t>
  </si>
  <si>
    <t>flow13</t>
  </si>
  <si>
    <t>flow14</t>
  </si>
  <si>
    <t>flow15</t>
  </si>
  <si>
    <t>flow16</t>
  </si>
  <si>
    <t>flow17</t>
  </si>
  <si>
    <t>flow18</t>
  </si>
  <si>
    <t>flow19</t>
  </si>
  <si>
    <t>flow20</t>
  </si>
  <si>
    <t>flow21</t>
  </si>
  <si>
    <t>flow22</t>
  </si>
  <si>
    <t>flow23</t>
  </si>
  <si>
    <t>flow24</t>
  </si>
  <si>
    <t>embed1</t>
  </si>
  <si>
    <t>embed2</t>
  </si>
  <si>
    <t>embed3</t>
  </si>
  <si>
    <t>embed4</t>
  </si>
  <si>
    <t>embed5</t>
  </si>
  <si>
    <t>embed6</t>
  </si>
  <si>
    <t>embed7</t>
  </si>
  <si>
    <t>embed8</t>
  </si>
  <si>
    <t>embed9</t>
  </si>
  <si>
    <t>embed10</t>
  </si>
  <si>
    <t>embed11</t>
  </si>
  <si>
    <t>embed12</t>
  </si>
  <si>
    <t>LWD1</t>
  </si>
  <si>
    <t>LWD2</t>
  </si>
  <si>
    <t>LWD3</t>
  </si>
  <si>
    <t>LWD4</t>
  </si>
  <si>
    <t>LWD5</t>
  </si>
  <si>
    <t>LWD6</t>
  </si>
  <si>
    <t>LWD7</t>
  </si>
  <si>
    <t>LWD8</t>
  </si>
  <si>
    <t>LWD9</t>
  </si>
  <si>
    <t>LWD10</t>
  </si>
  <si>
    <t>LWD11</t>
  </si>
  <si>
    <t>LWD12</t>
  </si>
  <si>
    <t>LWD13</t>
  </si>
  <si>
    <t>LWD14</t>
  </si>
  <si>
    <t>LWD15</t>
  </si>
  <si>
    <t>LWD16</t>
  </si>
  <si>
    <t>LWD17</t>
  </si>
  <si>
    <t>LWD18</t>
  </si>
  <si>
    <t>LWD19</t>
  </si>
  <si>
    <t>LWD20</t>
  </si>
  <si>
    <t>LWD21</t>
  </si>
  <si>
    <t>LWD22</t>
  </si>
  <si>
    <t>LWD23</t>
  </si>
  <si>
    <t>LWD24</t>
  </si>
  <si>
    <t>FWD1</t>
  </si>
  <si>
    <t>FWD2</t>
  </si>
  <si>
    <t>FWD3</t>
  </si>
  <si>
    <t>FWD4</t>
  </si>
  <si>
    <t>FWD5</t>
  </si>
  <si>
    <t>FWD6</t>
  </si>
  <si>
    <t>FWD7</t>
  </si>
  <si>
    <t>FWD8</t>
  </si>
  <si>
    <t>FWD9</t>
  </si>
  <si>
    <t>FWD10</t>
  </si>
  <si>
    <t>FWD11</t>
  </si>
  <si>
    <t>FWD12</t>
  </si>
  <si>
    <t>FWD13</t>
  </si>
  <si>
    <t>FWD14</t>
  </si>
  <si>
    <t>FWD15</t>
  </si>
  <si>
    <t>FWD16</t>
  </si>
  <si>
    <t>FWD17</t>
  </si>
  <si>
    <t>FWD18</t>
  </si>
  <si>
    <t>FWD19</t>
  </si>
  <si>
    <t>FWD20</t>
  </si>
  <si>
    <t>FWD21</t>
  </si>
  <si>
    <t>FWD22</t>
  </si>
  <si>
    <t>FWD23</t>
  </si>
  <si>
    <t>FWD24</t>
  </si>
  <si>
    <t>undercut1</t>
  </si>
  <si>
    <t>undercut2</t>
  </si>
  <si>
    <t>undercut3</t>
  </si>
  <si>
    <t>undercut4</t>
  </si>
  <si>
    <t>undercut5</t>
  </si>
  <si>
    <t>undercut6</t>
  </si>
  <si>
    <t>undercut7</t>
  </si>
  <si>
    <t>undercut8</t>
  </si>
  <si>
    <t>undercut9</t>
  </si>
  <si>
    <t>undercut10</t>
  </si>
  <si>
    <t>undercut11</t>
  </si>
  <si>
    <t>undercut12</t>
  </si>
  <si>
    <t>boulder1</t>
  </si>
  <si>
    <t>boulder2</t>
  </si>
  <si>
    <t>boulder3</t>
  </si>
  <si>
    <t>boulder4</t>
  </si>
  <si>
    <t>boulder5</t>
  </si>
  <si>
    <t>boulder6</t>
  </si>
  <si>
    <t>boulder7</t>
  </si>
  <si>
    <t>boulder8</t>
  </si>
  <si>
    <t>boulder9</t>
  </si>
  <si>
    <t>boulder10</t>
  </si>
  <si>
    <t>boulder11</t>
  </si>
  <si>
    <t>boulder12</t>
  </si>
  <si>
    <t>depPool1</t>
  </si>
  <si>
    <t>depPool2</t>
  </si>
  <si>
    <t>depPool3</t>
  </si>
  <si>
    <t>depPool4</t>
  </si>
  <si>
    <t>depPool5</t>
  </si>
  <si>
    <t>depPool6</t>
  </si>
  <si>
    <t>depPool7</t>
  </si>
  <si>
    <t>depPool8</t>
  </si>
  <si>
    <t>depPool9</t>
  </si>
  <si>
    <t>depPool10</t>
  </si>
  <si>
    <t>depPool11</t>
  </si>
  <si>
    <t>depPool12</t>
  </si>
  <si>
    <t>BnAnL1</t>
  </si>
  <si>
    <t>BnAnL2</t>
  </si>
  <si>
    <t>BnAnL3</t>
  </si>
  <si>
    <t>BnAnL4</t>
  </si>
  <si>
    <t>BnAnL5</t>
  </si>
  <si>
    <t>BnAnL6</t>
  </si>
  <si>
    <t>BnAnL7</t>
  </si>
  <si>
    <t>BnAnL8</t>
  </si>
  <si>
    <t>BnAnL9</t>
  </si>
  <si>
    <t>BnAnL10</t>
  </si>
  <si>
    <t>BnAnL11</t>
  </si>
  <si>
    <t>BnAnL12</t>
  </si>
  <si>
    <t>BnAnR1</t>
  </si>
  <si>
    <t>BnAnR2</t>
  </si>
  <si>
    <t>BnAnR3</t>
  </si>
  <si>
    <t>BnAnR4</t>
  </si>
  <si>
    <t>BnAnR5</t>
  </si>
  <si>
    <t>BnAnR6</t>
  </si>
  <si>
    <t>BnAnR7</t>
  </si>
  <si>
    <t>BnAnR8</t>
  </si>
  <si>
    <t>BnAnR9</t>
  </si>
  <si>
    <t>BnAnR10</t>
  </si>
  <si>
    <t>BnAnR11</t>
  </si>
  <si>
    <t>BnAnR12</t>
  </si>
  <si>
    <t>BareBnL1</t>
  </si>
  <si>
    <t>BareBnL2</t>
  </si>
  <si>
    <t>BareBnL3</t>
  </si>
  <si>
    <t>BareBnL4</t>
  </si>
  <si>
    <t>BareBnL5</t>
  </si>
  <si>
    <t>BareBnL6</t>
  </si>
  <si>
    <t>BareBnL7</t>
  </si>
  <si>
    <t>BareBnL8</t>
  </si>
  <si>
    <t>BareBnL9</t>
  </si>
  <si>
    <t>BareBnL10</t>
  </si>
  <si>
    <t>BareBnL11</t>
  </si>
  <si>
    <t>BareBnL12</t>
  </si>
  <si>
    <t>BareBnR1</t>
  </si>
  <si>
    <t>BareBnR2</t>
  </si>
  <si>
    <t>BareBnR3</t>
  </si>
  <si>
    <t>BareBnR4</t>
  </si>
  <si>
    <t>BareBnR5</t>
  </si>
  <si>
    <t>BareBnR6</t>
  </si>
  <si>
    <t>BareBnR7</t>
  </si>
  <si>
    <t>BareBnR8</t>
  </si>
  <si>
    <t>BareBnR9</t>
  </si>
  <si>
    <t>BareBnR10</t>
  </si>
  <si>
    <t>BareBnR11</t>
  </si>
  <si>
    <t>BareBnR12</t>
  </si>
  <si>
    <t>CanopyL1</t>
  </si>
  <si>
    <t>CanopyL2</t>
  </si>
  <si>
    <t>CanopyL3</t>
  </si>
  <si>
    <t>CanopyL4</t>
  </si>
  <si>
    <t>CanopyL5</t>
  </si>
  <si>
    <t>CanopyL6</t>
  </si>
  <si>
    <t>CanopyL7</t>
  </si>
  <si>
    <t>CanopyL8</t>
  </si>
  <si>
    <t>CanopyL9</t>
  </si>
  <si>
    <t>CanopyL10</t>
  </si>
  <si>
    <t>CanopyL11</t>
  </si>
  <si>
    <t>CanopyL12</t>
  </si>
  <si>
    <t>CanopyM1</t>
  </si>
  <si>
    <t>CanopyM2</t>
  </si>
  <si>
    <t>CanopyM3</t>
  </si>
  <si>
    <t>CanopyM4</t>
  </si>
  <si>
    <t>CanopyM5</t>
  </si>
  <si>
    <t>CanopyM6</t>
  </si>
  <si>
    <t>CanopyM7</t>
  </si>
  <si>
    <t>CanopyM8</t>
  </si>
  <si>
    <t>CanopyM9</t>
  </si>
  <si>
    <t>CanopyM10</t>
  </si>
  <si>
    <t>CanopyM11</t>
  </si>
  <si>
    <t>CanopyM12</t>
  </si>
  <si>
    <t>CanopyR1</t>
  </si>
  <si>
    <t>CanopyR2</t>
  </si>
  <si>
    <t>CanopyR3</t>
  </si>
  <si>
    <t>CanopyR4</t>
  </si>
  <si>
    <t>CanopyR5</t>
  </si>
  <si>
    <t>CanopyR6</t>
  </si>
  <si>
    <t>CanopyR7</t>
  </si>
  <si>
    <t>CanopyR8</t>
  </si>
  <si>
    <t>CanopyR9</t>
  </si>
  <si>
    <t>CanopyR10</t>
  </si>
  <si>
    <t>CanopyR11</t>
  </si>
  <si>
    <t>CanopyR12</t>
  </si>
  <si>
    <t>AVEmbed</t>
  </si>
  <si>
    <t>%Embed&gt;1</t>
  </si>
  <si>
    <t>#Horizontal</t>
  </si>
  <si>
    <t>#Moderate</t>
  </si>
  <si>
    <t>#Vertical</t>
  </si>
  <si>
    <t>#Embed&gt;1</t>
  </si>
  <si>
    <t>watershed</t>
  </si>
  <si>
    <t>site</t>
  </si>
  <si>
    <t xml:space="preserve">Site </t>
  </si>
  <si>
    <t>UPI</t>
  </si>
  <si>
    <t>de</t>
  </si>
  <si>
    <t>78b</t>
  </si>
  <si>
    <t>YEL</t>
  </si>
  <si>
    <t>be</t>
  </si>
  <si>
    <t>rapid</t>
  </si>
  <si>
    <t>BO</t>
  </si>
  <si>
    <t>CO</t>
  </si>
  <si>
    <t>GR</t>
  </si>
  <si>
    <t>SI</t>
  </si>
  <si>
    <t>SA</t>
  </si>
  <si>
    <t>CL</t>
  </si>
  <si>
    <t>RUN</t>
  </si>
  <si>
    <t>GLIDE</t>
  </si>
  <si>
    <t>POOL</t>
  </si>
  <si>
    <t>RIFFLE</t>
  </si>
  <si>
    <t>reach_length</t>
  </si>
  <si>
    <t>97b</t>
  </si>
  <si>
    <t>Riffle</t>
  </si>
  <si>
    <t>Run</t>
  </si>
  <si>
    <t>DE</t>
  </si>
  <si>
    <t>118b</t>
  </si>
  <si>
    <t>Glide</t>
  </si>
  <si>
    <t>BE</t>
  </si>
  <si>
    <t>Pool</t>
  </si>
  <si>
    <t xml:space="preserve">Run </t>
  </si>
  <si>
    <t>LMAQ</t>
  </si>
  <si>
    <t>na</t>
  </si>
  <si>
    <t>19214</t>
  </si>
  <si>
    <t>19158</t>
  </si>
  <si>
    <t>19197</t>
  </si>
  <si>
    <t>19203</t>
  </si>
  <si>
    <t>19165</t>
  </si>
  <si>
    <t>19189</t>
  </si>
  <si>
    <t>19204</t>
  </si>
  <si>
    <t>19171</t>
  </si>
  <si>
    <t>19164</t>
  </si>
  <si>
    <t>19154</t>
  </si>
  <si>
    <t>19192</t>
  </si>
  <si>
    <t>19191</t>
  </si>
  <si>
    <t>19193</t>
  </si>
  <si>
    <t>19177</t>
  </si>
  <si>
    <t>19170</t>
  </si>
  <si>
    <t>19210</t>
  </si>
  <si>
    <t>19162</t>
  </si>
  <si>
    <t>19190</t>
  </si>
  <si>
    <t>19206</t>
  </si>
  <si>
    <t>19157</t>
  </si>
  <si>
    <t>19169</t>
  </si>
  <si>
    <t>19176</t>
  </si>
  <si>
    <t>19178</t>
  </si>
  <si>
    <t>19212</t>
  </si>
  <si>
    <t>19161</t>
  </si>
  <si>
    <t>19213</t>
  </si>
  <si>
    <t>19155</t>
  </si>
  <si>
    <t>19163</t>
  </si>
  <si>
    <t>19184</t>
  </si>
  <si>
    <t>19198</t>
  </si>
  <si>
    <t>19168</t>
  </si>
  <si>
    <t>19205</t>
  </si>
  <si>
    <t>RchLngth</t>
  </si>
  <si>
    <t>RchLength</t>
  </si>
  <si>
    <t>YEL_97b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</si>
</sst>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rgb="FF2F2F2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2" xfId="0" applyFont="1" applyBorder="1"/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4"/>
  <sheetViews>
    <sheetView tabSelected="1" topLeftCell="AG1" zoomScaleNormal="100" workbookViewId="0">
      <pane ySplit="1" topLeftCell="A30" activePane="bottomLeft" state="frozen"/>
      <selection pane="bottomLeft" activeCell="C30" sqref="C30"/>
    </sheetView>
  </sheetViews>
  <sheetFormatPr defaultRowHeight="15" x14ac:dyDescent="0.25"/>
  <cols>
    <col min="2" max="2" width="18.28515625" customWidth="1"/>
    <col min="9" max="9" width="10" customWidth="1"/>
    <col min="14" max="14" width="19" customWidth="1"/>
    <col min="25" max="25" width="11" customWidth="1"/>
    <col min="26" max="26" width="10.85546875" customWidth="1"/>
    <col min="27" max="27" width="11.140625" customWidth="1"/>
    <col min="44" max="44" width="11.42578125" customWidth="1"/>
    <col min="45" max="45" width="11" customWidth="1"/>
    <col min="46" max="46" width="11.85546875" customWidth="1"/>
    <col min="50" max="50" width="11.140625" customWidth="1"/>
    <col min="51" max="51" width="11.5703125" customWidth="1"/>
    <col min="52" max="52" width="11.28515625" customWidth="1"/>
    <col min="54" max="54" width="11.85546875" customWidth="1"/>
    <col min="55" max="55" width="10" customWidth="1"/>
    <col min="66" max="67" width="11.85546875" customWidth="1"/>
    <col min="68" max="68" width="11.42578125" customWidth="1"/>
    <col min="70" max="70" width="11.7109375" customWidth="1"/>
    <col min="71" max="72" width="11" customWidth="1"/>
    <col min="78" max="78" width="10.85546875" customWidth="1"/>
    <col min="79" max="79" width="15.5703125" customWidth="1"/>
    <col min="80" max="80" width="10.7109375" customWidth="1"/>
    <col min="81" max="81" width="12.7109375" customWidth="1"/>
  </cols>
  <sheetData>
    <row r="1" spans="1:86" x14ac:dyDescent="0.25">
      <c r="A1" s="8" t="s">
        <v>0</v>
      </c>
      <c r="B1" s="8" t="s">
        <v>1</v>
      </c>
      <c r="C1" s="8" t="s">
        <v>427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489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  <c r="CD1" s="8" t="s">
        <v>80</v>
      </c>
      <c r="CE1" s="8" t="s">
        <v>81</v>
      </c>
      <c r="CF1" s="8" t="s">
        <v>82</v>
      </c>
      <c r="CG1" s="8" t="s">
        <v>83</v>
      </c>
      <c r="CH1" s="8" t="s">
        <v>84</v>
      </c>
    </row>
    <row r="2" spans="1:86" x14ac:dyDescent="0.25">
      <c r="A2" s="8">
        <v>89</v>
      </c>
      <c r="B2" s="8" t="s">
        <v>428</v>
      </c>
      <c r="C2" s="8">
        <v>23</v>
      </c>
      <c r="D2" s="8">
        <v>2019</v>
      </c>
      <c r="E2" s="8" t="s">
        <v>456</v>
      </c>
      <c r="F2" s="8">
        <v>14.5</v>
      </c>
      <c r="G2" s="8">
        <v>8.0299999999999994</v>
      </c>
      <c r="H2" s="8">
        <v>9.5500000000000007</v>
      </c>
      <c r="I2" s="8">
        <v>60</v>
      </c>
      <c r="J2" s="8">
        <v>504</v>
      </c>
      <c r="K2" s="8">
        <v>1223</v>
      </c>
      <c r="L2" s="8">
        <v>673</v>
      </c>
      <c r="M2" s="8">
        <v>2400</v>
      </c>
      <c r="N2" s="8" t="s">
        <v>455</v>
      </c>
      <c r="O2" s="8">
        <v>1.8687499999999999</v>
      </c>
      <c r="P2" s="8">
        <v>1.8625</v>
      </c>
      <c r="Q2" s="8">
        <v>2.3250000000000002</v>
      </c>
      <c r="R2" s="8">
        <v>2.0187499999999998</v>
      </c>
      <c r="S2" s="8">
        <v>0.54629433458530408</v>
      </c>
      <c r="T2" s="8">
        <v>0.24</v>
      </c>
      <c r="U2" s="8">
        <v>0.28333333333333338</v>
      </c>
      <c r="V2" s="8">
        <v>0.21124999999999999</v>
      </c>
      <c r="W2" s="8">
        <v>0.24157894736842103</v>
      </c>
      <c r="X2" s="8">
        <v>7.2055771034682387E-2</v>
      </c>
      <c r="Y2" s="8">
        <v>0.4</v>
      </c>
      <c r="Z2" s="8">
        <v>0.38</v>
      </c>
      <c r="AA2" s="8">
        <v>0.36</v>
      </c>
      <c r="AB2" s="8">
        <v>0.4</v>
      </c>
      <c r="AC2" s="8">
        <v>8.356481481481481</v>
      </c>
      <c r="AD2" s="8">
        <v>0</v>
      </c>
      <c r="AE2" s="8">
        <v>7.8947368421052628</v>
      </c>
      <c r="AF2" s="8">
        <v>78.94736842105263</v>
      </c>
      <c r="AG2" s="8">
        <v>86.84210526315789</v>
      </c>
      <c r="AH2" s="8">
        <v>7.8947368421052628</v>
      </c>
      <c r="AI2" s="8">
        <v>5.2631578947368416</v>
      </c>
      <c r="AJ2" s="8">
        <v>0</v>
      </c>
      <c r="AK2" s="8">
        <v>13.157894736842104</v>
      </c>
      <c r="AL2" s="8">
        <v>78.94736842105263</v>
      </c>
      <c r="AM2" s="8">
        <v>0.31999999999999995</v>
      </c>
      <c r="AN2" s="8">
        <v>0.27499999999999997</v>
      </c>
      <c r="AO2" s="8">
        <v>0.31687500000000002</v>
      </c>
      <c r="AP2" s="8">
        <v>0.3044736842105264</v>
      </c>
      <c r="AQ2" s="8">
        <v>0.13526145589533092</v>
      </c>
      <c r="AR2" s="8">
        <v>0.67</v>
      </c>
      <c r="AS2" s="8">
        <v>0.49</v>
      </c>
      <c r="AT2" s="8">
        <v>0.47</v>
      </c>
      <c r="AU2" s="8">
        <v>0.67</v>
      </c>
      <c r="AV2" s="8">
        <v>8.3333333333333321</v>
      </c>
      <c r="AW2" s="8">
        <v>0.875</v>
      </c>
      <c r="AX2">
        <v>0</v>
      </c>
      <c r="AY2">
        <v>0</v>
      </c>
      <c r="AZ2">
        <v>0</v>
      </c>
      <c r="BA2">
        <v>0</v>
      </c>
      <c r="BB2" s="8">
        <v>87.5</v>
      </c>
      <c r="BC2" s="8">
        <v>0</v>
      </c>
      <c r="BD2" s="8">
        <v>0</v>
      </c>
      <c r="BE2" s="8">
        <v>0</v>
      </c>
      <c r="BF2" s="8">
        <v>0.25</v>
      </c>
      <c r="BG2" s="8">
        <v>0.125</v>
      </c>
      <c r="BH2" s="8">
        <v>0.125</v>
      </c>
      <c r="BI2" s="8">
        <v>0.29166666666666669</v>
      </c>
      <c r="BJ2" s="8">
        <v>3</v>
      </c>
      <c r="BK2" s="8">
        <v>3</v>
      </c>
      <c r="BL2" s="8">
        <v>1</v>
      </c>
      <c r="BM2" s="8">
        <v>2.3333333333333335</v>
      </c>
      <c r="BN2" s="8">
        <v>0</v>
      </c>
      <c r="BO2" s="8">
        <v>0</v>
      </c>
      <c r="BP2" s="8">
        <v>0</v>
      </c>
      <c r="BQ2" s="8">
        <v>0</v>
      </c>
      <c r="BR2" s="8">
        <v>0.25</v>
      </c>
      <c r="BS2" s="8">
        <v>0.75</v>
      </c>
      <c r="BT2" s="8">
        <v>1</v>
      </c>
      <c r="BU2" s="8">
        <v>0.66666666666666663</v>
      </c>
      <c r="BV2" s="8">
        <v>0</v>
      </c>
      <c r="BW2" s="8">
        <v>100</v>
      </c>
      <c r="BX2" s="8">
        <v>0</v>
      </c>
      <c r="BY2" s="8">
        <v>42.5</v>
      </c>
      <c r="BZ2" s="8">
        <v>0.45833333333333331</v>
      </c>
      <c r="CA2" s="8">
        <v>46.058558558558559</v>
      </c>
      <c r="CB2" s="8">
        <v>14.314720810552261</v>
      </c>
      <c r="CC2" s="8">
        <v>53.941441441441441</v>
      </c>
    </row>
    <row r="3" spans="1:86" x14ac:dyDescent="0.25">
      <c r="A3" s="8">
        <v>90</v>
      </c>
      <c r="B3" s="8" t="s">
        <v>428</v>
      </c>
      <c r="C3" s="8">
        <v>25</v>
      </c>
      <c r="D3" s="8">
        <v>2019</v>
      </c>
      <c r="E3" s="8" t="s">
        <v>456</v>
      </c>
      <c r="F3" s="8">
        <v>12.1</v>
      </c>
      <c r="G3" s="8">
        <v>7.54</v>
      </c>
      <c r="H3" s="8">
        <v>8.15</v>
      </c>
      <c r="I3" s="8">
        <v>130</v>
      </c>
      <c r="J3" s="8">
        <v>1498</v>
      </c>
      <c r="K3" s="8">
        <v>1009</v>
      </c>
      <c r="L3" s="8">
        <v>3752</v>
      </c>
      <c r="M3" s="8">
        <v>6259</v>
      </c>
      <c r="N3" s="8" t="s">
        <v>455</v>
      </c>
      <c r="O3" s="8">
        <v>3.8249999999999997</v>
      </c>
      <c r="P3" s="8">
        <v>3.4749999999999996</v>
      </c>
      <c r="Q3" s="8">
        <v>3.9312500000000004</v>
      </c>
      <c r="R3" s="8">
        <v>3.7437500000000008</v>
      </c>
      <c r="S3" s="8">
        <v>0.851892075732395</v>
      </c>
      <c r="T3" s="8">
        <v>0.46199999999999997</v>
      </c>
      <c r="U3" s="8">
        <v>0.35499999999999998</v>
      </c>
      <c r="V3" s="8">
        <v>0.34500000000000003</v>
      </c>
      <c r="W3" s="8">
        <v>0.38574468085106395</v>
      </c>
      <c r="X3" s="8">
        <v>0.11052728722397696</v>
      </c>
      <c r="Y3" s="8">
        <v>0.69</v>
      </c>
      <c r="Z3" s="8">
        <v>0.5</v>
      </c>
      <c r="AA3" s="8">
        <v>0.48</v>
      </c>
      <c r="AB3" s="8">
        <v>0.69</v>
      </c>
      <c r="AC3" s="8">
        <v>9.7052537231108644</v>
      </c>
      <c r="AD3" s="8">
        <v>0</v>
      </c>
      <c r="AE3" s="8">
        <v>2.1276595744680851</v>
      </c>
      <c r="AF3" s="8">
        <v>44.680851063829785</v>
      </c>
      <c r="AG3" s="8">
        <v>46.808510638297868</v>
      </c>
      <c r="AH3" s="8">
        <v>34.042553191489361</v>
      </c>
      <c r="AI3" s="8">
        <v>19.148936170212767</v>
      </c>
      <c r="AJ3" s="8">
        <v>0</v>
      </c>
      <c r="AK3" s="8">
        <v>53.191489361702125</v>
      </c>
      <c r="AL3" s="8">
        <v>44.680851063829785</v>
      </c>
      <c r="AM3" s="8">
        <v>0.19733333333333336</v>
      </c>
      <c r="AN3" s="8">
        <v>0.28000000000000003</v>
      </c>
      <c r="AO3" s="8">
        <v>0.22062500000000002</v>
      </c>
      <c r="AP3" s="8">
        <v>0.23340425531914899</v>
      </c>
      <c r="AQ3" s="8">
        <v>0.16231044590864699</v>
      </c>
      <c r="AR3" s="8">
        <v>0.56000000000000005</v>
      </c>
      <c r="AS3" s="8">
        <v>0.65</v>
      </c>
      <c r="AT3" s="8">
        <v>0.43</v>
      </c>
      <c r="AU3" s="8">
        <v>0.65</v>
      </c>
      <c r="AV3" s="8">
        <v>4.1666666666666661</v>
      </c>
      <c r="AW3" s="8">
        <v>0.91666666666666663</v>
      </c>
      <c r="AX3">
        <v>12.5</v>
      </c>
      <c r="AY3">
        <v>0</v>
      </c>
      <c r="AZ3">
        <v>0</v>
      </c>
      <c r="BA3">
        <v>4.1666666666666661</v>
      </c>
      <c r="BB3" s="8">
        <v>91.666666666666657</v>
      </c>
      <c r="BC3" s="8">
        <v>0.41666666666666669</v>
      </c>
      <c r="BD3" s="8">
        <v>16.666666666666664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2.25</v>
      </c>
      <c r="BK3" s="8">
        <v>2</v>
      </c>
      <c r="BL3" s="8">
        <v>2.5</v>
      </c>
      <c r="BM3" s="8">
        <v>2.25</v>
      </c>
      <c r="BN3" s="8">
        <v>0</v>
      </c>
      <c r="BO3" s="8">
        <v>0</v>
      </c>
      <c r="BP3" s="8">
        <v>0</v>
      </c>
      <c r="BQ3" s="8">
        <v>0</v>
      </c>
      <c r="BR3" s="8">
        <v>1</v>
      </c>
      <c r="BS3" s="8">
        <v>0</v>
      </c>
      <c r="BT3" s="8">
        <v>0</v>
      </c>
      <c r="BU3" s="8">
        <v>0.33333333333333331</v>
      </c>
      <c r="BV3" s="8">
        <v>0</v>
      </c>
      <c r="BW3" s="8">
        <v>91.666666666666657</v>
      </c>
      <c r="BX3" s="8">
        <v>8.3333333333333321</v>
      </c>
      <c r="BY3" s="8">
        <v>44.166666666666664</v>
      </c>
      <c r="BZ3" s="8">
        <v>8.3333333333333329E-2</v>
      </c>
      <c r="CA3" s="8">
        <v>96.696696696696691</v>
      </c>
      <c r="CB3" s="8">
        <v>4.0079286500001432</v>
      </c>
      <c r="CC3" s="8">
        <v>3.3033033033033092</v>
      </c>
    </row>
    <row r="4" spans="1:86" x14ac:dyDescent="0.25">
      <c r="A4" s="8">
        <v>91</v>
      </c>
      <c r="B4" s="8" t="s">
        <v>428</v>
      </c>
      <c r="C4" s="8">
        <v>28</v>
      </c>
      <c r="D4" s="8">
        <v>2019</v>
      </c>
      <c r="E4" s="8" t="s">
        <v>457</v>
      </c>
      <c r="F4" s="8">
        <v>15.45</v>
      </c>
      <c r="G4" s="8">
        <v>9.02</v>
      </c>
      <c r="H4" s="8">
        <v>8.15</v>
      </c>
      <c r="I4" s="8">
        <v>150</v>
      </c>
      <c r="J4" s="8">
        <v>2276</v>
      </c>
      <c r="K4" s="8">
        <v>2294</v>
      </c>
      <c r="L4" s="8">
        <v>1939</v>
      </c>
      <c r="M4" s="8">
        <v>6509</v>
      </c>
      <c r="N4" s="8" t="s">
        <v>455</v>
      </c>
      <c r="O4" s="8">
        <v>4.6499999999999995</v>
      </c>
      <c r="P4" s="8">
        <v>6.2124999999999995</v>
      </c>
      <c r="Q4" s="8">
        <v>5.3</v>
      </c>
      <c r="R4" s="8">
        <v>5.3875000000000002</v>
      </c>
      <c r="S4" s="8">
        <v>1.80923055948967</v>
      </c>
      <c r="T4" s="8">
        <v>0.233125</v>
      </c>
      <c r="U4" s="8">
        <v>0.32800000000000001</v>
      </c>
      <c r="V4" s="8">
        <v>0.25250000000000006</v>
      </c>
      <c r="W4" s="8">
        <v>0.26999999999999996</v>
      </c>
      <c r="X4" s="8">
        <v>0.17838648808257537</v>
      </c>
      <c r="Y4" s="8">
        <v>0.46</v>
      </c>
      <c r="Z4" s="8">
        <v>0.64</v>
      </c>
      <c r="AA4" s="8">
        <v>0.76</v>
      </c>
      <c r="AB4" s="8">
        <v>0.76</v>
      </c>
      <c r="AC4" s="8">
        <v>19.953703703703706</v>
      </c>
      <c r="AD4" s="8">
        <v>0</v>
      </c>
      <c r="AE4" s="8">
        <v>8.5106382978723403</v>
      </c>
      <c r="AF4" s="8">
        <v>2.1276595744680851</v>
      </c>
      <c r="AG4" s="8">
        <v>10.638297872340425</v>
      </c>
      <c r="AH4" s="8">
        <v>0</v>
      </c>
      <c r="AI4" s="8">
        <v>87.2340425531915</v>
      </c>
      <c r="AJ4" s="8">
        <v>2.1276595744680851</v>
      </c>
      <c r="AK4" s="8">
        <v>89.361702127659584</v>
      </c>
      <c r="AL4" s="8">
        <v>87.2340425531915</v>
      </c>
      <c r="AM4" s="8">
        <v>0.28312499999999996</v>
      </c>
      <c r="AN4" s="8">
        <v>0.26200000000000007</v>
      </c>
      <c r="AO4" s="8">
        <v>0.30750000000000005</v>
      </c>
      <c r="AP4" s="8">
        <v>0.28468085106382979</v>
      </c>
      <c r="AQ4" s="8">
        <v>0.24226154626613769</v>
      </c>
      <c r="AR4" s="8">
        <v>0.87</v>
      </c>
      <c r="AS4" s="8">
        <v>0.99</v>
      </c>
      <c r="AT4" s="8">
        <v>0.63</v>
      </c>
      <c r="AU4" s="8">
        <v>0.99</v>
      </c>
      <c r="AV4" s="8">
        <v>41.666666666666671</v>
      </c>
      <c r="AW4" s="8">
        <v>0.33333333333333331</v>
      </c>
      <c r="AX4">
        <v>0</v>
      </c>
      <c r="AY4">
        <v>37.5</v>
      </c>
      <c r="AZ4">
        <v>25</v>
      </c>
      <c r="BA4">
        <v>20.833333333333336</v>
      </c>
      <c r="BB4" s="8">
        <v>41.666666666666671</v>
      </c>
      <c r="BC4" s="8">
        <v>0.75</v>
      </c>
      <c r="BD4" s="8">
        <v>8.3333333333333321</v>
      </c>
      <c r="BE4" s="8">
        <v>0</v>
      </c>
      <c r="BF4" s="8">
        <v>1.375</v>
      </c>
      <c r="BG4" s="8">
        <v>0.5</v>
      </c>
      <c r="BH4" s="8">
        <v>0.625</v>
      </c>
      <c r="BI4" s="8">
        <v>0.83333333333333337</v>
      </c>
      <c r="BJ4" s="8">
        <v>0.5</v>
      </c>
      <c r="BK4" s="8">
        <v>0.5</v>
      </c>
      <c r="BL4" s="8">
        <v>0</v>
      </c>
      <c r="BM4" s="8">
        <v>0.33333333333333331</v>
      </c>
      <c r="BN4" s="8">
        <v>1</v>
      </c>
      <c r="BO4" s="8">
        <v>0</v>
      </c>
      <c r="BP4" s="8">
        <v>0.5</v>
      </c>
      <c r="BQ4" s="8">
        <v>0.5</v>
      </c>
      <c r="BR4" s="8">
        <v>0.25</v>
      </c>
      <c r="BS4" s="8">
        <v>2.75</v>
      </c>
      <c r="BT4" s="8">
        <v>0.75</v>
      </c>
      <c r="BU4" s="8">
        <v>1.25</v>
      </c>
      <c r="BV4" s="8">
        <v>33.333333333333329</v>
      </c>
      <c r="BW4" s="8">
        <v>54.166666666666664</v>
      </c>
      <c r="BX4" s="8">
        <v>8.3333333333333321</v>
      </c>
      <c r="BY4" s="8">
        <v>25.652173913043477</v>
      </c>
      <c r="BZ4" s="8">
        <v>0.625</v>
      </c>
      <c r="CA4" s="8">
        <v>40.165165165165163</v>
      </c>
      <c r="CB4" s="8">
        <v>15.006956059065748</v>
      </c>
      <c r="CC4" s="8">
        <v>59.834834834834837</v>
      </c>
    </row>
    <row r="5" spans="1:86" x14ac:dyDescent="0.25">
      <c r="A5" s="8">
        <v>92</v>
      </c>
      <c r="B5" s="8" t="s">
        <v>428</v>
      </c>
      <c r="C5" s="8">
        <v>70</v>
      </c>
      <c r="D5" s="8">
        <v>2019</v>
      </c>
      <c r="E5" s="8" t="s">
        <v>458</v>
      </c>
      <c r="F5" s="8">
        <v>17.45</v>
      </c>
      <c r="G5" s="8">
        <v>8.32</v>
      </c>
      <c r="H5" s="8">
        <v>11.87</v>
      </c>
      <c r="I5" s="8">
        <v>90</v>
      </c>
      <c r="J5" s="8">
        <v>597</v>
      </c>
      <c r="K5" s="8">
        <v>812</v>
      </c>
      <c r="L5" s="8">
        <v>511</v>
      </c>
      <c r="M5" s="8">
        <v>1920</v>
      </c>
      <c r="N5" s="8" t="s">
        <v>455</v>
      </c>
      <c r="O5" s="8">
        <v>1.9875</v>
      </c>
      <c r="P5" s="8">
        <v>5.0874999999999995</v>
      </c>
      <c r="Q5" s="8">
        <v>3.0625</v>
      </c>
      <c r="R5" s="8">
        <v>3.3791666666666669</v>
      </c>
      <c r="S5" s="8">
        <v>1.4755924872422586</v>
      </c>
      <c r="T5" s="8">
        <v>0.12000000000000002</v>
      </c>
      <c r="U5" s="8">
        <v>0.27875</v>
      </c>
      <c r="V5" s="8">
        <v>0.16749999999999998</v>
      </c>
      <c r="W5" s="8">
        <v>0.18874999999999997</v>
      </c>
      <c r="X5" s="8">
        <v>0.12683755736155919</v>
      </c>
      <c r="Y5" s="8">
        <v>0.27</v>
      </c>
      <c r="Z5" s="8">
        <v>0.56999999999999995</v>
      </c>
      <c r="AA5" s="8">
        <v>0.32</v>
      </c>
      <c r="AB5" s="8">
        <v>0.56999999999999995</v>
      </c>
      <c r="AC5" s="8">
        <v>17.902869757174397</v>
      </c>
      <c r="AD5" s="8">
        <v>2.3255813953488373</v>
      </c>
      <c r="AE5" s="8">
        <v>20.930232558139537</v>
      </c>
      <c r="AF5" s="8">
        <v>23.255813953488371</v>
      </c>
      <c r="AG5" s="8">
        <v>46.511627906976742</v>
      </c>
      <c r="AH5" s="8">
        <v>2.3255813953488373</v>
      </c>
      <c r="AI5" s="8">
        <v>51.162790697674424</v>
      </c>
      <c r="AJ5" s="8">
        <v>0</v>
      </c>
      <c r="AK5" s="8">
        <v>53.488372093023258</v>
      </c>
      <c r="AL5" s="8">
        <v>51.162790697674424</v>
      </c>
      <c r="AM5" s="8">
        <v>0.21187500000000001</v>
      </c>
      <c r="AN5" s="8">
        <v>4.6875000000000007E-2</v>
      </c>
      <c r="AO5" s="8">
        <v>0.10250000000000001</v>
      </c>
      <c r="AP5" s="8">
        <v>0.12041666666666667</v>
      </c>
      <c r="AQ5" s="8">
        <v>0.16593972673173055</v>
      </c>
      <c r="AR5" s="8">
        <v>0.83</v>
      </c>
      <c r="AS5" s="8">
        <v>0.17</v>
      </c>
      <c r="AT5" s="8">
        <v>0.32</v>
      </c>
      <c r="AU5" s="8">
        <v>0.83</v>
      </c>
      <c r="AV5" s="8">
        <v>12.5</v>
      </c>
      <c r="AW5" s="8">
        <v>0.29166666666666669</v>
      </c>
      <c r="AX5">
        <v>0</v>
      </c>
      <c r="AY5">
        <v>37.5</v>
      </c>
      <c r="AZ5">
        <v>0</v>
      </c>
      <c r="BA5">
        <v>12.5</v>
      </c>
      <c r="BB5" s="8">
        <v>45.833333333333329</v>
      </c>
      <c r="BC5" s="8">
        <v>1</v>
      </c>
      <c r="BD5" s="8">
        <v>41.666666666666671</v>
      </c>
      <c r="BE5" s="8">
        <v>0.25</v>
      </c>
      <c r="BF5" s="8">
        <v>1.125</v>
      </c>
      <c r="BG5" s="8">
        <v>0.75</v>
      </c>
      <c r="BH5" s="8">
        <v>0.70833333333333337</v>
      </c>
      <c r="BI5" s="8">
        <v>0.95833333333333337</v>
      </c>
      <c r="BJ5" s="8">
        <v>0.25</v>
      </c>
      <c r="BK5" s="8">
        <v>0.25</v>
      </c>
      <c r="BL5" s="8">
        <v>0</v>
      </c>
      <c r="BM5" s="8">
        <v>0.16666666666666666</v>
      </c>
      <c r="BN5" s="8">
        <v>0.5</v>
      </c>
      <c r="BO5" s="8">
        <v>0.5</v>
      </c>
      <c r="BP5" s="8">
        <v>1.75</v>
      </c>
      <c r="BQ5" s="8">
        <v>0.91666666666666663</v>
      </c>
      <c r="BR5" s="8">
        <v>0</v>
      </c>
      <c r="BS5" s="8">
        <v>0</v>
      </c>
      <c r="BT5" s="8">
        <v>0.5</v>
      </c>
      <c r="BU5" s="8">
        <v>0.18181818181818182</v>
      </c>
      <c r="BV5" s="8">
        <v>0</v>
      </c>
      <c r="BW5" s="8">
        <v>79.166666666666657</v>
      </c>
      <c r="BX5" s="8">
        <v>16.666666666666664</v>
      </c>
      <c r="BY5" s="8">
        <v>38.478260869565219</v>
      </c>
      <c r="BZ5" s="8">
        <v>0.75</v>
      </c>
      <c r="CA5" s="8">
        <v>17.867867867867869</v>
      </c>
      <c r="CB5" s="8">
        <v>10.401312493493386</v>
      </c>
      <c r="CC5" s="8">
        <v>82.132132132132128</v>
      </c>
    </row>
    <row r="6" spans="1:86" x14ac:dyDescent="0.25">
      <c r="A6" s="8">
        <v>93</v>
      </c>
      <c r="B6" s="8" t="s">
        <v>428</v>
      </c>
      <c r="C6" s="8">
        <v>73</v>
      </c>
      <c r="D6" s="8">
        <v>2019</v>
      </c>
      <c r="E6" s="8" t="s">
        <v>458</v>
      </c>
      <c r="F6" s="8">
        <v>15.55</v>
      </c>
      <c r="G6" s="8">
        <v>8.24</v>
      </c>
      <c r="H6" s="8">
        <v>10.69</v>
      </c>
      <c r="I6" s="8">
        <v>116</v>
      </c>
      <c r="J6" s="8">
        <v>1590</v>
      </c>
      <c r="K6" s="8">
        <v>2723</v>
      </c>
      <c r="L6" s="8">
        <v>798</v>
      </c>
      <c r="M6" s="8">
        <v>5111</v>
      </c>
      <c r="N6" s="8" t="s">
        <v>455</v>
      </c>
      <c r="O6" s="8">
        <v>3.2874999999999996</v>
      </c>
      <c r="P6" s="8">
        <v>2.9312499999999995</v>
      </c>
      <c r="Q6" s="8">
        <v>2.9499999999999997</v>
      </c>
      <c r="R6" s="8">
        <v>3.0562500000000004</v>
      </c>
      <c r="S6" s="8">
        <v>0.92104766670776927</v>
      </c>
      <c r="T6" s="8">
        <v>0.2506250000000001</v>
      </c>
      <c r="U6" s="8">
        <v>0.20437500000000003</v>
      </c>
      <c r="V6" s="8">
        <v>0.31062499999999998</v>
      </c>
      <c r="W6" s="8">
        <v>0.25520833333333331</v>
      </c>
      <c r="X6" s="8">
        <v>0.17490410239745946</v>
      </c>
      <c r="Y6" s="8">
        <v>0.94</v>
      </c>
      <c r="Z6" s="8">
        <v>0.36</v>
      </c>
      <c r="AA6" s="8">
        <v>0.7</v>
      </c>
      <c r="AB6" s="8">
        <v>0.94</v>
      </c>
      <c r="AC6" s="8">
        <v>11.975510204081635</v>
      </c>
      <c r="AD6" s="8">
        <v>2.083333333333333</v>
      </c>
      <c r="AE6" s="8">
        <v>10.416666666666668</v>
      </c>
      <c r="AF6" s="8">
        <v>4.1666666666666661</v>
      </c>
      <c r="AG6" s="8">
        <v>16.666666666666664</v>
      </c>
      <c r="AH6" s="8">
        <v>10.416666666666668</v>
      </c>
      <c r="AI6" s="8">
        <v>64.583333333333343</v>
      </c>
      <c r="AJ6" s="8">
        <v>8.3333333333333321</v>
      </c>
      <c r="AK6" s="8">
        <v>83.333333333333343</v>
      </c>
      <c r="AL6" s="8">
        <v>64.583333333333343</v>
      </c>
      <c r="AM6" s="8">
        <v>0.23124999999999996</v>
      </c>
      <c r="AN6" s="8">
        <v>0.23125000000000001</v>
      </c>
      <c r="AO6" s="8">
        <v>0.12875000000000003</v>
      </c>
      <c r="AP6" s="8">
        <v>0.19708333333333328</v>
      </c>
      <c r="AQ6" s="8">
        <v>0.1706802202619053</v>
      </c>
      <c r="AR6" s="8">
        <v>0.65</v>
      </c>
      <c r="AS6" s="8">
        <v>0.59</v>
      </c>
      <c r="AT6" s="8">
        <v>0.45</v>
      </c>
      <c r="AU6" s="8">
        <v>0.65</v>
      </c>
      <c r="AV6" s="8">
        <v>29.166666666666668</v>
      </c>
      <c r="AW6" s="8">
        <v>0.375</v>
      </c>
      <c r="AX6">
        <v>25</v>
      </c>
      <c r="AY6">
        <v>0</v>
      </c>
      <c r="AZ6">
        <v>37.5</v>
      </c>
      <c r="BA6">
        <v>20.833333333333336</v>
      </c>
      <c r="BB6" s="8">
        <v>37.5</v>
      </c>
      <c r="BC6" s="8">
        <v>0.83333333333333337</v>
      </c>
      <c r="BD6" s="8">
        <v>25</v>
      </c>
      <c r="BE6" s="8">
        <v>0.125</v>
      </c>
      <c r="BF6" s="8">
        <v>0.25</v>
      </c>
      <c r="BG6" s="8">
        <v>0</v>
      </c>
      <c r="BH6" s="8">
        <v>0.125</v>
      </c>
      <c r="BI6" s="8">
        <v>0.45833333333333331</v>
      </c>
      <c r="BJ6" s="8">
        <v>0</v>
      </c>
      <c r="BK6" s="8">
        <v>1.25</v>
      </c>
      <c r="BL6" s="8">
        <v>0.5</v>
      </c>
      <c r="BM6" s="8">
        <v>0.58333333333333337</v>
      </c>
      <c r="BN6" s="8">
        <v>0.25</v>
      </c>
      <c r="BO6" s="8">
        <v>0.75</v>
      </c>
      <c r="BP6" s="8">
        <v>1.5</v>
      </c>
      <c r="BQ6" s="8">
        <v>0.83333333333333337</v>
      </c>
      <c r="BR6" s="8">
        <v>2.5</v>
      </c>
      <c r="BS6" s="8">
        <v>0.5</v>
      </c>
      <c r="BT6" s="8">
        <v>2.75</v>
      </c>
      <c r="BU6" s="8">
        <v>1.9166666666666667</v>
      </c>
      <c r="BV6" s="8">
        <v>8.3333333333333321</v>
      </c>
      <c r="BW6" s="8">
        <v>91.666666666666657</v>
      </c>
      <c r="BX6" s="8">
        <v>0</v>
      </c>
      <c r="BY6" s="8">
        <v>33.75</v>
      </c>
      <c r="BZ6" s="8">
        <v>0.375</v>
      </c>
      <c r="CA6" s="8">
        <v>58.333333333333329</v>
      </c>
      <c r="CB6" s="8">
        <v>15.312693147469894</v>
      </c>
      <c r="CC6" s="8">
        <v>41.666666666666671</v>
      </c>
    </row>
    <row r="7" spans="1:86" x14ac:dyDescent="0.25">
      <c r="A7" s="8">
        <v>94</v>
      </c>
      <c r="B7" s="8" t="s">
        <v>428</v>
      </c>
      <c r="C7" s="8">
        <v>78</v>
      </c>
      <c r="D7" s="8">
        <v>2019</v>
      </c>
      <c r="E7" s="8" t="s">
        <v>459</v>
      </c>
      <c r="F7" s="8">
        <v>15.1</v>
      </c>
      <c r="G7" s="8">
        <v>8</v>
      </c>
      <c r="H7" s="8">
        <v>10.09</v>
      </c>
      <c r="I7" s="8">
        <v>150</v>
      </c>
      <c r="J7" s="8">
        <v>1045</v>
      </c>
      <c r="K7" s="8">
        <v>1053</v>
      </c>
      <c r="L7" s="8">
        <v>757</v>
      </c>
      <c r="M7" s="8">
        <v>2855</v>
      </c>
      <c r="N7" s="8" t="s">
        <v>455</v>
      </c>
      <c r="O7" s="8">
        <v>3.2624999999999997</v>
      </c>
      <c r="P7" s="8">
        <v>4.7312500000000002</v>
      </c>
      <c r="Q7" s="8">
        <v>3.8125</v>
      </c>
      <c r="R7" s="8">
        <v>3.9354166666666668</v>
      </c>
      <c r="S7" s="8">
        <v>1.2292167147757376</v>
      </c>
      <c r="T7" s="8">
        <v>0.20250000000000001</v>
      </c>
      <c r="U7" s="8">
        <v>0.108125</v>
      </c>
      <c r="V7" s="8">
        <v>0.13750000000000001</v>
      </c>
      <c r="W7" s="8">
        <v>0.14937500000000004</v>
      </c>
      <c r="X7" s="8">
        <v>8.006397043428537E-2</v>
      </c>
      <c r="Y7" s="8">
        <v>0.4</v>
      </c>
      <c r="Z7" s="8">
        <v>0.2</v>
      </c>
      <c r="AA7" s="8">
        <v>0.26</v>
      </c>
      <c r="AB7" s="8">
        <v>0.4</v>
      </c>
      <c r="AC7" s="8">
        <v>26.345885634588559</v>
      </c>
      <c r="AD7" s="8">
        <v>0</v>
      </c>
      <c r="AE7" s="8">
        <v>0</v>
      </c>
      <c r="AF7" s="8">
        <v>76.59574468085107</v>
      </c>
      <c r="AG7" s="8">
        <v>76.59574468085107</v>
      </c>
      <c r="AH7" s="8">
        <v>6.3829787234042552</v>
      </c>
      <c r="AI7" s="8">
        <v>17.021276595744681</v>
      </c>
      <c r="AJ7" s="8">
        <v>0</v>
      </c>
      <c r="AK7" s="8">
        <v>23.404255319148938</v>
      </c>
      <c r="AL7" s="8">
        <v>76.59574468085107</v>
      </c>
      <c r="AM7" s="8">
        <v>0.42250000000000004</v>
      </c>
      <c r="AN7" s="8">
        <v>0.31874999999999998</v>
      </c>
      <c r="AO7" s="8">
        <v>0.33937499999999998</v>
      </c>
      <c r="AP7" s="8">
        <v>0.3602083333333333</v>
      </c>
      <c r="AQ7" s="8">
        <v>0.14936018985009611</v>
      </c>
      <c r="AR7" s="8">
        <v>0.76</v>
      </c>
      <c r="AS7" s="8">
        <v>0.56000000000000005</v>
      </c>
      <c r="AT7" s="8">
        <v>0.56999999999999995</v>
      </c>
      <c r="AU7" s="8">
        <v>0.76</v>
      </c>
      <c r="AV7" s="8">
        <v>20.833333333333336</v>
      </c>
      <c r="AW7" s="8">
        <v>0.79166666666666663</v>
      </c>
      <c r="AX7">
        <v>0</v>
      </c>
      <c r="AY7">
        <v>0</v>
      </c>
      <c r="AZ7">
        <v>0</v>
      </c>
      <c r="BA7">
        <v>0</v>
      </c>
      <c r="BB7" s="8">
        <v>79.166666666666657</v>
      </c>
      <c r="BC7" s="8">
        <v>0.16666666666666666</v>
      </c>
      <c r="BD7" s="8">
        <v>8.3333333333333321</v>
      </c>
      <c r="BE7" s="8">
        <v>0.125</v>
      </c>
      <c r="BF7" s="8">
        <v>0</v>
      </c>
      <c r="BG7" s="8">
        <v>0</v>
      </c>
      <c r="BH7" s="8">
        <v>4.1666666666666664E-2</v>
      </c>
      <c r="BI7" s="8">
        <v>0.125</v>
      </c>
      <c r="BJ7" s="8">
        <v>0.75</v>
      </c>
      <c r="BK7" s="8">
        <v>0.25</v>
      </c>
      <c r="BL7" s="8">
        <v>0</v>
      </c>
      <c r="BM7" s="8">
        <v>0.33333333333333331</v>
      </c>
      <c r="BN7" s="8">
        <v>0.25</v>
      </c>
      <c r="BO7" s="8">
        <v>0</v>
      </c>
      <c r="BP7" s="8">
        <v>0</v>
      </c>
      <c r="BQ7" s="8">
        <v>8.3333333333333329E-2</v>
      </c>
      <c r="BR7" s="8">
        <v>0</v>
      </c>
      <c r="BS7" s="8">
        <v>0</v>
      </c>
      <c r="BT7" s="8">
        <v>0.5</v>
      </c>
      <c r="BU7" s="8">
        <v>0.16666666666666666</v>
      </c>
      <c r="BV7" s="8">
        <v>16.666666666666664</v>
      </c>
      <c r="BW7" s="8">
        <v>83.333333333333343</v>
      </c>
      <c r="BX7" s="8">
        <v>0</v>
      </c>
      <c r="BY7" s="8">
        <v>23.541666666666668</v>
      </c>
      <c r="BZ7" s="8">
        <v>1.1666666666666667</v>
      </c>
      <c r="CA7" s="8">
        <v>88.738738738738746</v>
      </c>
      <c r="CB7" s="8">
        <v>8.7128804487543441</v>
      </c>
      <c r="CC7" s="8">
        <v>11.261261261261254</v>
      </c>
    </row>
    <row r="8" spans="1:86" x14ac:dyDescent="0.25">
      <c r="A8" s="8">
        <v>95</v>
      </c>
      <c r="B8" s="8" t="s">
        <v>428</v>
      </c>
      <c r="C8" s="8" t="s">
        <v>430</v>
      </c>
      <c r="D8" s="8">
        <v>2019</v>
      </c>
      <c r="E8" s="8" t="s">
        <v>459</v>
      </c>
      <c r="F8" s="8">
        <v>10.55</v>
      </c>
      <c r="G8" s="8">
        <v>7.48</v>
      </c>
      <c r="H8" s="8">
        <v>10.199999999999999</v>
      </c>
      <c r="I8" s="8">
        <v>50</v>
      </c>
      <c r="J8" s="8">
        <v>268</v>
      </c>
      <c r="K8" s="8">
        <v>267</v>
      </c>
      <c r="L8" s="8">
        <v>268</v>
      </c>
      <c r="M8" s="8">
        <v>803</v>
      </c>
      <c r="N8" s="8" t="s">
        <v>455</v>
      </c>
      <c r="O8" s="8">
        <v>2.35</v>
      </c>
      <c r="P8" s="8">
        <v>2.1875</v>
      </c>
      <c r="Q8" s="8">
        <v>1.2125000000000001</v>
      </c>
      <c r="R8" s="8">
        <v>1.9166666666666661</v>
      </c>
      <c r="S8" s="8">
        <v>1.0760906163017847</v>
      </c>
      <c r="T8" s="8">
        <v>0.14187500000000003</v>
      </c>
      <c r="U8" s="8">
        <v>0.11300000000000002</v>
      </c>
      <c r="V8" s="8">
        <v>6.0000000000000005E-2</v>
      </c>
      <c r="W8" s="8">
        <v>0.11411764705882355</v>
      </c>
      <c r="X8" s="8">
        <v>6.0458733587656084E-2</v>
      </c>
      <c r="Y8" s="8">
        <v>0.32</v>
      </c>
      <c r="Z8" s="8">
        <v>0.2</v>
      </c>
      <c r="AA8" s="8">
        <v>0.12</v>
      </c>
      <c r="AB8" s="8">
        <v>0.32</v>
      </c>
      <c r="AC8" s="8">
        <v>16.795532646048102</v>
      </c>
      <c r="AD8" s="8">
        <v>0</v>
      </c>
      <c r="AE8" s="8">
        <v>2.9411764705882351</v>
      </c>
      <c r="AF8" s="8">
        <v>41.17647058823529</v>
      </c>
      <c r="AG8" s="8">
        <v>44.117647058823522</v>
      </c>
      <c r="AH8" s="8">
        <v>20.588235294117645</v>
      </c>
      <c r="AI8" s="8">
        <v>35.294117647058826</v>
      </c>
      <c r="AJ8" s="8">
        <v>0</v>
      </c>
      <c r="AK8" s="8">
        <v>55.882352941176471</v>
      </c>
      <c r="AL8" s="8">
        <v>41.17647058823529</v>
      </c>
      <c r="AM8" s="8">
        <v>0.39750000000000002</v>
      </c>
      <c r="AN8" s="8">
        <v>0.185</v>
      </c>
      <c r="AO8" s="8">
        <v>4.1250000000000002E-2</v>
      </c>
      <c r="AP8" s="8">
        <v>0.25117647058823539</v>
      </c>
      <c r="AQ8" s="8">
        <v>0.23453066874314143</v>
      </c>
      <c r="AR8" s="8">
        <v>0.89</v>
      </c>
      <c r="AS8" s="8">
        <v>0.44</v>
      </c>
      <c r="AT8" s="8">
        <v>0.08</v>
      </c>
      <c r="AU8" s="8">
        <v>0.89</v>
      </c>
      <c r="AV8" s="8">
        <v>29.166666666666668</v>
      </c>
      <c r="AW8" s="8">
        <v>0.33333333333333331</v>
      </c>
      <c r="AX8">
        <v>12.5</v>
      </c>
      <c r="AY8">
        <v>12.5</v>
      </c>
      <c r="AZ8">
        <v>50</v>
      </c>
      <c r="BA8">
        <v>25</v>
      </c>
      <c r="BB8" s="8">
        <v>33.333333333333329</v>
      </c>
      <c r="BC8" s="8">
        <v>0.58333333333333337</v>
      </c>
      <c r="BD8" s="8">
        <v>16.666666666666664</v>
      </c>
      <c r="BE8" s="8">
        <v>0.375</v>
      </c>
      <c r="BF8" s="8">
        <v>0.375</v>
      </c>
      <c r="BG8" s="8">
        <v>0</v>
      </c>
      <c r="BH8" s="8">
        <v>0.25</v>
      </c>
      <c r="BI8" s="8">
        <v>0.5</v>
      </c>
      <c r="BJ8" s="8">
        <v>0.25</v>
      </c>
      <c r="BK8" s="8">
        <v>0.25</v>
      </c>
      <c r="BL8" s="8">
        <v>0</v>
      </c>
      <c r="BM8" s="8">
        <v>0.16666666666666666</v>
      </c>
      <c r="BN8" s="8">
        <v>0</v>
      </c>
      <c r="BO8" s="8">
        <v>0</v>
      </c>
      <c r="BP8" s="8">
        <v>0</v>
      </c>
      <c r="BQ8" s="8">
        <v>0</v>
      </c>
      <c r="BR8" s="8">
        <v>0.5</v>
      </c>
      <c r="BS8" s="8">
        <v>0</v>
      </c>
      <c r="BT8" s="8">
        <v>0.75</v>
      </c>
      <c r="BU8" s="8">
        <v>0.41666666666666669</v>
      </c>
      <c r="BV8" s="8">
        <v>20.833333333333336</v>
      </c>
      <c r="BW8" s="8">
        <v>79.166666666666657</v>
      </c>
      <c r="BX8" s="8">
        <v>0</v>
      </c>
      <c r="BY8" s="8">
        <v>26.25</v>
      </c>
      <c r="BZ8" s="8">
        <v>1.5416666666666667</v>
      </c>
      <c r="CA8" s="8">
        <v>67.983367983367984</v>
      </c>
      <c r="CB8" s="8">
        <v>10.821062083519561</v>
      </c>
      <c r="CC8" s="8">
        <v>32.016632016632016</v>
      </c>
    </row>
    <row r="9" spans="1:86" x14ac:dyDescent="0.25">
      <c r="A9" s="8">
        <v>96</v>
      </c>
      <c r="B9" s="8" t="s">
        <v>428</v>
      </c>
      <c r="C9" s="8">
        <v>112</v>
      </c>
      <c r="D9" s="8">
        <v>2019</v>
      </c>
      <c r="E9" s="8" t="s">
        <v>460</v>
      </c>
      <c r="F9" s="8">
        <v>14.05</v>
      </c>
      <c r="G9" s="8">
        <v>7.6</v>
      </c>
      <c r="H9" s="8">
        <v>9.57</v>
      </c>
      <c r="I9" s="8">
        <v>88</v>
      </c>
      <c r="J9" s="8">
        <v>1332</v>
      </c>
      <c r="K9" s="8">
        <v>1162</v>
      </c>
      <c r="L9" s="8">
        <v>893</v>
      </c>
      <c r="M9" s="8">
        <v>3387</v>
      </c>
      <c r="N9" s="8" t="s">
        <v>455</v>
      </c>
      <c r="O9" s="8">
        <v>3.4</v>
      </c>
      <c r="P9" s="8">
        <v>3.375</v>
      </c>
      <c r="Q9" s="8">
        <v>3.3874999999999997</v>
      </c>
      <c r="R9" s="8">
        <v>3.3875000000000006</v>
      </c>
      <c r="S9" s="8">
        <v>0.97102030606090062</v>
      </c>
      <c r="T9" s="8">
        <v>0.26500000000000001</v>
      </c>
      <c r="U9" s="8">
        <v>0.27937499999999998</v>
      </c>
      <c r="V9" s="8">
        <v>0.28124999999999994</v>
      </c>
      <c r="W9" s="8">
        <v>0.27520833333333328</v>
      </c>
      <c r="X9" s="8">
        <v>0.19099949407678721</v>
      </c>
      <c r="Y9" s="8">
        <v>0.67</v>
      </c>
      <c r="Z9" s="8">
        <v>0.78</v>
      </c>
      <c r="AA9" s="8">
        <v>0.94</v>
      </c>
      <c r="AB9" s="8">
        <v>0.94</v>
      </c>
      <c r="AC9" s="8">
        <v>12.308856926570785</v>
      </c>
      <c r="AD9" s="8">
        <v>14.583333333333334</v>
      </c>
      <c r="AE9" s="8">
        <v>12.5</v>
      </c>
      <c r="AF9" s="8">
        <v>4.1666666666666661</v>
      </c>
      <c r="AG9" s="8">
        <v>31.25</v>
      </c>
      <c r="AH9" s="8">
        <v>16.666666666666664</v>
      </c>
      <c r="AI9" s="8">
        <v>52.083333333333336</v>
      </c>
      <c r="AJ9" s="8">
        <v>0</v>
      </c>
      <c r="AK9" s="8">
        <v>68.75</v>
      </c>
      <c r="AL9" s="8">
        <v>52.083333333333336</v>
      </c>
      <c r="AM9" s="8">
        <v>0.21437499999999998</v>
      </c>
      <c r="AN9" s="8">
        <v>0.25812499999999999</v>
      </c>
      <c r="AO9" s="8">
        <v>0.18062500000000004</v>
      </c>
      <c r="AP9" s="8">
        <v>0.21770833333333325</v>
      </c>
      <c r="AQ9" s="8">
        <v>0.19534192154285973</v>
      </c>
      <c r="AR9" s="8">
        <v>0.67</v>
      </c>
      <c r="AS9" s="8">
        <v>0.8</v>
      </c>
      <c r="AT9" s="8">
        <v>0.42</v>
      </c>
      <c r="AU9" s="8">
        <v>0.8</v>
      </c>
      <c r="AV9" s="8">
        <v>20.833333333333336</v>
      </c>
      <c r="AW9" s="8">
        <v>0.29166666666666669</v>
      </c>
      <c r="AX9">
        <v>25</v>
      </c>
      <c r="AY9">
        <v>50</v>
      </c>
      <c r="AZ9">
        <v>50</v>
      </c>
      <c r="BA9">
        <v>41.666666666666671</v>
      </c>
      <c r="BB9" s="8">
        <v>41.666666666666671</v>
      </c>
      <c r="BC9" s="8">
        <v>0.91666666666666663</v>
      </c>
      <c r="BD9" s="8">
        <v>33.333333333333329</v>
      </c>
      <c r="BE9" s="8">
        <v>0.375</v>
      </c>
      <c r="BF9" s="8">
        <v>0.375</v>
      </c>
      <c r="BG9" s="8">
        <v>0.625</v>
      </c>
      <c r="BH9" s="8">
        <v>0.45833333333333331</v>
      </c>
      <c r="BI9" s="8">
        <v>1.1666666666666667</v>
      </c>
      <c r="BJ9" s="8">
        <v>1</v>
      </c>
      <c r="BK9" s="8">
        <v>0.25</v>
      </c>
      <c r="BL9" s="8">
        <v>0</v>
      </c>
      <c r="BM9" s="8">
        <v>0.41666666666666669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3.25</v>
      </c>
      <c r="BT9" s="8">
        <v>1.5</v>
      </c>
      <c r="BU9" s="8">
        <v>1.5833333333333333</v>
      </c>
      <c r="BV9" s="8">
        <v>4.1666666666666661</v>
      </c>
      <c r="BW9" s="8">
        <v>79.166666666666657</v>
      </c>
      <c r="BX9" s="8">
        <v>16.666666666666664</v>
      </c>
      <c r="BY9" s="8">
        <v>40</v>
      </c>
      <c r="BZ9" s="8">
        <v>1.7916666666666667</v>
      </c>
      <c r="CA9" s="8">
        <v>46.921921921921921</v>
      </c>
      <c r="CB9" s="8">
        <v>14.662201701318896</v>
      </c>
      <c r="CC9" s="8">
        <v>53.078078078078079</v>
      </c>
    </row>
    <row r="10" spans="1:86" x14ac:dyDescent="0.25">
      <c r="A10" s="8">
        <v>97</v>
      </c>
      <c r="B10" s="8" t="s">
        <v>428</v>
      </c>
      <c r="C10" s="8">
        <v>151</v>
      </c>
      <c r="D10" s="8">
        <v>2019</v>
      </c>
      <c r="E10" s="8" t="s">
        <v>461</v>
      </c>
      <c r="F10" s="8">
        <v>11.1</v>
      </c>
      <c r="G10" s="8">
        <v>7.81</v>
      </c>
      <c r="H10" s="8">
        <v>10.81</v>
      </c>
      <c r="I10" s="8">
        <v>150</v>
      </c>
      <c r="J10" s="8">
        <v>1082</v>
      </c>
      <c r="K10" s="8">
        <v>971</v>
      </c>
      <c r="L10" s="8">
        <v>1167</v>
      </c>
      <c r="M10" s="8">
        <v>3220</v>
      </c>
      <c r="N10" s="8" t="s">
        <v>455</v>
      </c>
      <c r="O10" s="8">
        <v>3.6687500000000002</v>
      </c>
      <c r="P10" s="8">
        <v>4.3624999999999989</v>
      </c>
      <c r="Q10" s="8">
        <v>3.7250000000000001</v>
      </c>
      <c r="R10" s="8">
        <v>3.9187499999999993</v>
      </c>
      <c r="S10" s="8">
        <v>0.97999694986216201</v>
      </c>
      <c r="T10" s="8">
        <v>0.30499999999999999</v>
      </c>
      <c r="U10" s="8">
        <v>0.26437500000000008</v>
      </c>
      <c r="V10" s="8">
        <v>0.245</v>
      </c>
      <c r="W10" s="8">
        <v>0.2714583333333333</v>
      </c>
      <c r="X10" s="8">
        <v>0.12824493824084124</v>
      </c>
      <c r="Y10" s="8">
        <v>0.56000000000000005</v>
      </c>
      <c r="Z10" s="8">
        <v>0.52</v>
      </c>
      <c r="AA10" s="8">
        <v>0.44</v>
      </c>
      <c r="AB10" s="8">
        <v>0.56000000000000005</v>
      </c>
      <c r="AC10" s="8">
        <v>14.435917114351495</v>
      </c>
      <c r="AD10" s="8">
        <v>8.3333333333333321</v>
      </c>
      <c r="AE10" s="8">
        <v>0</v>
      </c>
      <c r="AF10" s="8">
        <v>0</v>
      </c>
      <c r="AG10" s="8">
        <v>8.3333333333333321</v>
      </c>
      <c r="AH10" s="8">
        <v>6.25</v>
      </c>
      <c r="AI10" s="8">
        <v>83.333333333333343</v>
      </c>
      <c r="AJ10" s="8">
        <v>2.083333333333333</v>
      </c>
      <c r="AK10" s="8">
        <v>91.666666666666671</v>
      </c>
      <c r="AL10" s="8">
        <v>83.333333333333343</v>
      </c>
      <c r="AM10" s="8">
        <v>0.52</v>
      </c>
      <c r="AN10" s="8">
        <v>0.47312500000000007</v>
      </c>
      <c r="AO10" s="8">
        <v>0.61499999999999988</v>
      </c>
      <c r="AP10" s="8">
        <v>0.53604166666666664</v>
      </c>
      <c r="AQ10" s="8">
        <v>0.36057129364581758</v>
      </c>
      <c r="AR10" s="8">
        <v>1.25</v>
      </c>
      <c r="AS10" s="8">
        <v>1.08</v>
      </c>
      <c r="AT10" s="8">
        <v>1.34</v>
      </c>
      <c r="AU10" s="8">
        <v>1.34</v>
      </c>
      <c r="AV10" s="8">
        <v>70.833333333333343</v>
      </c>
      <c r="AW10" s="8">
        <v>0.25</v>
      </c>
      <c r="AX10">
        <v>12.5</v>
      </c>
      <c r="AY10">
        <v>0</v>
      </c>
      <c r="AZ10">
        <v>0</v>
      </c>
      <c r="BA10">
        <v>4.1666666666666661</v>
      </c>
      <c r="BB10" s="8">
        <v>70.833333333333343</v>
      </c>
      <c r="BC10" s="8">
        <v>0.58333333333333337</v>
      </c>
      <c r="BD10" s="8">
        <v>0</v>
      </c>
      <c r="BE10" s="8">
        <v>1.75</v>
      </c>
      <c r="BF10" s="8">
        <v>0.375</v>
      </c>
      <c r="BG10" s="8">
        <v>0.875</v>
      </c>
      <c r="BH10" s="8">
        <v>1</v>
      </c>
      <c r="BI10" s="8">
        <v>1</v>
      </c>
      <c r="BJ10" s="8">
        <v>0.5</v>
      </c>
      <c r="BK10" s="8">
        <v>0.75</v>
      </c>
      <c r="BL10" s="8">
        <v>0</v>
      </c>
      <c r="BM10" s="8">
        <v>0.41666666666666669</v>
      </c>
      <c r="BN10" s="8">
        <v>0.25</v>
      </c>
      <c r="BO10" s="8">
        <v>1.25</v>
      </c>
      <c r="BP10" s="8">
        <v>0.25</v>
      </c>
      <c r="BQ10" s="8">
        <v>0.58333333333333337</v>
      </c>
      <c r="BR10" s="8">
        <v>1</v>
      </c>
      <c r="BS10" s="8">
        <v>0.75</v>
      </c>
      <c r="BT10" s="8">
        <v>0.25</v>
      </c>
      <c r="BU10" s="8">
        <v>0.66666666666666663</v>
      </c>
      <c r="BV10" s="8">
        <v>8.3333333333333321</v>
      </c>
      <c r="BW10" s="8">
        <v>79.166666666666657</v>
      </c>
      <c r="BX10" s="8">
        <v>12.5</v>
      </c>
      <c r="BY10" s="8">
        <v>35.625</v>
      </c>
      <c r="BZ10" s="8">
        <v>0.79166666666666663</v>
      </c>
      <c r="CA10" s="8">
        <v>7.8078078078078077</v>
      </c>
      <c r="CB10" s="8">
        <v>5.7060257762062525</v>
      </c>
      <c r="CC10" s="8">
        <v>92.192192192192195</v>
      </c>
    </row>
    <row r="11" spans="1:86" x14ac:dyDescent="0.25">
      <c r="A11" s="8">
        <v>98</v>
      </c>
      <c r="B11" s="8" t="s">
        <v>428</v>
      </c>
      <c r="C11" s="8">
        <v>153</v>
      </c>
      <c r="D11" s="8">
        <v>2019</v>
      </c>
      <c r="E11" s="8" t="s">
        <v>462</v>
      </c>
      <c r="F11" s="8">
        <v>9.75</v>
      </c>
      <c r="G11" s="8">
        <v>7.22</v>
      </c>
      <c r="H11" s="8">
        <v>7.93</v>
      </c>
      <c r="I11" s="8">
        <v>84</v>
      </c>
      <c r="J11" s="8">
        <v>1804</v>
      </c>
      <c r="K11" s="8">
        <v>1739</v>
      </c>
      <c r="L11" s="8">
        <v>2876</v>
      </c>
      <c r="M11" s="8">
        <v>6419</v>
      </c>
      <c r="N11" s="8" t="s">
        <v>455</v>
      </c>
      <c r="O11" s="8">
        <v>13</v>
      </c>
      <c r="P11" s="8">
        <v>11.5</v>
      </c>
      <c r="Q11" s="8">
        <v>9.125</v>
      </c>
      <c r="R11" s="8">
        <v>11.208333333333334</v>
      </c>
      <c r="S11" s="8">
        <v>2.4313025077225534</v>
      </c>
      <c r="T11" s="8">
        <v>0.63562500000000011</v>
      </c>
      <c r="U11" s="8">
        <v>0.62749999999999995</v>
      </c>
      <c r="V11" s="8">
        <v>0.54999999999999993</v>
      </c>
      <c r="W11" s="8">
        <v>0.60437499999999988</v>
      </c>
      <c r="X11" s="8">
        <v>0.14036284666322638</v>
      </c>
      <c r="Y11" s="8">
        <v>0.88</v>
      </c>
      <c r="Z11" s="8">
        <v>0.86</v>
      </c>
      <c r="AA11" s="8">
        <v>0.76</v>
      </c>
      <c r="AB11" s="8">
        <v>0.88</v>
      </c>
      <c r="AC11" s="8">
        <v>18.545329196828686</v>
      </c>
      <c r="AD11" s="8">
        <v>0</v>
      </c>
      <c r="AE11" s="8">
        <v>58.333333333333336</v>
      </c>
      <c r="AF11" s="8">
        <v>16.666666666666664</v>
      </c>
      <c r="AG11" s="8">
        <v>75</v>
      </c>
      <c r="AH11" s="8">
        <v>2.083333333333333</v>
      </c>
      <c r="AI11" s="8">
        <v>22.916666666666664</v>
      </c>
      <c r="AJ11" s="8">
        <v>0</v>
      </c>
      <c r="AK11" s="8">
        <v>24.999999999999996</v>
      </c>
      <c r="AL11" s="8">
        <v>58.333333333333336</v>
      </c>
      <c r="AM11" s="8">
        <v>9.8750000000000004E-2</v>
      </c>
      <c r="AN11" s="8">
        <v>0.145625</v>
      </c>
      <c r="AO11" s="8">
        <v>0.25687500000000002</v>
      </c>
      <c r="AP11" s="8">
        <v>0.16708333333333336</v>
      </c>
      <c r="AQ11" s="8">
        <v>0.104473519669133</v>
      </c>
      <c r="AR11" s="8">
        <v>0.2</v>
      </c>
      <c r="AS11" s="8">
        <v>0.23</v>
      </c>
      <c r="AT11" s="8">
        <v>0.56999999999999995</v>
      </c>
      <c r="AU11" s="8">
        <v>0.56999999999999995</v>
      </c>
      <c r="AV11" s="8">
        <v>4.1666666666666661</v>
      </c>
      <c r="AW11" s="8">
        <v>0.16666666666666666</v>
      </c>
      <c r="AX11">
        <v>0</v>
      </c>
      <c r="AY11">
        <v>0</v>
      </c>
      <c r="AZ11">
        <v>0</v>
      </c>
      <c r="BA11">
        <v>0</v>
      </c>
      <c r="BB11" s="8">
        <v>79.166666666666657</v>
      </c>
      <c r="BC11" s="8">
        <v>0.33333333333333331</v>
      </c>
      <c r="BD11" s="8">
        <v>8.3333333333333321</v>
      </c>
      <c r="BE11" s="8">
        <v>0.75</v>
      </c>
      <c r="BF11" s="8">
        <v>1.375</v>
      </c>
      <c r="BG11" s="8">
        <v>0.625</v>
      </c>
      <c r="BH11" s="8">
        <v>0.91666666666666663</v>
      </c>
      <c r="BI11" s="8">
        <v>1.25</v>
      </c>
      <c r="BJ11" s="8">
        <v>0.25</v>
      </c>
      <c r="BK11" s="8">
        <v>0.25</v>
      </c>
      <c r="BL11" s="8">
        <v>0.25</v>
      </c>
      <c r="BM11" s="8">
        <v>0.25</v>
      </c>
      <c r="BN11" s="8">
        <v>0</v>
      </c>
      <c r="BO11" s="8">
        <v>0</v>
      </c>
      <c r="BP11" s="8">
        <v>0.25</v>
      </c>
      <c r="BQ11" s="8">
        <v>8.3333333333333329E-2</v>
      </c>
      <c r="BR11" s="8">
        <v>2</v>
      </c>
      <c r="BS11" s="8">
        <v>2</v>
      </c>
      <c r="BT11" s="8">
        <v>1.5</v>
      </c>
      <c r="BU11" s="8">
        <v>1.8333333333333333</v>
      </c>
      <c r="BV11" s="8">
        <v>0</v>
      </c>
      <c r="BW11" s="8">
        <v>95.833333333333343</v>
      </c>
      <c r="BX11" s="8">
        <v>4.1666666666666661</v>
      </c>
      <c r="BY11" s="8">
        <v>33.125</v>
      </c>
      <c r="BZ11" s="8">
        <v>0.25</v>
      </c>
      <c r="CA11" s="8">
        <v>61.7117117117117</v>
      </c>
      <c r="CB11" s="8">
        <v>10.648943609579309</v>
      </c>
      <c r="CC11" s="8">
        <v>38.2882882882883</v>
      </c>
    </row>
    <row r="12" spans="1:86" x14ac:dyDescent="0.25">
      <c r="A12" s="8">
        <v>99</v>
      </c>
      <c r="B12" s="8" t="s">
        <v>428</v>
      </c>
      <c r="C12" s="8">
        <v>165</v>
      </c>
      <c r="D12" s="8">
        <v>2019</v>
      </c>
      <c r="E12" s="8" t="s">
        <v>456</v>
      </c>
      <c r="F12" s="8">
        <v>18.149999999999999</v>
      </c>
      <c r="G12" s="8">
        <v>8.2100000000000009</v>
      </c>
      <c r="H12" s="8">
        <v>13.45</v>
      </c>
      <c r="I12" s="8">
        <v>100</v>
      </c>
      <c r="J12" s="8">
        <v>1033</v>
      </c>
      <c r="K12" s="8">
        <v>923</v>
      </c>
      <c r="L12" s="8">
        <v>1372</v>
      </c>
      <c r="M12" s="8">
        <v>3328</v>
      </c>
      <c r="N12" s="8" t="s">
        <v>455</v>
      </c>
      <c r="O12" s="8">
        <v>4.9000000000000004</v>
      </c>
      <c r="P12" s="8">
        <v>4.4749999999999996</v>
      </c>
      <c r="Q12" s="8">
        <v>3.9750000000000001</v>
      </c>
      <c r="R12" s="8">
        <v>4.45</v>
      </c>
      <c r="S12" s="8">
        <v>0.80311892021045306</v>
      </c>
      <c r="T12" s="8">
        <v>0.32624999999999998</v>
      </c>
      <c r="U12" s="8">
        <v>0.31687500000000002</v>
      </c>
      <c r="V12" s="8">
        <v>0.39124999999999999</v>
      </c>
      <c r="W12" s="8">
        <v>0.34479166666666661</v>
      </c>
      <c r="X12" s="8">
        <v>0.12105897249974949</v>
      </c>
      <c r="Y12" s="8">
        <v>0.63</v>
      </c>
      <c r="Z12" s="8">
        <v>0.54</v>
      </c>
      <c r="AA12" s="8">
        <v>0.6</v>
      </c>
      <c r="AB12" s="8">
        <v>0.63</v>
      </c>
      <c r="AC12" s="8">
        <v>12.906344410876136</v>
      </c>
      <c r="AD12" s="8">
        <v>2.1276595744680851</v>
      </c>
      <c r="AE12" s="8">
        <v>4.2553191489361701</v>
      </c>
      <c r="AF12" s="8">
        <v>36.170212765957451</v>
      </c>
      <c r="AG12" s="8">
        <v>42.553191489361708</v>
      </c>
      <c r="AH12" s="8">
        <v>29.787234042553191</v>
      </c>
      <c r="AI12" s="8">
        <v>27.659574468085108</v>
      </c>
      <c r="AJ12" s="8">
        <v>0</v>
      </c>
      <c r="AK12" s="8">
        <v>57.446808510638299</v>
      </c>
      <c r="AL12" s="8">
        <v>36.170212765957451</v>
      </c>
      <c r="AM12" s="8">
        <v>0.31062499999999998</v>
      </c>
      <c r="AN12" s="8">
        <v>0.31312499999999999</v>
      </c>
      <c r="AO12" s="8">
        <v>0.38062499999999999</v>
      </c>
      <c r="AP12" s="8">
        <v>0.3347916666666666</v>
      </c>
      <c r="AQ12" s="8">
        <v>0.15089787420542519</v>
      </c>
      <c r="AR12" s="8">
        <v>0.53</v>
      </c>
      <c r="AS12" s="8">
        <v>0.65</v>
      </c>
      <c r="AT12" s="8">
        <v>0.8</v>
      </c>
      <c r="AU12" s="8">
        <v>0.8</v>
      </c>
      <c r="AV12" s="8">
        <v>16.666666666666664</v>
      </c>
      <c r="AW12" s="8">
        <v>0.79166666666666663</v>
      </c>
      <c r="AX12">
        <v>0</v>
      </c>
      <c r="AY12">
        <v>0</v>
      </c>
      <c r="AZ12">
        <v>12.5</v>
      </c>
      <c r="BA12">
        <v>4.1666666666666661</v>
      </c>
      <c r="BB12" s="8">
        <v>79.166666666666657</v>
      </c>
      <c r="BC12" s="8">
        <v>1.5833333333333333</v>
      </c>
      <c r="BD12" s="8">
        <v>50</v>
      </c>
      <c r="BE12" s="8">
        <v>0</v>
      </c>
      <c r="BF12" s="8">
        <v>0</v>
      </c>
      <c r="BG12" s="8">
        <v>0.125</v>
      </c>
      <c r="BH12" s="8">
        <v>4.1666666666666664E-2</v>
      </c>
      <c r="BI12" s="8">
        <v>0.33333333333333331</v>
      </c>
      <c r="BJ12" s="8">
        <v>1.75</v>
      </c>
      <c r="BK12" s="8">
        <v>1.5</v>
      </c>
      <c r="BL12" s="8">
        <v>1.75</v>
      </c>
      <c r="BM12" s="8">
        <v>1.6666666666666667</v>
      </c>
      <c r="BN12" s="8">
        <v>0</v>
      </c>
      <c r="BO12" s="8">
        <v>0</v>
      </c>
      <c r="BP12" s="8">
        <v>0.75</v>
      </c>
      <c r="BQ12" s="8">
        <v>0.25</v>
      </c>
      <c r="BR12" s="8">
        <v>1.25</v>
      </c>
      <c r="BS12" s="8">
        <v>0</v>
      </c>
      <c r="BT12" s="8">
        <v>0.5</v>
      </c>
      <c r="BU12" s="8">
        <v>0.58333333333333337</v>
      </c>
      <c r="BV12" s="8">
        <v>4.1666666666666661</v>
      </c>
      <c r="BW12" s="8">
        <v>79.166666666666657</v>
      </c>
      <c r="BX12" s="8">
        <v>16.666666666666664</v>
      </c>
      <c r="BY12" s="8">
        <v>42.708333333333336</v>
      </c>
      <c r="BZ12" s="8">
        <v>0.375</v>
      </c>
      <c r="CA12" s="8">
        <v>94.369369369369366</v>
      </c>
      <c r="CB12" s="8">
        <v>6.1522353661088101</v>
      </c>
      <c r="CC12" s="8">
        <v>5.630630630630634</v>
      </c>
    </row>
    <row r="13" spans="1:86" x14ac:dyDescent="0.25">
      <c r="A13" s="8">
        <v>100</v>
      </c>
      <c r="B13" s="8" t="s">
        <v>431</v>
      </c>
      <c r="C13" s="8">
        <v>5</v>
      </c>
      <c r="D13" s="8">
        <v>2019</v>
      </c>
      <c r="E13" s="8" t="s">
        <v>463</v>
      </c>
      <c r="F13" s="8">
        <v>17.399999999999999</v>
      </c>
      <c r="G13" s="8">
        <v>7.13</v>
      </c>
      <c r="H13" s="8">
        <v>10</v>
      </c>
      <c r="I13" s="8">
        <v>56</v>
      </c>
      <c r="J13" s="8">
        <v>359</v>
      </c>
      <c r="K13" s="8">
        <v>391</v>
      </c>
      <c r="L13" s="8">
        <v>487</v>
      </c>
      <c r="M13" s="8">
        <v>1237</v>
      </c>
      <c r="N13" s="8" t="s">
        <v>455</v>
      </c>
      <c r="O13" s="8">
        <v>1.7624999999999997</v>
      </c>
      <c r="P13" s="8">
        <v>1.4749999999999999</v>
      </c>
      <c r="Q13" s="8">
        <v>1.4874999999999998</v>
      </c>
      <c r="R13" s="8">
        <v>1.575</v>
      </c>
      <c r="S13" s="8">
        <v>0.27106873827419814</v>
      </c>
      <c r="T13" s="8">
        <v>0.10928571428571431</v>
      </c>
      <c r="U13" s="8">
        <v>0.17375000000000004</v>
      </c>
      <c r="V13" s="8">
        <v>0.12062499999999998</v>
      </c>
      <c r="W13" s="8">
        <v>0.13565217391304346</v>
      </c>
      <c r="X13" s="8">
        <v>4.7171185833587606E-2</v>
      </c>
      <c r="Y13" s="8">
        <v>0.2</v>
      </c>
      <c r="Z13" s="8">
        <v>0.22</v>
      </c>
      <c r="AA13" s="8">
        <v>0.2</v>
      </c>
      <c r="AB13" s="8">
        <v>0.22</v>
      </c>
      <c r="AC13" s="8">
        <v>11.610576923076923</v>
      </c>
      <c r="AD13" s="8">
        <v>15.555555555555555</v>
      </c>
      <c r="AE13" s="8">
        <v>31.111111111111111</v>
      </c>
      <c r="AF13" s="8">
        <v>15.555555555555555</v>
      </c>
      <c r="AG13" s="8">
        <v>62.222222222222221</v>
      </c>
      <c r="AH13" s="8">
        <v>20</v>
      </c>
      <c r="AI13" s="8">
        <v>17.777777777777779</v>
      </c>
      <c r="AJ13" s="8">
        <v>0</v>
      </c>
      <c r="AK13" s="8">
        <v>37.777777777777779</v>
      </c>
      <c r="AL13" s="8">
        <v>31.111111111111111</v>
      </c>
      <c r="AM13" s="8">
        <v>0.15357142857142855</v>
      </c>
      <c r="AN13" s="8">
        <v>0.12375</v>
      </c>
      <c r="AO13" s="8">
        <v>0.14375000000000004</v>
      </c>
      <c r="AP13" s="8">
        <v>0.13978260869565218</v>
      </c>
      <c r="AQ13" s="8">
        <v>9.9520832669676235E-2</v>
      </c>
      <c r="AR13" s="8">
        <v>0.56000000000000005</v>
      </c>
      <c r="AS13" s="8">
        <v>0.28000000000000003</v>
      </c>
      <c r="AT13" s="8">
        <v>0.24</v>
      </c>
      <c r="AU13" s="8">
        <v>0.56000000000000005</v>
      </c>
      <c r="AV13" s="8">
        <v>20.833333333333336</v>
      </c>
      <c r="AW13" s="8">
        <v>0.25</v>
      </c>
      <c r="AX13">
        <v>0</v>
      </c>
      <c r="AY13">
        <v>0</v>
      </c>
      <c r="AZ13">
        <v>0</v>
      </c>
      <c r="BA13">
        <v>0</v>
      </c>
      <c r="BB13" s="8">
        <v>54.166666666666664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0.625</v>
      </c>
      <c r="BJ13" s="8">
        <v>0.25</v>
      </c>
      <c r="BK13" s="8">
        <v>0.25</v>
      </c>
      <c r="BL13" s="8">
        <v>0.25</v>
      </c>
      <c r="BM13" s="8">
        <v>0.25</v>
      </c>
      <c r="BN13" s="8">
        <v>0.5</v>
      </c>
      <c r="BO13" s="8">
        <v>0</v>
      </c>
      <c r="BP13" s="8">
        <v>1</v>
      </c>
      <c r="BQ13" s="8">
        <v>0.5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100</v>
      </c>
      <c r="BX13" s="8">
        <v>0</v>
      </c>
      <c r="BY13" s="8">
        <v>38.875</v>
      </c>
      <c r="BZ13" s="8">
        <v>0.70833333333333337</v>
      </c>
      <c r="CA13" s="8">
        <v>89.339339339339347</v>
      </c>
      <c r="CB13" s="8">
        <v>3.9924531981831155</v>
      </c>
      <c r="CC13" s="8">
        <v>10.660660660660653</v>
      </c>
    </row>
    <row r="14" spans="1:86" x14ac:dyDescent="0.25">
      <c r="A14" s="8">
        <v>101</v>
      </c>
      <c r="B14" s="8" t="s">
        <v>431</v>
      </c>
      <c r="C14" s="8">
        <v>9</v>
      </c>
      <c r="D14" s="8">
        <v>2019</v>
      </c>
      <c r="E14" s="8" t="s">
        <v>464</v>
      </c>
      <c r="F14" s="8">
        <v>11.55</v>
      </c>
      <c r="G14" s="8">
        <v>7.83</v>
      </c>
      <c r="H14" s="8">
        <v>11.69</v>
      </c>
      <c r="I14" s="8">
        <v>150</v>
      </c>
      <c r="J14" s="8">
        <v>3463</v>
      </c>
      <c r="K14" s="8">
        <v>1482</v>
      </c>
      <c r="L14" s="8">
        <v>1739</v>
      </c>
      <c r="M14" s="8">
        <v>6684</v>
      </c>
      <c r="N14" s="8" t="s">
        <v>455</v>
      </c>
      <c r="O14" s="8">
        <v>4.4749999999999996</v>
      </c>
      <c r="P14" s="8">
        <v>5.05</v>
      </c>
      <c r="Q14" s="8">
        <v>7.7124999999999986</v>
      </c>
      <c r="R14" s="8">
        <v>5.7458333333333345</v>
      </c>
      <c r="S14" s="8">
        <v>1.926695564198309</v>
      </c>
      <c r="T14" s="8">
        <v>0.21500000000000002</v>
      </c>
      <c r="U14" s="8">
        <v>0.23125000000000004</v>
      </c>
      <c r="V14" s="8">
        <v>0.25062500000000004</v>
      </c>
      <c r="W14" s="8">
        <v>0.23304347826086949</v>
      </c>
      <c r="X14" s="8">
        <v>0.12292490146819805</v>
      </c>
      <c r="Y14" s="8">
        <v>0.34</v>
      </c>
      <c r="Z14" s="8">
        <v>0.55000000000000004</v>
      </c>
      <c r="AA14" s="8">
        <v>0.57999999999999996</v>
      </c>
      <c r="AB14" s="8">
        <v>0.57999999999999996</v>
      </c>
      <c r="AC14" s="8">
        <v>24.655628109452749</v>
      </c>
      <c r="AD14" s="8">
        <v>0</v>
      </c>
      <c r="AE14" s="8">
        <v>20.833333333333336</v>
      </c>
      <c r="AF14" s="8">
        <v>8.3333333333333321</v>
      </c>
      <c r="AG14" s="8">
        <v>29.166666666666668</v>
      </c>
      <c r="AH14" s="8">
        <v>2.083333333333333</v>
      </c>
      <c r="AI14" s="8">
        <v>66.666666666666657</v>
      </c>
      <c r="AJ14" s="8">
        <v>2.083333333333333</v>
      </c>
      <c r="AK14" s="8">
        <v>70.833333333333314</v>
      </c>
      <c r="AL14" s="8">
        <v>66.666666666666657</v>
      </c>
      <c r="AM14" s="8">
        <v>0.29000000000000004</v>
      </c>
      <c r="AN14" s="8">
        <v>0.33500000000000002</v>
      </c>
      <c r="AO14" s="8">
        <v>0.12062500000000002</v>
      </c>
      <c r="AP14" s="8">
        <v>0.24673913043478263</v>
      </c>
      <c r="AQ14" s="8">
        <v>0.22345821730074522</v>
      </c>
      <c r="AR14" s="8">
        <v>0.98</v>
      </c>
      <c r="AS14" s="8">
        <v>0.8</v>
      </c>
      <c r="AT14" s="8">
        <v>0.31</v>
      </c>
      <c r="AU14" s="8">
        <v>0.98</v>
      </c>
      <c r="AV14" s="8">
        <v>50</v>
      </c>
      <c r="AW14" s="8">
        <v>0.29166666666666669</v>
      </c>
      <c r="AX14">
        <v>0</v>
      </c>
      <c r="AY14">
        <v>12.5</v>
      </c>
      <c r="AZ14">
        <v>0</v>
      </c>
      <c r="BA14">
        <v>4.1666666666666661</v>
      </c>
      <c r="BB14" s="8">
        <v>50</v>
      </c>
      <c r="BC14" s="8">
        <v>1</v>
      </c>
      <c r="BD14" s="8">
        <v>16.666666666666664</v>
      </c>
      <c r="BE14" s="8">
        <v>0</v>
      </c>
      <c r="BF14" s="8">
        <v>0.125</v>
      </c>
      <c r="BG14" s="8">
        <v>0</v>
      </c>
      <c r="BH14" s="8">
        <v>4.1666666666666664E-2</v>
      </c>
      <c r="BI14" s="8">
        <v>0.375</v>
      </c>
      <c r="BJ14" s="8">
        <v>0.5</v>
      </c>
      <c r="BK14" s="8">
        <v>0</v>
      </c>
      <c r="BL14" s="8">
        <v>1.25</v>
      </c>
      <c r="BM14" s="8">
        <v>0.58333333333333337</v>
      </c>
      <c r="BN14" s="8">
        <v>0.75</v>
      </c>
      <c r="BO14" s="8">
        <v>1.5</v>
      </c>
      <c r="BP14" s="8">
        <v>0.25</v>
      </c>
      <c r="BQ14" s="8">
        <v>0.83333333333333337</v>
      </c>
      <c r="BR14" s="8">
        <v>0</v>
      </c>
      <c r="BS14" s="8">
        <v>0</v>
      </c>
      <c r="BT14" s="8">
        <v>0.75</v>
      </c>
      <c r="BU14" s="8">
        <v>0.25</v>
      </c>
      <c r="BV14" s="8">
        <v>16.666666666666664</v>
      </c>
      <c r="BW14" s="8">
        <v>79.166666666666657</v>
      </c>
      <c r="BX14" s="8">
        <v>4.1666666666666661</v>
      </c>
      <c r="BY14" s="8">
        <v>30.125</v>
      </c>
      <c r="BZ14" s="8">
        <v>0.875</v>
      </c>
      <c r="CA14" s="8">
        <v>71.246246246246244</v>
      </c>
      <c r="CB14" s="8">
        <v>9.7252330938727987</v>
      </c>
      <c r="CC14" s="8">
        <v>28.753753753753756</v>
      </c>
    </row>
    <row r="15" spans="1:86" x14ac:dyDescent="0.25">
      <c r="A15" s="8">
        <v>102</v>
      </c>
      <c r="B15" s="8" t="s">
        <v>431</v>
      </c>
      <c r="C15" s="8">
        <v>21</v>
      </c>
      <c r="D15" s="8">
        <v>2019</v>
      </c>
      <c r="E15" s="8" t="s">
        <v>465</v>
      </c>
      <c r="F15" s="8">
        <v>15.2</v>
      </c>
      <c r="G15" s="8">
        <v>7.58</v>
      </c>
      <c r="H15" s="8">
        <v>7.68</v>
      </c>
      <c r="I15" s="8">
        <v>50</v>
      </c>
      <c r="J15" s="8">
        <v>243</v>
      </c>
      <c r="K15" s="8">
        <v>252</v>
      </c>
      <c r="L15" s="8">
        <v>257</v>
      </c>
      <c r="M15" s="8">
        <v>752</v>
      </c>
      <c r="N15" s="8" t="s">
        <v>455</v>
      </c>
      <c r="O15" s="8">
        <v>1.6249999999999998</v>
      </c>
      <c r="P15" s="8">
        <v>1.29375</v>
      </c>
      <c r="Q15" s="8">
        <v>1.2875000000000001</v>
      </c>
      <c r="R15" s="8">
        <v>1.4020833333333333</v>
      </c>
      <c r="S15" s="8">
        <v>0.46144366245858059</v>
      </c>
      <c r="T15" s="8">
        <v>5.6874999999999995E-2</v>
      </c>
      <c r="U15" s="8">
        <v>0.15200000000000002</v>
      </c>
      <c r="V15" s="8">
        <v>0.105</v>
      </c>
      <c r="W15" s="8">
        <v>0.10333333333333335</v>
      </c>
      <c r="X15" s="8">
        <v>0.10800422343918664</v>
      </c>
      <c r="Y15" s="8">
        <v>0.14000000000000001</v>
      </c>
      <c r="Z15" s="8">
        <v>0.6</v>
      </c>
      <c r="AA15" s="8">
        <v>0.2</v>
      </c>
      <c r="AB15" s="8">
        <v>0.6</v>
      </c>
      <c r="AC15" s="8">
        <v>13.568548387096772</v>
      </c>
      <c r="AD15" s="8">
        <v>5.1282051282051277</v>
      </c>
      <c r="AE15" s="8">
        <v>38.461538461538467</v>
      </c>
      <c r="AF15" s="8">
        <v>0</v>
      </c>
      <c r="AG15" s="8">
        <v>43.589743589743591</v>
      </c>
      <c r="AH15" s="8">
        <v>20.512820512820511</v>
      </c>
      <c r="AI15" s="8">
        <v>35.897435897435898</v>
      </c>
      <c r="AJ15" s="8">
        <v>0</v>
      </c>
      <c r="AK15" s="8">
        <v>56.410256410256409</v>
      </c>
      <c r="AL15" s="8">
        <v>38.461538461538467</v>
      </c>
      <c r="AM15" s="8">
        <v>4.5000000000000005E-2</v>
      </c>
      <c r="AN15" s="8">
        <v>4.2000000000000003E-2</v>
      </c>
      <c r="AO15" s="8">
        <v>8.6250000000000007E-2</v>
      </c>
      <c r="AP15" s="8">
        <v>5.2307692307692319E-2</v>
      </c>
      <c r="AQ15" s="8">
        <v>6.0934025516020555E-2</v>
      </c>
      <c r="AR15" s="8">
        <v>0.26</v>
      </c>
      <c r="AS15" s="8">
        <v>0.19</v>
      </c>
      <c r="AT15" s="8">
        <v>0.17</v>
      </c>
      <c r="AU15" s="8">
        <v>0.26</v>
      </c>
      <c r="AV15" s="8">
        <v>25</v>
      </c>
      <c r="AW15" s="8">
        <v>0.5</v>
      </c>
      <c r="AX15">
        <v>12.5</v>
      </c>
      <c r="AY15">
        <v>12.5</v>
      </c>
      <c r="AZ15">
        <v>25</v>
      </c>
      <c r="BA15">
        <v>16.666666666666664</v>
      </c>
      <c r="BB15" s="8">
        <v>50</v>
      </c>
      <c r="BC15" s="8">
        <v>1.6666666666666667</v>
      </c>
      <c r="BD15" s="8">
        <v>50</v>
      </c>
      <c r="BE15" s="8">
        <v>1.375</v>
      </c>
      <c r="BF15" s="8">
        <v>0.375</v>
      </c>
      <c r="BG15" s="8">
        <v>0</v>
      </c>
      <c r="BH15" s="8">
        <v>0.58333333333333337</v>
      </c>
      <c r="BI15" s="8">
        <v>1.4583333333333333</v>
      </c>
      <c r="BJ15" s="8">
        <v>0</v>
      </c>
      <c r="BK15" s="8">
        <v>0</v>
      </c>
      <c r="BL15" s="8">
        <v>0</v>
      </c>
      <c r="BM15" s="8">
        <v>0</v>
      </c>
      <c r="BN15" s="8">
        <v>0.25</v>
      </c>
      <c r="BO15" s="8">
        <v>0</v>
      </c>
      <c r="BP15" s="8">
        <v>0</v>
      </c>
      <c r="BQ15" s="8">
        <v>8.3333333333333329E-2</v>
      </c>
      <c r="BR15" s="8">
        <v>1.5</v>
      </c>
      <c r="BS15" s="8">
        <v>1.5</v>
      </c>
      <c r="BT15" s="8">
        <v>0.75</v>
      </c>
      <c r="BU15" s="8">
        <v>1.25</v>
      </c>
      <c r="BV15" s="8">
        <v>20.833333333333336</v>
      </c>
      <c r="BW15" s="8">
        <v>75</v>
      </c>
      <c r="BX15" s="8">
        <v>4.1666666666666661</v>
      </c>
      <c r="BY15" s="8">
        <v>30.416666666666668</v>
      </c>
      <c r="BZ15" s="8">
        <v>1.0833333333333333</v>
      </c>
      <c r="CA15" s="8">
        <v>3.6382536382536386</v>
      </c>
      <c r="CB15" s="8">
        <v>1.9584138008563501</v>
      </c>
      <c r="CC15" s="8">
        <v>96.361746361746356</v>
      </c>
    </row>
    <row r="16" spans="1:86" x14ac:dyDescent="0.25">
      <c r="A16" s="8">
        <v>103</v>
      </c>
      <c r="B16" s="8" t="s">
        <v>431</v>
      </c>
      <c r="C16" s="8">
        <v>24</v>
      </c>
      <c r="D16" s="8">
        <v>2019</v>
      </c>
      <c r="E16" s="8" t="s">
        <v>466</v>
      </c>
      <c r="F16" s="8">
        <v>18.399999999999999</v>
      </c>
      <c r="G16" s="8">
        <v>8.2799999999999994</v>
      </c>
      <c r="H16" s="8">
        <v>10.19</v>
      </c>
      <c r="I16" s="8">
        <v>90</v>
      </c>
      <c r="J16" s="8">
        <v>800</v>
      </c>
      <c r="K16" s="8">
        <v>1001</v>
      </c>
      <c r="L16" s="8">
        <v>869</v>
      </c>
      <c r="M16" s="8">
        <v>2670</v>
      </c>
      <c r="N16" s="8" t="s">
        <v>455</v>
      </c>
      <c r="O16" s="8">
        <v>2.8000000000000003</v>
      </c>
      <c r="P16" s="8">
        <v>3.8000000000000003</v>
      </c>
      <c r="Q16" s="8">
        <v>3.7624999999999997</v>
      </c>
      <c r="R16" s="8">
        <v>3.4541666666666657</v>
      </c>
      <c r="S16" s="8">
        <v>0.79631169703865645</v>
      </c>
      <c r="T16" s="8">
        <v>0.27875</v>
      </c>
      <c r="U16" s="8">
        <v>0.2525</v>
      </c>
      <c r="V16" s="8">
        <v>0.16999999999999998</v>
      </c>
      <c r="W16" s="8">
        <v>0.23375000000000001</v>
      </c>
      <c r="X16" s="8">
        <v>0.12787335822868201</v>
      </c>
      <c r="Y16" s="8">
        <v>0.7</v>
      </c>
      <c r="Z16" s="8">
        <v>0.54</v>
      </c>
      <c r="AA16" s="8">
        <v>0.34</v>
      </c>
      <c r="AB16" s="8">
        <v>0.7</v>
      </c>
      <c r="AC16" s="8">
        <v>14.777183600713007</v>
      </c>
      <c r="AD16" s="8">
        <v>2.083333333333333</v>
      </c>
      <c r="AE16" s="8">
        <v>0</v>
      </c>
      <c r="AF16" s="8">
        <v>4.1666666666666661</v>
      </c>
      <c r="AG16" s="8">
        <v>6.2499999999999991</v>
      </c>
      <c r="AH16" s="8">
        <v>18.75</v>
      </c>
      <c r="AI16" s="8">
        <v>66.666666666666657</v>
      </c>
      <c r="AJ16" s="8">
        <v>8.3333333333333321</v>
      </c>
      <c r="AK16" s="8">
        <v>93.749999999999986</v>
      </c>
      <c r="AL16" s="8">
        <v>66.666666666666657</v>
      </c>
      <c r="AM16" s="8">
        <v>0.16625000000000004</v>
      </c>
      <c r="AN16" s="8">
        <v>0.13812500000000003</v>
      </c>
      <c r="AO16" s="8">
        <v>0.20500000000000004</v>
      </c>
      <c r="AP16" s="8">
        <v>0.16979166666666665</v>
      </c>
      <c r="AQ16" s="8">
        <v>0.1292118429348097</v>
      </c>
      <c r="AR16" s="8">
        <v>0.41</v>
      </c>
      <c r="AS16" s="8">
        <v>0.53</v>
      </c>
      <c r="AT16" s="8">
        <v>0.51</v>
      </c>
      <c r="AU16" s="8">
        <v>0.53</v>
      </c>
      <c r="AV16" s="8">
        <v>29.166666666666668</v>
      </c>
      <c r="AW16" s="8">
        <v>0.29166666666666669</v>
      </c>
      <c r="AX16">
        <v>25</v>
      </c>
      <c r="AY16">
        <v>12.5</v>
      </c>
      <c r="AZ16">
        <v>0</v>
      </c>
      <c r="BA16">
        <v>12.5</v>
      </c>
      <c r="BB16" s="8">
        <v>29.166666666666668</v>
      </c>
      <c r="BC16" s="8">
        <v>1.5</v>
      </c>
      <c r="BD16" s="8">
        <v>50</v>
      </c>
      <c r="BE16" s="8">
        <v>0</v>
      </c>
      <c r="BF16" s="8">
        <v>0.875</v>
      </c>
      <c r="BG16" s="8">
        <v>0.25</v>
      </c>
      <c r="BH16" s="8">
        <v>0.375</v>
      </c>
      <c r="BI16" s="8">
        <v>0.66666666666666663</v>
      </c>
      <c r="BJ16" s="8">
        <v>0.75</v>
      </c>
      <c r="BK16" s="8">
        <v>1</v>
      </c>
      <c r="BL16" s="8">
        <v>0.5</v>
      </c>
      <c r="BM16" s="8">
        <v>0.75</v>
      </c>
      <c r="BN16" s="8">
        <v>0.75</v>
      </c>
      <c r="BO16" s="8">
        <v>1.25</v>
      </c>
      <c r="BP16" s="8">
        <v>2.25</v>
      </c>
      <c r="BQ16" s="8">
        <v>1.4166666666666667</v>
      </c>
      <c r="BR16" s="8">
        <v>0.75</v>
      </c>
      <c r="BS16" s="8">
        <v>1</v>
      </c>
      <c r="BT16" s="8">
        <v>0.25</v>
      </c>
      <c r="BU16" s="8">
        <v>0.66666666666666663</v>
      </c>
      <c r="BV16" s="8">
        <v>4.1666666666666661</v>
      </c>
      <c r="BW16" s="8">
        <v>87.5</v>
      </c>
      <c r="BX16" s="8">
        <v>8.3333333333333321</v>
      </c>
      <c r="BY16" s="8">
        <v>34.375</v>
      </c>
      <c r="BZ16" s="8">
        <v>0.83333333333333337</v>
      </c>
      <c r="CA16" s="8">
        <v>27.177177177177175</v>
      </c>
      <c r="CB16" s="8">
        <v>13.097315852482238</v>
      </c>
      <c r="CC16" s="8">
        <v>72.822822822822829</v>
      </c>
    </row>
    <row r="17" spans="1:81" x14ac:dyDescent="0.25">
      <c r="A17" s="8">
        <v>104</v>
      </c>
      <c r="B17" s="8" t="s">
        <v>431</v>
      </c>
      <c r="C17" s="8">
        <v>28</v>
      </c>
      <c r="D17" s="8">
        <v>2019</v>
      </c>
      <c r="E17" s="8" t="s">
        <v>467</v>
      </c>
      <c r="F17" s="8">
        <v>18.75</v>
      </c>
      <c r="G17" s="8">
        <v>8.5299999999999994</v>
      </c>
      <c r="H17" s="8">
        <v>10.43</v>
      </c>
      <c r="I17" s="8">
        <v>100</v>
      </c>
      <c r="J17" s="8">
        <v>958</v>
      </c>
      <c r="K17" s="8">
        <v>1079</v>
      </c>
      <c r="L17" s="8">
        <v>787</v>
      </c>
      <c r="M17" s="8">
        <v>2824</v>
      </c>
      <c r="N17" s="8" t="s">
        <v>455</v>
      </c>
      <c r="O17" s="8">
        <v>4.0875000000000004</v>
      </c>
      <c r="P17" s="8">
        <v>4.9937500000000004</v>
      </c>
      <c r="Q17" s="8">
        <v>4.3249999999999993</v>
      </c>
      <c r="R17" s="8">
        <v>4.46875</v>
      </c>
      <c r="S17" s="8">
        <v>1.3006530550324413</v>
      </c>
      <c r="T17" s="8">
        <v>0.29000000000000004</v>
      </c>
      <c r="U17" s="8">
        <v>0.20687500000000003</v>
      </c>
      <c r="V17" s="8">
        <v>0.13312500000000002</v>
      </c>
      <c r="W17" s="8">
        <v>0.21</v>
      </c>
      <c r="X17" s="8">
        <v>0.16248076809271919</v>
      </c>
      <c r="Y17" s="8">
        <v>0.57999999999999996</v>
      </c>
      <c r="Z17" s="8">
        <v>0.89</v>
      </c>
      <c r="AA17" s="8">
        <v>0.22</v>
      </c>
      <c r="AB17" s="8">
        <v>0.89</v>
      </c>
      <c r="AC17" s="8">
        <v>21.279761904761905</v>
      </c>
      <c r="AD17" s="8">
        <v>4.1666666666666661</v>
      </c>
      <c r="AE17" s="8">
        <v>0</v>
      </c>
      <c r="AF17" s="8">
        <v>0</v>
      </c>
      <c r="AG17" s="8">
        <v>4.1666666666666661</v>
      </c>
      <c r="AH17" s="8">
        <v>6.25</v>
      </c>
      <c r="AI17" s="8">
        <v>87.5</v>
      </c>
      <c r="AJ17" s="8">
        <v>2.083333333333333</v>
      </c>
      <c r="AK17" s="8">
        <v>95.833333333333329</v>
      </c>
      <c r="AL17" s="8">
        <v>87.5</v>
      </c>
      <c r="AM17" s="8">
        <v>0.19375000000000001</v>
      </c>
      <c r="AN17" s="8">
        <v>0.30312499999999998</v>
      </c>
      <c r="AO17" s="8">
        <v>0.34937500000000005</v>
      </c>
      <c r="AP17" s="8">
        <v>0.28208333333333341</v>
      </c>
      <c r="AQ17" s="8">
        <v>0.19763450397924076</v>
      </c>
      <c r="AR17" s="8">
        <v>0.5</v>
      </c>
      <c r="AS17" s="8">
        <v>0.77</v>
      </c>
      <c r="AT17" s="8">
        <v>0.65</v>
      </c>
      <c r="AU17" s="8">
        <v>0.77</v>
      </c>
      <c r="AV17" s="8">
        <v>37.5</v>
      </c>
      <c r="AW17" s="8">
        <v>0.33333333333333331</v>
      </c>
      <c r="AX17">
        <v>50</v>
      </c>
      <c r="AY17">
        <v>0</v>
      </c>
      <c r="AZ17">
        <v>0</v>
      </c>
      <c r="BA17">
        <v>16.666666666666664</v>
      </c>
      <c r="BB17" s="8">
        <v>37.5</v>
      </c>
      <c r="BC17" s="8">
        <v>1.1666666666666667</v>
      </c>
      <c r="BD17" s="8">
        <v>41.666666666666671</v>
      </c>
      <c r="BE17" s="8">
        <v>0.25</v>
      </c>
      <c r="BF17" s="8">
        <v>0</v>
      </c>
      <c r="BG17" s="8">
        <v>0</v>
      </c>
      <c r="BH17" s="8">
        <v>8.3333333333333329E-2</v>
      </c>
      <c r="BI17" s="8">
        <v>0.5</v>
      </c>
      <c r="BJ17" s="8">
        <v>0</v>
      </c>
      <c r="BK17" s="8">
        <v>0.25</v>
      </c>
      <c r="BL17" s="8">
        <v>0.5</v>
      </c>
      <c r="BM17" s="8">
        <v>0.25</v>
      </c>
      <c r="BN17" s="8">
        <v>0</v>
      </c>
      <c r="BO17" s="8">
        <v>0</v>
      </c>
      <c r="BP17" s="8">
        <v>0</v>
      </c>
      <c r="BQ17" s="8">
        <v>0</v>
      </c>
      <c r="BR17" s="8">
        <v>2</v>
      </c>
      <c r="BS17" s="8">
        <v>1.5</v>
      </c>
      <c r="BT17" s="8">
        <v>0</v>
      </c>
      <c r="BU17" s="8">
        <v>1.1666666666666667</v>
      </c>
      <c r="BV17" s="8">
        <v>20.833333333333336</v>
      </c>
      <c r="BW17" s="8">
        <v>66.666666666666657</v>
      </c>
      <c r="BX17" s="8">
        <v>12.5</v>
      </c>
      <c r="BY17" s="8">
        <v>33.333333333333336</v>
      </c>
      <c r="BZ17" s="8">
        <v>0.58333333333333337</v>
      </c>
      <c r="CA17" s="8">
        <v>38.588588588588593</v>
      </c>
      <c r="CB17" s="8">
        <v>12.847703766179078</v>
      </c>
      <c r="CC17" s="8">
        <v>61.411411411411407</v>
      </c>
    </row>
    <row r="18" spans="1:81" x14ac:dyDescent="0.25">
      <c r="A18" s="8">
        <v>105</v>
      </c>
      <c r="B18" s="8" t="s">
        <v>431</v>
      </c>
      <c r="C18" s="8">
        <v>37</v>
      </c>
      <c r="D18" s="8">
        <v>2019</v>
      </c>
      <c r="E18" s="8" t="s">
        <v>466</v>
      </c>
      <c r="F18" s="8">
        <v>14.75</v>
      </c>
      <c r="G18" s="8">
        <v>7.7</v>
      </c>
      <c r="H18" s="8">
        <v>8.74</v>
      </c>
      <c r="I18" s="8">
        <v>50</v>
      </c>
      <c r="J18" s="8">
        <v>375</v>
      </c>
      <c r="K18" s="8">
        <v>426</v>
      </c>
      <c r="L18" s="8">
        <v>382</v>
      </c>
      <c r="M18" s="8">
        <v>1183</v>
      </c>
      <c r="N18" s="8" t="s">
        <v>455</v>
      </c>
      <c r="O18" s="8">
        <v>0.74374999999999991</v>
      </c>
      <c r="P18" s="8">
        <v>1.075</v>
      </c>
      <c r="Q18" s="8">
        <v>0.63749999999999996</v>
      </c>
      <c r="R18" s="8">
        <v>0.81874999999999998</v>
      </c>
      <c r="S18" s="8">
        <v>0.30744829894104042</v>
      </c>
      <c r="T18" s="8">
        <v>0.16500000000000001</v>
      </c>
      <c r="U18" s="8">
        <v>0.24</v>
      </c>
      <c r="V18" s="8">
        <v>0.16250000000000001</v>
      </c>
      <c r="W18" s="8">
        <v>0.18916666666666668</v>
      </c>
      <c r="X18" s="8">
        <v>5.6021476213158256E-2</v>
      </c>
      <c r="Y18" s="8">
        <v>0.25</v>
      </c>
      <c r="Z18" s="8">
        <v>0.28000000000000003</v>
      </c>
      <c r="AA18" s="8">
        <v>0.26</v>
      </c>
      <c r="AB18" s="8">
        <v>0.28000000000000003</v>
      </c>
      <c r="AC18" s="8">
        <v>4.3281938325991183</v>
      </c>
      <c r="AD18" s="8">
        <v>0</v>
      </c>
      <c r="AE18" s="8">
        <v>73.91304347826086</v>
      </c>
      <c r="AF18" s="8">
        <v>0</v>
      </c>
      <c r="AG18" s="8">
        <v>73.91304347826086</v>
      </c>
      <c r="AH18" s="8">
        <v>8.695652173913043</v>
      </c>
      <c r="AI18" s="8">
        <v>17.391304347826086</v>
      </c>
      <c r="AJ18" s="8">
        <v>0</v>
      </c>
      <c r="AK18" s="8">
        <v>26.086956521739129</v>
      </c>
      <c r="AL18" s="8">
        <v>73.91304347826086</v>
      </c>
      <c r="AM18" s="8">
        <v>0.22874999999999998</v>
      </c>
      <c r="AN18" s="8">
        <v>0.13</v>
      </c>
      <c r="AO18" s="8">
        <v>0.12625</v>
      </c>
      <c r="AP18" s="8">
        <v>0.16166666666666668</v>
      </c>
      <c r="AQ18" s="8">
        <v>8.5702552682121888E-2</v>
      </c>
      <c r="AR18" s="8">
        <v>0.33</v>
      </c>
      <c r="AS18" s="8">
        <v>0.19</v>
      </c>
      <c r="AT18" s="8">
        <v>0.35</v>
      </c>
      <c r="AU18" s="8">
        <v>0.35</v>
      </c>
      <c r="AV18" s="8">
        <v>4.1666666666666661</v>
      </c>
      <c r="AW18" s="8">
        <v>0.75</v>
      </c>
      <c r="AX18">
        <v>0</v>
      </c>
      <c r="AY18">
        <v>37.5</v>
      </c>
      <c r="AZ18">
        <v>12.5</v>
      </c>
      <c r="BA18">
        <v>16.666666666666664</v>
      </c>
      <c r="BB18" s="8">
        <v>75</v>
      </c>
      <c r="BC18" s="8">
        <v>0.41666666666666669</v>
      </c>
      <c r="BD18" s="8">
        <v>8.3333333333333321</v>
      </c>
      <c r="BE18" s="8">
        <v>0</v>
      </c>
      <c r="BF18" s="8">
        <v>0.125</v>
      </c>
      <c r="BG18" s="8">
        <v>0.5</v>
      </c>
      <c r="BH18" s="8">
        <v>0.20833333333333334</v>
      </c>
      <c r="BI18" s="8">
        <v>0.20833333333333334</v>
      </c>
      <c r="BJ18" s="8">
        <v>0</v>
      </c>
      <c r="BK18" s="8">
        <v>0.75</v>
      </c>
      <c r="BL18" s="8">
        <v>0.5</v>
      </c>
      <c r="BM18" s="8">
        <v>0.41666666666666669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1.5</v>
      </c>
      <c r="BT18" s="8">
        <v>0</v>
      </c>
      <c r="BU18" s="8">
        <v>0.5</v>
      </c>
      <c r="BV18" s="8">
        <v>4.1666666666666661</v>
      </c>
      <c r="BW18" s="8">
        <v>95.833333333333343</v>
      </c>
      <c r="BX18" s="8">
        <v>0</v>
      </c>
      <c r="BY18" s="8">
        <v>30.416666666666668</v>
      </c>
      <c r="BZ18" s="8">
        <v>0.625</v>
      </c>
      <c r="CA18" s="8">
        <v>86.824324324324323</v>
      </c>
      <c r="CB18" s="8">
        <v>9.4083296427509744</v>
      </c>
      <c r="CC18" s="8">
        <v>13.175675675675677</v>
      </c>
    </row>
    <row r="19" spans="1:81" x14ac:dyDescent="0.25">
      <c r="A19" s="8">
        <v>106</v>
      </c>
      <c r="B19" s="8" t="s">
        <v>431</v>
      </c>
      <c r="C19" s="8">
        <v>42</v>
      </c>
      <c r="D19" s="8">
        <v>2019</v>
      </c>
      <c r="E19" s="8" t="s">
        <v>468</v>
      </c>
      <c r="F19" s="8">
        <v>15.3</v>
      </c>
      <c r="G19" s="8">
        <v>9.1</v>
      </c>
      <c r="H19" s="8">
        <v>10.23</v>
      </c>
      <c r="I19" s="8">
        <v>150</v>
      </c>
      <c r="J19" s="8">
        <v>1443</v>
      </c>
      <c r="K19" s="8">
        <v>1439</v>
      </c>
      <c r="L19" s="8">
        <v>1762</v>
      </c>
      <c r="M19" s="8">
        <v>4644</v>
      </c>
      <c r="N19" s="8" t="s">
        <v>455</v>
      </c>
      <c r="O19" s="8">
        <v>3.6624999999999996</v>
      </c>
      <c r="P19" s="8">
        <v>4.09375</v>
      </c>
      <c r="Q19" s="8">
        <v>5.25</v>
      </c>
      <c r="R19" s="8">
        <v>4.3354166666666663</v>
      </c>
      <c r="S19" s="8">
        <v>1.1039926715520274</v>
      </c>
      <c r="T19" s="8">
        <v>0.19</v>
      </c>
      <c r="U19" s="8">
        <v>0.15937499999999999</v>
      </c>
      <c r="V19" s="8">
        <v>0.15625000000000006</v>
      </c>
      <c r="W19" s="8">
        <v>0.16854166666666667</v>
      </c>
      <c r="X19" s="8">
        <v>9.9016215807855468E-2</v>
      </c>
      <c r="Y19" s="8">
        <v>0.4</v>
      </c>
      <c r="Z19" s="8">
        <v>0.28999999999999998</v>
      </c>
      <c r="AA19" s="8">
        <v>0.64</v>
      </c>
      <c r="AB19" s="8">
        <v>0.64</v>
      </c>
      <c r="AC19" s="8">
        <v>25.723114956736708</v>
      </c>
      <c r="AD19" s="8">
        <v>0</v>
      </c>
      <c r="AE19" s="8">
        <v>0</v>
      </c>
      <c r="AF19" s="8">
        <v>0</v>
      </c>
      <c r="AG19" s="8">
        <v>0</v>
      </c>
      <c r="AH19" s="8">
        <v>6.25</v>
      </c>
      <c r="AI19" s="8">
        <v>75</v>
      </c>
      <c r="AJ19" s="8">
        <v>18.75</v>
      </c>
      <c r="AK19" s="8">
        <v>100</v>
      </c>
      <c r="AL19" s="8">
        <v>75</v>
      </c>
      <c r="AM19" s="8">
        <v>0.45</v>
      </c>
      <c r="AN19" s="8">
        <v>0.3362500000000001</v>
      </c>
      <c r="AO19" s="8">
        <v>0.39500000000000007</v>
      </c>
      <c r="AP19" s="8">
        <v>0.39374999999999988</v>
      </c>
      <c r="AQ19" s="8">
        <v>0.29321131004861617</v>
      </c>
      <c r="AR19" s="8">
        <v>1.5</v>
      </c>
      <c r="AS19" s="8">
        <v>0.98</v>
      </c>
      <c r="AT19" s="8">
        <v>1.05</v>
      </c>
      <c r="AU19" s="8">
        <v>1.5</v>
      </c>
      <c r="AV19" s="8">
        <v>45.833333333333329</v>
      </c>
      <c r="AW19" s="8">
        <v>0.5</v>
      </c>
      <c r="AX19">
        <v>0</v>
      </c>
      <c r="AY19">
        <v>0</v>
      </c>
      <c r="AZ19">
        <v>12.5</v>
      </c>
      <c r="BA19">
        <v>4.1666666666666661</v>
      </c>
      <c r="BB19" s="8">
        <v>50</v>
      </c>
      <c r="BC19" s="8">
        <v>1.1666666666666667</v>
      </c>
      <c r="BD19" s="8">
        <v>33.333333333333329</v>
      </c>
      <c r="BE19" s="8">
        <v>0</v>
      </c>
      <c r="BF19" s="8">
        <v>0.125</v>
      </c>
      <c r="BG19" s="8">
        <v>0</v>
      </c>
      <c r="BH19" s="8">
        <v>4.1666666666666664E-2</v>
      </c>
      <c r="BI19" s="8">
        <v>0.33333333333333331</v>
      </c>
      <c r="BJ19" s="8">
        <v>1.5</v>
      </c>
      <c r="BK19" s="8">
        <v>0</v>
      </c>
      <c r="BL19" s="8">
        <v>0.25</v>
      </c>
      <c r="BM19" s="8">
        <v>0.58333333333333337</v>
      </c>
      <c r="BN19" s="8">
        <v>0</v>
      </c>
      <c r="BO19" s="8">
        <v>1</v>
      </c>
      <c r="BP19" s="8">
        <v>1.25</v>
      </c>
      <c r="BQ19" s="8">
        <v>0.75</v>
      </c>
      <c r="BR19" s="8">
        <v>1</v>
      </c>
      <c r="BS19" s="8">
        <v>0</v>
      </c>
      <c r="BT19" s="8">
        <v>0.25</v>
      </c>
      <c r="BU19" s="8">
        <v>0.41666666666666669</v>
      </c>
      <c r="BV19" s="8">
        <v>20.833333333333336</v>
      </c>
      <c r="BW19" s="8">
        <v>75</v>
      </c>
      <c r="BX19" s="8">
        <v>4.1666666666666661</v>
      </c>
      <c r="BY19" s="8">
        <v>29.791666666666668</v>
      </c>
      <c r="BZ19" s="8">
        <v>0.66666666666666663</v>
      </c>
      <c r="CA19" s="8">
        <v>44.81981981981982</v>
      </c>
      <c r="CB19" s="8">
        <v>14.063884852445897</v>
      </c>
      <c r="CC19" s="8">
        <v>55.18018018018018</v>
      </c>
    </row>
    <row r="20" spans="1:81" x14ac:dyDescent="0.25">
      <c r="A20" s="8">
        <v>107</v>
      </c>
      <c r="B20" s="8" t="s">
        <v>431</v>
      </c>
      <c r="C20" s="8">
        <v>44</v>
      </c>
      <c r="D20" s="8">
        <v>2019</v>
      </c>
      <c r="E20" s="8" t="s">
        <v>469</v>
      </c>
      <c r="F20" s="8">
        <v>16.899999999999999</v>
      </c>
      <c r="G20" s="8">
        <v>7.81</v>
      </c>
      <c r="H20" s="8">
        <v>9.14</v>
      </c>
      <c r="I20" s="8">
        <v>92</v>
      </c>
      <c r="J20" s="8">
        <v>1149</v>
      </c>
      <c r="K20" s="8">
        <v>682</v>
      </c>
      <c r="L20" s="8">
        <v>500</v>
      </c>
      <c r="M20" s="8">
        <v>2331</v>
      </c>
      <c r="N20" s="8" t="s">
        <v>455</v>
      </c>
      <c r="O20" s="8">
        <v>2.2249999999999996</v>
      </c>
      <c r="P20" s="8">
        <v>1.8875</v>
      </c>
      <c r="Q20" s="8">
        <v>1.3374999999999999</v>
      </c>
      <c r="R20" s="8">
        <v>1.8166666666666664</v>
      </c>
      <c r="S20" s="8">
        <v>0.75103792914505496</v>
      </c>
      <c r="T20" s="8">
        <v>0.38066666666666665</v>
      </c>
      <c r="U20" s="8">
        <v>0.27583333333333332</v>
      </c>
      <c r="V20" s="8">
        <v>0.15</v>
      </c>
      <c r="W20" s="8">
        <v>0.27121951219512191</v>
      </c>
      <c r="X20" s="8">
        <v>0.14190128825967765</v>
      </c>
      <c r="Y20" s="8">
        <v>0.57999999999999996</v>
      </c>
      <c r="Z20" s="8">
        <v>0.53</v>
      </c>
      <c r="AA20" s="8">
        <v>0.22</v>
      </c>
      <c r="AB20" s="8">
        <v>0.57999999999999996</v>
      </c>
      <c r="AC20" s="8">
        <v>6.6981414868105515</v>
      </c>
      <c r="AD20" s="8">
        <v>19.512195121951219</v>
      </c>
      <c r="AE20" s="8">
        <v>26.829268292682929</v>
      </c>
      <c r="AF20" s="8">
        <v>9.7560975609756095</v>
      </c>
      <c r="AG20" s="8">
        <v>56.09756097560976</v>
      </c>
      <c r="AH20" s="8">
        <v>26.829268292682929</v>
      </c>
      <c r="AI20" s="8">
        <v>17.073170731707318</v>
      </c>
      <c r="AJ20" s="8">
        <v>0</v>
      </c>
      <c r="AK20" s="8">
        <v>43.902439024390247</v>
      </c>
      <c r="AL20" s="8">
        <v>26.829268292682929</v>
      </c>
      <c r="AM20" s="8">
        <v>6.4000000000000015E-2</v>
      </c>
      <c r="AN20" s="8">
        <v>0.14833333333333334</v>
      </c>
      <c r="AO20" s="8">
        <v>0.1964285714285714</v>
      </c>
      <c r="AP20" s="8">
        <v>0.13390243902439025</v>
      </c>
      <c r="AQ20" s="8">
        <v>0.13734769835677058</v>
      </c>
      <c r="AR20" s="8">
        <v>0.23</v>
      </c>
      <c r="AS20" s="8">
        <v>0.36</v>
      </c>
      <c r="AT20" s="8">
        <v>0.63</v>
      </c>
      <c r="AU20" s="8">
        <v>0.63</v>
      </c>
      <c r="AV20" s="8">
        <v>8.3333333333333321</v>
      </c>
      <c r="AW20" s="8">
        <v>0.41666666666666669</v>
      </c>
      <c r="AX20">
        <v>37.5</v>
      </c>
      <c r="AY20">
        <v>25</v>
      </c>
      <c r="AZ20">
        <v>0</v>
      </c>
      <c r="BA20">
        <v>20.833333333333336</v>
      </c>
      <c r="BB20" s="8">
        <v>41.666666666666671</v>
      </c>
      <c r="BC20" s="8">
        <v>8.3333333333333329E-2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0.20833333333333334</v>
      </c>
      <c r="BJ20" s="8">
        <v>0.5</v>
      </c>
      <c r="BK20" s="8">
        <v>0.75</v>
      </c>
      <c r="BL20" s="8">
        <v>0.75</v>
      </c>
      <c r="BM20" s="8">
        <v>0.66666666666666663</v>
      </c>
      <c r="BN20" s="8">
        <v>0</v>
      </c>
      <c r="BO20" s="8">
        <v>0.5</v>
      </c>
      <c r="BP20" s="8">
        <v>1</v>
      </c>
      <c r="BQ20" s="8">
        <v>0.5</v>
      </c>
      <c r="BR20" s="8">
        <v>2.25</v>
      </c>
      <c r="BS20" s="8">
        <v>1</v>
      </c>
      <c r="BT20" s="8">
        <v>0</v>
      </c>
      <c r="BU20" s="8">
        <v>1.0833333333333333</v>
      </c>
      <c r="BV20" s="8">
        <v>0</v>
      </c>
      <c r="BW20" s="8">
        <v>100</v>
      </c>
      <c r="BX20" s="8">
        <v>0</v>
      </c>
      <c r="BY20" s="8">
        <v>39.166666666666664</v>
      </c>
      <c r="BZ20" s="8">
        <v>0.625</v>
      </c>
      <c r="CA20" s="8">
        <v>68.685927306616961</v>
      </c>
      <c r="CB20" s="8">
        <v>9.9624912309669593</v>
      </c>
      <c r="CC20" s="8">
        <v>31.314072693383039</v>
      </c>
    </row>
    <row r="21" spans="1:81" x14ac:dyDescent="0.25">
      <c r="A21" s="8">
        <v>108</v>
      </c>
      <c r="B21" s="8" t="s">
        <v>431</v>
      </c>
      <c r="C21" s="8">
        <v>49</v>
      </c>
      <c r="D21" s="8">
        <v>2019</v>
      </c>
      <c r="E21" s="8" t="s">
        <v>470</v>
      </c>
      <c r="F21" s="8">
        <v>13.4</v>
      </c>
      <c r="G21" s="8">
        <v>7.99</v>
      </c>
      <c r="H21" s="8">
        <v>10.35</v>
      </c>
      <c r="I21" s="8">
        <v>146</v>
      </c>
      <c r="J21" s="8">
        <v>1092</v>
      </c>
      <c r="K21" s="8">
        <v>2198</v>
      </c>
      <c r="L21" s="8">
        <v>1379</v>
      </c>
      <c r="M21" s="8">
        <v>4669</v>
      </c>
      <c r="N21" s="8" t="s">
        <v>455</v>
      </c>
      <c r="O21" s="8">
        <v>4.03125</v>
      </c>
      <c r="P21" s="8">
        <v>4.7687499999999998</v>
      </c>
      <c r="Q21" s="8">
        <v>4.6249999999999991</v>
      </c>
      <c r="R21" s="8">
        <v>4.4749999999999996</v>
      </c>
      <c r="S21" s="8">
        <v>1.0876780214111474</v>
      </c>
      <c r="T21" s="8">
        <v>0.24187500000000001</v>
      </c>
      <c r="U21" s="8">
        <v>0.24687500000000001</v>
      </c>
      <c r="V21" s="8">
        <v>0.24</v>
      </c>
      <c r="W21" s="8">
        <v>0.24291666666666667</v>
      </c>
      <c r="X21" s="8">
        <v>9.1766547776301E-2</v>
      </c>
      <c r="Y21" s="8">
        <v>0.4</v>
      </c>
      <c r="Z21" s="8">
        <v>0.38</v>
      </c>
      <c r="AA21" s="8">
        <v>0.41</v>
      </c>
      <c r="AB21" s="8">
        <v>0.41</v>
      </c>
      <c r="AC21" s="8">
        <v>18.421955403087477</v>
      </c>
      <c r="AD21" s="8">
        <v>0</v>
      </c>
      <c r="AE21" s="8">
        <v>0</v>
      </c>
      <c r="AF21" s="8">
        <v>0</v>
      </c>
      <c r="AG21" s="8">
        <v>0</v>
      </c>
      <c r="AH21" s="8">
        <v>19.148936170212767</v>
      </c>
      <c r="AI21" s="8">
        <v>72.340425531914903</v>
      </c>
      <c r="AJ21" s="8">
        <v>8.5106382978723403</v>
      </c>
      <c r="AK21" s="8">
        <v>100</v>
      </c>
      <c r="AL21" s="8">
        <v>72.340425531914903</v>
      </c>
      <c r="AM21" s="8">
        <v>0.48062500000000008</v>
      </c>
      <c r="AN21" s="8">
        <v>0.45249999999999996</v>
      </c>
      <c r="AO21" s="8">
        <v>0.56000000000000005</v>
      </c>
      <c r="AP21" s="8">
        <v>0.49770833333333325</v>
      </c>
      <c r="AQ21" s="8">
        <v>0.29944089448634126</v>
      </c>
      <c r="AR21" s="8">
        <v>1.06</v>
      </c>
      <c r="AS21" s="8">
        <v>1.04</v>
      </c>
      <c r="AT21" s="8">
        <v>1.2</v>
      </c>
      <c r="AU21" s="8">
        <v>1.2</v>
      </c>
      <c r="AV21" s="8">
        <v>43.478260869565219</v>
      </c>
      <c r="AW21" s="8">
        <v>0.52173913043478259</v>
      </c>
      <c r="AX21">
        <v>0</v>
      </c>
      <c r="AY21">
        <v>0</v>
      </c>
      <c r="AZ21">
        <v>0</v>
      </c>
      <c r="BA21">
        <v>0</v>
      </c>
      <c r="BB21" s="8">
        <v>52.173913043478258</v>
      </c>
      <c r="BC21" s="8">
        <v>1.0833333333333333</v>
      </c>
      <c r="BD21" s="8">
        <v>16.666666666666664</v>
      </c>
      <c r="BE21" s="8">
        <v>0</v>
      </c>
      <c r="BF21" s="8">
        <v>0.75</v>
      </c>
      <c r="BG21" s="8">
        <v>0.25</v>
      </c>
      <c r="BH21" s="8">
        <v>0.33333333333333331</v>
      </c>
      <c r="BI21" s="8">
        <v>0.375</v>
      </c>
      <c r="BJ21" s="8">
        <v>0.25</v>
      </c>
      <c r="BK21" s="8">
        <v>0.25</v>
      </c>
      <c r="BL21" s="8">
        <v>0</v>
      </c>
      <c r="BM21" s="8">
        <v>0.16666666666666666</v>
      </c>
      <c r="BN21" s="8">
        <v>1.25</v>
      </c>
      <c r="BO21" s="8">
        <v>0.75</v>
      </c>
      <c r="BP21" s="8">
        <v>1.5</v>
      </c>
      <c r="BQ21" s="8">
        <v>1.1666666666666667</v>
      </c>
      <c r="BR21" s="8">
        <v>0</v>
      </c>
      <c r="BS21" s="8">
        <v>0.25</v>
      </c>
      <c r="BT21" s="8">
        <v>0.5</v>
      </c>
      <c r="BU21" s="8">
        <v>0.25</v>
      </c>
      <c r="BV21" s="8">
        <v>20.833333333333336</v>
      </c>
      <c r="BW21" s="8">
        <v>75</v>
      </c>
      <c r="BX21" s="8">
        <v>4.1666666666666661</v>
      </c>
      <c r="BY21" s="8">
        <v>28.125</v>
      </c>
      <c r="BZ21" s="8">
        <v>0.875</v>
      </c>
      <c r="CA21" s="8">
        <v>43.318318318318319</v>
      </c>
      <c r="CB21" s="8">
        <v>15.444807007277996</v>
      </c>
      <c r="CC21" s="8">
        <v>56.681681681681681</v>
      </c>
    </row>
    <row r="22" spans="1:81" x14ac:dyDescent="0.25">
      <c r="A22" s="8">
        <v>109</v>
      </c>
      <c r="B22" s="8" t="s">
        <v>431</v>
      </c>
      <c r="C22" s="8">
        <v>50</v>
      </c>
      <c r="D22" s="8">
        <v>2019</v>
      </c>
      <c r="E22" s="8" t="s">
        <v>471</v>
      </c>
      <c r="F22" s="8">
        <v>21.25</v>
      </c>
      <c r="G22" s="8">
        <v>9.1999999999999993</v>
      </c>
      <c r="H22" s="8">
        <v>10.09</v>
      </c>
      <c r="I22" s="8">
        <v>60</v>
      </c>
      <c r="J22" s="8">
        <v>585</v>
      </c>
      <c r="K22" s="8">
        <v>640</v>
      </c>
      <c r="L22" s="8">
        <v>685</v>
      </c>
      <c r="M22" s="8">
        <v>1910</v>
      </c>
      <c r="N22" s="8" t="s">
        <v>455</v>
      </c>
      <c r="O22" s="8">
        <v>2.65</v>
      </c>
      <c r="P22" s="8">
        <v>3.0625</v>
      </c>
      <c r="Q22" s="8">
        <v>2.8812500000000001</v>
      </c>
      <c r="R22" s="8">
        <v>2.8645833333333335</v>
      </c>
      <c r="S22" s="8">
        <v>1.0891240164409222</v>
      </c>
      <c r="T22" s="8">
        <v>0.27846153846153848</v>
      </c>
      <c r="U22" s="8">
        <v>0.25</v>
      </c>
      <c r="V22" s="8">
        <v>0.2</v>
      </c>
      <c r="W22" s="8">
        <v>0.24044444444444441</v>
      </c>
      <c r="X22" s="8">
        <v>0.19330799206959812</v>
      </c>
      <c r="Y22" s="8">
        <v>0.64</v>
      </c>
      <c r="Z22" s="8">
        <v>1</v>
      </c>
      <c r="AA22" s="8">
        <v>0.5</v>
      </c>
      <c r="AB22" s="8">
        <v>1</v>
      </c>
      <c r="AC22" s="8">
        <v>11.913701478743072</v>
      </c>
      <c r="AD22" s="8">
        <v>17.777777777777779</v>
      </c>
      <c r="AE22" s="8">
        <v>0</v>
      </c>
      <c r="AF22" s="8">
        <v>15.555555555555555</v>
      </c>
      <c r="AG22" s="8">
        <v>33.333333333333336</v>
      </c>
      <c r="AH22" s="8">
        <v>22.222222222222221</v>
      </c>
      <c r="AI22" s="8">
        <v>40</v>
      </c>
      <c r="AJ22" s="8">
        <v>4.4444444444444446</v>
      </c>
      <c r="AK22" s="8">
        <v>66.666666666666671</v>
      </c>
      <c r="AL22" s="8">
        <v>40</v>
      </c>
      <c r="AM22" s="8">
        <v>0.21769230769230774</v>
      </c>
      <c r="AN22" s="8">
        <v>0.13875000000000001</v>
      </c>
      <c r="AO22" s="8">
        <v>0.23500000000000001</v>
      </c>
      <c r="AP22" s="8">
        <v>0.1957777777777778</v>
      </c>
      <c r="AQ22" s="8">
        <v>0.18431061836042995</v>
      </c>
      <c r="AR22" s="8">
        <v>0.65</v>
      </c>
      <c r="AS22" s="8">
        <v>0.36</v>
      </c>
      <c r="AT22" s="8">
        <v>0.67</v>
      </c>
      <c r="AU22" s="8">
        <v>0.67</v>
      </c>
      <c r="AV22" s="8">
        <v>29.166666666666668</v>
      </c>
      <c r="AW22" s="8">
        <v>0.16666666666666666</v>
      </c>
      <c r="AX22">
        <v>37.5</v>
      </c>
      <c r="AY22">
        <v>25</v>
      </c>
      <c r="AZ22">
        <v>37.5</v>
      </c>
      <c r="BA22">
        <v>33.333333333333329</v>
      </c>
      <c r="BB22" s="8">
        <v>33.333333333333329</v>
      </c>
      <c r="BC22" s="8">
        <v>0.83333333333333337</v>
      </c>
      <c r="BD22" s="8">
        <v>33.333333333333329</v>
      </c>
      <c r="BE22" s="8">
        <v>0</v>
      </c>
      <c r="BF22" s="8">
        <v>0.375</v>
      </c>
      <c r="BG22" s="8">
        <v>0.5</v>
      </c>
      <c r="BH22" s="8">
        <v>0.29166666666666669</v>
      </c>
      <c r="BI22" s="8">
        <v>0.70833333333333337</v>
      </c>
      <c r="BJ22" s="8">
        <v>0</v>
      </c>
      <c r="BK22" s="8">
        <v>0</v>
      </c>
      <c r="BL22" s="8">
        <v>0.5</v>
      </c>
      <c r="BM22" s="8">
        <v>0.16666666666666666</v>
      </c>
      <c r="BN22" s="8">
        <v>0</v>
      </c>
      <c r="BO22" s="8">
        <v>1</v>
      </c>
      <c r="BP22" s="8">
        <v>0.5</v>
      </c>
      <c r="BQ22" s="8">
        <v>0.5</v>
      </c>
      <c r="BR22" s="8">
        <v>1</v>
      </c>
      <c r="BS22" s="8">
        <v>1</v>
      </c>
      <c r="BT22" s="8">
        <v>1</v>
      </c>
      <c r="BU22" s="8">
        <v>1</v>
      </c>
      <c r="BV22" s="8">
        <v>12.5</v>
      </c>
      <c r="BW22" s="8">
        <v>70.833333333333343</v>
      </c>
      <c r="BX22" s="8">
        <v>16.666666666666664</v>
      </c>
      <c r="BY22" s="8">
        <v>37.708333333333336</v>
      </c>
      <c r="BZ22" s="8">
        <v>1.2916666666666667</v>
      </c>
      <c r="CA22" s="8">
        <v>56.920556920556933</v>
      </c>
      <c r="CB22" s="8">
        <v>10.161014325411225</v>
      </c>
      <c r="CC22" s="8">
        <v>43.079443079443067</v>
      </c>
    </row>
    <row r="23" spans="1:81" x14ac:dyDescent="0.25">
      <c r="A23" s="8">
        <v>110</v>
      </c>
      <c r="B23" s="8" t="s">
        <v>431</v>
      </c>
      <c r="C23" s="8">
        <v>53</v>
      </c>
      <c r="D23" s="8">
        <v>2019</v>
      </c>
      <c r="E23" s="8" t="s">
        <v>472</v>
      </c>
      <c r="F23" s="8">
        <v>11.9</v>
      </c>
      <c r="G23" s="8">
        <v>7.1</v>
      </c>
      <c r="H23" s="8">
        <v>10.38</v>
      </c>
      <c r="I23" s="8">
        <v>50</v>
      </c>
      <c r="J23" s="8">
        <v>555</v>
      </c>
      <c r="K23" s="8">
        <v>390</v>
      </c>
      <c r="L23" s="8">
        <v>477</v>
      </c>
      <c r="M23" s="8">
        <v>1422</v>
      </c>
      <c r="N23" s="8" t="s">
        <v>455</v>
      </c>
      <c r="O23" s="8">
        <v>1.0374999999999999</v>
      </c>
      <c r="P23" s="8">
        <v>1.1000000000000001</v>
      </c>
      <c r="Q23" s="8">
        <v>1.075</v>
      </c>
      <c r="R23" s="8">
        <v>1.0708333333333331</v>
      </c>
      <c r="S23" s="8">
        <v>0.15174110293141163</v>
      </c>
      <c r="T23" s="8">
        <v>0.17250000000000001</v>
      </c>
      <c r="U23" s="8">
        <v>0.23499999999999999</v>
      </c>
      <c r="V23" s="8">
        <v>0.19500000000000001</v>
      </c>
      <c r="W23" s="8">
        <v>0.20083333333333331</v>
      </c>
      <c r="X23" s="8">
        <v>8.9146516753462524E-2</v>
      </c>
      <c r="Y23" s="8">
        <v>0.3</v>
      </c>
      <c r="Z23" s="8">
        <v>0.36</v>
      </c>
      <c r="AA23" s="8">
        <v>0.32</v>
      </c>
      <c r="AB23" s="8">
        <v>0.36</v>
      </c>
      <c r="AC23" s="8">
        <v>5.3319502074688794</v>
      </c>
      <c r="AD23" s="8">
        <v>8.3333333333333321</v>
      </c>
      <c r="AE23" s="8">
        <v>41.666666666666671</v>
      </c>
      <c r="AF23" s="8">
        <v>0</v>
      </c>
      <c r="AG23" s="8">
        <v>50</v>
      </c>
      <c r="AH23" s="8">
        <v>8.3333333333333321</v>
      </c>
      <c r="AI23" s="8">
        <v>41.666666666666671</v>
      </c>
      <c r="AJ23" s="8">
        <v>0</v>
      </c>
      <c r="AK23" s="8">
        <v>50</v>
      </c>
      <c r="AL23" s="8">
        <v>41.666666666666671</v>
      </c>
      <c r="AM23" s="8">
        <v>0.23125000000000001</v>
      </c>
      <c r="AN23" s="8">
        <v>0.115</v>
      </c>
      <c r="AO23" s="8">
        <v>0.17874999999999999</v>
      </c>
      <c r="AP23" s="8">
        <v>0.17500000000000002</v>
      </c>
      <c r="AQ23" s="8">
        <v>0.13912771736476678</v>
      </c>
      <c r="AR23" s="8">
        <v>0.59</v>
      </c>
      <c r="AS23" s="8">
        <v>0.23</v>
      </c>
      <c r="AT23" s="8">
        <v>0.44</v>
      </c>
      <c r="AU23" s="8">
        <v>0.59</v>
      </c>
      <c r="AV23" s="8">
        <v>20.833333333333336</v>
      </c>
      <c r="AW23" s="8">
        <v>0.625</v>
      </c>
      <c r="AX23">
        <v>0</v>
      </c>
      <c r="AY23">
        <v>25</v>
      </c>
      <c r="AZ23">
        <v>0</v>
      </c>
      <c r="BA23">
        <v>8.3333333333333321</v>
      </c>
      <c r="BB23" s="8">
        <v>62.5</v>
      </c>
      <c r="BC23" s="8">
        <v>0.25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4.1666666666666664E-2</v>
      </c>
      <c r="BJ23" s="8">
        <v>0</v>
      </c>
      <c r="BK23" s="8">
        <v>0</v>
      </c>
      <c r="BL23" s="8">
        <v>1</v>
      </c>
      <c r="BM23" s="8">
        <v>0.33333333333333331</v>
      </c>
      <c r="BN23" s="8">
        <v>0.5</v>
      </c>
      <c r="BO23" s="8">
        <v>0.25</v>
      </c>
      <c r="BP23" s="8">
        <v>0.25</v>
      </c>
      <c r="BQ23" s="8">
        <v>0.3</v>
      </c>
      <c r="BR23" s="8">
        <v>0</v>
      </c>
      <c r="BS23" s="8">
        <v>1.5</v>
      </c>
      <c r="BT23" s="8">
        <v>0</v>
      </c>
      <c r="BU23" s="8">
        <v>0.6</v>
      </c>
      <c r="BV23" s="8">
        <v>0</v>
      </c>
      <c r="BW23" s="8">
        <v>100</v>
      </c>
      <c r="BX23" s="8">
        <v>0</v>
      </c>
      <c r="BY23" s="8">
        <v>37.5</v>
      </c>
      <c r="BZ23" s="8">
        <v>0.91666666666666663</v>
      </c>
      <c r="CA23" s="8">
        <v>99.549549549549553</v>
      </c>
      <c r="CB23" s="8">
        <v>0.57735026918962573</v>
      </c>
      <c r="CC23" s="8">
        <v>0.45045045045044674</v>
      </c>
    </row>
    <row r="24" spans="1:81" x14ac:dyDescent="0.25">
      <c r="A24" s="8">
        <v>111</v>
      </c>
      <c r="B24" s="8" t="s">
        <v>431</v>
      </c>
      <c r="C24" s="8">
        <v>54</v>
      </c>
      <c r="D24" s="8">
        <v>2019</v>
      </c>
      <c r="E24" s="8" t="s">
        <v>473</v>
      </c>
      <c r="F24" s="8">
        <v>14.7</v>
      </c>
      <c r="G24" s="8">
        <v>8.14</v>
      </c>
      <c r="H24" s="8">
        <v>9.77</v>
      </c>
      <c r="I24" s="8">
        <v>150</v>
      </c>
      <c r="J24" s="8">
        <v>2509</v>
      </c>
      <c r="K24" s="8">
        <v>3400</v>
      </c>
      <c r="L24" s="8">
        <v>2190</v>
      </c>
      <c r="M24" s="8">
        <v>8099</v>
      </c>
      <c r="N24" s="8" t="s">
        <v>455</v>
      </c>
      <c r="O24" s="8">
        <v>7.1250000000000009</v>
      </c>
      <c r="P24" s="8">
        <v>6.5625</v>
      </c>
      <c r="Q24" s="8">
        <v>5.3750000000000009</v>
      </c>
      <c r="R24" s="8">
        <v>6.354166666666667</v>
      </c>
      <c r="S24" s="8">
        <v>1.3606197969616864</v>
      </c>
      <c r="T24" s="8">
        <v>0.52</v>
      </c>
      <c r="U24" s="8">
        <v>0.38375000000000004</v>
      </c>
      <c r="V24" s="8">
        <v>0.34125</v>
      </c>
      <c r="W24" s="8">
        <v>0.41500000000000004</v>
      </c>
      <c r="X24" s="8">
        <v>0.15387201092037764</v>
      </c>
      <c r="Y24" s="8">
        <v>0.83</v>
      </c>
      <c r="Z24" s="8">
        <v>0.56000000000000005</v>
      </c>
      <c r="AA24" s="8">
        <v>0.57999999999999996</v>
      </c>
      <c r="AB24" s="8">
        <v>0.83</v>
      </c>
      <c r="AC24" s="8">
        <v>15.311244979919678</v>
      </c>
      <c r="AD24" s="8">
        <v>39.583333333333329</v>
      </c>
      <c r="AE24" s="8">
        <v>8.3333333333333321</v>
      </c>
      <c r="AF24" s="8">
        <v>2.083333333333333</v>
      </c>
      <c r="AG24" s="8">
        <v>49.999999999999993</v>
      </c>
      <c r="AH24" s="8">
        <v>12.5</v>
      </c>
      <c r="AI24" s="8">
        <v>12.5</v>
      </c>
      <c r="AJ24" s="8">
        <v>25</v>
      </c>
      <c r="AK24" s="8">
        <v>50</v>
      </c>
      <c r="AL24" s="8">
        <v>39.583333333333329</v>
      </c>
      <c r="AM24" s="8">
        <v>0.30687500000000001</v>
      </c>
      <c r="AN24" s="8">
        <v>0.32874999999999999</v>
      </c>
      <c r="AO24" s="8">
        <v>0.51312500000000005</v>
      </c>
      <c r="AP24" s="8">
        <v>0.38291666666666663</v>
      </c>
      <c r="AQ24" s="8">
        <v>0.26266197299330868</v>
      </c>
      <c r="AR24" s="8">
        <v>0.96</v>
      </c>
      <c r="AS24" s="8">
        <v>0.64</v>
      </c>
      <c r="AT24" s="8">
        <v>0.98</v>
      </c>
      <c r="AU24" s="8">
        <v>0.98</v>
      </c>
      <c r="AV24" s="8">
        <v>4.1666666666666661</v>
      </c>
      <c r="AW24" s="8">
        <v>0.83333333333333337</v>
      </c>
      <c r="AX24">
        <v>0</v>
      </c>
      <c r="AY24">
        <v>0</v>
      </c>
      <c r="AZ24">
        <v>0</v>
      </c>
      <c r="BA24">
        <v>0</v>
      </c>
      <c r="BB24" s="8">
        <v>83.333333333333343</v>
      </c>
      <c r="BC24" s="8">
        <v>0.41666666666666669</v>
      </c>
      <c r="BD24" s="8">
        <v>16.666666666666664</v>
      </c>
      <c r="BE24" s="8">
        <v>0.75</v>
      </c>
      <c r="BF24" s="8">
        <v>0.875</v>
      </c>
      <c r="BG24" s="8">
        <v>0.25</v>
      </c>
      <c r="BH24" s="8">
        <v>0.625</v>
      </c>
      <c r="BI24" s="8">
        <v>0.95833333333333337</v>
      </c>
      <c r="BJ24" s="8">
        <v>0.5</v>
      </c>
      <c r="BK24" s="8">
        <v>0.25</v>
      </c>
      <c r="BL24" s="8">
        <v>0</v>
      </c>
      <c r="BM24" s="8">
        <v>0.25</v>
      </c>
      <c r="BN24" s="8">
        <v>2</v>
      </c>
      <c r="BO24" s="8">
        <v>1.75</v>
      </c>
      <c r="BP24" s="8">
        <v>0.25</v>
      </c>
      <c r="BQ24" s="8">
        <v>1.3333333333333333</v>
      </c>
      <c r="BR24" s="8">
        <v>0.75</v>
      </c>
      <c r="BS24" s="8">
        <v>1.75</v>
      </c>
      <c r="BT24" s="8">
        <v>1.75</v>
      </c>
      <c r="BU24" s="8">
        <v>1.4166666666666667</v>
      </c>
      <c r="BV24" s="8">
        <v>0</v>
      </c>
      <c r="BW24" s="8">
        <v>95.833333333333343</v>
      </c>
      <c r="BX24" s="8">
        <v>4.1666666666666661</v>
      </c>
      <c r="BY24" s="8">
        <v>38.541666666666664</v>
      </c>
      <c r="BZ24" s="8">
        <v>1.9166666666666667</v>
      </c>
      <c r="CA24" s="8">
        <v>41.666666666666664</v>
      </c>
      <c r="CB24" s="8">
        <v>12.719782118529277</v>
      </c>
      <c r="CC24" s="8">
        <v>58.333333333333336</v>
      </c>
    </row>
    <row r="25" spans="1:81" x14ac:dyDescent="0.25">
      <c r="A25" s="8">
        <v>112</v>
      </c>
      <c r="B25" s="8" t="s">
        <v>431</v>
      </c>
      <c r="C25" s="8">
        <v>58</v>
      </c>
      <c r="D25" s="8">
        <v>2019</v>
      </c>
      <c r="E25" s="8" t="s">
        <v>474</v>
      </c>
      <c r="F25" s="8">
        <v>18.100000000000001</v>
      </c>
      <c r="G25" s="8">
        <v>8.25</v>
      </c>
      <c r="H25" s="8">
        <v>9.6300000000000008</v>
      </c>
      <c r="I25" s="8">
        <v>150</v>
      </c>
      <c r="J25" s="8">
        <v>2474</v>
      </c>
      <c r="K25" s="8">
        <v>3988</v>
      </c>
      <c r="L25" s="8">
        <v>2336</v>
      </c>
      <c r="M25" s="8">
        <v>8798</v>
      </c>
      <c r="N25" s="8" t="s">
        <v>455</v>
      </c>
      <c r="O25" s="8">
        <v>6.6375000000000011</v>
      </c>
      <c r="P25" s="8">
        <v>6.9874999999999998</v>
      </c>
      <c r="Q25" s="8">
        <v>6.9857142857142858</v>
      </c>
      <c r="R25" s="8">
        <v>6.8652173913043484</v>
      </c>
      <c r="S25" s="8">
        <v>1.3193003296004249</v>
      </c>
      <c r="T25" s="8">
        <v>0.35500000000000004</v>
      </c>
      <c r="U25" s="8">
        <v>0.35812499999999997</v>
      </c>
      <c r="V25" s="8">
        <v>0.31</v>
      </c>
      <c r="W25" s="8">
        <v>0.34104166666666663</v>
      </c>
      <c r="X25" s="8">
        <v>0.16599461133695828</v>
      </c>
      <c r="Y25" s="8">
        <v>0.6</v>
      </c>
      <c r="Z25" s="8">
        <v>0.75</v>
      </c>
      <c r="AA25" s="8">
        <v>0.7</v>
      </c>
      <c r="AB25" s="8">
        <v>0.75</v>
      </c>
      <c r="AC25" s="8">
        <v>20.130142625693875</v>
      </c>
      <c r="AD25" s="8">
        <v>31.25</v>
      </c>
      <c r="AE25" s="8">
        <v>14.583333333333334</v>
      </c>
      <c r="AF25" s="8">
        <v>27.083333333333332</v>
      </c>
      <c r="AG25" s="8">
        <v>72.916666666666671</v>
      </c>
      <c r="AH25" s="8">
        <v>6.25</v>
      </c>
      <c r="AI25" s="8">
        <v>20.833333333333336</v>
      </c>
      <c r="AJ25" s="8">
        <v>0</v>
      </c>
      <c r="AK25" s="8">
        <v>27.083333333333336</v>
      </c>
      <c r="AL25" s="8">
        <v>31.25</v>
      </c>
      <c r="AM25" s="8">
        <v>0.26250000000000001</v>
      </c>
      <c r="AN25" s="8">
        <v>0.27562500000000001</v>
      </c>
      <c r="AO25" s="8">
        <v>0.32937500000000003</v>
      </c>
      <c r="AP25" s="8">
        <v>0.28916666666666663</v>
      </c>
      <c r="AQ25" s="8">
        <v>0.21847472548045202</v>
      </c>
      <c r="AR25" s="8">
        <v>0.68</v>
      </c>
      <c r="AS25" s="8">
        <v>0.99</v>
      </c>
      <c r="AT25" s="8">
        <v>0.72</v>
      </c>
      <c r="AU25" s="8">
        <v>0.99</v>
      </c>
      <c r="AV25" s="8">
        <v>16.666666666666664</v>
      </c>
      <c r="AW25" s="8">
        <v>0.45833333333333331</v>
      </c>
      <c r="AX25">
        <v>25</v>
      </c>
      <c r="AY25">
        <v>50</v>
      </c>
      <c r="AZ25">
        <v>25</v>
      </c>
      <c r="BA25">
        <v>33.333333333333329</v>
      </c>
      <c r="BB25" s="8">
        <v>45.833333333333329</v>
      </c>
      <c r="BC25" s="8">
        <v>0.91666666666666663</v>
      </c>
      <c r="BD25" s="8">
        <v>33.333333333333329</v>
      </c>
      <c r="BE25" s="8">
        <v>0.5</v>
      </c>
      <c r="BF25" s="8">
        <v>0.25</v>
      </c>
      <c r="BG25" s="8">
        <v>0.875</v>
      </c>
      <c r="BH25" s="8">
        <v>0.54166666666666663</v>
      </c>
      <c r="BI25" s="8">
        <v>1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1.5</v>
      </c>
      <c r="BS25" s="8">
        <v>1.75</v>
      </c>
      <c r="BT25" s="8">
        <v>1</v>
      </c>
      <c r="BU25" s="8">
        <v>1.4166666666666667</v>
      </c>
      <c r="BV25" s="8">
        <v>0</v>
      </c>
      <c r="BW25" s="8">
        <v>95.833333333333343</v>
      </c>
      <c r="BX25" s="8">
        <v>4.1666666666666661</v>
      </c>
      <c r="BY25" s="8">
        <v>35.208333333333336</v>
      </c>
      <c r="BZ25" s="8">
        <v>3</v>
      </c>
      <c r="CA25" s="8">
        <v>73.498498498498492</v>
      </c>
      <c r="CB25" s="8">
        <v>11.822060358123331</v>
      </c>
      <c r="CC25" s="8">
        <v>26.501501501501508</v>
      </c>
    </row>
    <row r="26" spans="1:81" x14ac:dyDescent="0.25">
      <c r="A26" s="8">
        <v>113</v>
      </c>
      <c r="B26" s="8" t="s">
        <v>431</v>
      </c>
      <c r="C26" s="8">
        <v>72</v>
      </c>
      <c r="D26" s="8">
        <v>2019</v>
      </c>
      <c r="E26" s="8" t="s">
        <v>467</v>
      </c>
      <c r="F26" s="8">
        <v>20.100000000000001</v>
      </c>
      <c r="G26" s="8">
        <v>8.42</v>
      </c>
      <c r="H26" s="8">
        <v>9.2100000000000009</v>
      </c>
      <c r="I26" s="8">
        <v>60</v>
      </c>
      <c r="J26" s="8">
        <v>320</v>
      </c>
      <c r="K26" s="8">
        <v>411</v>
      </c>
      <c r="L26" s="8">
        <v>477</v>
      </c>
      <c r="M26" s="8">
        <v>1208</v>
      </c>
      <c r="N26" s="8" t="s">
        <v>455</v>
      </c>
      <c r="O26" s="8">
        <v>2.25</v>
      </c>
      <c r="P26" s="8">
        <v>2.28125</v>
      </c>
      <c r="Q26" s="8">
        <v>2.7437499999999999</v>
      </c>
      <c r="R26" s="8">
        <v>2.4250000000000003</v>
      </c>
      <c r="S26" s="8">
        <v>0.83040063667563724</v>
      </c>
      <c r="T26" s="8">
        <v>0.2085714285714286</v>
      </c>
      <c r="U26" s="8">
        <v>0.10250000000000001</v>
      </c>
      <c r="V26" s="8">
        <v>0.14071428571428571</v>
      </c>
      <c r="W26" s="8">
        <v>0.14840909090909088</v>
      </c>
      <c r="X26" s="8">
        <v>0.10624550730459219</v>
      </c>
      <c r="Y26" s="8">
        <v>0.56999999999999995</v>
      </c>
      <c r="Z26" s="8">
        <v>0.21</v>
      </c>
      <c r="AA26" s="8">
        <v>0.39</v>
      </c>
      <c r="AB26" s="8">
        <v>0.56999999999999995</v>
      </c>
      <c r="AC26" s="8">
        <v>16.339969372128643</v>
      </c>
      <c r="AD26" s="8">
        <v>11.627906976744185</v>
      </c>
      <c r="AE26" s="8">
        <v>0</v>
      </c>
      <c r="AF26" s="8">
        <v>2.3255813953488373</v>
      </c>
      <c r="AG26" s="8">
        <v>13.953488372093023</v>
      </c>
      <c r="AH26" s="8">
        <v>6.9767441860465116</v>
      </c>
      <c r="AI26" s="8">
        <v>76.744186046511629</v>
      </c>
      <c r="AJ26" s="8">
        <v>2.3255813953488373</v>
      </c>
      <c r="AK26" s="8">
        <v>86.04651162790698</v>
      </c>
      <c r="AL26" s="8">
        <v>76.744186046511629</v>
      </c>
      <c r="AM26" s="8">
        <v>0.26071428571428573</v>
      </c>
      <c r="AN26" s="8">
        <v>0.17374999999999999</v>
      </c>
      <c r="AO26" s="8">
        <v>0.31214285714285717</v>
      </c>
      <c r="AP26" s="8">
        <v>0.24545454545454548</v>
      </c>
      <c r="AQ26" s="8">
        <v>0.29410846397801865</v>
      </c>
      <c r="AR26" s="8">
        <v>1.5</v>
      </c>
      <c r="AS26" s="8">
        <v>0.39</v>
      </c>
      <c r="AT26" s="8">
        <v>1.3</v>
      </c>
      <c r="AU26" s="8">
        <v>1.5</v>
      </c>
      <c r="AV26" s="8">
        <v>41.666666666666671</v>
      </c>
      <c r="AW26" s="8">
        <v>0.29166666666666669</v>
      </c>
      <c r="AX26">
        <v>37.5</v>
      </c>
      <c r="AY26">
        <v>12.5</v>
      </c>
      <c r="AZ26">
        <v>0</v>
      </c>
      <c r="BA26">
        <v>16.666666666666664</v>
      </c>
      <c r="BB26" s="8">
        <v>41.666666666666671</v>
      </c>
      <c r="BC26" s="8">
        <v>0.41666666666666669</v>
      </c>
      <c r="BD26" s="8">
        <v>0</v>
      </c>
      <c r="BE26" s="8">
        <v>0.125</v>
      </c>
      <c r="BF26" s="8">
        <v>0.125</v>
      </c>
      <c r="BG26" s="8">
        <v>0.25</v>
      </c>
      <c r="BH26" s="8">
        <v>0.16666666666666666</v>
      </c>
      <c r="BI26" s="8">
        <v>0.41666666666666669</v>
      </c>
      <c r="BJ26" s="8">
        <v>0.5</v>
      </c>
      <c r="BK26" s="8">
        <v>0</v>
      </c>
      <c r="BL26" s="8">
        <v>0.25</v>
      </c>
      <c r="BM26" s="8">
        <v>0.25</v>
      </c>
      <c r="BN26" s="8">
        <v>0.75</v>
      </c>
      <c r="BO26" s="8">
        <v>1.25</v>
      </c>
      <c r="BP26" s="8">
        <v>1.5</v>
      </c>
      <c r="BQ26" s="8">
        <v>1.1666666666666667</v>
      </c>
      <c r="BR26" s="8">
        <v>1.5</v>
      </c>
      <c r="BS26" s="8">
        <v>1</v>
      </c>
      <c r="BT26" s="8">
        <v>1.75</v>
      </c>
      <c r="BU26" s="8">
        <v>1.4166666666666667</v>
      </c>
      <c r="BV26" s="8">
        <v>12.5</v>
      </c>
      <c r="BW26" s="8">
        <v>75</v>
      </c>
      <c r="BX26" s="8">
        <v>12.5</v>
      </c>
      <c r="BY26" s="8">
        <v>32.291666666666664</v>
      </c>
      <c r="BZ26" s="8">
        <v>0.95833333333333337</v>
      </c>
      <c r="CA26" s="8">
        <v>34.324324324324323</v>
      </c>
      <c r="CB26" s="8">
        <v>13.60565298335395</v>
      </c>
      <c r="CC26" s="8">
        <v>65.675675675675677</v>
      </c>
    </row>
    <row r="27" spans="1:81" x14ac:dyDescent="0.25">
      <c r="A27" s="8">
        <v>114</v>
      </c>
      <c r="B27" s="8" t="s">
        <v>431</v>
      </c>
      <c r="C27" s="8">
        <v>81</v>
      </c>
      <c r="D27" s="8">
        <v>2019</v>
      </c>
      <c r="E27" s="8" t="s">
        <v>470</v>
      </c>
      <c r="F27" s="8">
        <v>16.3</v>
      </c>
      <c r="G27" s="8">
        <v>7.62</v>
      </c>
      <c r="H27" s="8">
        <v>10.09</v>
      </c>
      <c r="I27" s="8">
        <v>128</v>
      </c>
      <c r="J27" s="8">
        <v>1157</v>
      </c>
      <c r="K27" s="8">
        <v>1179</v>
      </c>
      <c r="L27" s="8">
        <v>863</v>
      </c>
      <c r="M27" s="8">
        <v>3199</v>
      </c>
      <c r="N27" s="8" t="s">
        <v>455</v>
      </c>
      <c r="O27" s="8">
        <v>3.5625</v>
      </c>
      <c r="P27" s="8">
        <v>3.7750000000000008</v>
      </c>
      <c r="Q27" s="8">
        <v>3.8624999999999998</v>
      </c>
      <c r="R27" s="8">
        <v>3.7333333333333325</v>
      </c>
      <c r="S27" s="8">
        <v>0.80253222428417326</v>
      </c>
      <c r="T27" s="8">
        <v>0.28687499999999999</v>
      </c>
      <c r="U27" s="8">
        <v>0.32933333333333337</v>
      </c>
      <c r="V27" s="8">
        <v>0.29187500000000005</v>
      </c>
      <c r="W27" s="8">
        <v>0.30212765957446813</v>
      </c>
      <c r="X27" s="8">
        <v>0.13556542091828253</v>
      </c>
      <c r="Y27" s="8">
        <v>0.62</v>
      </c>
      <c r="Z27" s="8">
        <v>0.59</v>
      </c>
      <c r="AA27" s="8">
        <v>0.74</v>
      </c>
      <c r="AB27" s="8">
        <v>0.74</v>
      </c>
      <c r="AC27" s="8">
        <v>12.356807511737085</v>
      </c>
      <c r="AD27" s="8">
        <v>2.1276595744680851</v>
      </c>
      <c r="AE27" s="8">
        <v>6.3829787234042552</v>
      </c>
      <c r="AF27" s="8">
        <v>8.5106382978723403</v>
      </c>
      <c r="AG27" s="8">
        <v>17.021276595744681</v>
      </c>
      <c r="AH27" s="8">
        <v>19.148936170212767</v>
      </c>
      <c r="AI27" s="8">
        <v>59.574468085106382</v>
      </c>
      <c r="AJ27" s="8">
        <v>4.2553191489361701</v>
      </c>
      <c r="AK27" s="8">
        <v>82.978723404255319</v>
      </c>
      <c r="AL27" s="8">
        <v>59.574468085106382</v>
      </c>
      <c r="AM27" s="8">
        <v>0.44437500000000002</v>
      </c>
      <c r="AN27" s="8">
        <v>0.38999999999999996</v>
      </c>
      <c r="AO27" s="8">
        <v>0.43312499999999993</v>
      </c>
      <c r="AP27" s="8">
        <v>0.42319148936170231</v>
      </c>
      <c r="AQ27" s="8">
        <v>0.18474549336126897</v>
      </c>
      <c r="AR27" s="8">
        <v>0.81</v>
      </c>
      <c r="AS27" s="8">
        <v>0.73</v>
      </c>
      <c r="AT27" s="8">
        <v>0.64</v>
      </c>
      <c r="AU27" s="8">
        <v>0.81</v>
      </c>
      <c r="AV27" s="8">
        <v>20.833333333333336</v>
      </c>
      <c r="AW27" s="8">
        <v>0.75</v>
      </c>
      <c r="AX27">
        <v>0</v>
      </c>
      <c r="AY27">
        <v>0</v>
      </c>
      <c r="AZ27">
        <v>12.5</v>
      </c>
      <c r="BA27">
        <v>4.1666666666666661</v>
      </c>
      <c r="BB27" s="8">
        <v>75</v>
      </c>
      <c r="BC27" s="8">
        <v>1.4166666666666667</v>
      </c>
      <c r="BD27" s="8">
        <v>58.333333333333336</v>
      </c>
      <c r="BE27" s="8">
        <v>0.125</v>
      </c>
      <c r="BF27" s="8">
        <v>0</v>
      </c>
      <c r="BG27" s="8">
        <v>0.125</v>
      </c>
      <c r="BH27" s="8">
        <v>8.3333333333333329E-2</v>
      </c>
      <c r="BI27" s="8">
        <v>0.20833333333333334</v>
      </c>
      <c r="BJ27" s="8">
        <v>1.5</v>
      </c>
      <c r="BK27" s="8">
        <v>2</v>
      </c>
      <c r="BL27" s="8">
        <v>1.25</v>
      </c>
      <c r="BM27" s="8">
        <v>1.5833333333333333</v>
      </c>
      <c r="BN27" s="8">
        <v>0.75</v>
      </c>
      <c r="BO27" s="8">
        <v>1</v>
      </c>
      <c r="BP27" s="8">
        <v>0.25</v>
      </c>
      <c r="BQ27" s="8">
        <v>0.66666666666666663</v>
      </c>
      <c r="BR27" s="8">
        <v>0.25</v>
      </c>
      <c r="BS27" s="8">
        <v>1</v>
      </c>
      <c r="BT27" s="8">
        <v>1.25</v>
      </c>
      <c r="BU27" s="8">
        <v>0.83333333333333337</v>
      </c>
      <c r="BV27" s="8">
        <v>0</v>
      </c>
      <c r="BW27" s="8">
        <v>95.833333333333343</v>
      </c>
      <c r="BX27" s="8">
        <v>4.1666666666666661</v>
      </c>
      <c r="BY27" s="8">
        <v>40.625</v>
      </c>
      <c r="BZ27" s="8">
        <v>0.91666666666666663</v>
      </c>
      <c r="CA27" s="8">
        <v>85.810810810810807</v>
      </c>
      <c r="CB27" s="8">
        <v>10.363052501211076</v>
      </c>
      <c r="CC27" s="8">
        <v>14.189189189189193</v>
      </c>
    </row>
    <row r="28" spans="1:81" x14ac:dyDescent="0.25">
      <c r="A28" s="8">
        <v>115</v>
      </c>
      <c r="B28" s="8" t="s">
        <v>431</v>
      </c>
      <c r="C28" s="8">
        <v>85</v>
      </c>
      <c r="D28" s="8">
        <v>2019</v>
      </c>
      <c r="E28" s="8" t="s">
        <v>465</v>
      </c>
      <c r="F28" s="8">
        <v>11.7</v>
      </c>
      <c r="G28" s="8">
        <v>8.2200000000000006</v>
      </c>
      <c r="H28" s="8">
        <v>10.94</v>
      </c>
      <c r="I28" s="8">
        <v>90</v>
      </c>
      <c r="J28" s="8">
        <v>1153</v>
      </c>
      <c r="K28" s="8">
        <v>802</v>
      </c>
      <c r="L28" s="8">
        <v>978</v>
      </c>
      <c r="M28" s="8">
        <v>2933</v>
      </c>
      <c r="N28" s="8" t="s">
        <v>455</v>
      </c>
      <c r="O28" s="8">
        <v>3.6812499999999999</v>
      </c>
      <c r="P28" s="8">
        <v>2.9874999999999998</v>
      </c>
      <c r="Q28" s="8">
        <v>2.875</v>
      </c>
      <c r="R28" s="8">
        <v>3.1812499999999999</v>
      </c>
      <c r="S28" s="8">
        <v>0.67836319949919222</v>
      </c>
      <c r="T28" s="8">
        <v>0.37250000000000005</v>
      </c>
      <c r="U28" s="8">
        <v>0.29000000000000004</v>
      </c>
      <c r="V28" s="8">
        <v>0.26312499999999994</v>
      </c>
      <c r="W28" s="8">
        <v>0.30934782608695655</v>
      </c>
      <c r="X28" s="8">
        <v>0.16572268903754769</v>
      </c>
      <c r="Y28" s="8">
        <v>0.9</v>
      </c>
      <c r="Z28" s="8">
        <v>0.5</v>
      </c>
      <c r="AA28" s="8">
        <v>0.56000000000000005</v>
      </c>
      <c r="AB28" s="8">
        <v>0.9</v>
      </c>
      <c r="AC28" s="8">
        <v>10.283731553056921</v>
      </c>
      <c r="AD28" s="8">
        <v>21.739130434782609</v>
      </c>
      <c r="AE28" s="8">
        <v>30.434782608695656</v>
      </c>
      <c r="AF28" s="8">
        <v>0</v>
      </c>
      <c r="AG28" s="8">
        <v>52.173913043478265</v>
      </c>
      <c r="AH28" s="8">
        <v>15.217391304347828</v>
      </c>
      <c r="AI28" s="8">
        <v>30.434782608695656</v>
      </c>
      <c r="AJ28" s="8">
        <v>2.1739130434782608</v>
      </c>
      <c r="AK28" s="8">
        <v>47.826086956521742</v>
      </c>
      <c r="AL28" s="8">
        <v>30.434782608695656</v>
      </c>
      <c r="AM28" s="8">
        <v>0.11875000000000002</v>
      </c>
      <c r="AN28" s="8">
        <v>0.35000000000000003</v>
      </c>
      <c r="AO28" s="8">
        <v>0.22125</v>
      </c>
      <c r="AP28" s="8">
        <v>0.22478260869565217</v>
      </c>
      <c r="AQ28" s="8">
        <v>0.22992500352588194</v>
      </c>
      <c r="AR28" s="8">
        <v>0.31</v>
      </c>
      <c r="AS28" s="8">
        <v>1.1200000000000001</v>
      </c>
      <c r="AT28" s="8">
        <v>0.56999999999999995</v>
      </c>
      <c r="AU28" s="8">
        <v>1.1200000000000001</v>
      </c>
      <c r="AV28" s="8">
        <v>16.666666666666664</v>
      </c>
      <c r="AW28" s="8">
        <v>0.54166666666666663</v>
      </c>
      <c r="AX28">
        <v>25</v>
      </c>
      <c r="AY28">
        <v>0</v>
      </c>
      <c r="AZ28">
        <v>12.5</v>
      </c>
      <c r="BA28">
        <v>12.5</v>
      </c>
      <c r="BB28" s="8">
        <v>54.166666666666664</v>
      </c>
      <c r="BC28" s="8">
        <v>1.5</v>
      </c>
      <c r="BD28" s="8">
        <v>58.333333333333336</v>
      </c>
      <c r="BE28" s="8">
        <v>0.75</v>
      </c>
      <c r="BF28" s="8">
        <v>0</v>
      </c>
      <c r="BG28" s="8">
        <v>0</v>
      </c>
      <c r="BH28" s="8">
        <v>0.25</v>
      </c>
      <c r="BI28" s="8">
        <v>0.16666666666666666</v>
      </c>
      <c r="BJ28" s="8">
        <v>0.5</v>
      </c>
      <c r="BK28" s="8">
        <v>0.5</v>
      </c>
      <c r="BL28" s="8">
        <v>0.25</v>
      </c>
      <c r="BM28" s="8">
        <v>0.41666666666666669</v>
      </c>
      <c r="BN28" s="8">
        <v>0</v>
      </c>
      <c r="BO28" s="8">
        <v>1.25</v>
      </c>
      <c r="BP28" s="8">
        <v>1</v>
      </c>
      <c r="BQ28" s="8">
        <v>0.75</v>
      </c>
      <c r="BR28" s="8">
        <v>0.75</v>
      </c>
      <c r="BS28" s="8">
        <v>0</v>
      </c>
      <c r="BT28" s="8">
        <v>0.25</v>
      </c>
      <c r="BU28" s="8">
        <v>0.33333333333333331</v>
      </c>
      <c r="BV28" s="8">
        <v>4.1666666666666661</v>
      </c>
      <c r="BW28" s="8">
        <v>79.166666666666657</v>
      </c>
      <c r="BX28" s="8">
        <v>16.666666666666664</v>
      </c>
      <c r="BY28" s="8">
        <v>39.791666666666664</v>
      </c>
      <c r="BZ28" s="8">
        <v>1.1666666666666667</v>
      </c>
      <c r="CA28" s="8">
        <v>65.765765765765764</v>
      </c>
      <c r="CB28" s="8">
        <v>11.84422704467093</v>
      </c>
      <c r="CC28" s="8">
        <v>34.234234234234236</v>
      </c>
    </row>
    <row r="29" spans="1:81" x14ac:dyDescent="0.25">
      <c r="A29" s="8">
        <v>116</v>
      </c>
      <c r="B29" s="8" t="s">
        <v>431</v>
      </c>
      <c r="C29" s="8">
        <v>89</v>
      </c>
      <c r="D29" s="8">
        <v>2019</v>
      </c>
      <c r="E29" s="8" t="s">
        <v>475</v>
      </c>
      <c r="F29" s="8">
        <v>18.899999999999999</v>
      </c>
      <c r="G29" s="8">
        <v>7.32</v>
      </c>
      <c r="H29" s="8">
        <v>8.3000000000000007</v>
      </c>
      <c r="I29" s="8">
        <v>58</v>
      </c>
      <c r="J29" s="8">
        <v>334</v>
      </c>
      <c r="K29" s="8">
        <v>314</v>
      </c>
      <c r="L29" s="8">
        <v>320</v>
      </c>
      <c r="M29" s="8">
        <v>968</v>
      </c>
      <c r="N29" s="8" t="s">
        <v>455</v>
      </c>
      <c r="O29" s="8">
        <v>1.25</v>
      </c>
      <c r="P29" s="8">
        <v>0.98750000000000004</v>
      </c>
      <c r="Q29" s="8">
        <v>1.2374999999999998</v>
      </c>
      <c r="R29" s="8">
        <v>1.1583333333333334</v>
      </c>
      <c r="S29" s="8">
        <v>0.25693285650851155</v>
      </c>
      <c r="T29" s="8">
        <v>0.19750000000000001</v>
      </c>
      <c r="U29" s="8">
        <v>0.17375000000000004</v>
      </c>
      <c r="V29" s="8">
        <v>0.25750000000000001</v>
      </c>
      <c r="W29" s="8">
        <v>0.20958333333333334</v>
      </c>
      <c r="X29" s="8">
        <v>9.5347381654693558E-2</v>
      </c>
      <c r="Y29" s="8">
        <v>0.33</v>
      </c>
      <c r="Z29" s="8">
        <v>0.33</v>
      </c>
      <c r="AA29" s="8">
        <v>0.37</v>
      </c>
      <c r="AB29" s="8">
        <v>0.37</v>
      </c>
      <c r="AC29" s="8">
        <v>5.5268389662027833</v>
      </c>
      <c r="AD29" s="8">
        <v>0</v>
      </c>
      <c r="AE29" s="8">
        <v>37.5</v>
      </c>
      <c r="AF29" s="8">
        <v>0</v>
      </c>
      <c r="AG29" s="8">
        <v>37.5</v>
      </c>
      <c r="AH29" s="8">
        <v>16.666666666666664</v>
      </c>
      <c r="AI29" s="8">
        <v>45.833333333333329</v>
      </c>
      <c r="AJ29" s="8">
        <v>0</v>
      </c>
      <c r="AK29" s="8">
        <v>62.499999999999993</v>
      </c>
      <c r="AL29" s="8">
        <v>45.833333333333329</v>
      </c>
      <c r="AM29" s="8">
        <v>0.22249999999999998</v>
      </c>
      <c r="AN29" s="8">
        <v>0.24250000000000002</v>
      </c>
      <c r="AO29" s="8">
        <v>0.17874999999999999</v>
      </c>
      <c r="AP29" s="8">
        <v>0.21458333333333332</v>
      </c>
      <c r="AQ29" s="8">
        <v>0.10890678769386745</v>
      </c>
      <c r="AR29" s="8">
        <v>0.38</v>
      </c>
      <c r="AS29" s="8">
        <v>0.52</v>
      </c>
      <c r="AT29" s="8">
        <v>0.32</v>
      </c>
      <c r="AU29" s="8">
        <v>0.52</v>
      </c>
      <c r="AV29" s="8">
        <v>33.333333333333329</v>
      </c>
      <c r="AW29" s="8">
        <v>0.625</v>
      </c>
      <c r="AX29">
        <v>0</v>
      </c>
      <c r="AY29">
        <v>0</v>
      </c>
      <c r="AZ29">
        <v>12.5</v>
      </c>
      <c r="BA29">
        <v>4.1666666666666661</v>
      </c>
      <c r="BB29" s="8">
        <v>62.5</v>
      </c>
      <c r="BC29" s="8">
        <v>0.75</v>
      </c>
      <c r="BD29" s="8">
        <v>8.3333333333333321</v>
      </c>
      <c r="BE29" s="8">
        <v>0</v>
      </c>
      <c r="BF29" s="8">
        <v>0</v>
      </c>
      <c r="BG29" s="8">
        <v>0</v>
      </c>
      <c r="BH29" s="8">
        <v>0</v>
      </c>
      <c r="BI29" s="8">
        <v>4.1666666666666664E-2</v>
      </c>
      <c r="BJ29" s="8">
        <v>0.5</v>
      </c>
      <c r="BK29" s="8">
        <v>0.25</v>
      </c>
      <c r="BL29" s="8">
        <v>1</v>
      </c>
      <c r="BM29" s="8">
        <v>0.58333333333333337</v>
      </c>
      <c r="BN29" s="8">
        <v>0.25</v>
      </c>
      <c r="BO29" s="8">
        <v>0.25</v>
      </c>
      <c r="BP29" s="8">
        <v>0</v>
      </c>
      <c r="BQ29" s="8">
        <v>0.16666666666666666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100</v>
      </c>
      <c r="BX29" s="8">
        <v>0</v>
      </c>
      <c r="BY29" s="8">
        <v>38.958333333333336</v>
      </c>
      <c r="BZ29" s="8">
        <v>8.3333333333333329E-2</v>
      </c>
      <c r="CA29" s="8">
        <v>95.045045045045043</v>
      </c>
      <c r="CB29" s="8">
        <v>3.2145502536643171</v>
      </c>
      <c r="CC29" s="8">
        <v>4.9549549549549567</v>
      </c>
    </row>
    <row r="30" spans="1:81" x14ac:dyDescent="0.25">
      <c r="A30" s="8">
        <v>117</v>
      </c>
      <c r="B30" s="8" t="s">
        <v>431</v>
      </c>
      <c r="C30" s="8" t="s">
        <v>445</v>
      </c>
      <c r="D30" s="8">
        <v>2019</v>
      </c>
      <c r="E30" s="8" t="s">
        <v>476</v>
      </c>
      <c r="F30" s="8">
        <v>12.1</v>
      </c>
      <c r="G30" s="8">
        <v>8.0500000000000007</v>
      </c>
      <c r="H30" s="8">
        <v>10.42</v>
      </c>
      <c r="I30" s="8">
        <v>121</v>
      </c>
      <c r="J30" s="8">
        <v>1425</v>
      </c>
      <c r="K30" s="8">
        <v>1107</v>
      </c>
      <c r="L30" s="8">
        <v>1909</v>
      </c>
      <c r="M30" s="8">
        <v>4441</v>
      </c>
      <c r="N30" s="8" t="s">
        <v>455</v>
      </c>
      <c r="O30" s="8">
        <v>3.2250000000000001</v>
      </c>
      <c r="P30" s="8">
        <v>3.4874999999999998</v>
      </c>
      <c r="Q30" s="8">
        <v>3.6875000000000004</v>
      </c>
      <c r="R30" s="8">
        <v>3.4666666666666663</v>
      </c>
      <c r="S30" s="8">
        <v>0.67011787844714277</v>
      </c>
      <c r="T30" s="8">
        <v>0.15437500000000001</v>
      </c>
      <c r="U30" s="8">
        <v>0.16375000000000001</v>
      </c>
      <c r="V30" s="8">
        <v>0.24875000000000003</v>
      </c>
      <c r="W30" s="8">
        <v>0.18895833333333337</v>
      </c>
      <c r="X30" s="8">
        <v>9.8569331541648236E-2</v>
      </c>
      <c r="Y30" s="8">
        <v>0.24</v>
      </c>
      <c r="Z30" s="8">
        <v>0.28000000000000003</v>
      </c>
      <c r="AA30" s="8">
        <v>0.68</v>
      </c>
      <c r="AB30" s="8">
        <v>0.68</v>
      </c>
      <c r="AC30" s="8">
        <v>18.346196251378164</v>
      </c>
      <c r="AD30" s="8">
        <v>0</v>
      </c>
      <c r="AE30" s="8">
        <v>4.1666666666666661</v>
      </c>
      <c r="AF30" s="8">
        <v>0</v>
      </c>
      <c r="AG30" s="8">
        <v>4.1666666666666661</v>
      </c>
      <c r="AH30" s="8">
        <v>2.083333333333333</v>
      </c>
      <c r="AI30" s="8">
        <v>75</v>
      </c>
      <c r="AJ30" s="8">
        <v>18.75</v>
      </c>
      <c r="AK30" s="8">
        <v>95.833333333333329</v>
      </c>
      <c r="AL30" s="8">
        <v>75</v>
      </c>
      <c r="AM30" s="8">
        <v>0.49375000000000002</v>
      </c>
      <c r="AN30" s="8">
        <v>0.35875000000000001</v>
      </c>
      <c r="AO30" s="8">
        <v>0.27124999999999999</v>
      </c>
      <c r="AP30" s="8">
        <v>0.37458333333333343</v>
      </c>
      <c r="AQ30" s="8">
        <v>0.20215812573680642</v>
      </c>
      <c r="AR30" s="8">
        <v>0.84</v>
      </c>
      <c r="AS30" s="8">
        <v>0.67</v>
      </c>
      <c r="AT30" s="8">
        <v>0.68</v>
      </c>
      <c r="AU30" s="8">
        <v>0.84</v>
      </c>
      <c r="AV30" s="8">
        <v>50</v>
      </c>
      <c r="AW30" s="8">
        <v>0.41666666666666669</v>
      </c>
      <c r="AX30">
        <v>0</v>
      </c>
      <c r="AY30">
        <v>0</v>
      </c>
      <c r="AZ30">
        <v>12.5</v>
      </c>
      <c r="BA30">
        <v>4.1666666666666661</v>
      </c>
      <c r="BB30" s="8">
        <v>50</v>
      </c>
      <c r="BC30" s="8">
        <v>0.75</v>
      </c>
      <c r="BD30" s="8">
        <v>8.3333333333333321</v>
      </c>
      <c r="BE30" s="8">
        <v>0.25</v>
      </c>
      <c r="BF30" s="8">
        <v>0</v>
      </c>
      <c r="BG30" s="8">
        <v>0.25</v>
      </c>
      <c r="BH30" s="8">
        <v>0.16666666666666666</v>
      </c>
      <c r="BI30" s="8">
        <v>0.41666666666666669</v>
      </c>
      <c r="BJ30" s="8">
        <v>1</v>
      </c>
      <c r="BK30" s="8">
        <v>0.75</v>
      </c>
      <c r="BL30" s="8">
        <v>0</v>
      </c>
      <c r="BM30" s="8">
        <v>0.58333333333333337</v>
      </c>
      <c r="BN30" s="8">
        <v>0.75</v>
      </c>
      <c r="BO30" s="8">
        <v>1.25</v>
      </c>
      <c r="BP30" s="8">
        <v>1.25</v>
      </c>
      <c r="BQ30" s="8">
        <v>1.0833333333333333</v>
      </c>
      <c r="BR30" s="8">
        <v>0.25</v>
      </c>
      <c r="BS30" s="8">
        <v>0</v>
      </c>
      <c r="BT30" s="8">
        <v>1.25</v>
      </c>
      <c r="BU30" s="8">
        <v>0.5</v>
      </c>
      <c r="BV30" s="8">
        <v>8.3333333333333321</v>
      </c>
      <c r="BW30" s="8">
        <v>91.666666666666657</v>
      </c>
      <c r="BX30" s="8">
        <v>0</v>
      </c>
      <c r="BY30" s="8">
        <v>31.25</v>
      </c>
      <c r="BZ30" s="8">
        <v>0.33333333333333331</v>
      </c>
      <c r="CA30" s="8">
        <v>52.027027027027032</v>
      </c>
      <c r="CB30" s="8">
        <v>15.674137023408065</v>
      </c>
      <c r="CC30" s="8">
        <v>47.972972972972968</v>
      </c>
    </row>
    <row r="31" spans="1:81" x14ac:dyDescent="0.25">
      <c r="A31" s="8">
        <v>118</v>
      </c>
      <c r="B31" s="8" t="s">
        <v>431</v>
      </c>
      <c r="C31" s="8">
        <v>106</v>
      </c>
      <c r="D31" s="8">
        <v>2019</v>
      </c>
      <c r="E31" s="8" t="s">
        <v>477</v>
      </c>
      <c r="F31" s="8">
        <v>12.8</v>
      </c>
      <c r="G31" s="8">
        <v>7.71</v>
      </c>
      <c r="H31" s="8" t="s">
        <v>455</v>
      </c>
      <c r="I31" s="8">
        <v>93</v>
      </c>
      <c r="J31" s="8">
        <v>850</v>
      </c>
      <c r="K31" s="8">
        <v>572</v>
      </c>
      <c r="L31" s="8">
        <v>574</v>
      </c>
      <c r="M31" s="8">
        <v>1996</v>
      </c>
      <c r="N31" s="8" t="s">
        <v>455</v>
      </c>
      <c r="O31" s="8">
        <v>2.7687500000000003</v>
      </c>
      <c r="P31" s="8">
        <v>2.6875000000000004</v>
      </c>
      <c r="Q31" s="8">
        <v>3.6375000000000002</v>
      </c>
      <c r="R31" s="8">
        <v>3.03125</v>
      </c>
      <c r="S31" s="8">
        <v>1.2438380731324763</v>
      </c>
      <c r="T31" s="8">
        <v>0.14250000000000004</v>
      </c>
      <c r="U31" s="8">
        <v>0.14187500000000003</v>
      </c>
      <c r="V31" s="8">
        <v>0.20437500000000003</v>
      </c>
      <c r="W31" s="8">
        <v>0.16291666666666663</v>
      </c>
      <c r="X31" s="8">
        <v>0.15969330090711364</v>
      </c>
      <c r="Y31" s="8">
        <v>0.38</v>
      </c>
      <c r="Z31" s="8">
        <v>0.32</v>
      </c>
      <c r="AA31" s="8">
        <v>1.02</v>
      </c>
      <c r="AB31" s="8">
        <v>1.02</v>
      </c>
      <c r="AC31" s="8">
        <v>18.606138107416886</v>
      </c>
      <c r="AD31" s="8">
        <v>23.404255319148938</v>
      </c>
      <c r="AE31" s="8">
        <v>29.787234042553191</v>
      </c>
      <c r="AF31" s="8">
        <v>4.2553191489361701</v>
      </c>
      <c r="AG31" s="8">
        <v>57.446808510638292</v>
      </c>
      <c r="AH31" s="8">
        <v>6.3829787234042552</v>
      </c>
      <c r="AI31" s="8">
        <v>36.170212765957451</v>
      </c>
      <c r="AJ31" s="8">
        <v>0</v>
      </c>
      <c r="AK31" s="8">
        <v>42.553191489361708</v>
      </c>
      <c r="AL31" s="8">
        <v>36.170212765957451</v>
      </c>
      <c r="AM31" s="8">
        <v>0.23500000000000001</v>
      </c>
      <c r="AN31" s="8">
        <v>0.15125</v>
      </c>
      <c r="AO31" s="8">
        <v>0.10249999999999999</v>
      </c>
      <c r="AP31" s="8">
        <v>0.16291666666666668</v>
      </c>
      <c r="AQ31" s="8">
        <v>0.17306939124061527</v>
      </c>
      <c r="AR31" s="8">
        <v>0.77</v>
      </c>
      <c r="AS31" s="8">
        <v>0.3</v>
      </c>
      <c r="AT31" s="8">
        <v>0.34</v>
      </c>
      <c r="AU31" s="8">
        <v>0.77</v>
      </c>
      <c r="AV31" s="8">
        <v>33.333333333333329</v>
      </c>
      <c r="AW31" s="8">
        <v>0.375</v>
      </c>
      <c r="AX31">
        <v>0</v>
      </c>
      <c r="AY31">
        <v>0</v>
      </c>
      <c r="AZ31">
        <v>25</v>
      </c>
      <c r="BA31">
        <v>8.3333333333333321</v>
      </c>
      <c r="BB31" s="8">
        <v>37.5</v>
      </c>
      <c r="BC31" s="8">
        <v>0.83333333333333337</v>
      </c>
      <c r="BD31" s="8">
        <v>33.333333333333329</v>
      </c>
      <c r="BE31" s="8">
        <v>0.375</v>
      </c>
      <c r="BF31" s="8">
        <v>0.125</v>
      </c>
      <c r="BG31" s="8">
        <v>0</v>
      </c>
      <c r="BH31" s="8">
        <v>0.16666666666666666</v>
      </c>
      <c r="BI31" s="8">
        <v>0.95833333333333337</v>
      </c>
      <c r="BJ31" s="8">
        <v>0.25</v>
      </c>
      <c r="BK31" s="8">
        <v>0</v>
      </c>
      <c r="BL31" s="8">
        <v>0</v>
      </c>
      <c r="BM31" s="8">
        <v>8.3333333333333329E-2</v>
      </c>
      <c r="BN31" s="8">
        <v>0</v>
      </c>
      <c r="BO31" s="8">
        <v>0.25</v>
      </c>
      <c r="BP31" s="8">
        <v>0</v>
      </c>
      <c r="BQ31" s="8">
        <v>8.3333333333333329E-2</v>
      </c>
      <c r="BR31" s="8">
        <v>0</v>
      </c>
      <c r="BS31" s="8">
        <v>0.5</v>
      </c>
      <c r="BT31" s="8">
        <v>1.5</v>
      </c>
      <c r="BU31" s="8">
        <v>0.66666666666666663</v>
      </c>
      <c r="BV31" s="8">
        <v>25</v>
      </c>
      <c r="BW31" s="8">
        <v>62.5</v>
      </c>
      <c r="BX31" s="8">
        <v>12.5</v>
      </c>
      <c r="BY31" s="8">
        <v>33.75</v>
      </c>
      <c r="BZ31" s="8">
        <v>1.875</v>
      </c>
      <c r="CA31" s="8">
        <v>11.636636636636636</v>
      </c>
      <c r="CB31" s="8">
        <v>9.1396137600305458</v>
      </c>
      <c r="CC31" s="8">
        <v>88.363363363363362</v>
      </c>
    </row>
    <row r="32" spans="1:81" x14ac:dyDescent="0.25">
      <c r="A32" s="8">
        <v>119</v>
      </c>
      <c r="B32" s="8" t="s">
        <v>431</v>
      </c>
      <c r="C32" s="8">
        <v>109</v>
      </c>
      <c r="D32" s="8">
        <v>2019</v>
      </c>
      <c r="E32" s="8" t="s">
        <v>475</v>
      </c>
      <c r="F32" s="8">
        <v>11.3</v>
      </c>
      <c r="G32" s="8">
        <v>7.38</v>
      </c>
      <c r="H32" s="8">
        <v>9.83</v>
      </c>
      <c r="I32" s="8">
        <v>67</v>
      </c>
      <c r="J32" s="8">
        <v>452</v>
      </c>
      <c r="K32" s="8">
        <v>493</v>
      </c>
      <c r="L32" s="8">
        <v>446</v>
      </c>
      <c r="M32" s="8">
        <v>1391</v>
      </c>
      <c r="N32" s="8" t="s">
        <v>455</v>
      </c>
      <c r="O32" s="8">
        <v>1.8124999999999998</v>
      </c>
      <c r="P32" s="8">
        <v>2.1124999999999998</v>
      </c>
      <c r="Q32" s="8">
        <v>1.625</v>
      </c>
      <c r="R32" s="8">
        <v>1.8500000000000003</v>
      </c>
      <c r="S32" s="8">
        <v>0.4107257627345911</v>
      </c>
      <c r="T32" s="8">
        <v>0.21437499999999998</v>
      </c>
      <c r="U32" s="8">
        <v>0.32500000000000007</v>
      </c>
      <c r="V32" s="8">
        <v>0.19062500000000004</v>
      </c>
      <c r="W32" s="8">
        <v>0.24333333333333329</v>
      </c>
      <c r="X32" s="8">
        <v>0.12435935118418072</v>
      </c>
      <c r="Y32" s="8">
        <v>0.36</v>
      </c>
      <c r="Z32" s="8">
        <v>0.55000000000000004</v>
      </c>
      <c r="AA32" s="8">
        <v>0.54</v>
      </c>
      <c r="AB32" s="8">
        <v>0.55000000000000004</v>
      </c>
      <c r="AC32" s="8">
        <v>7.6027397260273997</v>
      </c>
      <c r="AD32" s="8">
        <v>12.5</v>
      </c>
      <c r="AE32" s="8">
        <v>66.666666666666657</v>
      </c>
      <c r="AF32" s="8">
        <v>0</v>
      </c>
      <c r="AG32" s="8">
        <v>79.166666666666657</v>
      </c>
      <c r="AH32" s="8">
        <v>6.25</v>
      </c>
      <c r="AI32" s="8">
        <v>14.583333333333334</v>
      </c>
      <c r="AJ32" s="8">
        <v>0</v>
      </c>
      <c r="AK32" s="8">
        <v>20.833333333333336</v>
      </c>
      <c r="AL32" s="8">
        <v>66.666666666666657</v>
      </c>
      <c r="AM32" s="8">
        <v>9.625000000000003E-2</v>
      </c>
      <c r="AN32" s="8">
        <v>5.8750000000000011E-2</v>
      </c>
      <c r="AO32" s="8">
        <v>0.13749999999999998</v>
      </c>
      <c r="AP32" s="8">
        <v>9.7500000000000017E-2</v>
      </c>
      <c r="AQ32" s="8">
        <v>0.10943763404186352</v>
      </c>
      <c r="AR32" s="8">
        <v>0.4</v>
      </c>
      <c r="AS32" s="8">
        <v>0.22</v>
      </c>
      <c r="AT32" s="8">
        <v>0.54</v>
      </c>
      <c r="AU32" s="8">
        <v>0.54</v>
      </c>
      <c r="AV32" s="8">
        <v>8.3333333333333321</v>
      </c>
      <c r="AW32" s="8">
        <v>0.45833333333333331</v>
      </c>
      <c r="AX32">
        <v>37.5</v>
      </c>
      <c r="AY32">
        <v>50</v>
      </c>
      <c r="AZ32">
        <v>0</v>
      </c>
      <c r="BA32">
        <v>29.166666666666668</v>
      </c>
      <c r="BB32" s="8">
        <v>45.833333333333329</v>
      </c>
      <c r="BC32" s="8">
        <v>0.16666666666666666</v>
      </c>
      <c r="BD32" s="8">
        <v>0</v>
      </c>
      <c r="BE32" s="8">
        <v>0.875</v>
      </c>
      <c r="BF32" s="8">
        <v>0.25</v>
      </c>
      <c r="BG32" s="8">
        <v>0.875</v>
      </c>
      <c r="BH32" s="8">
        <v>0.66666666666666663</v>
      </c>
      <c r="BI32" s="8">
        <v>1.2916666666666667</v>
      </c>
      <c r="BJ32" s="8">
        <v>0.25</v>
      </c>
      <c r="BK32" s="8">
        <v>0</v>
      </c>
      <c r="BL32" s="8">
        <v>0.25</v>
      </c>
      <c r="BM32" s="8">
        <v>0.16666666666666666</v>
      </c>
      <c r="BN32" s="8">
        <v>0</v>
      </c>
      <c r="BO32" s="8">
        <v>0</v>
      </c>
      <c r="BP32" s="8">
        <v>0.25</v>
      </c>
      <c r="BQ32" s="8">
        <v>8.3333333333333329E-2</v>
      </c>
      <c r="BR32" s="8">
        <v>0.25</v>
      </c>
      <c r="BS32" s="8">
        <v>2.25</v>
      </c>
      <c r="BT32" s="8">
        <v>0.25</v>
      </c>
      <c r="BU32" s="8">
        <v>0.91666666666666663</v>
      </c>
      <c r="BV32" s="8">
        <v>12.5</v>
      </c>
      <c r="BW32" s="8">
        <v>75</v>
      </c>
      <c r="BX32" s="8">
        <v>12.5</v>
      </c>
      <c r="BY32" s="8">
        <v>38.125</v>
      </c>
      <c r="BZ32" s="8">
        <v>1.5</v>
      </c>
      <c r="CA32" s="8">
        <v>12.687687687687689</v>
      </c>
      <c r="CB32" s="8">
        <v>8.9277078947492594</v>
      </c>
      <c r="CC32" s="8">
        <v>87.312312312312315</v>
      </c>
    </row>
    <row r="33" spans="1:81" x14ac:dyDescent="0.25">
      <c r="A33" s="8">
        <v>120</v>
      </c>
      <c r="B33" s="8" t="s">
        <v>431</v>
      </c>
      <c r="C33" s="8">
        <v>118</v>
      </c>
      <c r="D33" s="8">
        <v>2019</v>
      </c>
      <c r="E33" s="8" t="s">
        <v>461</v>
      </c>
      <c r="F33" s="8">
        <v>18.899999999999999</v>
      </c>
      <c r="G33" s="8">
        <v>7.86</v>
      </c>
      <c r="H33" s="8">
        <v>8.23</v>
      </c>
      <c r="I33" s="8">
        <v>69</v>
      </c>
      <c r="J33" s="8">
        <v>355</v>
      </c>
      <c r="K33" s="8">
        <v>762</v>
      </c>
      <c r="L33" s="8">
        <v>867</v>
      </c>
      <c r="M33" s="8">
        <v>1984</v>
      </c>
      <c r="N33" s="8" t="s">
        <v>455</v>
      </c>
      <c r="O33" s="8">
        <v>2.1142857142857143</v>
      </c>
      <c r="P33" s="8">
        <v>4.4625000000000004</v>
      </c>
      <c r="Q33" s="8">
        <v>3.8874999999999997</v>
      </c>
      <c r="R33" s="8">
        <v>3.5478260869565221</v>
      </c>
      <c r="S33" s="8">
        <v>1.1967264308093262</v>
      </c>
      <c r="T33" s="8">
        <v>0.12071428571428569</v>
      </c>
      <c r="U33" s="8">
        <v>0.36249999999999993</v>
      </c>
      <c r="V33" s="8">
        <v>0.24437500000000001</v>
      </c>
      <c r="W33" s="8">
        <v>0.2478260869565217</v>
      </c>
      <c r="X33" s="8">
        <v>0.18767481383710569</v>
      </c>
      <c r="Y33" s="8">
        <v>0.2</v>
      </c>
      <c r="Z33" s="8">
        <v>0.8</v>
      </c>
      <c r="AA33" s="8">
        <v>0.52</v>
      </c>
      <c r="AB33" s="8">
        <v>0.8</v>
      </c>
      <c r="AC33" s="8">
        <v>14.315789473684214</v>
      </c>
      <c r="AD33" s="8">
        <v>11.111111111111111</v>
      </c>
      <c r="AE33" s="8">
        <v>11.111111111111111</v>
      </c>
      <c r="AF33" s="8">
        <v>28.888888888888886</v>
      </c>
      <c r="AG33" s="8">
        <v>51.111111111111107</v>
      </c>
      <c r="AH33" s="8">
        <v>6.666666666666667</v>
      </c>
      <c r="AI33" s="8">
        <v>28.888888888888886</v>
      </c>
      <c r="AJ33" s="8">
        <v>13.333333333333334</v>
      </c>
      <c r="AK33" s="8">
        <v>48.888888888888886</v>
      </c>
      <c r="AL33" s="8">
        <v>28.888888888888886</v>
      </c>
      <c r="AM33" s="8">
        <v>0.19785714285714287</v>
      </c>
      <c r="AN33" s="8">
        <v>4.8125000000000001E-2</v>
      </c>
      <c r="AO33" s="8">
        <v>6.1249999999999999E-2</v>
      </c>
      <c r="AP33" s="8">
        <v>9.826086956521736E-2</v>
      </c>
      <c r="AQ33" s="8">
        <v>0.11974610822395275</v>
      </c>
      <c r="AR33" s="8">
        <v>0.56999999999999995</v>
      </c>
      <c r="AS33" s="8">
        <v>0.24</v>
      </c>
      <c r="AT33" s="8">
        <v>0.24</v>
      </c>
      <c r="AU33" s="8">
        <v>0.56999999999999995</v>
      </c>
      <c r="AV33" s="8">
        <v>37.5</v>
      </c>
      <c r="AW33" s="8">
        <v>0.16666666666666666</v>
      </c>
      <c r="AX33">
        <v>0</v>
      </c>
      <c r="AY33">
        <v>37.5</v>
      </c>
      <c r="AZ33">
        <v>62.5</v>
      </c>
      <c r="BA33">
        <v>33.333333333333329</v>
      </c>
      <c r="BB33" s="8">
        <v>37.5</v>
      </c>
      <c r="BC33" s="8">
        <v>0.75</v>
      </c>
      <c r="BD33" s="8">
        <v>33.333333333333329</v>
      </c>
      <c r="BE33" s="8">
        <v>0.125</v>
      </c>
      <c r="BF33" s="8">
        <v>0.375</v>
      </c>
      <c r="BG33" s="8">
        <v>0.125</v>
      </c>
      <c r="BH33" s="8">
        <v>0.20833333333333334</v>
      </c>
      <c r="BI33" s="8">
        <v>0.58333333333333337</v>
      </c>
      <c r="BJ33" s="8">
        <v>0</v>
      </c>
      <c r="BK33" s="8">
        <v>0</v>
      </c>
      <c r="BL33" s="8">
        <v>0.5</v>
      </c>
      <c r="BM33" s="8">
        <v>0.16666666666666666</v>
      </c>
      <c r="BN33" s="8">
        <v>0.25</v>
      </c>
      <c r="BO33" s="8">
        <v>1.5</v>
      </c>
      <c r="BP33" s="8">
        <v>0.25</v>
      </c>
      <c r="BQ33" s="8">
        <v>0.66666666666666663</v>
      </c>
      <c r="BR33" s="8">
        <v>0</v>
      </c>
      <c r="BS33" s="8">
        <v>2.5</v>
      </c>
      <c r="BT33" s="8">
        <v>1</v>
      </c>
      <c r="BU33" s="8">
        <v>1.1666666666666667</v>
      </c>
      <c r="BV33" s="8">
        <v>0</v>
      </c>
      <c r="BW33" s="8">
        <v>87.5</v>
      </c>
      <c r="BX33" s="8">
        <v>12.5</v>
      </c>
      <c r="BY33" s="8">
        <v>39.583333333333336</v>
      </c>
      <c r="BZ33" s="8">
        <v>1.5416666666666667</v>
      </c>
      <c r="CA33" s="8">
        <v>3.3783783783783785</v>
      </c>
      <c r="CB33" s="8">
        <v>2.3467302480564007</v>
      </c>
      <c r="CC33" s="8">
        <v>96.621621621621628</v>
      </c>
    </row>
    <row r="34" spans="1:81" x14ac:dyDescent="0.25">
      <c r="A34" s="8">
        <v>121</v>
      </c>
      <c r="B34" s="8" t="s">
        <v>431</v>
      </c>
      <c r="C34" s="8" t="s">
        <v>449</v>
      </c>
      <c r="D34" s="8">
        <v>2019</v>
      </c>
      <c r="E34" s="8" t="s">
        <v>478</v>
      </c>
      <c r="F34" s="8">
        <v>12.8</v>
      </c>
      <c r="G34" s="8">
        <v>8.17</v>
      </c>
      <c r="H34" s="8">
        <v>9.51</v>
      </c>
      <c r="I34" s="8">
        <v>104</v>
      </c>
      <c r="J34" s="8">
        <v>708</v>
      </c>
      <c r="K34" s="8">
        <v>855</v>
      </c>
      <c r="L34" s="8">
        <v>864</v>
      </c>
      <c r="M34" s="8">
        <v>2427</v>
      </c>
      <c r="N34" s="8" t="s">
        <v>455</v>
      </c>
      <c r="O34" s="8">
        <v>2.25</v>
      </c>
      <c r="P34" s="8">
        <v>2.6625000000000001</v>
      </c>
      <c r="Q34" s="8">
        <v>2.8374999999999999</v>
      </c>
      <c r="R34" s="8">
        <v>2.5833333333333326</v>
      </c>
      <c r="S34" s="8">
        <v>0.62877843382274545</v>
      </c>
      <c r="T34" s="8">
        <v>0.13812500000000003</v>
      </c>
      <c r="U34" s="8">
        <v>0.25437500000000002</v>
      </c>
      <c r="V34" s="8">
        <v>0.20500000000000004</v>
      </c>
      <c r="W34" s="8">
        <v>0.19916666666666674</v>
      </c>
      <c r="X34" s="8">
        <v>0.1009493939647185</v>
      </c>
      <c r="Y34" s="8">
        <v>0.32</v>
      </c>
      <c r="Z34" s="8">
        <v>0.48</v>
      </c>
      <c r="AA34" s="8">
        <v>0.38</v>
      </c>
      <c r="AB34" s="8">
        <v>0.48</v>
      </c>
      <c r="AC34" s="8">
        <v>12.970711297071121</v>
      </c>
      <c r="AD34" s="8">
        <v>17.391304347826086</v>
      </c>
      <c r="AE34" s="8">
        <v>13.043478260869565</v>
      </c>
      <c r="AF34" s="8">
        <v>15.217391304347828</v>
      </c>
      <c r="AG34" s="8">
        <v>45.652173913043477</v>
      </c>
      <c r="AH34" s="8">
        <v>0</v>
      </c>
      <c r="AI34" s="8">
        <v>47.826086956521742</v>
      </c>
      <c r="AJ34" s="8">
        <v>6.5217391304347823</v>
      </c>
      <c r="AK34" s="8">
        <v>54.347826086956523</v>
      </c>
      <c r="AL34" s="8">
        <v>47.826086956521742</v>
      </c>
      <c r="AM34" s="8">
        <v>0.30312500000000003</v>
      </c>
      <c r="AN34" s="8">
        <v>0.16375000000000001</v>
      </c>
      <c r="AO34" s="8">
        <v>0.239375</v>
      </c>
      <c r="AP34" s="8">
        <v>0.23541666666666672</v>
      </c>
      <c r="AQ34" s="8">
        <v>0.19990378891530544</v>
      </c>
      <c r="AR34" s="8">
        <v>0.68</v>
      </c>
      <c r="AS34" s="8">
        <v>0.6</v>
      </c>
      <c r="AT34" s="8">
        <v>0.7</v>
      </c>
      <c r="AU34" s="8">
        <v>0.7</v>
      </c>
      <c r="AV34" s="8">
        <v>37.5</v>
      </c>
      <c r="AW34" s="8">
        <v>0.375</v>
      </c>
      <c r="AX34">
        <v>12.5</v>
      </c>
      <c r="AY34">
        <v>0</v>
      </c>
      <c r="AZ34">
        <v>0</v>
      </c>
      <c r="BA34">
        <v>4.1666666666666661</v>
      </c>
      <c r="BB34" s="8">
        <v>37.5</v>
      </c>
      <c r="BC34" s="8">
        <v>0.58333333333333337</v>
      </c>
      <c r="BD34" s="8">
        <v>8.3333333333333321</v>
      </c>
      <c r="BE34" s="8">
        <v>0</v>
      </c>
      <c r="BF34" s="8">
        <v>0</v>
      </c>
      <c r="BG34" s="8">
        <v>0.375</v>
      </c>
      <c r="BH34" s="8">
        <v>0.125</v>
      </c>
      <c r="BI34" s="8">
        <v>0.625</v>
      </c>
      <c r="BJ34" s="8">
        <v>0.25</v>
      </c>
      <c r="BK34" s="8">
        <v>0.5</v>
      </c>
      <c r="BL34" s="8">
        <v>0.75</v>
      </c>
      <c r="BM34" s="8">
        <v>0.5</v>
      </c>
      <c r="BN34" s="8">
        <v>0</v>
      </c>
      <c r="BO34" s="8">
        <v>0</v>
      </c>
      <c r="BP34" s="8">
        <v>1.25</v>
      </c>
      <c r="BQ34" s="8">
        <v>0.41666666666666669</v>
      </c>
      <c r="BR34" s="8">
        <v>0</v>
      </c>
      <c r="BS34" s="8">
        <v>0.75</v>
      </c>
      <c r="BT34" s="8">
        <v>0</v>
      </c>
      <c r="BU34" s="8">
        <v>0.25</v>
      </c>
      <c r="BV34" s="8">
        <v>8.3333333333333321</v>
      </c>
      <c r="BW34" s="8">
        <v>87.5</v>
      </c>
      <c r="BX34" s="8">
        <v>4.1666666666666661</v>
      </c>
      <c r="BY34" s="8">
        <v>35.125</v>
      </c>
      <c r="BZ34" s="8">
        <v>0.83333333333333337</v>
      </c>
      <c r="CA34" s="8">
        <v>24.174174174174173</v>
      </c>
      <c r="CB34" s="8">
        <v>9.8240068765810165</v>
      </c>
      <c r="CC34" s="8">
        <v>75.825825825825831</v>
      </c>
    </row>
    <row r="35" spans="1:81" x14ac:dyDescent="0.25">
      <c r="A35" s="8">
        <v>122</v>
      </c>
      <c r="B35" s="8" t="s">
        <v>431</v>
      </c>
      <c r="C35" s="8">
        <v>121</v>
      </c>
      <c r="D35" s="8">
        <v>2019</v>
      </c>
      <c r="E35" s="8" t="s">
        <v>472</v>
      </c>
      <c r="F35" s="8">
        <v>13</v>
      </c>
      <c r="G35" s="8">
        <v>7.88</v>
      </c>
      <c r="H35" s="8">
        <v>10.48</v>
      </c>
      <c r="I35" s="8">
        <v>50</v>
      </c>
      <c r="J35" s="8">
        <v>387</v>
      </c>
      <c r="K35" s="8">
        <v>515</v>
      </c>
      <c r="L35" s="8">
        <v>483</v>
      </c>
      <c r="M35" s="8">
        <v>1385</v>
      </c>
      <c r="N35" s="8" t="s">
        <v>455</v>
      </c>
      <c r="O35" s="8">
        <v>1.375</v>
      </c>
      <c r="P35" s="8">
        <v>1.73125</v>
      </c>
      <c r="Q35" s="8">
        <v>1.5625</v>
      </c>
      <c r="R35" s="8">
        <v>1.5562499999999997</v>
      </c>
      <c r="S35" s="8">
        <v>0.3669239051546167</v>
      </c>
      <c r="T35" s="8">
        <v>0.14500000000000002</v>
      </c>
      <c r="U35" s="8">
        <v>0.09</v>
      </c>
      <c r="V35" s="8">
        <v>0.11666666666666667</v>
      </c>
      <c r="W35" s="8">
        <v>0.11724137931034484</v>
      </c>
      <c r="X35" s="8">
        <v>6.374595515034312E-2</v>
      </c>
      <c r="Y35" s="8">
        <v>0.32</v>
      </c>
      <c r="Z35" s="8">
        <v>0.15</v>
      </c>
      <c r="AA35" s="8">
        <v>0.16</v>
      </c>
      <c r="AB35" s="8">
        <v>0.32</v>
      </c>
      <c r="AC35" s="8">
        <v>13.273897058823525</v>
      </c>
      <c r="AD35" s="8">
        <v>0</v>
      </c>
      <c r="AE35" s="8">
        <v>27.586206896551722</v>
      </c>
      <c r="AF35" s="8">
        <v>6.8965517241379306</v>
      </c>
      <c r="AG35" s="8">
        <v>34.482758620689651</v>
      </c>
      <c r="AH35" s="8">
        <v>20.689655172413794</v>
      </c>
      <c r="AI35" s="8">
        <v>44.827586206896555</v>
      </c>
      <c r="AJ35" s="8">
        <v>0</v>
      </c>
      <c r="AK35" s="8">
        <v>65.517241379310349</v>
      </c>
      <c r="AL35" s="8">
        <v>44.827586206896555</v>
      </c>
      <c r="AM35" s="8">
        <v>0.28099999999999997</v>
      </c>
      <c r="AN35" s="8">
        <v>0.25</v>
      </c>
      <c r="AO35" s="8">
        <v>0.10222222222222223</v>
      </c>
      <c r="AP35" s="8">
        <v>0.21482758620689657</v>
      </c>
      <c r="AQ35" s="8">
        <v>0.15571541555155702</v>
      </c>
      <c r="AR35" s="8">
        <v>0.56000000000000005</v>
      </c>
      <c r="AS35" s="8">
        <v>0.51</v>
      </c>
      <c r="AT35" s="8">
        <v>0.25</v>
      </c>
      <c r="AU35" s="8">
        <v>0.56000000000000005</v>
      </c>
      <c r="AV35" s="8">
        <v>37.5</v>
      </c>
      <c r="AW35" s="8">
        <v>0.375</v>
      </c>
      <c r="AX35">
        <v>0</v>
      </c>
      <c r="AY35">
        <v>0</v>
      </c>
      <c r="AZ35">
        <v>0</v>
      </c>
      <c r="BA35">
        <v>0</v>
      </c>
      <c r="BB35" s="8">
        <v>37.5</v>
      </c>
      <c r="BC35" s="8">
        <v>1.4166666666666667</v>
      </c>
      <c r="BD35" s="8">
        <v>58.333333333333336</v>
      </c>
      <c r="BE35" s="8">
        <v>0</v>
      </c>
      <c r="BF35" s="8">
        <v>0.125</v>
      </c>
      <c r="BG35" s="8">
        <v>0</v>
      </c>
      <c r="BH35" s="8">
        <v>4.1666666666666664E-2</v>
      </c>
      <c r="BI35" s="8">
        <v>0</v>
      </c>
      <c r="BJ35" s="8">
        <v>0.5</v>
      </c>
      <c r="BK35" s="8">
        <v>0</v>
      </c>
      <c r="BL35" s="8">
        <v>0.5</v>
      </c>
      <c r="BM35" s="8">
        <v>0.33333333333333331</v>
      </c>
      <c r="BN35" s="8">
        <v>0</v>
      </c>
      <c r="BO35" s="8">
        <v>0.25</v>
      </c>
      <c r="BP35" s="8">
        <v>0</v>
      </c>
      <c r="BQ35" s="8">
        <v>8.3333333333333329E-2</v>
      </c>
      <c r="BR35" s="8">
        <v>0.5</v>
      </c>
      <c r="BS35" s="8">
        <v>0</v>
      </c>
      <c r="BT35" s="8">
        <v>0.25</v>
      </c>
      <c r="BU35" s="8">
        <v>0.25</v>
      </c>
      <c r="BV35" s="8">
        <v>0</v>
      </c>
      <c r="BW35" s="8">
        <v>95.833333333333343</v>
      </c>
      <c r="BX35" s="8">
        <v>4.1666666666666661</v>
      </c>
      <c r="BY35" s="8">
        <v>41.875</v>
      </c>
      <c r="BZ35" s="8">
        <v>1.0833333333333333</v>
      </c>
      <c r="CA35" s="8">
        <v>73.573573573573569</v>
      </c>
      <c r="CB35" s="8">
        <v>11.029099040312662</v>
      </c>
      <c r="CC35" s="8">
        <v>26.426426426426431</v>
      </c>
    </row>
    <row r="36" spans="1:81" x14ac:dyDescent="0.25">
      <c r="A36" s="8">
        <v>123</v>
      </c>
      <c r="B36" s="8" t="s">
        <v>431</v>
      </c>
      <c r="C36" s="8">
        <v>125</v>
      </c>
      <c r="D36" s="8">
        <v>2019</v>
      </c>
      <c r="E36" s="8" t="s">
        <v>479</v>
      </c>
      <c r="F36" s="8">
        <v>22.85</v>
      </c>
      <c r="G36" s="8">
        <v>8.2899999999999991</v>
      </c>
      <c r="H36" s="8">
        <v>11.25</v>
      </c>
      <c r="I36" s="8">
        <v>54</v>
      </c>
      <c r="J36" s="8">
        <v>767</v>
      </c>
      <c r="K36" s="8">
        <v>564</v>
      </c>
      <c r="L36" s="8">
        <v>1167</v>
      </c>
      <c r="M36" s="8">
        <v>2498</v>
      </c>
      <c r="N36" s="8" t="s">
        <v>455</v>
      </c>
      <c r="O36" s="8">
        <v>1.2749999999999999</v>
      </c>
      <c r="P36" s="8">
        <v>2.1812499999999999</v>
      </c>
      <c r="Q36" s="8">
        <v>1.325</v>
      </c>
      <c r="R36" s="8">
        <v>1.59375</v>
      </c>
      <c r="S36" s="8">
        <v>0.46632525036763239</v>
      </c>
      <c r="T36" s="8">
        <v>0.21812500000000001</v>
      </c>
      <c r="U36" s="8">
        <v>0.38562499999999994</v>
      </c>
      <c r="V36" s="8">
        <v>0.25625000000000003</v>
      </c>
      <c r="W36" s="8">
        <v>0.28666666666666668</v>
      </c>
      <c r="X36" s="8">
        <v>0.11861493812374242</v>
      </c>
      <c r="Y36" s="8">
        <v>0.38</v>
      </c>
      <c r="Z36" s="8">
        <v>0.54</v>
      </c>
      <c r="AA36" s="8">
        <v>0.39</v>
      </c>
      <c r="AB36" s="8">
        <v>0.54</v>
      </c>
      <c r="AC36" s="8">
        <v>5.5595930232558137</v>
      </c>
      <c r="AD36" s="8">
        <v>23.404255319148938</v>
      </c>
      <c r="AE36" s="8">
        <v>31.914893617021278</v>
      </c>
      <c r="AF36" s="8">
        <v>27.659574468085108</v>
      </c>
      <c r="AG36" s="8">
        <v>82.978723404255319</v>
      </c>
      <c r="AH36" s="8">
        <v>8.5106382978723403</v>
      </c>
      <c r="AI36" s="8">
        <v>8.5106382978723403</v>
      </c>
      <c r="AJ36" s="8">
        <v>0</v>
      </c>
      <c r="AK36" s="8">
        <v>17.021276595744681</v>
      </c>
      <c r="AL36" s="8">
        <v>31.914893617021278</v>
      </c>
      <c r="AM36" s="8">
        <v>0.30124999999999996</v>
      </c>
      <c r="AN36" s="8">
        <v>7.5625000000000026E-2</v>
      </c>
      <c r="AO36" s="8">
        <v>0.17437499999999997</v>
      </c>
      <c r="AP36" s="8">
        <v>0.18374999999999997</v>
      </c>
      <c r="AQ36" s="8">
        <v>0.14117478226983807</v>
      </c>
      <c r="AR36" s="8">
        <v>0.62</v>
      </c>
      <c r="AS36" s="8">
        <v>0.2</v>
      </c>
      <c r="AT36" s="8">
        <v>0.36</v>
      </c>
      <c r="AU36" s="8">
        <v>0.62</v>
      </c>
      <c r="AV36" s="8">
        <v>20.833333333333336</v>
      </c>
      <c r="AW36" s="8">
        <v>0.45833333333333331</v>
      </c>
      <c r="AX36">
        <v>0</v>
      </c>
      <c r="AY36">
        <v>25</v>
      </c>
      <c r="AZ36">
        <v>0</v>
      </c>
      <c r="BA36">
        <v>8.3333333333333321</v>
      </c>
      <c r="BB36" s="8">
        <v>45.833333333333329</v>
      </c>
      <c r="BC36" s="8">
        <v>0.58333333333333337</v>
      </c>
      <c r="BD36" s="8">
        <v>16.666666666666664</v>
      </c>
      <c r="BE36" s="8">
        <v>0</v>
      </c>
      <c r="BF36" s="8">
        <v>0</v>
      </c>
      <c r="BG36" s="8">
        <v>0</v>
      </c>
      <c r="BH36" s="8">
        <v>0</v>
      </c>
      <c r="BI36" s="8">
        <v>4.1666666666666664E-2</v>
      </c>
      <c r="BJ36" s="8">
        <v>1</v>
      </c>
      <c r="BK36" s="8">
        <v>0.5</v>
      </c>
      <c r="BL36" s="8">
        <v>1.5</v>
      </c>
      <c r="BM36" s="8">
        <v>1</v>
      </c>
      <c r="BN36" s="8">
        <v>0.75</v>
      </c>
      <c r="BO36" s="8">
        <v>0</v>
      </c>
      <c r="BP36" s="8">
        <v>0.25</v>
      </c>
      <c r="BQ36" s="8">
        <v>0.33333333333333331</v>
      </c>
      <c r="BR36" s="8">
        <v>0</v>
      </c>
      <c r="BS36" s="8">
        <v>3.75</v>
      </c>
      <c r="BT36" s="8">
        <v>0.5</v>
      </c>
      <c r="BU36" s="8">
        <v>1.4166666666666667</v>
      </c>
      <c r="BV36" s="8">
        <v>8.3333333333333321</v>
      </c>
      <c r="BW36" s="8">
        <v>83.333333333333343</v>
      </c>
      <c r="BX36" s="8">
        <v>8.3333333333333321</v>
      </c>
      <c r="BY36" s="8">
        <v>40.208333333333336</v>
      </c>
      <c r="BZ36" s="8">
        <v>0.91666666666666663</v>
      </c>
      <c r="CA36" s="8">
        <v>100</v>
      </c>
      <c r="CB36" s="8">
        <v>0</v>
      </c>
      <c r="CC36" s="8">
        <v>0</v>
      </c>
    </row>
    <row r="37" spans="1:81" x14ac:dyDescent="0.25">
      <c r="A37" s="8">
        <v>124</v>
      </c>
      <c r="B37" s="8" t="s">
        <v>431</v>
      </c>
      <c r="C37" s="8">
        <v>140</v>
      </c>
      <c r="D37" s="8">
        <v>2019</v>
      </c>
      <c r="E37" s="8" t="s">
        <v>467</v>
      </c>
      <c r="F37" s="8">
        <v>14.6</v>
      </c>
      <c r="G37" s="8">
        <v>8.58</v>
      </c>
      <c r="H37" s="8">
        <v>9.7899999999999991</v>
      </c>
      <c r="I37" s="8">
        <v>100</v>
      </c>
      <c r="J37" s="8">
        <v>608</v>
      </c>
      <c r="K37" s="8">
        <v>855</v>
      </c>
      <c r="L37" s="8">
        <v>614</v>
      </c>
      <c r="M37" s="8">
        <v>2077</v>
      </c>
      <c r="N37" s="8" t="s">
        <v>455</v>
      </c>
      <c r="O37" s="8">
        <v>2.65</v>
      </c>
      <c r="P37" s="8">
        <v>2.9999999999999996</v>
      </c>
      <c r="Q37" s="8">
        <v>2.8875000000000002</v>
      </c>
      <c r="R37" s="8">
        <v>2.8458333333333332</v>
      </c>
      <c r="S37" s="8">
        <v>0.52974905188307209</v>
      </c>
      <c r="T37" s="8">
        <v>0.14000000000000001</v>
      </c>
      <c r="U37" s="8">
        <v>0.23249999999999996</v>
      </c>
      <c r="V37" s="8">
        <v>0.17749999999999999</v>
      </c>
      <c r="W37" s="8">
        <v>0.18333333333333335</v>
      </c>
      <c r="X37" s="8">
        <v>0.10114942250828161</v>
      </c>
      <c r="Y37" s="8">
        <v>0.4</v>
      </c>
      <c r="Z37" s="8">
        <v>0.38</v>
      </c>
      <c r="AA37" s="8">
        <v>0.32</v>
      </c>
      <c r="AB37" s="8">
        <v>0.4</v>
      </c>
      <c r="AC37" s="8">
        <v>15.522727272727272</v>
      </c>
      <c r="AD37" s="8">
        <v>6.3829787234042552</v>
      </c>
      <c r="AE37" s="8">
        <v>6.3829787234042552</v>
      </c>
      <c r="AF37" s="8">
        <v>4.2553191489361701</v>
      </c>
      <c r="AG37" s="8">
        <v>17.021276595744681</v>
      </c>
      <c r="AH37" s="8">
        <v>14.893617021276595</v>
      </c>
      <c r="AI37" s="8">
        <v>65.957446808510639</v>
      </c>
      <c r="AJ37" s="8">
        <v>2.1276595744680851</v>
      </c>
      <c r="AK37" s="8">
        <v>82.978723404255319</v>
      </c>
      <c r="AL37" s="8">
        <v>65.957446808510639</v>
      </c>
      <c r="AM37" s="8">
        <v>0.37124999999999997</v>
      </c>
      <c r="AN37" s="8">
        <v>0.28687499999999999</v>
      </c>
      <c r="AO37" s="8">
        <v>0.26749999999999996</v>
      </c>
      <c r="AP37" s="8">
        <v>0.30854166666666666</v>
      </c>
      <c r="AQ37" s="8">
        <v>0.20200052225899781</v>
      </c>
      <c r="AR37" s="8">
        <v>0.85</v>
      </c>
      <c r="AS37" s="8">
        <v>1.02</v>
      </c>
      <c r="AT37" s="8">
        <v>0.52</v>
      </c>
      <c r="AU37" s="8">
        <v>1.02</v>
      </c>
      <c r="AV37" s="8">
        <v>37.5</v>
      </c>
      <c r="AW37" s="8">
        <v>0.375</v>
      </c>
      <c r="AX37">
        <v>0</v>
      </c>
      <c r="AY37">
        <v>25</v>
      </c>
      <c r="AZ37">
        <v>0</v>
      </c>
      <c r="BA37">
        <v>8.3333333333333321</v>
      </c>
      <c r="BB37" s="8">
        <v>37.5</v>
      </c>
      <c r="BC37" s="8">
        <v>1.3333333333333333</v>
      </c>
      <c r="BD37" s="8">
        <v>58.333333333333336</v>
      </c>
      <c r="BE37" s="8">
        <v>0.625</v>
      </c>
      <c r="BF37" s="8">
        <v>0.125</v>
      </c>
      <c r="BG37" s="8">
        <v>0.25</v>
      </c>
      <c r="BH37" s="8">
        <v>0.33333333333333331</v>
      </c>
      <c r="BI37" s="8">
        <v>1.125</v>
      </c>
      <c r="BJ37" s="8">
        <v>0</v>
      </c>
      <c r="BK37" s="8">
        <v>0</v>
      </c>
      <c r="BL37" s="8">
        <v>0</v>
      </c>
      <c r="BM37" s="8">
        <v>0</v>
      </c>
      <c r="BN37" s="8">
        <v>0.25</v>
      </c>
      <c r="BO37" s="8">
        <v>0.5</v>
      </c>
      <c r="BP37" s="8">
        <v>0</v>
      </c>
      <c r="BQ37" s="8">
        <v>0.25</v>
      </c>
      <c r="BR37" s="8">
        <v>0</v>
      </c>
      <c r="BS37" s="8">
        <v>2</v>
      </c>
      <c r="BT37" s="8">
        <v>1</v>
      </c>
      <c r="BU37" s="8">
        <v>1</v>
      </c>
      <c r="BV37" s="8">
        <v>0</v>
      </c>
      <c r="BW37" s="8">
        <v>83.333333333333343</v>
      </c>
      <c r="BX37" s="8">
        <v>16.666666666666664</v>
      </c>
      <c r="BY37" s="8">
        <v>40.416666666666664</v>
      </c>
      <c r="BZ37" s="8">
        <v>1.9583333333333333</v>
      </c>
      <c r="CA37" s="8">
        <v>16.441441441441441</v>
      </c>
      <c r="CB37" s="8">
        <v>10.227064932953986</v>
      </c>
      <c r="CC37" s="8">
        <v>83.558558558558559</v>
      </c>
    </row>
    <row r="38" spans="1:81" x14ac:dyDescent="0.25">
      <c r="A38" s="8">
        <v>125</v>
      </c>
      <c r="B38" s="8" t="s">
        <v>431</v>
      </c>
      <c r="C38" s="8">
        <v>153</v>
      </c>
      <c r="D38" s="8">
        <v>2019</v>
      </c>
      <c r="E38" s="8" t="s">
        <v>480</v>
      </c>
      <c r="F38" s="8">
        <v>11.65</v>
      </c>
      <c r="G38" s="8">
        <v>7.53</v>
      </c>
      <c r="H38" s="8">
        <v>10.82</v>
      </c>
      <c r="I38" s="8">
        <v>150</v>
      </c>
      <c r="J38" s="8">
        <v>1462</v>
      </c>
      <c r="K38" s="8">
        <v>2099</v>
      </c>
      <c r="L38" s="8">
        <v>3251</v>
      </c>
      <c r="M38" s="8">
        <v>6812</v>
      </c>
      <c r="N38" s="8" t="s">
        <v>455</v>
      </c>
      <c r="O38" s="8">
        <v>3.3750000000000004</v>
      </c>
      <c r="P38" s="8">
        <v>5.0750000000000002</v>
      </c>
      <c r="Q38" s="8">
        <v>5.95</v>
      </c>
      <c r="R38" s="8">
        <v>4.8</v>
      </c>
      <c r="S38" s="8">
        <v>2.0868115891703436</v>
      </c>
      <c r="T38" s="8">
        <v>0.268125</v>
      </c>
      <c r="U38" s="8">
        <v>0.57187500000000002</v>
      </c>
      <c r="V38" s="8">
        <v>0.30066666666666664</v>
      </c>
      <c r="W38" s="8">
        <v>0.38191489361702124</v>
      </c>
      <c r="X38" s="8">
        <v>0.24636168443158263</v>
      </c>
      <c r="Y38" s="8">
        <v>0.6</v>
      </c>
      <c r="Z38" s="8">
        <v>0.9</v>
      </c>
      <c r="AA38" s="8">
        <v>0.64</v>
      </c>
      <c r="AB38" s="8">
        <v>0.9</v>
      </c>
      <c r="AC38" s="8">
        <v>12.56824512534819</v>
      </c>
      <c r="AD38" s="8">
        <v>0</v>
      </c>
      <c r="AE38" s="8">
        <v>8.5106382978723403</v>
      </c>
      <c r="AF38" s="8">
        <v>4.2553191489361701</v>
      </c>
      <c r="AG38" s="8">
        <v>12.76595744680851</v>
      </c>
      <c r="AH38" s="8">
        <v>2.1276595744680851</v>
      </c>
      <c r="AI38" s="8">
        <v>70.212765957446805</v>
      </c>
      <c r="AJ38" s="8">
        <v>14.893617021276595</v>
      </c>
      <c r="AK38" s="8">
        <v>87.234042553191486</v>
      </c>
      <c r="AL38" s="8">
        <v>70.212765957446805</v>
      </c>
      <c r="AM38" s="8">
        <v>0.39</v>
      </c>
      <c r="AN38" s="8">
        <v>9.8125000000000018E-2</v>
      </c>
      <c r="AO38" s="8">
        <v>0.21133333333333329</v>
      </c>
      <c r="AP38" s="8">
        <v>0.23361702127659573</v>
      </c>
      <c r="AQ38" s="8">
        <v>0.25503985649233335</v>
      </c>
      <c r="AR38" s="8">
        <v>1.03</v>
      </c>
      <c r="AS38" s="8">
        <v>0.32</v>
      </c>
      <c r="AT38" s="8">
        <v>0.7</v>
      </c>
      <c r="AU38" s="8">
        <v>1.03</v>
      </c>
      <c r="AV38" s="8">
        <v>41.666666666666671</v>
      </c>
      <c r="AW38" s="8">
        <v>0.20833333333333334</v>
      </c>
      <c r="AX38">
        <v>0</v>
      </c>
      <c r="AY38">
        <v>12.5</v>
      </c>
      <c r="AZ38">
        <v>12.5</v>
      </c>
      <c r="BA38">
        <v>8.3333333333333321</v>
      </c>
      <c r="BB38" s="8">
        <v>41.666666666666671</v>
      </c>
      <c r="BC38" s="8">
        <v>0.66666666666666663</v>
      </c>
      <c r="BD38" s="8">
        <v>8.3333333333333321</v>
      </c>
      <c r="BE38" s="8">
        <v>0</v>
      </c>
      <c r="BF38" s="8">
        <v>0.375</v>
      </c>
      <c r="BG38" s="8">
        <v>0</v>
      </c>
      <c r="BH38" s="8">
        <v>0.125</v>
      </c>
      <c r="BI38" s="8">
        <v>0.33333333333333331</v>
      </c>
      <c r="BJ38" s="8">
        <v>0.25</v>
      </c>
      <c r="BK38" s="8">
        <v>0</v>
      </c>
      <c r="BL38" s="8">
        <v>0.75</v>
      </c>
      <c r="BM38" s="8">
        <v>0.33333333333333331</v>
      </c>
      <c r="BN38" s="8">
        <v>1.5</v>
      </c>
      <c r="BO38" s="8">
        <v>3</v>
      </c>
      <c r="BP38" s="8">
        <v>0.75</v>
      </c>
      <c r="BQ38" s="8">
        <v>1.75</v>
      </c>
      <c r="BR38" s="8">
        <v>0.75</v>
      </c>
      <c r="BS38" s="8">
        <v>3.5</v>
      </c>
      <c r="BT38" s="8">
        <v>0.5</v>
      </c>
      <c r="BU38" s="8">
        <v>1.5833333333333333</v>
      </c>
      <c r="BV38" s="8">
        <v>12.5</v>
      </c>
      <c r="BW38" s="8">
        <v>70.833333333333343</v>
      </c>
      <c r="BX38" s="8">
        <v>16.666666666666664</v>
      </c>
      <c r="BY38" s="8">
        <v>35.208333333333336</v>
      </c>
      <c r="BZ38" s="8">
        <v>0.75</v>
      </c>
      <c r="CA38" s="8">
        <v>69.498069498069498</v>
      </c>
      <c r="CB38" s="8">
        <v>15.106623846300453</v>
      </c>
      <c r="CC38" s="8">
        <v>30.501930501930502</v>
      </c>
    </row>
    <row r="39" spans="1:81" x14ac:dyDescent="0.25">
      <c r="A39" s="8">
        <v>126</v>
      </c>
      <c r="B39" s="8" t="s">
        <v>431</v>
      </c>
      <c r="C39" s="8">
        <v>154</v>
      </c>
      <c r="D39" s="8">
        <v>2019</v>
      </c>
      <c r="E39" s="8" t="s">
        <v>479</v>
      </c>
      <c r="F39" s="8">
        <v>18.7</v>
      </c>
      <c r="G39" s="8">
        <v>8.1300000000000008</v>
      </c>
      <c r="H39" s="8">
        <v>8.0399999999999991</v>
      </c>
      <c r="I39" s="8">
        <v>150</v>
      </c>
      <c r="J39" s="8">
        <v>1564</v>
      </c>
      <c r="K39" s="8">
        <v>1895</v>
      </c>
      <c r="L39" s="8">
        <v>1590</v>
      </c>
      <c r="M39" s="8">
        <v>5049</v>
      </c>
      <c r="N39" s="8" t="s">
        <v>455</v>
      </c>
      <c r="O39" s="8">
        <v>4.2</v>
      </c>
      <c r="P39" s="8">
        <v>3.0750000000000002</v>
      </c>
      <c r="Q39" s="8">
        <v>3.0124999999999997</v>
      </c>
      <c r="R39" s="8">
        <v>3.4291666666666667</v>
      </c>
      <c r="S39" s="8">
        <v>1.1311706774175481</v>
      </c>
      <c r="T39" s="8">
        <v>0.30071428571428571</v>
      </c>
      <c r="U39" s="8">
        <v>0.22533333333333336</v>
      </c>
      <c r="V39" s="8">
        <v>0.16437500000000002</v>
      </c>
      <c r="W39" s="8">
        <v>0.22711111111111104</v>
      </c>
      <c r="X39" s="8">
        <v>0.16123983015459567</v>
      </c>
      <c r="Y39" s="8">
        <v>0.57999999999999996</v>
      </c>
      <c r="Z39" s="8">
        <v>0.57999999999999996</v>
      </c>
      <c r="AA39" s="8">
        <v>0.4</v>
      </c>
      <c r="AB39" s="8">
        <v>0.57999999999999996</v>
      </c>
      <c r="AC39" s="8">
        <v>15.099070450097852</v>
      </c>
      <c r="AD39" s="8">
        <v>2.2727272727272729</v>
      </c>
      <c r="AE39" s="8">
        <v>22.727272727272727</v>
      </c>
      <c r="AF39" s="8">
        <v>0</v>
      </c>
      <c r="AG39" s="8">
        <v>25</v>
      </c>
      <c r="AH39" s="8">
        <v>6.8181818181818175</v>
      </c>
      <c r="AI39" s="8">
        <v>47.727272727272727</v>
      </c>
      <c r="AJ39" s="8">
        <v>20.454545454545457</v>
      </c>
      <c r="AK39" s="8">
        <v>75</v>
      </c>
      <c r="AL39" s="8">
        <v>47.727272727272727</v>
      </c>
      <c r="AM39" s="8">
        <v>7.8571428571428584E-2</v>
      </c>
      <c r="AN39" s="8">
        <v>3.8666666666666669E-2</v>
      </c>
      <c r="AO39" s="8">
        <v>8.5000000000000006E-2</v>
      </c>
      <c r="AP39" s="8">
        <v>6.7555555555555563E-2</v>
      </c>
      <c r="AQ39" s="8">
        <v>0.11807462115804629</v>
      </c>
      <c r="AR39" s="8">
        <v>0.41</v>
      </c>
      <c r="AS39" s="8">
        <v>0.26</v>
      </c>
      <c r="AT39" s="8">
        <v>0.49</v>
      </c>
      <c r="AU39" s="8">
        <v>0.49</v>
      </c>
      <c r="AV39" s="8">
        <v>20.833333333333336</v>
      </c>
      <c r="AW39" s="8">
        <v>0.125</v>
      </c>
      <c r="AX39">
        <v>62.5</v>
      </c>
      <c r="AY39">
        <v>50</v>
      </c>
      <c r="AZ39">
        <v>37.5</v>
      </c>
      <c r="BA39">
        <v>50</v>
      </c>
      <c r="BB39" s="8">
        <v>50</v>
      </c>
      <c r="BC39" s="8">
        <v>0.75</v>
      </c>
      <c r="BD39" s="8">
        <v>16.666666666666664</v>
      </c>
      <c r="BE39" s="8">
        <v>0.25</v>
      </c>
      <c r="BF39" s="8">
        <v>0</v>
      </c>
      <c r="BG39" s="8">
        <v>0</v>
      </c>
      <c r="BH39" s="8">
        <v>8.3333333333333329E-2</v>
      </c>
      <c r="BI39" s="8">
        <v>0.16666666666666666</v>
      </c>
      <c r="BJ39" s="8">
        <v>0</v>
      </c>
      <c r="BK39" s="8">
        <v>0</v>
      </c>
      <c r="BL39" s="8">
        <v>0</v>
      </c>
      <c r="BM39" s="8">
        <v>0</v>
      </c>
      <c r="BN39" s="8">
        <v>0.75</v>
      </c>
      <c r="BO39" s="8">
        <v>1.5</v>
      </c>
      <c r="BP39" s="8">
        <v>1.25</v>
      </c>
      <c r="BQ39" s="8">
        <v>1.1666666666666667</v>
      </c>
      <c r="BR39" s="8">
        <v>2</v>
      </c>
      <c r="BS39" s="8">
        <v>3</v>
      </c>
      <c r="BT39" s="8">
        <v>1.5</v>
      </c>
      <c r="BU39" s="8">
        <v>2.1666666666666665</v>
      </c>
      <c r="BV39" s="8">
        <v>0</v>
      </c>
      <c r="BW39" s="8">
        <v>95.833333333333343</v>
      </c>
      <c r="BX39" s="8">
        <v>4.1666666666666661</v>
      </c>
      <c r="BY39" s="8">
        <v>33.333333333333336</v>
      </c>
      <c r="BZ39" s="8">
        <v>1.4583333333333333</v>
      </c>
      <c r="CA39" s="8">
        <v>22.575516693163753</v>
      </c>
      <c r="CB39" s="8">
        <v>11.446535410574059</v>
      </c>
      <c r="CC39" s="8">
        <v>77.424483306836251</v>
      </c>
    </row>
    <row r="40" spans="1:81" x14ac:dyDescent="0.25">
      <c r="A40" s="8">
        <v>127</v>
      </c>
      <c r="B40" s="8" t="s">
        <v>431</v>
      </c>
      <c r="C40" s="8">
        <v>157</v>
      </c>
      <c r="D40" s="8">
        <v>2019</v>
      </c>
      <c r="E40" s="8" t="s">
        <v>475</v>
      </c>
      <c r="F40" s="8">
        <v>13.2</v>
      </c>
      <c r="G40" s="8">
        <v>7.35</v>
      </c>
      <c r="H40" s="8">
        <v>10.01</v>
      </c>
      <c r="I40" s="8">
        <v>96</v>
      </c>
      <c r="J40" s="8">
        <v>406</v>
      </c>
      <c r="K40" s="8">
        <v>413</v>
      </c>
      <c r="L40" s="8">
        <v>334</v>
      </c>
      <c r="M40" s="8">
        <v>1153</v>
      </c>
      <c r="N40" s="8" t="s">
        <v>455</v>
      </c>
      <c r="O40" s="8">
        <v>2.7124999999999999</v>
      </c>
      <c r="P40" s="8">
        <v>2.4125000000000001</v>
      </c>
      <c r="Q40" s="8">
        <v>2.2875000000000001</v>
      </c>
      <c r="R40" s="8">
        <v>2.4708333333333332</v>
      </c>
      <c r="S40" s="8">
        <v>0.71230133258740846</v>
      </c>
      <c r="T40" s="8">
        <v>0.14266666666666666</v>
      </c>
      <c r="U40" s="8">
        <v>0.14125000000000001</v>
      </c>
      <c r="V40" s="8">
        <v>0.12250000000000001</v>
      </c>
      <c r="W40" s="8">
        <v>0.1353191489361702</v>
      </c>
      <c r="X40" s="8">
        <v>7.9368460054569961E-2</v>
      </c>
      <c r="Y40" s="8">
        <v>0.34</v>
      </c>
      <c r="Z40" s="8">
        <v>0.42</v>
      </c>
      <c r="AA40" s="8">
        <v>0.32</v>
      </c>
      <c r="AB40" s="8">
        <v>0.42</v>
      </c>
      <c r="AC40" s="8">
        <v>18.259302935010485</v>
      </c>
      <c r="AD40" s="8">
        <v>4.3478260869565215</v>
      </c>
      <c r="AE40" s="8">
        <v>30.434782608695656</v>
      </c>
      <c r="AF40" s="8">
        <v>2.1739130434782608</v>
      </c>
      <c r="AG40" s="8">
        <v>36.956521739130437</v>
      </c>
      <c r="AH40" s="8">
        <v>10.869565217391305</v>
      </c>
      <c r="AI40" s="8">
        <v>52.173913043478258</v>
      </c>
      <c r="AJ40" s="8">
        <v>0</v>
      </c>
      <c r="AK40" s="8">
        <v>63.043478260869563</v>
      </c>
      <c r="AL40" s="8">
        <v>52.173913043478258</v>
      </c>
      <c r="AM40" s="8">
        <v>0.10066666666666668</v>
      </c>
      <c r="AN40" s="8">
        <v>0.11687500000000001</v>
      </c>
      <c r="AO40" s="8">
        <v>0.10312499999999999</v>
      </c>
      <c r="AP40" s="8">
        <v>0.10702127659574469</v>
      </c>
      <c r="AQ40" s="8">
        <v>8.5336033818663601E-2</v>
      </c>
      <c r="AR40" s="8">
        <v>0.22</v>
      </c>
      <c r="AS40" s="8">
        <v>0.39</v>
      </c>
      <c r="AT40" s="8">
        <v>0.21</v>
      </c>
      <c r="AU40" s="8">
        <v>0.39</v>
      </c>
      <c r="AV40" s="8">
        <v>45.833333333333329</v>
      </c>
      <c r="AW40" s="8">
        <v>0.29166666666666669</v>
      </c>
      <c r="AX40">
        <v>12.5</v>
      </c>
      <c r="AY40">
        <v>12.5</v>
      </c>
      <c r="AZ40">
        <v>0</v>
      </c>
      <c r="BA40">
        <v>8.3333333333333321</v>
      </c>
      <c r="BB40" s="8">
        <v>45.833333333333329</v>
      </c>
      <c r="BC40" s="8">
        <v>1.3333333333333333</v>
      </c>
      <c r="BD40" s="8">
        <v>25</v>
      </c>
      <c r="BE40" s="8">
        <v>0.125</v>
      </c>
      <c r="BF40" s="8">
        <v>1.125</v>
      </c>
      <c r="BG40" s="8">
        <v>0</v>
      </c>
      <c r="BH40" s="8">
        <v>0.41666666666666669</v>
      </c>
      <c r="BI40" s="8">
        <v>0.91666666666666663</v>
      </c>
      <c r="BJ40" s="8">
        <v>0.5</v>
      </c>
      <c r="BK40" s="8">
        <v>0.5</v>
      </c>
      <c r="BL40" s="8">
        <v>0.25</v>
      </c>
      <c r="BM40" s="8">
        <v>0.41666666666666669</v>
      </c>
      <c r="BN40" s="8">
        <v>0</v>
      </c>
      <c r="BO40" s="8">
        <v>0</v>
      </c>
      <c r="BP40" s="8">
        <v>0</v>
      </c>
      <c r="BQ40" s="8">
        <v>0</v>
      </c>
      <c r="BR40" s="8">
        <v>0.75</v>
      </c>
      <c r="BS40" s="8">
        <v>0.25</v>
      </c>
      <c r="BT40" s="8">
        <v>0</v>
      </c>
      <c r="BU40" s="8">
        <v>0.33333333333333331</v>
      </c>
      <c r="BV40" s="8">
        <v>4.1666666666666661</v>
      </c>
      <c r="BW40" s="8">
        <v>87.5</v>
      </c>
      <c r="BX40" s="8">
        <v>8.3333333333333321</v>
      </c>
      <c r="BY40" s="8">
        <v>39.166666666666664</v>
      </c>
      <c r="BZ40" s="8">
        <v>1.5</v>
      </c>
      <c r="CA40" s="8">
        <v>2.7777777777777777</v>
      </c>
      <c r="CB40" s="8">
        <v>2.1710578213147764</v>
      </c>
      <c r="CC40" s="8">
        <v>97.222222222222229</v>
      </c>
    </row>
    <row r="41" spans="1:81" x14ac:dyDescent="0.25">
      <c r="A41" s="8">
        <v>128</v>
      </c>
      <c r="B41" s="8" t="s">
        <v>431</v>
      </c>
      <c r="C41" s="8">
        <v>165</v>
      </c>
      <c r="D41" s="8">
        <v>2019</v>
      </c>
      <c r="E41" s="8" t="s">
        <v>481</v>
      </c>
      <c r="F41" s="8">
        <v>16.3</v>
      </c>
      <c r="G41" s="8">
        <v>7.99</v>
      </c>
      <c r="H41" s="8">
        <v>8.93</v>
      </c>
      <c r="I41" s="8">
        <v>150</v>
      </c>
      <c r="J41" s="8">
        <v>3907</v>
      </c>
      <c r="K41" s="8">
        <v>3622</v>
      </c>
      <c r="L41" s="8">
        <v>1609</v>
      </c>
      <c r="M41" s="8">
        <v>9138</v>
      </c>
      <c r="N41" s="8" t="s">
        <v>455</v>
      </c>
      <c r="O41" s="8">
        <v>4.5750000000000002</v>
      </c>
      <c r="P41" s="8">
        <v>5.6437499999999998</v>
      </c>
      <c r="Q41" s="8">
        <v>6.9250000000000007</v>
      </c>
      <c r="R41" s="8">
        <v>5.7145833333333336</v>
      </c>
      <c r="S41" s="8">
        <v>1.590835107916502</v>
      </c>
      <c r="T41" s="8">
        <v>0.32874999999999999</v>
      </c>
      <c r="U41" s="8">
        <v>0.35375000000000001</v>
      </c>
      <c r="V41" s="8">
        <v>0.37437499999999996</v>
      </c>
      <c r="W41" s="8">
        <v>0.35229166666666673</v>
      </c>
      <c r="X41" s="8">
        <v>0.1780776735063056</v>
      </c>
      <c r="Y41" s="8">
        <v>0.74</v>
      </c>
      <c r="Z41" s="8">
        <v>0.88</v>
      </c>
      <c r="AA41" s="8">
        <v>0.74</v>
      </c>
      <c r="AB41" s="8">
        <v>0.88</v>
      </c>
      <c r="AC41" s="8">
        <v>16.221170904790064</v>
      </c>
      <c r="AD41" s="8">
        <v>2.083333333333333</v>
      </c>
      <c r="AE41" s="8">
        <v>8.3333333333333321</v>
      </c>
      <c r="AF41" s="8">
        <v>14.583333333333334</v>
      </c>
      <c r="AG41" s="8">
        <v>25</v>
      </c>
      <c r="AH41" s="8">
        <v>6.25</v>
      </c>
      <c r="AI41" s="8">
        <v>56.25</v>
      </c>
      <c r="AJ41" s="8">
        <v>12.5</v>
      </c>
      <c r="AK41" s="8">
        <v>75</v>
      </c>
      <c r="AL41" s="8">
        <v>56.25</v>
      </c>
      <c r="AM41" s="8">
        <v>0.35187499999999999</v>
      </c>
      <c r="AN41" s="8">
        <v>0.27875</v>
      </c>
      <c r="AO41" s="8">
        <v>0.16875000000000004</v>
      </c>
      <c r="AP41" s="8">
        <v>0.26645833333333341</v>
      </c>
      <c r="AQ41" s="8">
        <v>0.23800133723326569</v>
      </c>
      <c r="AR41" s="8">
        <v>1.04</v>
      </c>
      <c r="AS41" s="8">
        <v>0.6</v>
      </c>
      <c r="AT41" s="8">
        <v>0.74</v>
      </c>
      <c r="AU41" s="8">
        <v>1.04</v>
      </c>
      <c r="AV41" s="8">
        <v>25</v>
      </c>
      <c r="AW41" s="8">
        <v>0.5</v>
      </c>
      <c r="AX41">
        <v>0</v>
      </c>
      <c r="AY41">
        <v>25</v>
      </c>
      <c r="AZ41">
        <v>25</v>
      </c>
      <c r="BA41">
        <v>16.666666666666664</v>
      </c>
      <c r="BB41" s="8">
        <v>50</v>
      </c>
      <c r="BC41" s="8">
        <v>1.6666666666666667</v>
      </c>
      <c r="BD41" s="8">
        <v>58.333333333333336</v>
      </c>
      <c r="BE41" s="8">
        <v>0</v>
      </c>
      <c r="BF41" s="8">
        <v>0</v>
      </c>
      <c r="BG41" s="8">
        <v>0.25</v>
      </c>
      <c r="BH41" s="8">
        <v>8.3333333333333329E-2</v>
      </c>
      <c r="BI41" s="8">
        <v>0.16666666666666666</v>
      </c>
      <c r="BJ41" s="8">
        <v>1</v>
      </c>
      <c r="BK41" s="8">
        <v>0.75</v>
      </c>
      <c r="BL41" s="8">
        <v>0.5</v>
      </c>
      <c r="BM41" s="8">
        <v>0.75</v>
      </c>
      <c r="BN41" s="8">
        <v>0.75</v>
      </c>
      <c r="BO41" s="8">
        <v>0.25</v>
      </c>
      <c r="BP41" s="8">
        <v>0.75</v>
      </c>
      <c r="BQ41" s="8">
        <v>0.58333333333333337</v>
      </c>
      <c r="BR41" s="8">
        <v>1.25</v>
      </c>
      <c r="BS41" s="8">
        <v>0.75</v>
      </c>
      <c r="BT41" s="8">
        <v>1.25</v>
      </c>
      <c r="BU41" s="8">
        <v>1.0833333333333333</v>
      </c>
      <c r="BV41" s="8">
        <v>0</v>
      </c>
      <c r="BW41" s="8">
        <v>95.833333333333343</v>
      </c>
      <c r="BX41" s="8">
        <v>4.1666666666666661</v>
      </c>
      <c r="BY41" s="8">
        <v>37.083333333333336</v>
      </c>
      <c r="BZ41" s="8">
        <v>1.25</v>
      </c>
      <c r="CA41" s="8">
        <v>67.192192192192195</v>
      </c>
      <c r="CB41" s="8">
        <v>12.71928294874199</v>
      </c>
      <c r="CC41" s="8">
        <v>32.807807807807805</v>
      </c>
    </row>
    <row r="42" spans="1:81" x14ac:dyDescent="0.25">
      <c r="A42" s="8">
        <v>129</v>
      </c>
      <c r="B42" s="8" t="s">
        <v>431</v>
      </c>
      <c r="C42" s="8">
        <v>168</v>
      </c>
      <c r="D42" s="8">
        <v>2019</v>
      </c>
      <c r="E42" s="8" t="s">
        <v>469</v>
      </c>
      <c r="F42" s="8">
        <v>13.1</v>
      </c>
      <c r="G42" s="8">
        <v>8.01</v>
      </c>
      <c r="H42" s="8">
        <v>11.81</v>
      </c>
      <c r="I42" s="8">
        <v>150</v>
      </c>
      <c r="J42" s="8">
        <v>1863</v>
      </c>
      <c r="K42" s="8">
        <v>1219</v>
      </c>
      <c r="L42" s="8">
        <v>1780</v>
      </c>
      <c r="M42" s="8">
        <v>4862</v>
      </c>
      <c r="N42" s="8" t="s">
        <v>455</v>
      </c>
      <c r="O42" s="8">
        <v>3.5625</v>
      </c>
      <c r="P42" s="8">
        <v>3.6874999999999996</v>
      </c>
      <c r="Q42" s="8">
        <v>4</v>
      </c>
      <c r="R42" s="8">
        <v>3.7500000000000004</v>
      </c>
      <c r="S42" s="8">
        <v>1.1506142027101245</v>
      </c>
      <c r="T42" s="8">
        <v>0.20500000000000002</v>
      </c>
      <c r="U42" s="8">
        <v>0.32249999999999995</v>
      </c>
      <c r="V42" s="8">
        <v>0.38562500000000005</v>
      </c>
      <c r="W42" s="8">
        <v>0.30869565217391309</v>
      </c>
      <c r="X42" s="8">
        <v>0.17956253872678904</v>
      </c>
      <c r="Y42" s="8">
        <v>0.51</v>
      </c>
      <c r="Z42" s="8">
        <v>0.64</v>
      </c>
      <c r="AA42" s="8">
        <v>1.01</v>
      </c>
      <c r="AB42" s="8">
        <v>1.01</v>
      </c>
      <c r="AC42" s="8">
        <v>12.147887323943662</v>
      </c>
      <c r="AD42" s="8">
        <v>2.2222222222222223</v>
      </c>
      <c r="AE42" s="8">
        <v>17.777777777777779</v>
      </c>
      <c r="AF42" s="8">
        <v>0</v>
      </c>
      <c r="AG42" s="8">
        <v>20</v>
      </c>
      <c r="AH42" s="8">
        <v>13.333333333333334</v>
      </c>
      <c r="AI42" s="8">
        <v>57.777777777777771</v>
      </c>
      <c r="AJ42" s="8">
        <v>8.8888888888888893</v>
      </c>
      <c r="AK42" s="8">
        <v>79.999999999999986</v>
      </c>
      <c r="AL42" s="8">
        <v>57.777777777777771</v>
      </c>
      <c r="AM42" s="8">
        <v>0.20071428571428571</v>
      </c>
      <c r="AN42" s="8">
        <v>0.18375</v>
      </c>
      <c r="AO42" s="8">
        <v>0.16312499999999999</v>
      </c>
      <c r="AP42" s="8">
        <v>0.1817391304347826</v>
      </c>
      <c r="AQ42" s="8">
        <v>0.19127995013506122</v>
      </c>
      <c r="AR42" s="8">
        <v>0.84</v>
      </c>
      <c r="AS42" s="8">
        <v>0.5</v>
      </c>
      <c r="AT42" s="8">
        <v>0.57999999999999996</v>
      </c>
      <c r="AU42" s="8">
        <v>0.84</v>
      </c>
      <c r="AV42" s="8">
        <v>12.5</v>
      </c>
      <c r="AW42" s="8">
        <v>0.54166666666666663</v>
      </c>
      <c r="AX42">
        <v>0</v>
      </c>
      <c r="AY42">
        <v>0</v>
      </c>
      <c r="AZ42">
        <v>37.5</v>
      </c>
      <c r="BA42">
        <v>12.5</v>
      </c>
      <c r="BB42" s="8">
        <v>54.166666666666664</v>
      </c>
      <c r="BC42" s="8">
        <v>1.8</v>
      </c>
      <c r="BD42" s="8">
        <v>33.333333333333329</v>
      </c>
      <c r="BE42" s="8">
        <v>0.5</v>
      </c>
      <c r="BF42" s="8">
        <v>0</v>
      </c>
      <c r="BG42" s="8">
        <v>0.5</v>
      </c>
      <c r="BH42" s="8">
        <v>0.33333333333333331</v>
      </c>
      <c r="BI42" s="8">
        <v>1</v>
      </c>
      <c r="BJ42" s="8">
        <v>2.5</v>
      </c>
      <c r="BK42" s="8">
        <v>1.75</v>
      </c>
      <c r="BL42" s="8">
        <v>1.5</v>
      </c>
      <c r="BM42" s="8">
        <v>1.9166666666666667</v>
      </c>
      <c r="BN42" s="8">
        <v>0.25</v>
      </c>
      <c r="BO42" s="8">
        <v>1</v>
      </c>
      <c r="BP42" s="8">
        <v>1.75</v>
      </c>
      <c r="BQ42" s="8">
        <v>1</v>
      </c>
      <c r="BR42" s="8">
        <v>0.75</v>
      </c>
      <c r="BS42" s="8">
        <v>0</v>
      </c>
      <c r="BT42" s="8">
        <v>0.25</v>
      </c>
      <c r="BU42" s="8">
        <v>0.33333333333333331</v>
      </c>
      <c r="BV42" s="8">
        <v>4.1666666666666661</v>
      </c>
      <c r="BW42" s="8">
        <v>87.5</v>
      </c>
      <c r="BX42" s="8">
        <v>4.1666666666666661</v>
      </c>
      <c r="BY42" s="8">
        <v>33.695652173913047</v>
      </c>
      <c r="BZ42" s="8">
        <v>0.25</v>
      </c>
      <c r="CA42" s="8">
        <v>26.550079491255964</v>
      </c>
      <c r="CB42" s="8">
        <v>11.188388429556058</v>
      </c>
      <c r="CC42" s="8">
        <v>73.449920508744043</v>
      </c>
    </row>
    <row r="43" spans="1:81" x14ac:dyDescent="0.25">
      <c r="A43" s="8">
        <v>130</v>
      </c>
      <c r="B43" s="8" t="s">
        <v>431</v>
      </c>
      <c r="C43" s="8">
        <v>169</v>
      </c>
      <c r="D43" s="8">
        <v>2019</v>
      </c>
      <c r="E43" s="8" t="s">
        <v>463</v>
      </c>
      <c r="F43" s="8">
        <v>12.2</v>
      </c>
      <c r="G43" s="8">
        <v>7.3</v>
      </c>
      <c r="H43" s="8">
        <v>9.82</v>
      </c>
      <c r="I43" s="8">
        <v>50</v>
      </c>
      <c r="J43" s="8">
        <v>381</v>
      </c>
      <c r="K43" s="8">
        <v>340</v>
      </c>
      <c r="L43" s="8">
        <v>361</v>
      </c>
      <c r="M43" s="8">
        <v>1082</v>
      </c>
      <c r="N43" s="8" t="s">
        <v>455</v>
      </c>
      <c r="O43" s="8">
        <v>1.3625</v>
      </c>
      <c r="P43" s="8">
        <v>0.96250000000000002</v>
      </c>
      <c r="Q43" s="8">
        <v>1.125</v>
      </c>
      <c r="R43" s="8">
        <v>1.1499999999999999</v>
      </c>
      <c r="S43" s="8">
        <v>0.2321918247446737</v>
      </c>
      <c r="T43" s="8">
        <v>0.17625000000000002</v>
      </c>
      <c r="U43" s="8">
        <v>0.11874999999999999</v>
      </c>
      <c r="V43" s="8">
        <v>0.13</v>
      </c>
      <c r="W43" s="8">
        <v>0.14166666666666672</v>
      </c>
      <c r="X43" s="8">
        <v>9.0345552411724706E-2</v>
      </c>
      <c r="Y43" s="8">
        <v>0.46</v>
      </c>
      <c r="Z43" s="8">
        <v>0.22</v>
      </c>
      <c r="AA43" s="8">
        <v>0.2</v>
      </c>
      <c r="AB43" s="8">
        <v>0.46</v>
      </c>
      <c r="AC43" s="8">
        <v>8.1176470588235254</v>
      </c>
      <c r="AD43" s="8">
        <v>4.1666666666666661</v>
      </c>
      <c r="AE43" s="8">
        <v>16.666666666666664</v>
      </c>
      <c r="AF43" s="8">
        <v>12.5</v>
      </c>
      <c r="AG43" s="8">
        <v>33.333333333333329</v>
      </c>
      <c r="AH43" s="8">
        <v>8.3333333333333321</v>
      </c>
      <c r="AI43" s="8">
        <v>58.333333333333336</v>
      </c>
      <c r="AJ43" s="8">
        <v>0</v>
      </c>
      <c r="AK43" s="8">
        <v>66.666666666666671</v>
      </c>
      <c r="AL43" s="8">
        <v>58.333333333333336</v>
      </c>
      <c r="AM43" s="8">
        <v>0.37624999999999997</v>
      </c>
      <c r="AN43" s="8">
        <v>0.28749999999999998</v>
      </c>
      <c r="AO43" s="8">
        <v>0.22749999999999998</v>
      </c>
      <c r="AP43" s="8">
        <v>0.29708333333333342</v>
      </c>
      <c r="AQ43" s="8">
        <v>0.19745069096439952</v>
      </c>
      <c r="AR43" s="8">
        <v>0.71</v>
      </c>
      <c r="AS43" s="8">
        <v>0.56000000000000005</v>
      </c>
      <c r="AT43" s="8">
        <v>0.56999999999999995</v>
      </c>
      <c r="AU43" s="8">
        <v>0.71</v>
      </c>
      <c r="AV43" s="8">
        <v>8.3333333333333321</v>
      </c>
      <c r="AW43" s="8">
        <v>0.75</v>
      </c>
      <c r="AX43">
        <v>12.5</v>
      </c>
      <c r="AY43">
        <v>0</v>
      </c>
      <c r="AZ43">
        <v>0</v>
      </c>
      <c r="BA43">
        <v>4.1666666666666661</v>
      </c>
      <c r="BB43" s="8">
        <v>75</v>
      </c>
      <c r="BC43" s="8">
        <v>2.5</v>
      </c>
      <c r="BD43" s="8">
        <v>50</v>
      </c>
      <c r="BE43" s="8">
        <v>0</v>
      </c>
      <c r="BF43" s="8">
        <v>0</v>
      </c>
      <c r="BG43" s="8">
        <v>0</v>
      </c>
      <c r="BH43" s="8">
        <v>0</v>
      </c>
      <c r="BI43" s="8">
        <v>0.45833333333333331</v>
      </c>
      <c r="BJ43" s="8">
        <v>0.75</v>
      </c>
      <c r="BK43" s="8">
        <v>1</v>
      </c>
      <c r="BL43" s="8">
        <v>2.25</v>
      </c>
      <c r="BM43" s="8">
        <v>1.3333333333333333</v>
      </c>
      <c r="BN43" s="8">
        <v>0</v>
      </c>
      <c r="BO43" s="8">
        <v>0</v>
      </c>
      <c r="BP43" s="8">
        <v>0</v>
      </c>
      <c r="BQ43" s="8">
        <v>0</v>
      </c>
      <c r="BR43" s="8">
        <v>1.75</v>
      </c>
      <c r="BS43" s="8">
        <v>1.75</v>
      </c>
      <c r="BT43" s="8">
        <v>1.75</v>
      </c>
      <c r="BU43" s="8">
        <v>1.75</v>
      </c>
      <c r="BV43" s="8">
        <v>0</v>
      </c>
      <c r="BW43" s="8">
        <v>87.5</v>
      </c>
      <c r="BX43" s="8">
        <v>12.5</v>
      </c>
      <c r="BY43" s="8">
        <v>39.666666666666664</v>
      </c>
      <c r="BZ43" s="8">
        <v>8.3333333333333329E-2</v>
      </c>
      <c r="CA43" s="8">
        <v>97.072072072072075</v>
      </c>
      <c r="CB43" s="8">
        <v>3.7527767497325675</v>
      </c>
      <c r="CC43" s="8">
        <v>2.9279279279279251</v>
      </c>
    </row>
    <row r="44" spans="1:81" x14ac:dyDescent="0.25">
      <c r="A44" s="8">
        <v>131</v>
      </c>
      <c r="B44" s="8" t="s">
        <v>431</v>
      </c>
      <c r="C44" s="8">
        <v>173</v>
      </c>
      <c r="D44" s="8">
        <v>2019</v>
      </c>
      <c r="E44" s="8" t="s">
        <v>482</v>
      </c>
      <c r="F44" s="8">
        <v>12.2</v>
      </c>
      <c r="G44" s="8">
        <v>8.4499999999999993</v>
      </c>
      <c r="H44" s="8">
        <v>9.7899999999999991</v>
      </c>
      <c r="I44" s="8">
        <v>90</v>
      </c>
      <c r="J44" s="8">
        <v>1246</v>
      </c>
      <c r="K44" s="8">
        <v>1081</v>
      </c>
      <c r="L44" s="8">
        <v>1252</v>
      </c>
      <c r="M44" s="8">
        <v>3579</v>
      </c>
      <c r="N44" s="8" t="s">
        <v>455</v>
      </c>
      <c r="O44" s="8">
        <v>2.15</v>
      </c>
      <c r="P44" s="8">
        <v>1.8624999999999998</v>
      </c>
      <c r="Q44" s="8">
        <v>2.1500000000000004</v>
      </c>
      <c r="R44" s="8">
        <v>2.0541666666666667</v>
      </c>
      <c r="S44" s="8">
        <v>0.388955308337678</v>
      </c>
      <c r="T44" s="8">
        <v>0.34374999999999994</v>
      </c>
      <c r="U44" s="8">
        <v>0.24312500000000004</v>
      </c>
      <c r="V44" s="8">
        <v>0.31</v>
      </c>
      <c r="W44" s="8">
        <v>0.29895833333333338</v>
      </c>
      <c r="X44" s="8">
        <v>0.11168419731133841</v>
      </c>
      <c r="Y44" s="8">
        <v>0.56000000000000005</v>
      </c>
      <c r="Z44" s="8">
        <v>0.46</v>
      </c>
      <c r="AA44" s="8">
        <v>0.47</v>
      </c>
      <c r="AB44" s="8">
        <v>0.56000000000000005</v>
      </c>
      <c r="AC44" s="8">
        <v>6.8710801393728209</v>
      </c>
      <c r="AD44" s="8">
        <v>25.531914893617021</v>
      </c>
      <c r="AE44" s="8">
        <v>29.787234042553191</v>
      </c>
      <c r="AF44" s="8">
        <v>4.2553191489361701</v>
      </c>
      <c r="AG44" s="8">
        <v>59.574468085106375</v>
      </c>
      <c r="AH44" s="8">
        <v>4.2553191489361701</v>
      </c>
      <c r="AI44" s="8">
        <v>36.170212765957451</v>
      </c>
      <c r="AJ44" s="8">
        <v>0</v>
      </c>
      <c r="AK44" s="8">
        <v>40.425531914893625</v>
      </c>
      <c r="AL44" s="8">
        <v>36.170212765957451</v>
      </c>
      <c r="AM44" s="8">
        <v>0.30125000000000002</v>
      </c>
      <c r="AN44" s="8">
        <v>0.33125000000000004</v>
      </c>
      <c r="AO44" s="8">
        <v>0.23000000000000004</v>
      </c>
      <c r="AP44" s="8">
        <v>0.28749999999999998</v>
      </c>
      <c r="AQ44" s="8">
        <v>0.15290798234176584</v>
      </c>
      <c r="AR44" s="8">
        <v>0.7</v>
      </c>
      <c r="AS44" s="8">
        <v>0.63</v>
      </c>
      <c r="AT44" s="8">
        <v>0.56000000000000005</v>
      </c>
      <c r="AU44" s="8">
        <v>0.7</v>
      </c>
      <c r="AV44" s="8">
        <v>8.3333333333333321</v>
      </c>
      <c r="AW44" s="8">
        <v>0.66666666666666663</v>
      </c>
      <c r="AX44">
        <v>12.5</v>
      </c>
      <c r="AY44">
        <v>0</v>
      </c>
      <c r="AZ44">
        <v>12.5</v>
      </c>
      <c r="BA44">
        <v>8.3333333333333321</v>
      </c>
      <c r="BB44" s="8">
        <v>66.666666666666657</v>
      </c>
      <c r="BC44" s="8">
        <v>2.25</v>
      </c>
      <c r="BD44" s="8">
        <v>41.666666666666671</v>
      </c>
      <c r="BE44" s="8">
        <v>0</v>
      </c>
      <c r="BF44" s="8">
        <v>0.375</v>
      </c>
      <c r="BG44" s="8">
        <v>0.125</v>
      </c>
      <c r="BH44" s="8">
        <v>0.16666666666666666</v>
      </c>
      <c r="BI44" s="8">
        <v>0.875</v>
      </c>
      <c r="BJ44" s="8">
        <v>2.5</v>
      </c>
      <c r="BK44" s="8">
        <v>1.5</v>
      </c>
      <c r="BL44" s="8">
        <v>0.75</v>
      </c>
      <c r="BM44" s="8">
        <v>1.5833333333333333</v>
      </c>
      <c r="BN44" s="8">
        <v>0</v>
      </c>
      <c r="BO44" s="8">
        <v>0</v>
      </c>
      <c r="BP44" s="8">
        <v>0</v>
      </c>
      <c r="BQ44" s="8">
        <v>0</v>
      </c>
      <c r="BR44" s="8">
        <v>1.75</v>
      </c>
      <c r="BS44" s="8">
        <v>0.5</v>
      </c>
      <c r="BT44" s="8">
        <v>0.66666666666666663</v>
      </c>
      <c r="BU44" s="8">
        <v>1</v>
      </c>
      <c r="BV44" s="8">
        <v>4.1666666666666661</v>
      </c>
      <c r="BW44" s="8">
        <v>54.166666666666664</v>
      </c>
      <c r="BX44" s="8">
        <v>41.666666666666671</v>
      </c>
      <c r="BY44" s="8">
        <v>52.916666666666664</v>
      </c>
      <c r="BZ44" s="8">
        <v>1.125</v>
      </c>
      <c r="CA44" s="8">
        <v>64.339339339339347</v>
      </c>
      <c r="CB44" s="8">
        <v>12.830364529827436</v>
      </c>
      <c r="CC44" s="8">
        <v>35.660660660660653</v>
      </c>
    </row>
    <row r="45" spans="1:81" x14ac:dyDescent="0.25">
      <c r="A45" s="8">
        <v>132</v>
      </c>
      <c r="B45" s="8" t="s">
        <v>431</v>
      </c>
      <c r="C45" s="8">
        <v>177</v>
      </c>
      <c r="D45" s="8">
        <v>2019</v>
      </c>
      <c r="E45" s="8" t="s">
        <v>463</v>
      </c>
      <c r="F45" s="8">
        <v>17.25</v>
      </c>
      <c r="G45" s="8">
        <v>7.4</v>
      </c>
      <c r="H45" s="8">
        <v>8.31</v>
      </c>
      <c r="I45" s="8">
        <v>50</v>
      </c>
      <c r="J45" s="8">
        <v>299</v>
      </c>
      <c r="K45" s="8">
        <v>332</v>
      </c>
      <c r="L45" s="8">
        <v>471</v>
      </c>
      <c r="M45" s="8">
        <v>1102</v>
      </c>
      <c r="N45" s="8" t="s">
        <v>455</v>
      </c>
      <c r="O45" s="8">
        <v>1.1125</v>
      </c>
      <c r="P45" s="8">
        <v>0.86249999999999993</v>
      </c>
      <c r="Q45" s="8">
        <v>1.0625</v>
      </c>
      <c r="R45" s="8">
        <v>1.0125000000000002</v>
      </c>
      <c r="S45" s="8">
        <v>0.33141659059518885</v>
      </c>
      <c r="T45" s="8">
        <v>0.12</v>
      </c>
      <c r="U45" s="8">
        <v>0.125</v>
      </c>
      <c r="V45" s="8">
        <v>0.14624999999999999</v>
      </c>
      <c r="W45" s="8">
        <v>0.13041666666666668</v>
      </c>
      <c r="X45" s="8">
        <v>4.4767920061877617E-2</v>
      </c>
      <c r="Y45" s="8">
        <v>0.24</v>
      </c>
      <c r="Z45" s="8">
        <v>0.18</v>
      </c>
      <c r="AA45" s="8">
        <v>0.21</v>
      </c>
      <c r="AB45" s="8">
        <v>0.24</v>
      </c>
      <c r="AC45" s="8">
        <v>7.7635782747603841</v>
      </c>
      <c r="AD45" s="8">
        <v>8.695652173913043</v>
      </c>
      <c r="AE45" s="8">
        <v>13.043478260869565</v>
      </c>
      <c r="AF45" s="8">
        <v>0</v>
      </c>
      <c r="AG45" s="8">
        <v>21.739130434782609</v>
      </c>
      <c r="AH45" s="8">
        <v>43.478260869565219</v>
      </c>
      <c r="AI45" s="8">
        <v>30.434782608695656</v>
      </c>
      <c r="AJ45" s="8">
        <v>4.3478260869565215</v>
      </c>
      <c r="AK45" s="8">
        <v>78.260869565217391</v>
      </c>
      <c r="AL45" s="8">
        <v>43.478260869565219</v>
      </c>
      <c r="AM45" s="8">
        <v>0.29625000000000001</v>
      </c>
      <c r="AN45" s="8">
        <v>0.3125</v>
      </c>
      <c r="AO45" s="8">
        <v>0.3175</v>
      </c>
      <c r="AP45" s="8">
        <v>0.30875000000000002</v>
      </c>
      <c r="AQ45" s="8">
        <v>8.578600777769517E-2</v>
      </c>
      <c r="AR45" s="8">
        <v>0.43</v>
      </c>
      <c r="AS45" s="8">
        <v>0.42</v>
      </c>
      <c r="AT45" s="8">
        <v>0.45</v>
      </c>
      <c r="AU45" s="8">
        <v>0.45</v>
      </c>
      <c r="AV45" s="8">
        <v>29.166666666666668</v>
      </c>
      <c r="AW45" s="8">
        <v>0.625</v>
      </c>
      <c r="AX45">
        <v>0</v>
      </c>
      <c r="AY45">
        <v>0</v>
      </c>
      <c r="AZ45">
        <v>0</v>
      </c>
      <c r="BA45">
        <v>0</v>
      </c>
      <c r="BB45" s="8">
        <v>62.5</v>
      </c>
      <c r="BC45" s="8">
        <v>2</v>
      </c>
      <c r="BD45" s="8">
        <v>25</v>
      </c>
      <c r="BE45" s="8">
        <v>0</v>
      </c>
      <c r="BF45" s="8">
        <v>0</v>
      </c>
      <c r="BG45" s="8">
        <v>0</v>
      </c>
      <c r="BH45" s="8">
        <v>0</v>
      </c>
      <c r="BI45" s="8">
        <v>8.3333333333333329E-2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1.75</v>
      </c>
      <c r="BQ45" s="8">
        <v>0.58333333333333337</v>
      </c>
      <c r="BR45" s="8">
        <v>0</v>
      </c>
      <c r="BS45" s="8">
        <v>0</v>
      </c>
      <c r="BT45" s="8">
        <v>0</v>
      </c>
      <c r="BU45" s="8">
        <v>0</v>
      </c>
      <c r="BV45" s="8">
        <v>4.1666666666666661</v>
      </c>
      <c r="BW45" s="8">
        <v>79.166666666666657</v>
      </c>
      <c r="BX45" s="8">
        <v>16.666666666666664</v>
      </c>
      <c r="BY45" s="8">
        <v>42.291666666666664</v>
      </c>
      <c r="BZ45" s="8">
        <v>0.625</v>
      </c>
      <c r="CA45" s="8">
        <v>88.513513513513516</v>
      </c>
      <c r="CB45" s="8">
        <v>10.532417489912664</v>
      </c>
      <c r="CC45" s="8">
        <v>11.486486486486484</v>
      </c>
    </row>
    <row r="46" spans="1:81" x14ac:dyDescent="0.25">
      <c r="A46" s="8">
        <v>133</v>
      </c>
      <c r="B46" s="8" t="s">
        <v>431</v>
      </c>
      <c r="C46" s="8">
        <v>189</v>
      </c>
      <c r="D46" s="8">
        <v>2019</v>
      </c>
      <c r="E46" s="8" t="s">
        <v>483</v>
      </c>
      <c r="F46" s="8">
        <v>11.3</v>
      </c>
      <c r="G46" s="8">
        <v>7.68</v>
      </c>
      <c r="H46" s="8">
        <v>9.9700000000000006</v>
      </c>
      <c r="I46" s="8">
        <v>80</v>
      </c>
      <c r="J46" s="8">
        <v>609</v>
      </c>
      <c r="K46" s="8">
        <v>597</v>
      </c>
      <c r="L46" s="8">
        <v>487</v>
      </c>
      <c r="M46" s="8">
        <v>1693</v>
      </c>
      <c r="N46" s="8" t="s">
        <v>455</v>
      </c>
      <c r="O46" s="8">
        <v>2.0874999999999999</v>
      </c>
      <c r="P46" s="8">
        <v>1.4124999999999999</v>
      </c>
      <c r="Q46" s="8">
        <v>3.0874999999999999</v>
      </c>
      <c r="R46" s="8">
        <v>2.1958333333333333</v>
      </c>
      <c r="S46" s="8">
        <v>0.82724223184320522</v>
      </c>
      <c r="T46" s="8">
        <v>0.215</v>
      </c>
      <c r="U46" s="8">
        <v>0.19428571428571431</v>
      </c>
      <c r="V46" s="8">
        <v>0.11687500000000002</v>
      </c>
      <c r="W46" s="8">
        <v>0.17456521739130434</v>
      </c>
      <c r="X46" s="8">
        <v>8.8561504597756066E-2</v>
      </c>
      <c r="Y46" s="8">
        <v>0.46</v>
      </c>
      <c r="Z46" s="8">
        <v>0.3</v>
      </c>
      <c r="AA46" s="8">
        <v>0.28000000000000003</v>
      </c>
      <c r="AB46" s="8">
        <v>0.46</v>
      </c>
      <c r="AC46" s="8">
        <v>12.57887090078871</v>
      </c>
      <c r="AD46" s="8">
        <v>10.869565217391305</v>
      </c>
      <c r="AE46" s="8">
        <v>50</v>
      </c>
      <c r="AF46" s="8">
        <v>0</v>
      </c>
      <c r="AG46" s="8">
        <v>60.869565217391305</v>
      </c>
      <c r="AH46" s="8">
        <v>2.1739130434782608</v>
      </c>
      <c r="AI46" s="8">
        <v>36.95652173913043</v>
      </c>
      <c r="AJ46" s="8">
        <v>0</v>
      </c>
      <c r="AK46" s="8">
        <v>39.130434782608688</v>
      </c>
      <c r="AL46" s="8">
        <v>50</v>
      </c>
      <c r="AM46" s="8">
        <v>0.255</v>
      </c>
      <c r="AN46" s="8">
        <v>0.24714285714285714</v>
      </c>
      <c r="AO46" s="8">
        <v>0.21374999999999997</v>
      </c>
      <c r="AP46" s="8">
        <v>0.23826086956521736</v>
      </c>
      <c r="AQ46" s="8">
        <v>0.16724306127876792</v>
      </c>
      <c r="AR46" s="8">
        <v>0.95</v>
      </c>
      <c r="AS46" s="8">
        <v>0.41</v>
      </c>
      <c r="AT46" s="8">
        <v>0.64</v>
      </c>
      <c r="AU46" s="8">
        <v>0.95</v>
      </c>
      <c r="AV46" s="8">
        <v>30.434782608695656</v>
      </c>
      <c r="AW46" s="8">
        <v>0.60869565217391308</v>
      </c>
      <c r="AX46">
        <v>12.5</v>
      </c>
      <c r="AY46">
        <v>0</v>
      </c>
      <c r="AZ46">
        <v>0</v>
      </c>
      <c r="BA46">
        <v>4.1666666666666661</v>
      </c>
      <c r="BB46" s="8">
        <v>60.869565217391312</v>
      </c>
      <c r="BC46" s="8">
        <v>2.8333333333333335</v>
      </c>
      <c r="BD46" s="8">
        <v>75</v>
      </c>
      <c r="BE46" s="8">
        <v>1.25</v>
      </c>
      <c r="BF46" s="8">
        <v>0.125</v>
      </c>
      <c r="BG46" s="8">
        <v>0</v>
      </c>
      <c r="BH46" s="8">
        <v>0.45833333333333331</v>
      </c>
      <c r="BI46" s="8">
        <v>1.0833333333333333</v>
      </c>
      <c r="BJ46" s="8">
        <v>1</v>
      </c>
      <c r="BK46" s="8">
        <v>0.75</v>
      </c>
      <c r="BL46" s="8">
        <v>0.75</v>
      </c>
      <c r="BM46" s="8">
        <v>0.83333333333333337</v>
      </c>
      <c r="BN46" s="8">
        <v>0</v>
      </c>
      <c r="BO46" s="8">
        <v>0</v>
      </c>
      <c r="BP46" s="8">
        <v>0</v>
      </c>
      <c r="BQ46" s="8">
        <v>0</v>
      </c>
      <c r="BR46" s="8">
        <v>0.25</v>
      </c>
      <c r="BS46" s="8">
        <v>0</v>
      </c>
      <c r="BT46" s="8">
        <v>0.5</v>
      </c>
      <c r="BU46" s="8">
        <v>0.25</v>
      </c>
      <c r="BV46" s="8">
        <v>4.1666666666666661</v>
      </c>
      <c r="BW46" s="8">
        <v>87.5</v>
      </c>
      <c r="BX46" s="8">
        <v>8.3333333333333321</v>
      </c>
      <c r="BY46" s="8">
        <v>37.916666666666664</v>
      </c>
      <c r="BZ46" s="8">
        <v>2.0833333333333335</v>
      </c>
      <c r="CA46" s="8">
        <v>31.156156156156158</v>
      </c>
      <c r="CB46" s="8">
        <v>11.879120003749945</v>
      </c>
      <c r="CC46" s="8">
        <v>68.843843843843842</v>
      </c>
    </row>
    <row r="47" spans="1:81" x14ac:dyDescent="0.25">
      <c r="A47" s="8">
        <v>134</v>
      </c>
      <c r="B47" s="8" t="s">
        <v>431</v>
      </c>
      <c r="C47" s="8">
        <v>190</v>
      </c>
      <c r="D47" s="8">
        <v>2019</v>
      </c>
      <c r="E47" s="8" t="s">
        <v>461</v>
      </c>
      <c r="F47" s="8">
        <v>12</v>
      </c>
      <c r="G47" s="8">
        <v>8.35</v>
      </c>
      <c r="H47" s="8">
        <v>10.17</v>
      </c>
      <c r="I47" s="8">
        <v>84</v>
      </c>
      <c r="J47" s="8">
        <v>667</v>
      </c>
      <c r="K47" s="8">
        <v>620</v>
      </c>
      <c r="L47" s="8">
        <v>1008</v>
      </c>
      <c r="M47" s="8">
        <v>2295</v>
      </c>
      <c r="N47" s="8" t="s">
        <v>455</v>
      </c>
      <c r="O47" s="8">
        <v>2.6062500000000002</v>
      </c>
      <c r="P47" s="8">
        <v>2.7562499999999996</v>
      </c>
      <c r="Q47" s="8">
        <v>2.8125</v>
      </c>
      <c r="R47" s="8">
        <v>2.7250000000000001</v>
      </c>
      <c r="S47" s="8">
        <v>0.63827212405667832</v>
      </c>
      <c r="T47" s="8">
        <v>0.27124999999999999</v>
      </c>
      <c r="U47" s="8">
        <v>0.24812500000000004</v>
      </c>
      <c r="V47" s="8">
        <v>0.31375000000000003</v>
      </c>
      <c r="W47" s="8">
        <v>0.27770833333333339</v>
      </c>
      <c r="X47" s="8">
        <v>0.13189679368505164</v>
      </c>
      <c r="Y47" s="8">
        <v>0.6</v>
      </c>
      <c r="Z47" s="8">
        <v>0.55000000000000004</v>
      </c>
      <c r="AA47" s="8">
        <v>0.54</v>
      </c>
      <c r="AB47" s="8">
        <v>0.6</v>
      </c>
      <c r="AC47" s="8">
        <v>9.8124531132783179</v>
      </c>
      <c r="AD47" s="8">
        <v>25.531914893617021</v>
      </c>
      <c r="AE47" s="8">
        <v>2.1276595744680851</v>
      </c>
      <c r="AF47" s="8">
        <v>12.76595744680851</v>
      </c>
      <c r="AG47" s="8">
        <v>40.425531914893611</v>
      </c>
      <c r="AH47" s="8">
        <v>10.638297872340425</v>
      </c>
      <c r="AI47" s="8">
        <v>44.680851063829785</v>
      </c>
      <c r="AJ47" s="8">
        <v>4.2553191489361701</v>
      </c>
      <c r="AK47" s="8">
        <v>59.574468085106375</v>
      </c>
      <c r="AL47" s="8">
        <v>44.680851063829785</v>
      </c>
      <c r="AM47" s="8">
        <v>0.31250000000000006</v>
      </c>
      <c r="AN47" s="8">
        <v>0.31937499999999996</v>
      </c>
      <c r="AO47" s="8">
        <v>0.20625000000000004</v>
      </c>
      <c r="AP47" s="8">
        <v>0.27937499999999998</v>
      </c>
      <c r="AQ47" s="8">
        <v>0.2177682376269528</v>
      </c>
      <c r="AR47" s="8">
        <v>0.67</v>
      </c>
      <c r="AS47" s="8">
        <v>0.77</v>
      </c>
      <c r="AT47" s="8">
        <v>0.44</v>
      </c>
      <c r="AU47" s="8">
        <v>0.77</v>
      </c>
      <c r="AV47" s="8">
        <v>37.5</v>
      </c>
      <c r="AW47" s="8">
        <v>0.45833333333333331</v>
      </c>
      <c r="AX47">
        <v>0</v>
      </c>
      <c r="AY47">
        <v>0</v>
      </c>
      <c r="AZ47">
        <v>12.5</v>
      </c>
      <c r="BA47">
        <v>4.1666666666666661</v>
      </c>
      <c r="BB47" s="8">
        <v>45.833333333333329</v>
      </c>
      <c r="BC47" s="8">
        <v>1.4285714285714286</v>
      </c>
      <c r="BD47" s="8">
        <v>8.3333333333333321</v>
      </c>
      <c r="BE47" s="8">
        <v>0</v>
      </c>
      <c r="BF47" s="8">
        <v>0</v>
      </c>
      <c r="BG47" s="8">
        <v>0.25</v>
      </c>
      <c r="BH47" s="8">
        <v>8.3333333333333329E-2</v>
      </c>
      <c r="BI47" s="8">
        <v>0.95833333333333337</v>
      </c>
      <c r="BJ47" s="8">
        <v>0.5</v>
      </c>
      <c r="BK47" s="8">
        <v>0</v>
      </c>
      <c r="BL47" s="8">
        <v>0.25</v>
      </c>
      <c r="BM47" s="8">
        <v>0.25</v>
      </c>
      <c r="BN47" s="8">
        <v>1.25</v>
      </c>
      <c r="BO47" s="8">
        <v>0.25</v>
      </c>
      <c r="BP47" s="8">
        <v>1</v>
      </c>
      <c r="BQ47" s="8">
        <v>0.83333333333333337</v>
      </c>
      <c r="BR47" s="8">
        <v>0.25</v>
      </c>
      <c r="BS47" s="8">
        <v>1</v>
      </c>
      <c r="BT47" s="8">
        <v>1</v>
      </c>
      <c r="BU47" s="8">
        <v>0.75</v>
      </c>
      <c r="BV47" s="8">
        <v>0</v>
      </c>
      <c r="BW47" s="8">
        <v>83.333333333333343</v>
      </c>
      <c r="BX47" s="8">
        <v>16.666666666666664</v>
      </c>
      <c r="BY47" s="8">
        <v>41.041666666666664</v>
      </c>
      <c r="BZ47" s="8">
        <v>1.125</v>
      </c>
      <c r="CA47" s="8">
        <v>10.51051051051051</v>
      </c>
      <c r="CB47" s="8">
        <v>7.3476051600029235</v>
      </c>
      <c r="CC47" s="8">
        <v>89.489489489489486</v>
      </c>
    </row>
    <row r="48" spans="1:81" x14ac:dyDescent="0.25">
      <c r="A48" s="8">
        <v>135</v>
      </c>
      <c r="B48" s="8" t="s">
        <v>454</v>
      </c>
      <c r="C48" s="8">
        <v>8</v>
      </c>
      <c r="D48" s="8">
        <v>2019</v>
      </c>
      <c r="E48" s="8" t="s">
        <v>484</v>
      </c>
      <c r="F48" s="8">
        <v>14.6</v>
      </c>
      <c r="G48" s="8">
        <v>8.75</v>
      </c>
      <c r="H48" s="8">
        <v>9.9600000000000009</v>
      </c>
      <c r="I48" s="8">
        <v>100</v>
      </c>
      <c r="J48" s="8">
        <v>1271</v>
      </c>
      <c r="K48" s="8">
        <v>911</v>
      </c>
      <c r="L48" s="8">
        <v>1213</v>
      </c>
      <c r="M48" s="8">
        <v>3395</v>
      </c>
      <c r="N48" s="8" t="s">
        <v>455</v>
      </c>
      <c r="O48" s="8">
        <v>3.6374999999999997</v>
      </c>
      <c r="P48" s="8">
        <v>3.4624999999999999</v>
      </c>
      <c r="Q48" s="8">
        <v>2.5874999999999999</v>
      </c>
      <c r="R48" s="8">
        <v>3.2291666666666665</v>
      </c>
      <c r="S48" s="8">
        <v>1.2160088553262609</v>
      </c>
      <c r="T48" s="8">
        <v>0.16125</v>
      </c>
      <c r="U48" s="8">
        <v>0.17499999999999999</v>
      </c>
      <c r="V48" s="8">
        <v>0.15875000000000003</v>
      </c>
      <c r="W48" s="8">
        <v>0.16456521739130436</v>
      </c>
      <c r="X48" s="8">
        <v>7.1824060398823983E-2</v>
      </c>
      <c r="Y48" s="8">
        <v>0.3</v>
      </c>
      <c r="Z48" s="8">
        <v>0.32</v>
      </c>
      <c r="AA48" s="8">
        <v>0.3</v>
      </c>
      <c r="AB48" s="8">
        <v>0.32</v>
      </c>
      <c r="AC48" s="8">
        <v>19.622413033905765</v>
      </c>
      <c r="AD48" s="8">
        <v>2.1739130434782608</v>
      </c>
      <c r="AE48" s="8">
        <v>0</v>
      </c>
      <c r="AF48" s="8">
        <v>2.1739130434782608</v>
      </c>
      <c r="AG48" s="8">
        <v>4.3478260869565215</v>
      </c>
      <c r="AH48" s="8">
        <v>13.043478260869565</v>
      </c>
      <c r="AI48" s="8">
        <v>71.739130434782609</v>
      </c>
      <c r="AJ48" s="8">
        <v>10.869565217391305</v>
      </c>
      <c r="AK48" s="8">
        <v>95.65217391304347</v>
      </c>
      <c r="AL48" s="8">
        <v>71.739130434782609</v>
      </c>
      <c r="AM48" s="8">
        <v>0.34625</v>
      </c>
      <c r="AN48" s="8">
        <v>0.37</v>
      </c>
      <c r="AO48" s="8">
        <v>0.55875000000000008</v>
      </c>
      <c r="AP48" s="8">
        <v>0.42739130434782607</v>
      </c>
      <c r="AQ48" s="8">
        <v>0.314617473433012</v>
      </c>
      <c r="AR48" s="8">
        <v>0.95</v>
      </c>
      <c r="AS48" s="8">
        <v>1.02</v>
      </c>
      <c r="AT48" s="8">
        <v>1.52</v>
      </c>
      <c r="AU48" s="8">
        <v>1.52</v>
      </c>
      <c r="AV48" s="8">
        <v>45.833333333333329</v>
      </c>
      <c r="AW48" s="8">
        <v>0.54166666666666663</v>
      </c>
      <c r="AX48">
        <v>0</v>
      </c>
      <c r="AY48">
        <v>0</v>
      </c>
      <c r="AZ48">
        <v>0</v>
      </c>
      <c r="BA48">
        <v>0</v>
      </c>
      <c r="BB48" s="8">
        <v>54.166666666666664</v>
      </c>
      <c r="BC48" s="8">
        <v>1.1000000000000001</v>
      </c>
      <c r="BD48" s="8">
        <v>16.666666666666664</v>
      </c>
      <c r="BE48" s="8">
        <v>0.25</v>
      </c>
      <c r="BF48" s="8">
        <v>0.75</v>
      </c>
      <c r="BG48" s="8">
        <v>0</v>
      </c>
      <c r="BH48" s="8">
        <v>0.33333333333333331</v>
      </c>
      <c r="BI48" s="8">
        <v>0.79166666666666663</v>
      </c>
      <c r="BJ48" s="8">
        <v>0.25</v>
      </c>
      <c r="BK48" s="8">
        <v>0.5</v>
      </c>
      <c r="BL48" s="8">
        <v>0</v>
      </c>
      <c r="BM48" s="8">
        <v>0.25</v>
      </c>
      <c r="BN48" s="8">
        <v>1.75</v>
      </c>
      <c r="BO48" s="8">
        <v>1.25</v>
      </c>
      <c r="BP48" s="8">
        <v>1.25</v>
      </c>
      <c r="BQ48" s="8">
        <v>1.4166666666666667</v>
      </c>
      <c r="BR48" s="8">
        <v>0</v>
      </c>
      <c r="BS48" s="8">
        <v>1</v>
      </c>
      <c r="BT48" s="8">
        <v>0.75</v>
      </c>
      <c r="BU48" s="8">
        <v>0.58333333333333337</v>
      </c>
      <c r="BV48" s="8">
        <v>12.5</v>
      </c>
      <c r="BW48" s="8">
        <v>79.166666666666657</v>
      </c>
      <c r="BX48" s="8">
        <v>8.3333333333333321</v>
      </c>
      <c r="BY48" s="8">
        <v>35.833333333333336</v>
      </c>
      <c r="BZ48" s="8">
        <v>1.9583333333333333</v>
      </c>
      <c r="CA48" s="8">
        <v>0.60060060060060061</v>
      </c>
      <c r="CB48" s="8">
        <v>0.48468611999997985</v>
      </c>
      <c r="CC48" s="8">
        <v>99.3993993993994</v>
      </c>
    </row>
    <row r="49" spans="1:81" x14ac:dyDescent="0.25">
      <c r="A49" s="8">
        <v>136</v>
      </c>
      <c r="B49" s="8" t="s">
        <v>454</v>
      </c>
      <c r="C49" s="8">
        <v>9</v>
      </c>
      <c r="D49" s="8">
        <v>2019</v>
      </c>
      <c r="E49" s="8" t="s">
        <v>485</v>
      </c>
      <c r="F49" s="8">
        <v>18.600000000000001</v>
      </c>
      <c r="G49" s="8">
        <v>7.95</v>
      </c>
      <c r="H49" s="8">
        <v>11.77</v>
      </c>
      <c r="I49" s="8">
        <v>62</v>
      </c>
      <c r="J49" s="8">
        <v>859</v>
      </c>
      <c r="K49" s="8">
        <v>837</v>
      </c>
      <c r="L49" s="8">
        <v>471</v>
      </c>
      <c r="M49" s="8">
        <v>2167</v>
      </c>
      <c r="N49" s="8" t="s">
        <v>455</v>
      </c>
      <c r="O49" s="8">
        <v>2.4499999999999997</v>
      </c>
      <c r="P49" s="8">
        <v>1.5875000000000001</v>
      </c>
      <c r="Q49" s="8">
        <v>2.2062499999999998</v>
      </c>
      <c r="R49" s="8">
        <v>2.0812499999999998</v>
      </c>
      <c r="S49" s="8">
        <v>0.76638798495165716</v>
      </c>
      <c r="T49" s="8">
        <v>0.16625000000000001</v>
      </c>
      <c r="U49" s="8">
        <v>0.21833333333333335</v>
      </c>
      <c r="V49" s="8">
        <v>1.3828571428571426</v>
      </c>
      <c r="W49" s="8">
        <v>0.58666666666666656</v>
      </c>
      <c r="X49" s="8">
        <v>2.4414176875748357</v>
      </c>
      <c r="Y49" s="8">
        <v>0.52</v>
      </c>
      <c r="Z49" s="8">
        <v>0.4</v>
      </c>
      <c r="AA49" s="8">
        <v>16</v>
      </c>
      <c r="AB49" s="8">
        <v>16</v>
      </c>
      <c r="AC49" s="8">
        <v>3.5475852272727275</v>
      </c>
      <c r="AD49" s="8">
        <v>2.4390243902439024</v>
      </c>
      <c r="AE49" s="8">
        <v>17.073170731707318</v>
      </c>
      <c r="AF49" s="8">
        <v>4.8780487804878048</v>
      </c>
      <c r="AG49" s="8">
        <v>24.390243902439025</v>
      </c>
      <c r="AH49" s="8">
        <v>17.073170731707318</v>
      </c>
      <c r="AI49" s="8">
        <v>39.024390243902438</v>
      </c>
      <c r="AJ49" s="8">
        <v>19.512195121951219</v>
      </c>
      <c r="AK49" s="8">
        <v>75.609756097560975</v>
      </c>
      <c r="AL49" s="8">
        <v>39.024390243902438</v>
      </c>
      <c r="AM49" s="8">
        <v>0.12625000000000003</v>
      </c>
      <c r="AN49" s="8">
        <v>0.1516666666666667</v>
      </c>
      <c r="AO49" s="8">
        <v>9.5000000000000001E-2</v>
      </c>
      <c r="AP49" s="8">
        <v>0.12309523809523809</v>
      </c>
      <c r="AQ49" s="8">
        <v>0.13197353938847897</v>
      </c>
      <c r="AR49" s="8">
        <v>0.36</v>
      </c>
      <c r="AS49" s="8">
        <v>0.53</v>
      </c>
      <c r="AT49" s="8">
        <v>0.42</v>
      </c>
      <c r="AU49" s="8">
        <v>0.53</v>
      </c>
      <c r="AV49" s="8">
        <v>20.833333333333336</v>
      </c>
      <c r="AW49" s="8">
        <v>0.45833333333333331</v>
      </c>
      <c r="AX49">
        <v>25</v>
      </c>
      <c r="AY49">
        <v>37.5</v>
      </c>
      <c r="AZ49">
        <v>25</v>
      </c>
      <c r="BA49">
        <v>29.166666666666668</v>
      </c>
      <c r="BB49" s="8">
        <v>45.833333333333329</v>
      </c>
      <c r="BC49" s="8">
        <v>1.8333333333333333</v>
      </c>
      <c r="BD49" s="8">
        <v>33.333333333333329</v>
      </c>
      <c r="BE49" s="8">
        <v>0.25</v>
      </c>
      <c r="BF49" s="8">
        <v>0</v>
      </c>
      <c r="BG49" s="8">
        <v>0</v>
      </c>
      <c r="BH49" s="8">
        <v>8.3333333333333329E-2</v>
      </c>
      <c r="BI49" s="8">
        <v>0.375</v>
      </c>
      <c r="BJ49" s="8">
        <v>1.25</v>
      </c>
      <c r="BK49" s="8">
        <v>0.25</v>
      </c>
      <c r="BL49" s="8">
        <v>0.75</v>
      </c>
      <c r="BM49" s="8">
        <v>0.75</v>
      </c>
      <c r="BN49" s="8">
        <v>0.5</v>
      </c>
      <c r="BO49" s="8">
        <v>0.75</v>
      </c>
      <c r="BP49" s="8">
        <v>0.25</v>
      </c>
      <c r="BQ49" s="8">
        <v>0.5</v>
      </c>
      <c r="BR49" s="8">
        <v>0.75</v>
      </c>
      <c r="BS49" s="8">
        <v>1.5</v>
      </c>
      <c r="BT49" s="8">
        <v>1.25</v>
      </c>
      <c r="BU49" s="8">
        <v>1.1666666666666667</v>
      </c>
      <c r="BV49" s="8">
        <v>0</v>
      </c>
      <c r="BW49" s="8">
        <v>75</v>
      </c>
      <c r="BX49" s="8">
        <v>25</v>
      </c>
      <c r="BY49" s="8">
        <v>43.333333333333336</v>
      </c>
      <c r="BZ49" s="8">
        <v>0.33333333333333331</v>
      </c>
      <c r="CA49" s="8">
        <v>44.172297297297298</v>
      </c>
      <c r="CB49" s="8">
        <v>13.980653395132816</v>
      </c>
      <c r="CC49" s="8">
        <v>55.827702702702702</v>
      </c>
    </row>
    <row r="50" spans="1:81" x14ac:dyDescent="0.25">
      <c r="A50" s="8">
        <v>137</v>
      </c>
      <c r="B50" s="8" t="s">
        <v>454</v>
      </c>
      <c r="C50" s="8">
        <v>15</v>
      </c>
      <c r="D50" s="8">
        <v>2019</v>
      </c>
      <c r="E50" s="8" t="s">
        <v>486</v>
      </c>
      <c r="F50" s="8">
        <v>12.7</v>
      </c>
      <c r="G50" s="8">
        <v>7.68</v>
      </c>
      <c r="H50" s="8">
        <v>10</v>
      </c>
      <c r="I50" s="8">
        <v>92</v>
      </c>
      <c r="J50" s="8">
        <v>878</v>
      </c>
      <c r="K50" s="8">
        <v>448</v>
      </c>
      <c r="L50" s="8">
        <v>1471</v>
      </c>
      <c r="M50" s="8">
        <v>2797</v>
      </c>
      <c r="N50" s="8" t="s">
        <v>455</v>
      </c>
      <c r="O50" s="8">
        <v>3.0625</v>
      </c>
      <c r="P50" s="8">
        <v>3.2312499999999997</v>
      </c>
      <c r="Q50" s="8">
        <v>2.4250000000000003</v>
      </c>
      <c r="R50" s="8">
        <v>2.9062499999999996</v>
      </c>
      <c r="S50" s="8">
        <v>0.82122820267546148</v>
      </c>
      <c r="T50" s="8">
        <v>0.22500000000000001</v>
      </c>
      <c r="U50" s="8">
        <v>0.20249999999999996</v>
      </c>
      <c r="V50" s="8">
        <v>0.20533333333333334</v>
      </c>
      <c r="W50" s="8">
        <v>0.21106382978723412</v>
      </c>
      <c r="X50" s="8">
        <v>9.1038311155564211E-2</v>
      </c>
      <c r="Y50" s="8">
        <v>0.44</v>
      </c>
      <c r="Z50" s="8">
        <v>0.3</v>
      </c>
      <c r="AA50" s="8">
        <v>0.5</v>
      </c>
      <c r="AB50" s="8">
        <v>0.5</v>
      </c>
      <c r="AC50" s="8">
        <v>13.769531249999993</v>
      </c>
      <c r="AD50" s="8">
        <v>2.1739130434782608</v>
      </c>
      <c r="AE50" s="8">
        <v>19.565217391304348</v>
      </c>
      <c r="AF50" s="8">
        <v>10.869565217391305</v>
      </c>
      <c r="AG50" s="8">
        <v>32.608695652173914</v>
      </c>
      <c r="AH50" s="8">
        <v>6.5217391304347823</v>
      </c>
      <c r="AI50" s="8">
        <v>56.521739130434781</v>
      </c>
      <c r="AJ50" s="8">
        <v>4.3478260869565215</v>
      </c>
      <c r="AK50" s="8">
        <v>67.391304347826079</v>
      </c>
      <c r="AL50" s="8">
        <v>56.521739130434781</v>
      </c>
      <c r="AM50" s="8">
        <v>0.29000000000000004</v>
      </c>
      <c r="AN50" s="8">
        <v>0.28937499999999999</v>
      </c>
      <c r="AO50" s="8">
        <v>0.374</v>
      </c>
      <c r="AP50" s="8">
        <v>0.31659574468085105</v>
      </c>
      <c r="AQ50" s="8">
        <v>0.20677940982923004</v>
      </c>
      <c r="AR50" s="8">
        <v>0.71</v>
      </c>
      <c r="AS50" s="8">
        <v>1.08</v>
      </c>
      <c r="AT50" s="8">
        <v>0.75</v>
      </c>
      <c r="AU50" s="8">
        <v>1.08</v>
      </c>
      <c r="AV50" s="8">
        <v>20.833333333333336</v>
      </c>
      <c r="AW50" s="8">
        <v>0.45833333333333331</v>
      </c>
      <c r="AX50">
        <v>12.5</v>
      </c>
      <c r="AY50">
        <v>0</v>
      </c>
      <c r="AZ50">
        <v>0</v>
      </c>
      <c r="BA50">
        <v>4.1666666666666661</v>
      </c>
      <c r="BB50" s="8">
        <v>45.833333333333329</v>
      </c>
      <c r="BC50" s="8">
        <v>1.3</v>
      </c>
      <c r="BD50" s="8">
        <v>25</v>
      </c>
      <c r="BE50" s="8">
        <v>0.375</v>
      </c>
      <c r="BF50" s="8">
        <v>0</v>
      </c>
      <c r="BG50" s="8">
        <v>0.625</v>
      </c>
      <c r="BH50" s="8">
        <v>0.33333333333333331</v>
      </c>
      <c r="BI50" s="8">
        <v>0.79166666666666663</v>
      </c>
      <c r="BJ50" s="8">
        <v>0</v>
      </c>
      <c r="BK50" s="8">
        <v>1</v>
      </c>
      <c r="BL50" s="8">
        <v>1.5</v>
      </c>
      <c r="BM50" s="8">
        <v>0.83333333333333337</v>
      </c>
      <c r="BN50" s="8">
        <v>0.75</v>
      </c>
      <c r="BO50" s="8">
        <v>0.25</v>
      </c>
      <c r="BP50" s="8">
        <v>0.25</v>
      </c>
      <c r="BQ50" s="8">
        <v>0.41666666666666669</v>
      </c>
      <c r="BR50" s="8">
        <v>0.5</v>
      </c>
      <c r="BS50" s="8">
        <v>0</v>
      </c>
      <c r="BT50" s="8">
        <v>0</v>
      </c>
      <c r="BU50" s="8">
        <v>0.16666666666666666</v>
      </c>
      <c r="BV50" s="8">
        <v>0</v>
      </c>
      <c r="BW50" s="8">
        <v>91.666666666666657</v>
      </c>
      <c r="BX50" s="8">
        <v>8.3333333333333321</v>
      </c>
      <c r="BY50" s="8">
        <v>40</v>
      </c>
      <c r="BZ50" s="8">
        <v>1</v>
      </c>
      <c r="CA50" s="8">
        <v>24.324324324324326</v>
      </c>
      <c r="CB50" s="8">
        <v>7.5848145504491988</v>
      </c>
      <c r="CC50" s="8">
        <v>75.675675675675677</v>
      </c>
    </row>
    <row r="51" spans="1:81" x14ac:dyDescent="0.25">
      <c r="A51" s="8">
        <v>138</v>
      </c>
      <c r="B51" s="8" t="s">
        <v>454</v>
      </c>
      <c r="C51" s="8">
        <v>20</v>
      </c>
      <c r="D51" s="8">
        <v>2019</v>
      </c>
      <c r="E51" s="8" t="s">
        <v>484</v>
      </c>
      <c r="F51" s="8">
        <v>15.4</v>
      </c>
      <c r="G51" s="8">
        <v>8.51</v>
      </c>
      <c r="H51" s="8">
        <v>10.3</v>
      </c>
      <c r="I51" s="8">
        <v>64</v>
      </c>
      <c r="J51" s="8">
        <v>528</v>
      </c>
      <c r="K51" s="8">
        <v>688</v>
      </c>
      <c r="L51" s="8">
        <v>608</v>
      </c>
      <c r="M51" s="8">
        <v>1824</v>
      </c>
      <c r="N51" s="8" t="s">
        <v>455</v>
      </c>
      <c r="O51" s="8">
        <v>2.6374999999999997</v>
      </c>
      <c r="P51" s="8">
        <v>2.1374999999999997</v>
      </c>
      <c r="Q51" s="8">
        <v>2.46875</v>
      </c>
      <c r="R51" s="8">
        <v>2.4145833333333333</v>
      </c>
      <c r="S51" s="8">
        <v>0.87208884253576147</v>
      </c>
      <c r="T51" s="8">
        <v>0.10250000000000002</v>
      </c>
      <c r="U51" s="8">
        <v>0.13600000000000001</v>
      </c>
      <c r="V51" s="8">
        <v>0.10250000000000002</v>
      </c>
      <c r="W51" s="8">
        <v>0.11319148936170217</v>
      </c>
      <c r="X51" s="8">
        <v>5.5486245180723044E-2</v>
      </c>
      <c r="Y51" s="8">
        <v>0.16</v>
      </c>
      <c r="Z51" s="8">
        <v>0.28000000000000003</v>
      </c>
      <c r="AA51" s="8">
        <v>0.22</v>
      </c>
      <c r="AB51" s="8">
        <v>0.28000000000000003</v>
      </c>
      <c r="AC51" s="8">
        <v>21.33184523809523</v>
      </c>
      <c r="AD51" s="8">
        <v>0</v>
      </c>
      <c r="AE51" s="8">
        <v>0</v>
      </c>
      <c r="AF51" s="8">
        <v>0</v>
      </c>
      <c r="AG51" s="8">
        <v>0</v>
      </c>
      <c r="AH51" s="8">
        <v>17.021276595744681</v>
      </c>
      <c r="AI51" s="8">
        <v>76.59574468085107</v>
      </c>
      <c r="AJ51" s="8">
        <v>6.3829787234042552</v>
      </c>
      <c r="AK51" s="8">
        <v>100</v>
      </c>
      <c r="AL51" s="8">
        <v>76.59574468085107</v>
      </c>
      <c r="AM51" s="8">
        <v>0.20937499999999998</v>
      </c>
      <c r="AN51" s="8">
        <v>0.20699999999999999</v>
      </c>
      <c r="AO51" s="8">
        <v>0.28749999999999998</v>
      </c>
      <c r="AP51" s="8">
        <v>0.23521276595744689</v>
      </c>
      <c r="AQ51" s="8">
        <v>0.15656279975865942</v>
      </c>
      <c r="AR51" s="8">
        <v>0.36</v>
      </c>
      <c r="AS51" s="8">
        <v>0.74</v>
      </c>
      <c r="AT51" s="8">
        <v>0.59</v>
      </c>
      <c r="AU51" s="8">
        <v>0.74</v>
      </c>
      <c r="AV51" s="8">
        <v>66.666666666666657</v>
      </c>
      <c r="AW51" s="8">
        <v>0.25</v>
      </c>
      <c r="AX51">
        <v>0</v>
      </c>
      <c r="AY51">
        <v>25</v>
      </c>
      <c r="AZ51">
        <v>0</v>
      </c>
      <c r="BA51">
        <v>8.3333333333333321</v>
      </c>
      <c r="BB51" s="8">
        <v>66.666666666666657</v>
      </c>
      <c r="BC51" s="8">
        <v>0.83333333333333337</v>
      </c>
      <c r="BD51" s="8">
        <v>0</v>
      </c>
      <c r="BE51" s="8">
        <v>0</v>
      </c>
      <c r="BF51" s="8">
        <v>0.25</v>
      </c>
      <c r="BG51" s="8">
        <v>0.25</v>
      </c>
      <c r="BH51" s="8">
        <v>0.16666666666666666</v>
      </c>
      <c r="BI51" s="8">
        <v>0.875</v>
      </c>
      <c r="BJ51" s="8">
        <v>0.25</v>
      </c>
      <c r="BK51" s="8">
        <v>0.5</v>
      </c>
      <c r="BL51" s="8">
        <v>0.5</v>
      </c>
      <c r="BM51" s="8">
        <v>0.41666666666666669</v>
      </c>
      <c r="BN51" s="8">
        <v>0.25</v>
      </c>
      <c r="BO51" s="8">
        <v>2</v>
      </c>
      <c r="BP51" s="8">
        <v>0.75</v>
      </c>
      <c r="BQ51" s="8">
        <v>1</v>
      </c>
      <c r="BR51" s="8">
        <v>0.5</v>
      </c>
      <c r="BS51" s="8">
        <v>0.5</v>
      </c>
      <c r="BT51" s="8">
        <v>0.5</v>
      </c>
      <c r="BU51" s="8">
        <v>0.5</v>
      </c>
      <c r="BV51" s="8">
        <v>20.833333333333336</v>
      </c>
      <c r="BW51" s="8">
        <v>70.833333333333343</v>
      </c>
      <c r="BX51" s="8">
        <v>4.1666666666666661</v>
      </c>
      <c r="BY51" s="8">
        <v>27.826086956521738</v>
      </c>
      <c r="BZ51" s="8">
        <v>0.54166666666666663</v>
      </c>
      <c r="CA51" s="8">
        <v>3.9789789789789793</v>
      </c>
      <c r="CB51" s="8">
        <v>2.6990592129333946</v>
      </c>
      <c r="CC51" s="8">
        <v>96.021021021021028</v>
      </c>
    </row>
    <row r="52" spans="1:81" x14ac:dyDescent="0.25">
      <c r="A52" s="8">
        <v>139</v>
      </c>
      <c r="B52" s="8" t="s">
        <v>454</v>
      </c>
      <c r="C52" s="8">
        <v>22</v>
      </c>
      <c r="D52" s="8">
        <v>2019</v>
      </c>
      <c r="E52" s="8" t="s">
        <v>487</v>
      </c>
      <c r="F52" s="8">
        <v>14.35</v>
      </c>
      <c r="G52" s="8">
        <v>7.91</v>
      </c>
      <c r="H52" s="8">
        <v>10.46</v>
      </c>
      <c r="I52" s="8">
        <v>50</v>
      </c>
      <c r="J52" s="8">
        <v>707</v>
      </c>
      <c r="K52" s="8">
        <v>593</v>
      </c>
      <c r="L52" s="8">
        <v>672</v>
      </c>
      <c r="M52" s="8">
        <v>1972</v>
      </c>
      <c r="N52" s="8" t="s">
        <v>455</v>
      </c>
      <c r="O52" s="8">
        <v>2.8062499999999999</v>
      </c>
      <c r="P52" s="8">
        <v>2.1624999999999996</v>
      </c>
      <c r="Q52" s="8">
        <v>1.7625000000000002</v>
      </c>
      <c r="R52" s="8">
        <v>2.2437500000000004</v>
      </c>
      <c r="S52" s="8">
        <v>1.260202925343167</v>
      </c>
      <c r="T52" s="8">
        <v>0.33818181818181819</v>
      </c>
      <c r="U52" s="8">
        <v>0.15428571428571428</v>
      </c>
      <c r="V52" s="8">
        <v>0.14400000000000002</v>
      </c>
      <c r="W52" s="8">
        <v>0.20099999999999998</v>
      </c>
      <c r="X52" s="8">
        <v>0.18781878882555245</v>
      </c>
      <c r="Y52" s="8">
        <v>0.9</v>
      </c>
      <c r="Z52" s="8">
        <v>0.34</v>
      </c>
      <c r="AA52" s="8">
        <v>0.22</v>
      </c>
      <c r="AB52" s="8">
        <v>0.9</v>
      </c>
      <c r="AC52" s="8">
        <v>11.162935323383087</v>
      </c>
      <c r="AD52" s="8">
        <v>12.5</v>
      </c>
      <c r="AE52" s="8">
        <v>7.5</v>
      </c>
      <c r="AF52" s="8">
        <v>0</v>
      </c>
      <c r="AG52" s="8">
        <v>20</v>
      </c>
      <c r="AH52" s="8">
        <v>5</v>
      </c>
      <c r="AI52" s="8">
        <v>67.5</v>
      </c>
      <c r="AJ52" s="8">
        <v>7.5</v>
      </c>
      <c r="AK52" s="8">
        <v>80</v>
      </c>
      <c r="AL52" s="8">
        <v>67.5</v>
      </c>
      <c r="AM52" s="8">
        <v>0.20999999999999996</v>
      </c>
      <c r="AN52" s="8">
        <v>4.8571428571428578E-2</v>
      </c>
      <c r="AO52" s="8">
        <v>8.533333333333333E-2</v>
      </c>
      <c r="AP52" s="8">
        <v>0.10674999999999997</v>
      </c>
      <c r="AQ52" s="8">
        <v>0.15580045587636146</v>
      </c>
      <c r="AR52" s="8">
        <v>0.64</v>
      </c>
      <c r="AS52" s="8">
        <v>0.17</v>
      </c>
      <c r="AT52" s="8">
        <v>0.26</v>
      </c>
      <c r="AU52" s="8">
        <v>0.64</v>
      </c>
      <c r="AV52" s="8">
        <v>37.5</v>
      </c>
      <c r="AW52" s="8">
        <v>0.20833333333333334</v>
      </c>
      <c r="AX52">
        <v>37.5</v>
      </c>
      <c r="AY52">
        <v>25</v>
      </c>
      <c r="AZ52">
        <v>25</v>
      </c>
      <c r="BA52">
        <v>29.166666666666668</v>
      </c>
      <c r="BB52" s="8">
        <v>37.5</v>
      </c>
      <c r="BC52" s="8">
        <v>0.91666666666666663</v>
      </c>
      <c r="BD52" s="8">
        <v>41.666666666666671</v>
      </c>
      <c r="BE52" s="8">
        <v>0.375</v>
      </c>
      <c r="BF52" s="8">
        <v>0.125</v>
      </c>
      <c r="BG52" s="8">
        <v>0.125</v>
      </c>
      <c r="BH52" s="8">
        <v>0.20833333333333334</v>
      </c>
      <c r="BI52" s="8">
        <v>0.83333333333333337</v>
      </c>
      <c r="BJ52" s="8">
        <v>0.5</v>
      </c>
      <c r="BK52" s="8">
        <v>0.25</v>
      </c>
      <c r="BL52" s="8">
        <v>0</v>
      </c>
      <c r="BM52" s="8">
        <v>0.25</v>
      </c>
      <c r="BN52" s="8">
        <v>1</v>
      </c>
      <c r="BO52" s="8">
        <v>1</v>
      </c>
      <c r="BP52" s="8">
        <v>2</v>
      </c>
      <c r="BQ52" s="8">
        <v>1.3333333333333333</v>
      </c>
      <c r="BR52" s="8">
        <v>1.25</v>
      </c>
      <c r="BS52" s="8">
        <v>1.5</v>
      </c>
      <c r="BT52" s="8">
        <v>1</v>
      </c>
      <c r="BU52" s="8">
        <v>1.25</v>
      </c>
      <c r="BV52" s="8">
        <v>12.5</v>
      </c>
      <c r="BW52" s="8">
        <v>79.166666666666657</v>
      </c>
      <c r="BX52" s="8">
        <v>4.1666666666666661</v>
      </c>
      <c r="BY52" s="8">
        <v>33.478260869565219</v>
      </c>
      <c r="BZ52" s="8">
        <v>1.25</v>
      </c>
      <c r="CA52" s="8">
        <v>20.478170478170476</v>
      </c>
      <c r="CB52" s="8">
        <v>9.7454525884561232</v>
      </c>
      <c r="CC52" s="8">
        <v>79.521829521829517</v>
      </c>
    </row>
    <row r="53" spans="1:81" x14ac:dyDescent="0.25">
      <c r="A53" s="8">
        <v>140</v>
      </c>
      <c r="B53" s="8" t="s">
        <v>454</v>
      </c>
      <c r="C53" s="8">
        <v>23</v>
      </c>
      <c r="D53" s="8">
        <v>2019</v>
      </c>
      <c r="E53" s="8" t="s">
        <v>487</v>
      </c>
      <c r="F53" s="8">
        <v>15</v>
      </c>
      <c r="G53" s="8">
        <v>8.57</v>
      </c>
      <c r="H53" s="8">
        <v>10.25</v>
      </c>
      <c r="I53" s="8">
        <v>56</v>
      </c>
      <c r="J53" s="8">
        <v>437</v>
      </c>
      <c r="K53" s="8">
        <v>552</v>
      </c>
      <c r="L53" s="8">
        <v>495</v>
      </c>
      <c r="M53" s="8">
        <v>1484</v>
      </c>
      <c r="N53" s="8" t="s">
        <v>455</v>
      </c>
      <c r="O53" s="8">
        <v>1.3812499999999999</v>
      </c>
      <c r="P53" s="8">
        <v>2.1624999999999996</v>
      </c>
      <c r="Q53" s="8">
        <v>1.5749999999999997</v>
      </c>
      <c r="R53" s="8">
        <v>1.70625</v>
      </c>
      <c r="S53" s="8">
        <v>0.61755346538473499</v>
      </c>
      <c r="T53" s="8">
        <v>0.14399999999999999</v>
      </c>
      <c r="U53" s="8">
        <v>0.13250000000000006</v>
      </c>
      <c r="V53" s="8">
        <v>0.14923076923076922</v>
      </c>
      <c r="W53" s="8">
        <v>0.14102564102564105</v>
      </c>
      <c r="X53" s="8">
        <v>6.2903220225278209E-2</v>
      </c>
      <c r="Y53" s="8">
        <v>0.36</v>
      </c>
      <c r="Z53" s="8">
        <v>0.2</v>
      </c>
      <c r="AA53" s="8">
        <v>0.28000000000000003</v>
      </c>
      <c r="AB53" s="8">
        <v>0.36</v>
      </c>
      <c r="AC53" s="8">
        <v>12.098863636363635</v>
      </c>
      <c r="AD53" s="8">
        <v>0</v>
      </c>
      <c r="AE53" s="8">
        <v>12.820512820512819</v>
      </c>
      <c r="AF53" s="8">
        <v>0</v>
      </c>
      <c r="AG53" s="8">
        <v>12.820512820512819</v>
      </c>
      <c r="AH53" s="8">
        <v>12.820512820512819</v>
      </c>
      <c r="AI53" s="8">
        <v>74.358974358974365</v>
      </c>
      <c r="AJ53" s="8">
        <v>0</v>
      </c>
      <c r="AK53" s="8">
        <v>87.179487179487182</v>
      </c>
      <c r="AL53" s="8">
        <v>74.358974358974365</v>
      </c>
      <c r="AM53" s="8">
        <v>0.36799999999999999</v>
      </c>
      <c r="AN53" s="8">
        <v>0.24375000000000005</v>
      </c>
      <c r="AO53" s="8">
        <v>0.24461538461538462</v>
      </c>
      <c r="AP53" s="8">
        <v>0.27589743589743587</v>
      </c>
      <c r="AQ53" s="8">
        <v>0.19147238290235233</v>
      </c>
      <c r="AR53" s="8">
        <v>0.85</v>
      </c>
      <c r="AS53" s="8">
        <v>0.55000000000000004</v>
      </c>
      <c r="AT53" s="8">
        <v>0.62</v>
      </c>
      <c r="AU53" s="8">
        <v>0.85</v>
      </c>
      <c r="AV53" s="8">
        <v>50</v>
      </c>
      <c r="AW53" s="8">
        <v>0.375</v>
      </c>
      <c r="AX53">
        <v>12.5</v>
      </c>
      <c r="AY53">
        <v>12.5</v>
      </c>
      <c r="AZ53">
        <v>12.5</v>
      </c>
      <c r="BA53">
        <v>12.5</v>
      </c>
      <c r="BB53" s="8">
        <v>50</v>
      </c>
      <c r="BC53" s="8">
        <v>1.25</v>
      </c>
      <c r="BD53" s="8">
        <v>33.333333333333329</v>
      </c>
      <c r="BE53" s="8">
        <v>0.125</v>
      </c>
      <c r="BF53" s="8">
        <v>0.625</v>
      </c>
      <c r="BG53" s="8">
        <v>0.625</v>
      </c>
      <c r="BH53" s="8">
        <v>0.45833333333333331</v>
      </c>
      <c r="BI53" s="8">
        <v>1.1666666666666667</v>
      </c>
      <c r="BJ53" s="8">
        <v>1</v>
      </c>
      <c r="BK53" s="8">
        <v>0</v>
      </c>
      <c r="BL53" s="8">
        <v>0.5</v>
      </c>
      <c r="BM53" s="8">
        <v>0.5</v>
      </c>
      <c r="BN53" s="8">
        <v>1</v>
      </c>
      <c r="BO53" s="8">
        <v>0.25</v>
      </c>
      <c r="BP53" s="8">
        <v>0.25</v>
      </c>
      <c r="BQ53" s="8">
        <v>0.5</v>
      </c>
      <c r="BR53" s="8">
        <v>0</v>
      </c>
      <c r="BS53" s="8">
        <v>0.75</v>
      </c>
      <c r="BT53" s="8">
        <v>0.75</v>
      </c>
      <c r="BU53" s="8">
        <v>0.5</v>
      </c>
      <c r="BV53" s="8">
        <v>20.833333333333336</v>
      </c>
      <c r="BW53" s="8">
        <v>79.166666666666657</v>
      </c>
      <c r="BX53" s="8">
        <v>0</v>
      </c>
      <c r="BY53" s="8">
        <v>27.083333333333332</v>
      </c>
      <c r="BZ53" s="8">
        <v>0.20833333333333334</v>
      </c>
      <c r="CA53" s="8">
        <v>19.719719719719723</v>
      </c>
      <c r="CB53" s="8">
        <v>11.733629561140178</v>
      </c>
      <c r="CC53" s="8">
        <v>80.28028028028028</v>
      </c>
    </row>
    <row r="54" spans="1:81" x14ac:dyDescent="0.25">
      <c r="A54" s="8">
        <v>141</v>
      </c>
      <c r="B54" s="8" t="s">
        <v>454</v>
      </c>
      <c r="C54" s="8">
        <v>26</v>
      </c>
      <c r="D54" s="8">
        <v>2019</v>
      </c>
      <c r="E54" s="8" t="s">
        <v>486</v>
      </c>
      <c r="F54" s="8">
        <v>12.25</v>
      </c>
      <c r="G54" s="8">
        <v>7.67</v>
      </c>
      <c r="H54" s="8">
        <v>10.3</v>
      </c>
      <c r="I54" s="8">
        <v>75</v>
      </c>
      <c r="J54" s="8">
        <v>844</v>
      </c>
      <c r="K54" s="8">
        <v>651</v>
      </c>
      <c r="L54" s="8">
        <v>879</v>
      </c>
      <c r="M54" s="8">
        <v>2374</v>
      </c>
      <c r="N54" s="8" t="s">
        <v>455</v>
      </c>
      <c r="O54" s="8">
        <v>2.7750000000000004</v>
      </c>
      <c r="P54" s="8">
        <v>2.3250000000000002</v>
      </c>
      <c r="Q54" s="8">
        <v>3.5749999999999997</v>
      </c>
      <c r="R54" s="8">
        <v>2.8916666666666671</v>
      </c>
      <c r="S54" s="8">
        <v>0.95264696078036004</v>
      </c>
      <c r="T54" s="8">
        <v>0.20749999999999999</v>
      </c>
      <c r="U54" s="8">
        <v>0.15875000000000003</v>
      </c>
      <c r="V54" s="8">
        <v>0.15</v>
      </c>
      <c r="W54" s="8">
        <v>0.17304347826086952</v>
      </c>
      <c r="X54" s="8">
        <v>8.2431643471488833E-2</v>
      </c>
      <c r="Y54" s="8">
        <v>0.4</v>
      </c>
      <c r="Z54" s="8">
        <v>0.31</v>
      </c>
      <c r="AA54" s="8">
        <v>0.3</v>
      </c>
      <c r="AB54" s="8">
        <v>0.4</v>
      </c>
      <c r="AC54" s="8">
        <v>16.710636515912903</v>
      </c>
      <c r="AD54" s="8">
        <v>0</v>
      </c>
      <c r="AE54" s="8">
        <v>15.217391304347828</v>
      </c>
      <c r="AF54" s="8">
        <v>0</v>
      </c>
      <c r="AG54" s="8">
        <v>15.217391304347828</v>
      </c>
      <c r="AH54" s="8">
        <v>2.1739130434782608</v>
      </c>
      <c r="AI54" s="8">
        <v>78.260869565217391</v>
      </c>
      <c r="AJ54" s="8">
        <v>4.3478260869565215</v>
      </c>
      <c r="AK54" s="8">
        <v>84.782608695652172</v>
      </c>
      <c r="AL54" s="8">
        <v>78.260869565217391</v>
      </c>
      <c r="AM54" s="8">
        <v>0.27687499999999998</v>
      </c>
      <c r="AN54" s="8">
        <v>0.35312500000000002</v>
      </c>
      <c r="AO54" s="8">
        <v>0.29142857142857143</v>
      </c>
      <c r="AP54" s="8">
        <v>0.3078260869565218</v>
      </c>
      <c r="AQ54" s="8">
        <v>0.23246421988463092</v>
      </c>
      <c r="AR54" s="8">
        <v>0.84</v>
      </c>
      <c r="AS54" s="8">
        <v>0.73</v>
      </c>
      <c r="AT54" s="8">
        <v>0.91</v>
      </c>
      <c r="AU54" s="8">
        <v>0.91</v>
      </c>
      <c r="AV54" s="8">
        <v>41.666666666666671</v>
      </c>
      <c r="AW54" s="8">
        <v>0.41666666666666669</v>
      </c>
      <c r="AX54">
        <v>0</v>
      </c>
      <c r="AY54">
        <v>12.5</v>
      </c>
      <c r="AZ54">
        <v>0</v>
      </c>
      <c r="BA54">
        <v>4.1666666666666661</v>
      </c>
      <c r="BB54" s="8">
        <v>41.666666666666671</v>
      </c>
      <c r="BC54" s="8">
        <v>1.1666666666666667</v>
      </c>
      <c r="BD54" s="8">
        <v>16.666666666666664</v>
      </c>
      <c r="BE54" s="8">
        <v>0.25</v>
      </c>
      <c r="BF54" s="8">
        <v>0.375</v>
      </c>
      <c r="BG54" s="8">
        <v>0.375</v>
      </c>
      <c r="BH54" s="8">
        <v>0.33333333333333331</v>
      </c>
      <c r="BI54" s="8">
        <v>0.66666666666666663</v>
      </c>
      <c r="BJ54" s="8">
        <v>1.25</v>
      </c>
      <c r="BK54" s="8">
        <v>0.25</v>
      </c>
      <c r="BL54" s="8">
        <v>0.75</v>
      </c>
      <c r="BM54" s="8">
        <v>0.75</v>
      </c>
      <c r="BN54" s="8">
        <v>0</v>
      </c>
      <c r="BO54" s="8">
        <v>0.5</v>
      </c>
      <c r="BP54" s="8">
        <v>0.75</v>
      </c>
      <c r="BQ54" s="8">
        <v>0.41666666666666669</v>
      </c>
      <c r="BR54" s="8">
        <v>0.25</v>
      </c>
      <c r="BS54" s="8">
        <v>0.25</v>
      </c>
      <c r="BT54" s="8">
        <v>0</v>
      </c>
      <c r="BU54" s="8">
        <v>0.16666666666666666</v>
      </c>
      <c r="BV54" s="8">
        <v>20.833333333333336</v>
      </c>
      <c r="BW54" s="8">
        <v>66.666666666666657</v>
      </c>
      <c r="BX54" s="8">
        <v>12.5</v>
      </c>
      <c r="BY54" s="8">
        <v>29.166666666666668</v>
      </c>
      <c r="BZ54" s="8">
        <v>0.54166666666666663</v>
      </c>
      <c r="CA54" s="8">
        <v>15.421303656597773</v>
      </c>
      <c r="CB54" s="8">
        <v>10.297188235702857</v>
      </c>
      <c r="CC54" s="8">
        <v>84.578696343402228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5"/>
  <sheetViews>
    <sheetView topLeftCell="A223" zoomScale="90" zoomScaleNormal="90" workbookViewId="0">
      <pane xSplit="1" topLeftCell="AL1" activePane="topRight" state="frozen"/>
      <selection pane="topRight" activeCell="B246" sqref="B246:BB249"/>
    </sheetView>
  </sheetViews>
  <sheetFormatPr defaultRowHeight="15" x14ac:dyDescent="0.25"/>
  <cols>
    <col min="1" max="1" width="11.42578125" style="11" customWidth="1"/>
    <col min="2" max="2" width="10.85546875" style="8" customWidth="1"/>
    <col min="3" max="4" width="9.140625" style="8"/>
    <col min="5" max="9" width="10.42578125" style="8" bestFit="1" customWidth="1"/>
    <col min="10" max="10" width="9.140625" style="8"/>
    <col min="11" max="11" width="10.42578125" style="8" bestFit="1" customWidth="1"/>
    <col min="12" max="12" width="9.140625" style="8"/>
    <col min="13" max="14" width="10.42578125" style="8" bestFit="1" customWidth="1"/>
    <col min="15" max="15" width="9.140625" style="8"/>
    <col min="16" max="23" width="10.42578125" style="8" bestFit="1" customWidth="1"/>
    <col min="24" max="24" width="9.140625" style="8"/>
    <col min="25" max="27" width="10.42578125" style="8" bestFit="1" customWidth="1"/>
    <col min="28" max="29" width="9.140625" style="8"/>
    <col min="30" max="31" width="10.42578125" style="8" bestFit="1" customWidth="1"/>
    <col min="32" max="33" width="9.140625" style="8"/>
    <col min="34" max="39" width="10.42578125" style="8" bestFit="1" customWidth="1"/>
    <col min="40" max="41" width="9.140625" style="8"/>
    <col min="42" max="43" width="10.42578125" style="8" bestFit="1" customWidth="1"/>
    <col min="44" max="44" width="9.140625" style="8"/>
    <col min="45" max="46" width="10.42578125" style="8" bestFit="1" customWidth="1"/>
    <col min="47" max="48" width="9.140625" style="8"/>
    <col min="49" max="50" width="10.42578125" style="8" bestFit="1" customWidth="1"/>
    <col min="51" max="51" width="9.140625" style="8"/>
    <col min="52" max="54" width="10.42578125" style="8" bestFit="1" customWidth="1"/>
    <col min="55" max="61" width="9.140625" style="8"/>
  </cols>
  <sheetData>
    <row r="1" spans="1:54" x14ac:dyDescent="0.25">
      <c r="A1" s="5" t="s">
        <v>0</v>
      </c>
      <c r="B1" s="8">
        <v>89</v>
      </c>
      <c r="C1" s="8">
        <v>90</v>
      </c>
      <c r="D1" s="8">
        <v>91</v>
      </c>
      <c r="E1" s="8">
        <v>92</v>
      </c>
      <c r="F1" s="8">
        <v>93</v>
      </c>
      <c r="G1" s="8">
        <v>94</v>
      </c>
      <c r="H1" s="8">
        <v>95</v>
      </c>
      <c r="I1" s="8">
        <v>96</v>
      </c>
      <c r="J1" s="8">
        <v>97</v>
      </c>
      <c r="K1" s="8">
        <v>98</v>
      </c>
      <c r="L1" s="8">
        <v>99</v>
      </c>
      <c r="M1" s="8">
        <v>100</v>
      </c>
      <c r="N1" s="8">
        <v>101</v>
      </c>
      <c r="O1" s="8">
        <v>102</v>
      </c>
      <c r="P1" s="8">
        <v>103</v>
      </c>
      <c r="Q1" s="8">
        <v>104</v>
      </c>
      <c r="R1" s="8">
        <v>105</v>
      </c>
      <c r="S1" s="8">
        <v>106</v>
      </c>
      <c r="T1" s="8">
        <v>107</v>
      </c>
      <c r="U1" s="8">
        <v>108</v>
      </c>
      <c r="V1" s="8">
        <v>109</v>
      </c>
      <c r="W1" s="8">
        <v>110</v>
      </c>
      <c r="X1" s="8">
        <v>111</v>
      </c>
      <c r="Y1" s="8">
        <v>112</v>
      </c>
      <c r="Z1" s="8">
        <v>113</v>
      </c>
      <c r="AA1" s="8">
        <v>114</v>
      </c>
      <c r="AB1" s="8">
        <v>115</v>
      </c>
      <c r="AC1" s="8">
        <v>116</v>
      </c>
      <c r="AD1" s="8">
        <v>117</v>
      </c>
      <c r="AE1" s="8">
        <v>118</v>
      </c>
      <c r="AF1" s="8">
        <v>119</v>
      </c>
      <c r="AG1" s="8">
        <v>120</v>
      </c>
      <c r="AH1" s="8">
        <v>121</v>
      </c>
      <c r="AI1" s="8">
        <v>122</v>
      </c>
      <c r="AJ1" s="8">
        <v>123</v>
      </c>
      <c r="AK1" s="8">
        <v>124</v>
      </c>
      <c r="AL1" s="8">
        <v>125</v>
      </c>
      <c r="AM1" s="8">
        <v>126</v>
      </c>
      <c r="AN1" s="8">
        <v>127</v>
      </c>
      <c r="AO1" s="8">
        <v>128</v>
      </c>
      <c r="AP1" s="8">
        <v>129</v>
      </c>
      <c r="AQ1" s="8">
        <v>130</v>
      </c>
      <c r="AR1" s="8">
        <v>131</v>
      </c>
      <c r="AS1" s="8">
        <v>132</v>
      </c>
      <c r="AT1" s="8">
        <v>133</v>
      </c>
      <c r="AU1" s="8">
        <v>134</v>
      </c>
      <c r="AV1" s="8">
        <v>135</v>
      </c>
      <c r="AW1" s="8">
        <v>136</v>
      </c>
      <c r="AX1" s="8">
        <v>137</v>
      </c>
      <c r="AY1" s="8">
        <v>138</v>
      </c>
      <c r="AZ1" s="8">
        <v>139</v>
      </c>
      <c r="BA1" s="8">
        <v>140</v>
      </c>
      <c r="BB1" s="8">
        <v>141</v>
      </c>
    </row>
    <row r="2" spans="1:54" x14ac:dyDescent="0.25">
      <c r="A2" s="5" t="s">
        <v>425</v>
      </c>
      <c r="B2" s="8" t="s">
        <v>428</v>
      </c>
      <c r="C2" s="8" t="s">
        <v>428</v>
      </c>
      <c r="D2" s="8" t="s">
        <v>428</v>
      </c>
      <c r="E2" s="8" t="s">
        <v>428</v>
      </c>
      <c r="F2" s="8" t="s">
        <v>428</v>
      </c>
      <c r="G2" s="8" t="s">
        <v>428</v>
      </c>
      <c r="H2" s="8" t="s">
        <v>428</v>
      </c>
      <c r="I2" s="8" t="s">
        <v>428</v>
      </c>
      <c r="J2" s="8" t="s">
        <v>428</v>
      </c>
      <c r="K2" s="8" t="s">
        <v>428</v>
      </c>
      <c r="L2" s="8" t="s">
        <v>428</v>
      </c>
      <c r="M2" s="8" t="s">
        <v>431</v>
      </c>
      <c r="N2" s="8" t="s">
        <v>431</v>
      </c>
      <c r="O2" s="8" t="s">
        <v>431</v>
      </c>
      <c r="P2" s="8" t="s">
        <v>431</v>
      </c>
      <c r="Q2" s="8" t="s">
        <v>431</v>
      </c>
      <c r="R2" s="8" t="s">
        <v>431</v>
      </c>
      <c r="S2" s="8" t="s">
        <v>431</v>
      </c>
      <c r="T2" s="8" t="s">
        <v>431</v>
      </c>
      <c r="U2" s="8" t="s">
        <v>431</v>
      </c>
      <c r="V2" s="8" t="s">
        <v>431</v>
      </c>
      <c r="W2" s="8" t="s">
        <v>431</v>
      </c>
      <c r="X2" s="8" t="s">
        <v>431</v>
      </c>
      <c r="Y2" s="8" t="s">
        <v>431</v>
      </c>
      <c r="Z2" s="8" t="s">
        <v>431</v>
      </c>
      <c r="AA2" s="8" t="s">
        <v>431</v>
      </c>
      <c r="AB2" s="8" t="s">
        <v>431</v>
      </c>
      <c r="AC2" s="8" t="s">
        <v>431</v>
      </c>
      <c r="AD2" s="8" t="s">
        <v>431</v>
      </c>
      <c r="AE2" s="8" t="s">
        <v>431</v>
      </c>
      <c r="AF2" s="8" t="s">
        <v>431</v>
      </c>
      <c r="AG2" s="8" t="s">
        <v>431</v>
      </c>
      <c r="AH2" s="8" t="s">
        <v>431</v>
      </c>
      <c r="AI2" s="8" t="s">
        <v>431</v>
      </c>
      <c r="AJ2" s="8" t="s">
        <v>431</v>
      </c>
      <c r="AK2" s="8" t="s">
        <v>431</v>
      </c>
      <c r="AL2" s="8" t="s">
        <v>431</v>
      </c>
      <c r="AM2" s="8" t="s">
        <v>431</v>
      </c>
      <c r="AN2" s="8" t="s">
        <v>431</v>
      </c>
      <c r="AO2" s="8" t="s">
        <v>431</v>
      </c>
      <c r="AP2" s="8" t="s">
        <v>431</v>
      </c>
      <c r="AQ2" s="8" t="s">
        <v>431</v>
      </c>
      <c r="AR2" s="8" t="s">
        <v>431</v>
      </c>
      <c r="AS2" s="8" t="s">
        <v>431</v>
      </c>
      <c r="AT2" s="8" t="s">
        <v>431</v>
      </c>
      <c r="AU2" s="8" t="s">
        <v>431</v>
      </c>
      <c r="AV2" s="8" t="s">
        <v>454</v>
      </c>
      <c r="AW2" s="8" t="s">
        <v>454</v>
      </c>
      <c r="AX2" s="8" t="s">
        <v>454</v>
      </c>
      <c r="AY2" s="8" t="s">
        <v>454</v>
      </c>
      <c r="AZ2" s="8" t="s">
        <v>454</v>
      </c>
      <c r="BA2" s="8" t="s">
        <v>454</v>
      </c>
      <c r="BB2" s="8" t="s">
        <v>454</v>
      </c>
    </row>
    <row r="3" spans="1:54" x14ac:dyDescent="0.25">
      <c r="A3" s="5" t="s">
        <v>426</v>
      </c>
      <c r="B3" s="8">
        <v>23</v>
      </c>
      <c r="C3" s="8">
        <v>25</v>
      </c>
      <c r="D3" s="8">
        <v>28</v>
      </c>
      <c r="E3" s="8">
        <v>70</v>
      </c>
      <c r="F3" s="8">
        <v>73</v>
      </c>
      <c r="G3" s="8">
        <v>78</v>
      </c>
      <c r="H3" s="8" t="s">
        <v>430</v>
      </c>
      <c r="I3" s="8">
        <v>112</v>
      </c>
      <c r="J3" s="8">
        <v>151</v>
      </c>
      <c r="K3" s="8">
        <v>153</v>
      </c>
      <c r="L3" s="8">
        <v>165</v>
      </c>
      <c r="M3" s="8">
        <v>5</v>
      </c>
      <c r="N3" s="8">
        <v>9</v>
      </c>
      <c r="O3" s="8">
        <v>21</v>
      </c>
      <c r="P3" s="8">
        <v>24</v>
      </c>
      <c r="Q3" s="8">
        <v>28</v>
      </c>
      <c r="R3" s="8">
        <v>37</v>
      </c>
      <c r="S3" s="8">
        <v>42</v>
      </c>
      <c r="T3" s="8">
        <v>44</v>
      </c>
      <c r="U3" s="8">
        <v>49</v>
      </c>
      <c r="V3" s="8">
        <v>50</v>
      </c>
      <c r="W3" s="8">
        <v>53</v>
      </c>
      <c r="X3" s="8">
        <v>54</v>
      </c>
      <c r="Y3" s="8">
        <v>58</v>
      </c>
      <c r="Z3" s="8">
        <v>72</v>
      </c>
      <c r="AA3" s="8">
        <v>81</v>
      </c>
      <c r="AB3" s="8">
        <v>85</v>
      </c>
      <c r="AC3" s="8">
        <v>89</v>
      </c>
      <c r="AD3" s="8" t="s">
        <v>445</v>
      </c>
      <c r="AE3" s="8">
        <v>106</v>
      </c>
      <c r="AF3" s="8">
        <v>109</v>
      </c>
      <c r="AG3" s="8">
        <v>118</v>
      </c>
      <c r="AH3" s="8" t="s">
        <v>449</v>
      </c>
      <c r="AI3" s="8">
        <v>121</v>
      </c>
      <c r="AJ3" s="8">
        <v>125</v>
      </c>
      <c r="AK3" s="8">
        <v>140</v>
      </c>
      <c r="AL3" s="8">
        <v>153</v>
      </c>
      <c r="AM3" s="8">
        <v>154</v>
      </c>
      <c r="AN3" s="8">
        <v>157</v>
      </c>
      <c r="AO3" s="8">
        <v>165</v>
      </c>
      <c r="AP3" s="8">
        <v>168</v>
      </c>
      <c r="AQ3" s="8">
        <v>169</v>
      </c>
      <c r="AR3" s="8">
        <v>173</v>
      </c>
      <c r="AS3" s="8">
        <v>177</v>
      </c>
      <c r="AT3" s="8">
        <v>189</v>
      </c>
      <c r="AU3" s="8">
        <v>190</v>
      </c>
      <c r="AV3" s="8">
        <v>8</v>
      </c>
      <c r="AW3" s="8">
        <v>9</v>
      </c>
      <c r="AX3" s="8">
        <v>15</v>
      </c>
      <c r="AY3" s="8">
        <v>20</v>
      </c>
      <c r="AZ3" s="8">
        <v>22</v>
      </c>
      <c r="BA3" s="8">
        <v>23</v>
      </c>
      <c r="BB3" s="8">
        <v>26</v>
      </c>
    </row>
    <row r="4" spans="1:54" x14ac:dyDescent="0.25">
      <c r="A4" s="5" t="s">
        <v>2</v>
      </c>
      <c r="B4" s="8">
        <v>2019</v>
      </c>
      <c r="C4" s="8">
        <v>2019</v>
      </c>
      <c r="D4" s="8">
        <v>2019</v>
      </c>
      <c r="E4" s="8">
        <v>2019</v>
      </c>
      <c r="F4" s="8">
        <v>2019</v>
      </c>
      <c r="G4" s="8">
        <v>2019</v>
      </c>
      <c r="H4" s="8">
        <v>2019</v>
      </c>
      <c r="I4" s="8">
        <v>2019</v>
      </c>
      <c r="J4" s="8">
        <v>2019</v>
      </c>
      <c r="K4" s="8">
        <v>2019</v>
      </c>
      <c r="L4" s="8">
        <v>2019</v>
      </c>
      <c r="M4" s="8">
        <v>2019</v>
      </c>
      <c r="N4" s="8">
        <v>2019</v>
      </c>
      <c r="O4" s="8">
        <v>2019</v>
      </c>
      <c r="P4" s="8">
        <v>2019</v>
      </c>
      <c r="Q4" s="8">
        <v>2019</v>
      </c>
      <c r="R4" s="8">
        <v>2019</v>
      </c>
      <c r="S4" s="8">
        <v>2019</v>
      </c>
      <c r="T4" s="8">
        <v>2019</v>
      </c>
      <c r="U4" s="8">
        <v>2019</v>
      </c>
      <c r="V4" s="8">
        <v>2019</v>
      </c>
      <c r="W4" s="8">
        <v>2019</v>
      </c>
      <c r="X4" s="8">
        <v>2019</v>
      </c>
      <c r="Y4" s="8">
        <v>2019</v>
      </c>
      <c r="Z4" s="8">
        <v>2019</v>
      </c>
      <c r="AA4" s="8">
        <v>2019</v>
      </c>
      <c r="AB4" s="8">
        <v>2019</v>
      </c>
      <c r="AC4" s="8">
        <v>2019</v>
      </c>
      <c r="AD4" s="8">
        <v>2019</v>
      </c>
      <c r="AE4" s="8">
        <v>2019</v>
      </c>
      <c r="AF4" s="8">
        <v>2019</v>
      </c>
      <c r="AG4" s="8">
        <v>2019</v>
      </c>
      <c r="AH4" s="8">
        <v>2019</v>
      </c>
      <c r="AI4" s="8">
        <v>2019</v>
      </c>
      <c r="AJ4" s="8">
        <v>2019</v>
      </c>
      <c r="AK4" s="8">
        <v>2019</v>
      </c>
      <c r="AL4" s="8">
        <v>2019</v>
      </c>
      <c r="AM4" s="8">
        <v>2019</v>
      </c>
      <c r="AN4" s="8">
        <v>2019</v>
      </c>
      <c r="AO4" s="8">
        <v>2019</v>
      </c>
      <c r="AP4" s="8">
        <v>2019</v>
      </c>
      <c r="AQ4" s="8">
        <v>2019</v>
      </c>
      <c r="AR4" s="8">
        <v>2019</v>
      </c>
      <c r="AS4" s="8">
        <v>2019</v>
      </c>
      <c r="AT4" s="8">
        <v>2019</v>
      </c>
      <c r="AU4" s="8">
        <v>2019</v>
      </c>
      <c r="AV4" s="8">
        <v>2019</v>
      </c>
      <c r="AW4" s="8">
        <v>2019</v>
      </c>
      <c r="AX4" s="8">
        <v>2019</v>
      </c>
      <c r="AY4" s="8">
        <v>2019</v>
      </c>
      <c r="AZ4" s="8">
        <v>2019</v>
      </c>
      <c r="BA4" s="8">
        <v>2019</v>
      </c>
      <c r="BB4" s="8">
        <v>2019</v>
      </c>
    </row>
    <row r="5" spans="1:54" x14ac:dyDescent="0.25">
      <c r="A5" s="5" t="s">
        <v>3</v>
      </c>
      <c r="B5" s="9">
        <v>43679</v>
      </c>
      <c r="C5" s="9">
        <v>43679</v>
      </c>
      <c r="D5" s="9">
        <v>43623</v>
      </c>
      <c r="E5" s="9">
        <v>43662</v>
      </c>
      <c r="F5" s="9">
        <v>43662</v>
      </c>
      <c r="G5" s="9">
        <v>43668</v>
      </c>
      <c r="H5" s="9">
        <v>43668</v>
      </c>
      <c r="I5" s="9">
        <v>43630</v>
      </c>
      <c r="J5" s="9">
        <v>43654</v>
      </c>
      <c r="K5" s="9">
        <v>43669</v>
      </c>
      <c r="L5" s="9">
        <v>43679</v>
      </c>
      <c r="M5" s="9">
        <v>43636</v>
      </c>
      <c r="N5" s="9">
        <v>43629</v>
      </c>
      <c r="O5" s="9">
        <v>43619</v>
      </c>
      <c r="P5" s="9">
        <v>43657</v>
      </c>
      <c r="Q5" s="9">
        <v>43656</v>
      </c>
      <c r="R5" s="9">
        <v>43657</v>
      </c>
      <c r="S5" s="9">
        <v>43658</v>
      </c>
      <c r="T5" s="9">
        <v>43642</v>
      </c>
      <c r="U5" s="9">
        <v>43635</v>
      </c>
      <c r="V5" s="9">
        <v>43675</v>
      </c>
      <c r="W5" s="9">
        <v>43627</v>
      </c>
      <c r="X5" s="9">
        <v>43655</v>
      </c>
      <c r="Y5" s="9">
        <v>43671</v>
      </c>
      <c r="Z5" s="9">
        <v>43656</v>
      </c>
      <c r="AA5" s="9">
        <v>43635</v>
      </c>
      <c r="AB5" s="9">
        <v>43619</v>
      </c>
      <c r="AC5" s="9">
        <v>43622</v>
      </c>
      <c r="AD5" s="9">
        <v>43634</v>
      </c>
      <c r="AE5" s="9">
        <v>43641</v>
      </c>
      <c r="AF5" s="9">
        <v>43622</v>
      </c>
      <c r="AG5" s="9">
        <v>43654</v>
      </c>
      <c r="AH5" s="9">
        <v>43643</v>
      </c>
      <c r="AI5" s="9">
        <v>43627</v>
      </c>
      <c r="AJ5" s="9">
        <v>43677</v>
      </c>
      <c r="AK5" s="9">
        <v>43656</v>
      </c>
      <c r="AL5" s="9">
        <v>43626</v>
      </c>
      <c r="AM5" s="9">
        <v>43677</v>
      </c>
      <c r="AN5" s="9">
        <v>43622</v>
      </c>
      <c r="AO5" s="9">
        <v>43678</v>
      </c>
      <c r="AP5" s="9">
        <v>43642</v>
      </c>
      <c r="AQ5" s="9">
        <v>43636</v>
      </c>
      <c r="AR5" s="9">
        <v>43620</v>
      </c>
      <c r="AS5" s="9">
        <v>43636</v>
      </c>
      <c r="AT5" s="9">
        <v>43628</v>
      </c>
      <c r="AU5" s="9">
        <v>43654</v>
      </c>
      <c r="AV5" s="9">
        <v>43649</v>
      </c>
      <c r="AW5" s="9">
        <v>43663</v>
      </c>
      <c r="AX5" s="9">
        <v>43633</v>
      </c>
      <c r="AY5" s="9">
        <v>43649</v>
      </c>
      <c r="AZ5" s="9">
        <v>43670</v>
      </c>
      <c r="BA5" s="9">
        <v>43670</v>
      </c>
      <c r="BB5" s="9">
        <v>43633</v>
      </c>
    </row>
    <row r="6" spans="1:54" ht="15.75" x14ac:dyDescent="0.25">
      <c r="A6" s="5" t="s">
        <v>4</v>
      </c>
      <c r="B6" s="7" t="str">
        <f>TEXT(B5,"yy")&amp;TEXT((B5-DATEVALUE("1/1/"&amp;TEXT(B5,"yy"))+1),"000")</f>
        <v>19214</v>
      </c>
      <c r="C6" s="7" t="str">
        <f>TEXT(C5,"yy")&amp;TEXT((C5-DATEVALUE("1/1/"&amp;TEXT(C5,"yy"))+1),"000")</f>
        <v>19214</v>
      </c>
      <c r="D6" s="7" t="str">
        <f t="shared" ref="D6:BB6" si="0">TEXT(D5,"yy")&amp;TEXT((D5-DATEVALUE("1/1/"&amp;TEXT(D5,"yy"))+1),"000")</f>
        <v>19158</v>
      </c>
      <c r="E6" s="7" t="str">
        <f t="shared" si="0"/>
        <v>19197</v>
      </c>
      <c r="F6" s="7" t="str">
        <f t="shared" si="0"/>
        <v>19197</v>
      </c>
      <c r="G6" s="7" t="str">
        <f t="shared" si="0"/>
        <v>19203</v>
      </c>
      <c r="H6" s="7" t="str">
        <f t="shared" si="0"/>
        <v>19203</v>
      </c>
      <c r="I6" s="7" t="str">
        <f t="shared" si="0"/>
        <v>19165</v>
      </c>
      <c r="J6" s="7" t="str">
        <f t="shared" si="0"/>
        <v>19189</v>
      </c>
      <c r="K6" s="7" t="str">
        <f t="shared" si="0"/>
        <v>19204</v>
      </c>
      <c r="L6" s="7" t="str">
        <f t="shared" si="0"/>
        <v>19214</v>
      </c>
      <c r="M6" s="7" t="str">
        <f t="shared" si="0"/>
        <v>19171</v>
      </c>
      <c r="N6" s="7" t="str">
        <f t="shared" si="0"/>
        <v>19164</v>
      </c>
      <c r="O6" s="7" t="str">
        <f t="shared" si="0"/>
        <v>19154</v>
      </c>
      <c r="P6" s="7" t="str">
        <f t="shared" si="0"/>
        <v>19192</v>
      </c>
      <c r="Q6" s="7" t="str">
        <f t="shared" si="0"/>
        <v>19191</v>
      </c>
      <c r="R6" s="7" t="str">
        <f t="shared" si="0"/>
        <v>19192</v>
      </c>
      <c r="S6" s="7" t="str">
        <f t="shared" si="0"/>
        <v>19193</v>
      </c>
      <c r="T6" s="7" t="str">
        <f t="shared" si="0"/>
        <v>19177</v>
      </c>
      <c r="U6" s="7" t="str">
        <f t="shared" si="0"/>
        <v>19170</v>
      </c>
      <c r="V6" s="7" t="str">
        <f t="shared" si="0"/>
        <v>19210</v>
      </c>
      <c r="W6" s="7" t="str">
        <f t="shared" si="0"/>
        <v>19162</v>
      </c>
      <c r="X6" s="7" t="str">
        <f t="shared" si="0"/>
        <v>19190</v>
      </c>
      <c r="Y6" s="7" t="str">
        <f t="shared" si="0"/>
        <v>19206</v>
      </c>
      <c r="Z6" s="7" t="str">
        <f t="shared" si="0"/>
        <v>19191</v>
      </c>
      <c r="AA6" s="7" t="str">
        <f t="shared" si="0"/>
        <v>19170</v>
      </c>
      <c r="AB6" s="7" t="str">
        <f t="shared" si="0"/>
        <v>19154</v>
      </c>
      <c r="AC6" s="7" t="str">
        <f t="shared" si="0"/>
        <v>19157</v>
      </c>
      <c r="AD6" s="7" t="str">
        <f t="shared" si="0"/>
        <v>19169</v>
      </c>
      <c r="AE6" s="7" t="str">
        <f t="shared" si="0"/>
        <v>19176</v>
      </c>
      <c r="AF6" s="7" t="str">
        <f t="shared" si="0"/>
        <v>19157</v>
      </c>
      <c r="AG6" s="7" t="str">
        <f t="shared" si="0"/>
        <v>19189</v>
      </c>
      <c r="AH6" s="7" t="str">
        <f t="shared" si="0"/>
        <v>19178</v>
      </c>
      <c r="AI6" s="7" t="str">
        <f t="shared" si="0"/>
        <v>19162</v>
      </c>
      <c r="AJ6" s="7" t="str">
        <f t="shared" si="0"/>
        <v>19212</v>
      </c>
      <c r="AK6" s="7" t="str">
        <f t="shared" si="0"/>
        <v>19191</v>
      </c>
      <c r="AL6" s="7" t="str">
        <f t="shared" si="0"/>
        <v>19161</v>
      </c>
      <c r="AM6" s="7" t="str">
        <f t="shared" si="0"/>
        <v>19212</v>
      </c>
      <c r="AN6" s="7" t="str">
        <f t="shared" si="0"/>
        <v>19157</v>
      </c>
      <c r="AO6" s="7" t="str">
        <f t="shared" si="0"/>
        <v>19213</v>
      </c>
      <c r="AP6" s="7" t="str">
        <f t="shared" si="0"/>
        <v>19177</v>
      </c>
      <c r="AQ6" s="7" t="str">
        <f t="shared" si="0"/>
        <v>19171</v>
      </c>
      <c r="AR6" s="7" t="str">
        <f t="shared" si="0"/>
        <v>19155</v>
      </c>
      <c r="AS6" s="7" t="str">
        <f t="shared" si="0"/>
        <v>19171</v>
      </c>
      <c r="AT6" s="7" t="str">
        <f t="shared" si="0"/>
        <v>19163</v>
      </c>
      <c r="AU6" s="7" t="str">
        <f t="shared" si="0"/>
        <v>19189</v>
      </c>
      <c r="AV6" s="7" t="str">
        <f t="shared" si="0"/>
        <v>19184</v>
      </c>
      <c r="AW6" s="7" t="str">
        <f t="shared" si="0"/>
        <v>19198</v>
      </c>
      <c r="AX6" s="7" t="str">
        <f t="shared" si="0"/>
        <v>19168</v>
      </c>
      <c r="AY6" s="7" t="str">
        <f t="shared" si="0"/>
        <v>19184</v>
      </c>
      <c r="AZ6" s="7" t="str">
        <f t="shared" si="0"/>
        <v>19205</v>
      </c>
      <c r="BA6" s="7" t="str">
        <f t="shared" si="0"/>
        <v>19205</v>
      </c>
      <c r="BB6" s="7" t="str">
        <f t="shared" si="0"/>
        <v>19168</v>
      </c>
    </row>
    <row r="7" spans="1:54" x14ac:dyDescent="0.25">
      <c r="A7" s="5" t="s">
        <v>85</v>
      </c>
      <c r="B7" s="8">
        <v>1.5</v>
      </c>
      <c r="C7" s="8">
        <v>5.7</v>
      </c>
      <c r="D7" s="8">
        <v>8.5</v>
      </c>
      <c r="E7" s="8">
        <v>2.4</v>
      </c>
      <c r="F7" s="8">
        <v>2.1</v>
      </c>
      <c r="G7" s="8">
        <v>3.45</v>
      </c>
      <c r="H7" s="8">
        <v>2.2000000000000002</v>
      </c>
      <c r="I7" s="8">
        <v>2.5</v>
      </c>
      <c r="J7" s="8">
        <v>3.4</v>
      </c>
      <c r="K7" s="8">
        <v>14</v>
      </c>
      <c r="L7" s="8">
        <v>4.2</v>
      </c>
      <c r="M7" s="8">
        <v>2.2999999999999998</v>
      </c>
      <c r="N7" s="8">
        <v>4.5999999999999996</v>
      </c>
      <c r="O7" s="8">
        <v>1.7</v>
      </c>
      <c r="P7" s="8">
        <v>3.5</v>
      </c>
      <c r="Q7" s="8">
        <v>6.6</v>
      </c>
      <c r="R7" s="8">
        <v>1.2</v>
      </c>
      <c r="S7" s="8">
        <v>3.35</v>
      </c>
      <c r="T7" s="8">
        <v>2.4</v>
      </c>
      <c r="U7" s="8">
        <v>4.1500000000000004</v>
      </c>
      <c r="V7" s="8">
        <v>1.7</v>
      </c>
      <c r="W7" s="8">
        <v>1.2</v>
      </c>
      <c r="X7" s="8">
        <v>8.8000000000000007</v>
      </c>
      <c r="Y7" s="8">
        <v>7.8</v>
      </c>
      <c r="Z7" s="8">
        <v>2</v>
      </c>
      <c r="AA7" s="8">
        <v>3.4</v>
      </c>
      <c r="AB7" s="8">
        <v>5</v>
      </c>
      <c r="AC7" s="8">
        <v>1.5</v>
      </c>
      <c r="AD7" s="8">
        <v>3</v>
      </c>
      <c r="AE7" s="8">
        <v>4.5</v>
      </c>
      <c r="AF7" s="8">
        <v>1.5</v>
      </c>
      <c r="AG7" s="8">
        <v>2</v>
      </c>
      <c r="AH7" s="8">
        <v>2.4</v>
      </c>
      <c r="AI7" s="8">
        <v>1.3</v>
      </c>
      <c r="AJ7" s="8">
        <v>1.35</v>
      </c>
      <c r="AK7" s="8">
        <v>3.8</v>
      </c>
      <c r="AL7" s="8">
        <v>4.0999999999999996</v>
      </c>
      <c r="AM7" s="8">
        <v>3.2</v>
      </c>
      <c r="AN7" s="8">
        <v>3.3</v>
      </c>
      <c r="AO7" s="8">
        <v>3.4</v>
      </c>
      <c r="AP7" s="8">
        <v>3.4</v>
      </c>
      <c r="AQ7" s="8">
        <v>1.4</v>
      </c>
      <c r="AR7" s="8">
        <v>2.4</v>
      </c>
      <c r="AS7" s="8">
        <v>1.2</v>
      </c>
      <c r="AT7" s="8">
        <v>2.1</v>
      </c>
      <c r="AU7" s="8">
        <v>3</v>
      </c>
      <c r="AV7" s="8">
        <v>2.8</v>
      </c>
      <c r="AW7" s="8">
        <v>1.7</v>
      </c>
      <c r="AX7" s="8">
        <v>2.1</v>
      </c>
      <c r="AY7" s="8">
        <v>1.5</v>
      </c>
      <c r="AZ7" s="8">
        <v>1.1000000000000001</v>
      </c>
      <c r="BA7" s="8">
        <v>1.4</v>
      </c>
      <c r="BB7" s="8">
        <v>3.9</v>
      </c>
    </row>
    <row r="8" spans="1:54" x14ac:dyDescent="0.25">
      <c r="A8" s="5" t="s">
        <v>86</v>
      </c>
      <c r="B8" s="8">
        <v>2.1</v>
      </c>
      <c r="C8" s="8">
        <v>3.7</v>
      </c>
      <c r="D8" s="8">
        <v>5.0999999999999996</v>
      </c>
      <c r="E8" s="8">
        <v>1.8</v>
      </c>
      <c r="F8" s="8">
        <v>2.9</v>
      </c>
      <c r="G8" s="8">
        <v>3.15</v>
      </c>
      <c r="H8" s="8">
        <v>1.8</v>
      </c>
      <c r="I8" s="8">
        <v>4.2</v>
      </c>
      <c r="J8" s="8">
        <v>5.9</v>
      </c>
      <c r="K8" s="8">
        <v>15</v>
      </c>
      <c r="L8" s="8">
        <v>4.3</v>
      </c>
      <c r="M8" s="8">
        <v>1.5</v>
      </c>
      <c r="N8" s="8">
        <v>4.5999999999999996</v>
      </c>
      <c r="O8" s="8">
        <v>1.85</v>
      </c>
      <c r="P8" s="8">
        <v>3.5</v>
      </c>
      <c r="Q8" s="8">
        <v>3.9</v>
      </c>
      <c r="R8" s="8">
        <v>0.8</v>
      </c>
      <c r="S8" s="8">
        <v>4.2</v>
      </c>
      <c r="T8" s="8">
        <v>3.7</v>
      </c>
      <c r="U8" s="8">
        <v>4.9000000000000004</v>
      </c>
      <c r="V8" s="8">
        <v>2.1</v>
      </c>
      <c r="W8" s="8">
        <v>1.1000000000000001</v>
      </c>
      <c r="X8" s="8">
        <v>6.7</v>
      </c>
      <c r="Y8" s="8">
        <v>7.8</v>
      </c>
      <c r="Z8" s="8">
        <v>1.5</v>
      </c>
      <c r="AA8" s="8">
        <v>3.9</v>
      </c>
      <c r="AB8" s="8">
        <v>3.1</v>
      </c>
      <c r="AC8" s="8">
        <v>1.5</v>
      </c>
      <c r="AD8" s="8">
        <v>3</v>
      </c>
      <c r="AE8" s="8">
        <v>2</v>
      </c>
      <c r="AF8" s="8">
        <v>1.6</v>
      </c>
      <c r="AG8" s="8">
        <v>2.2999999999999998</v>
      </c>
      <c r="AH8" s="8">
        <v>2.4</v>
      </c>
      <c r="AI8" s="8">
        <v>1.2</v>
      </c>
      <c r="AJ8" s="8">
        <v>1.3</v>
      </c>
      <c r="AK8" s="8">
        <v>1.9</v>
      </c>
      <c r="AL8" s="8">
        <v>2.9</v>
      </c>
      <c r="AM8" s="8">
        <v>5.25</v>
      </c>
      <c r="AN8" s="8">
        <v>1.6</v>
      </c>
      <c r="AO8" s="8">
        <v>6.6</v>
      </c>
      <c r="AP8" s="8">
        <v>3.7</v>
      </c>
      <c r="AQ8" s="8">
        <v>1.6</v>
      </c>
      <c r="AR8" s="8">
        <v>2.2000000000000002</v>
      </c>
      <c r="AS8" s="8">
        <v>1</v>
      </c>
      <c r="AT8" s="8">
        <v>1.9</v>
      </c>
      <c r="AU8" s="8">
        <v>4.75</v>
      </c>
      <c r="AV8" s="8">
        <v>2.2999999999999998</v>
      </c>
      <c r="AW8" s="8">
        <v>2.7</v>
      </c>
      <c r="AX8" s="8">
        <v>2.7</v>
      </c>
      <c r="AY8" s="8">
        <v>1.8</v>
      </c>
      <c r="AZ8" s="8">
        <v>1.2</v>
      </c>
      <c r="BA8" s="8">
        <v>1.6</v>
      </c>
      <c r="BB8" s="8">
        <v>2.85</v>
      </c>
    </row>
    <row r="9" spans="1:54" x14ac:dyDescent="0.25">
      <c r="A9" s="5" t="s">
        <v>87</v>
      </c>
      <c r="B9" s="8">
        <v>1.35</v>
      </c>
      <c r="C9" s="8">
        <v>3.6</v>
      </c>
      <c r="D9" s="8">
        <v>4.5999999999999996</v>
      </c>
      <c r="E9" s="8">
        <v>2.2999999999999998</v>
      </c>
      <c r="F9" s="8">
        <v>2.8</v>
      </c>
      <c r="G9" s="8">
        <v>4.25</v>
      </c>
      <c r="H9" s="8">
        <v>2.6</v>
      </c>
      <c r="I9" s="8">
        <v>2.8</v>
      </c>
      <c r="J9" s="8">
        <v>3</v>
      </c>
      <c r="K9" s="8">
        <v>12</v>
      </c>
      <c r="L9" s="8">
        <v>5.5</v>
      </c>
      <c r="M9" s="8">
        <v>1.8</v>
      </c>
      <c r="N9" s="8">
        <v>4.2</v>
      </c>
      <c r="O9" s="8">
        <v>1.9</v>
      </c>
      <c r="P9" s="8">
        <v>2.5</v>
      </c>
      <c r="Q9" s="8">
        <v>3.9</v>
      </c>
      <c r="R9" s="8">
        <v>0.45</v>
      </c>
      <c r="S9" s="8">
        <v>4.55</v>
      </c>
      <c r="T9" s="8">
        <v>1.9</v>
      </c>
      <c r="U9" s="8">
        <v>3.3</v>
      </c>
      <c r="V9" s="8">
        <v>3.3</v>
      </c>
      <c r="W9" s="8">
        <v>0.8</v>
      </c>
      <c r="X9" s="8">
        <v>6.8</v>
      </c>
      <c r="Y9" s="8">
        <v>7.6</v>
      </c>
      <c r="Z9" s="8">
        <v>2.2999999999999998</v>
      </c>
      <c r="AA9" s="8">
        <v>3.6</v>
      </c>
      <c r="AB9" s="8">
        <v>3.1</v>
      </c>
      <c r="AC9" s="8">
        <v>1.2</v>
      </c>
      <c r="AD9" s="8">
        <v>3.55</v>
      </c>
      <c r="AE9" s="8">
        <v>2.5499999999999998</v>
      </c>
      <c r="AF9" s="8">
        <v>1.4</v>
      </c>
      <c r="AG9" s="8">
        <v>2.15</v>
      </c>
      <c r="AH9" s="8">
        <v>3</v>
      </c>
      <c r="AI9" s="8">
        <v>1.85</v>
      </c>
      <c r="AJ9" s="8">
        <v>0.9</v>
      </c>
      <c r="AK9" s="8">
        <v>3.3</v>
      </c>
      <c r="AL9" s="8">
        <v>3.3</v>
      </c>
      <c r="AM9" s="8">
        <v>3.3</v>
      </c>
      <c r="AN9" s="8">
        <v>2.5</v>
      </c>
      <c r="AO9" s="8">
        <v>3.8</v>
      </c>
      <c r="AP9" s="8">
        <v>4.9000000000000004</v>
      </c>
      <c r="AQ9" s="8">
        <v>1.1000000000000001</v>
      </c>
      <c r="AR9" s="8">
        <v>1.6</v>
      </c>
      <c r="AS9" s="8">
        <v>1.1000000000000001</v>
      </c>
      <c r="AT9" s="8">
        <v>2.5</v>
      </c>
      <c r="AU9" s="8">
        <v>2.8</v>
      </c>
      <c r="AV9" s="8">
        <v>4.5999999999999996</v>
      </c>
      <c r="AW9" s="8">
        <v>1.6</v>
      </c>
      <c r="AX9" s="8">
        <v>3.8</v>
      </c>
      <c r="AY9" s="8">
        <v>4.8</v>
      </c>
      <c r="AZ9" s="8">
        <v>4.7</v>
      </c>
      <c r="BA9" s="8">
        <v>1.05</v>
      </c>
      <c r="BB9" s="8">
        <v>1.7</v>
      </c>
    </row>
    <row r="10" spans="1:54" x14ac:dyDescent="0.25">
      <c r="A10" s="5" t="s">
        <v>88</v>
      </c>
      <c r="B10" s="8">
        <v>2.7</v>
      </c>
      <c r="C10" s="8">
        <v>3.2</v>
      </c>
      <c r="D10" s="8">
        <v>3.7</v>
      </c>
      <c r="E10" s="8">
        <v>1.9</v>
      </c>
      <c r="F10" s="8">
        <v>5.0999999999999996</v>
      </c>
      <c r="G10" s="8">
        <v>2.4</v>
      </c>
      <c r="H10" s="8">
        <v>4.5999999999999996</v>
      </c>
      <c r="I10" s="8">
        <v>3</v>
      </c>
      <c r="J10" s="8">
        <v>4</v>
      </c>
      <c r="K10" s="8">
        <v>12</v>
      </c>
      <c r="L10" s="8">
        <v>4.4000000000000004</v>
      </c>
      <c r="M10" s="8">
        <v>1.6</v>
      </c>
      <c r="N10" s="8">
        <v>4.4000000000000004</v>
      </c>
      <c r="O10" s="8">
        <v>1.4</v>
      </c>
      <c r="P10" s="8">
        <v>2.4</v>
      </c>
      <c r="Q10" s="8">
        <v>4.3</v>
      </c>
      <c r="R10" s="8">
        <v>0.9</v>
      </c>
      <c r="S10" s="8">
        <v>3.6</v>
      </c>
      <c r="T10" s="8">
        <v>1.5</v>
      </c>
      <c r="U10" s="8">
        <v>5.4</v>
      </c>
      <c r="V10" s="8">
        <v>3.1</v>
      </c>
      <c r="W10" s="8">
        <v>0.9</v>
      </c>
      <c r="X10" s="8">
        <v>6.7</v>
      </c>
      <c r="Y10" s="8">
        <v>6.4</v>
      </c>
      <c r="Z10" s="8">
        <v>2.6</v>
      </c>
      <c r="AA10" s="8">
        <v>2.9</v>
      </c>
      <c r="AB10" s="8">
        <v>3.65</v>
      </c>
      <c r="AC10" s="8">
        <v>1.6</v>
      </c>
      <c r="AD10" s="8">
        <v>3</v>
      </c>
      <c r="AE10" s="8">
        <v>1.45</v>
      </c>
      <c r="AF10" s="8">
        <v>2.1</v>
      </c>
      <c r="AH10" s="8">
        <v>2.2999999999999998</v>
      </c>
      <c r="AI10" s="8">
        <v>0.9</v>
      </c>
      <c r="AJ10" s="8">
        <v>1.5</v>
      </c>
      <c r="AK10" s="8">
        <v>2.6</v>
      </c>
      <c r="AL10" s="8">
        <v>3</v>
      </c>
      <c r="AM10" s="8">
        <v>4.75</v>
      </c>
      <c r="AN10" s="8">
        <v>3.3</v>
      </c>
      <c r="AO10" s="8">
        <v>4.7</v>
      </c>
      <c r="AP10" s="8">
        <v>0.9</v>
      </c>
      <c r="AQ10" s="8">
        <v>1.5</v>
      </c>
      <c r="AR10" s="8">
        <v>1.9</v>
      </c>
      <c r="AS10" s="8">
        <v>0.6</v>
      </c>
      <c r="AT10" s="8">
        <v>1.45</v>
      </c>
      <c r="AU10" s="8">
        <v>1.9</v>
      </c>
      <c r="AV10" s="8">
        <v>6.1</v>
      </c>
      <c r="AW10" s="8">
        <v>3.7</v>
      </c>
      <c r="AX10" s="8">
        <v>3.6</v>
      </c>
      <c r="AY10" s="8">
        <v>1.8</v>
      </c>
      <c r="AZ10" s="8">
        <v>4.4000000000000004</v>
      </c>
      <c r="BA10" s="8">
        <v>1</v>
      </c>
      <c r="BB10" s="8">
        <v>2.9</v>
      </c>
    </row>
    <row r="11" spans="1:54" x14ac:dyDescent="0.25">
      <c r="A11" s="5" t="s">
        <v>89</v>
      </c>
      <c r="B11" s="8">
        <v>1.5</v>
      </c>
      <c r="C11" s="8">
        <v>4.25</v>
      </c>
      <c r="D11" s="8">
        <v>4.8</v>
      </c>
      <c r="E11" s="8">
        <v>5.8</v>
      </c>
      <c r="F11" s="8">
        <v>3.4</v>
      </c>
      <c r="G11" s="8">
        <v>6.65</v>
      </c>
      <c r="H11" s="8">
        <v>4.7</v>
      </c>
      <c r="I11" s="8">
        <v>2.1</v>
      </c>
      <c r="J11" s="8">
        <v>5.4</v>
      </c>
      <c r="K11" s="8">
        <v>12</v>
      </c>
      <c r="L11" s="8">
        <v>4.8499999999999996</v>
      </c>
      <c r="M11" s="8">
        <v>1.5</v>
      </c>
      <c r="N11" s="8">
        <v>3.7</v>
      </c>
      <c r="O11" s="8">
        <v>0.9</v>
      </c>
      <c r="P11" s="8">
        <v>3.1</v>
      </c>
      <c r="Q11" s="8">
        <v>5.0999999999999996</v>
      </c>
      <c r="R11" s="8">
        <v>1</v>
      </c>
      <c r="S11" s="8">
        <v>5.9</v>
      </c>
      <c r="T11" s="8">
        <v>1.3</v>
      </c>
      <c r="U11" s="8">
        <v>4.4000000000000004</v>
      </c>
      <c r="V11" s="8">
        <v>2.5</v>
      </c>
      <c r="W11" s="8">
        <v>1.4</v>
      </c>
      <c r="X11" s="8">
        <v>7.2</v>
      </c>
      <c r="Y11" s="8">
        <v>4.7</v>
      </c>
      <c r="Z11" s="8">
        <v>2.1</v>
      </c>
      <c r="AA11" s="8">
        <v>3.3</v>
      </c>
      <c r="AB11" s="8">
        <v>3.35</v>
      </c>
      <c r="AC11" s="8">
        <v>1.1000000000000001</v>
      </c>
      <c r="AD11" s="8">
        <v>3.3</v>
      </c>
      <c r="AE11" s="8">
        <v>2.4</v>
      </c>
      <c r="AF11" s="8">
        <v>1.8</v>
      </c>
      <c r="AG11" s="8">
        <v>2.85</v>
      </c>
      <c r="AH11" s="8">
        <v>4.3</v>
      </c>
      <c r="AI11" s="8">
        <v>1.9</v>
      </c>
      <c r="AJ11" s="8">
        <v>2.2999999999999998</v>
      </c>
      <c r="AK11" s="8">
        <v>2.6</v>
      </c>
      <c r="AL11" s="8">
        <v>4.5</v>
      </c>
      <c r="AM11" s="8">
        <v>3.4</v>
      </c>
      <c r="AN11" s="8">
        <v>3.6</v>
      </c>
      <c r="AO11" s="8">
        <v>4.5999999999999996</v>
      </c>
      <c r="AP11" s="8">
        <v>3.6</v>
      </c>
      <c r="AQ11" s="8">
        <v>1</v>
      </c>
      <c r="AR11" s="8">
        <v>1.6</v>
      </c>
      <c r="AS11" s="8">
        <v>0.9</v>
      </c>
      <c r="AT11" s="8">
        <v>1.8</v>
      </c>
      <c r="AU11" s="8">
        <v>2.65</v>
      </c>
      <c r="AV11" s="8">
        <v>4.5</v>
      </c>
      <c r="AW11" s="8">
        <v>0.9</v>
      </c>
      <c r="AX11" s="8">
        <v>3.6</v>
      </c>
      <c r="AY11" s="8">
        <v>2.5</v>
      </c>
      <c r="AZ11" s="8">
        <v>4</v>
      </c>
      <c r="BA11" s="8">
        <v>3.55</v>
      </c>
      <c r="BB11" s="8">
        <v>2.2000000000000002</v>
      </c>
    </row>
    <row r="12" spans="1:54" x14ac:dyDescent="0.25">
      <c r="A12" s="5" t="s">
        <v>90</v>
      </c>
      <c r="B12" s="8">
        <v>2.5</v>
      </c>
      <c r="C12" s="8">
        <v>3.4</v>
      </c>
      <c r="D12" s="8">
        <v>7.7</v>
      </c>
      <c r="E12" s="8">
        <v>4.5999999999999996</v>
      </c>
      <c r="F12" s="8">
        <v>2</v>
      </c>
      <c r="G12" s="8">
        <v>4.4000000000000004</v>
      </c>
      <c r="H12" s="8">
        <v>2.6</v>
      </c>
      <c r="I12" s="8">
        <v>3.1</v>
      </c>
      <c r="J12" s="8">
        <v>4</v>
      </c>
      <c r="K12" s="8">
        <v>11</v>
      </c>
      <c r="L12" s="8">
        <v>4.5</v>
      </c>
      <c r="M12" s="8">
        <v>1.4</v>
      </c>
      <c r="N12" s="8">
        <v>6</v>
      </c>
      <c r="O12" s="8">
        <v>1.8</v>
      </c>
      <c r="P12" s="8">
        <v>2.6</v>
      </c>
      <c r="Q12" s="8">
        <v>4</v>
      </c>
      <c r="R12" s="8">
        <v>0.9</v>
      </c>
      <c r="S12" s="8">
        <v>3.8</v>
      </c>
      <c r="T12" s="8">
        <v>1.5</v>
      </c>
      <c r="U12" s="8">
        <v>4.7</v>
      </c>
      <c r="V12" s="8">
        <v>2.4</v>
      </c>
      <c r="W12" s="8">
        <v>1</v>
      </c>
      <c r="X12" s="8">
        <v>5.6</v>
      </c>
      <c r="Y12" s="8">
        <v>8.6</v>
      </c>
      <c r="Z12" s="8">
        <v>2.9</v>
      </c>
      <c r="AA12" s="8">
        <v>6</v>
      </c>
      <c r="AB12" s="8">
        <v>2.1</v>
      </c>
      <c r="AC12" s="8">
        <v>1.1000000000000001</v>
      </c>
      <c r="AD12" s="8">
        <v>3.6</v>
      </c>
      <c r="AE12" s="8">
        <v>2.5</v>
      </c>
      <c r="AF12" s="8">
        <v>2.8</v>
      </c>
      <c r="AG12" s="8">
        <v>5.5</v>
      </c>
      <c r="AH12" s="8">
        <v>2.1</v>
      </c>
      <c r="AI12" s="8">
        <v>1.5</v>
      </c>
      <c r="AJ12" s="8">
        <v>1.8</v>
      </c>
      <c r="AK12" s="8">
        <v>3.9</v>
      </c>
      <c r="AL12" s="8">
        <v>4.2</v>
      </c>
      <c r="AM12" s="8">
        <v>3.5</v>
      </c>
      <c r="AN12" s="8">
        <v>2.1</v>
      </c>
      <c r="AO12" s="8">
        <v>7.15</v>
      </c>
      <c r="AP12" s="8">
        <v>4.5</v>
      </c>
      <c r="AQ12" s="8">
        <v>1.1000000000000001</v>
      </c>
      <c r="AR12" s="8">
        <v>2</v>
      </c>
      <c r="AS12" s="8">
        <v>0.7</v>
      </c>
      <c r="AT12" s="8">
        <v>1</v>
      </c>
      <c r="AU12" s="8">
        <v>3.1</v>
      </c>
      <c r="AV12" s="8">
        <v>4.5</v>
      </c>
      <c r="AW12" s="8">
        <v>1.9</v>
      </c>
      <c r="AX12" s="8">
        <v>1.9</v>
      </c>
      <c r="AY12" s="8">
        <v>2.1</v>
      </c>
      <c r="AZ12" s="8">
        <v>1</v>
      </c>
      <c r="BA12" s="8">
        <v>2.5</v>
      </c>
      <c r="BB12" s="8">
        <v>1.9</v>
      </c>
    </row>
    <row r="13" spans="1:54" x14ac:dyDescent="0.25">
      <c r="A13" s="5" t="s">
        <v>91</v>
      </c>
      <c r="B13" s="8">
        <v>1.9</v>
      </c>
      <c r="C13" s="8">
        <v>3.3</v>
      </c>
      <c r="D13" s="8">
        <v>7.7</v>
      </c>
      <c r="E13" s="8">
        <v>5.3</v>
      </c>
      <c r="F13" s="8">
        <v>3.1</v>
      </c>
      <c r="G13" s="8">
        <v>6.8</v>
      </c>
      <c r="H13" s="8">
        <v>1.4</v>
      </c>
      <c r="I13" s="8">
        <v>3.6</v>
      </c>
      <c r="J13" s="8">
        <v>4.3</v>
      </c>
      <c r="K13" s="8">
        <v>11</v>
      </c>
      <c r="L13" s="8">
        <v>4.8</v>
      </c>
      <c r="M13" s="8">
        <v>1.6</v>
      </c>
      <c r="N13" s="8">
        <v>4.9000000000000004</v>
      </c>
      <c r="O13" s="8">
        <v>1</v>
      </c>
      <c r="P13" s="8">
        <v>4.8499999999999996</v>
      </c>
      <c r="Q13" s="8">
        <v>8.6</v>
      </c>
      <c r="R13" s="8">
        <v>1.2</v>
      </c>
      <c r="S13" s="8">
        <v>3.5</v>
      </c>
      <c r="T13" s="8">
        <v>2.7</v>
      </c>
      <c r="U13" s="8">
        <v>5.5</v>
      </c>
      <c r="V13" s="8">
        <v>3.4</v>
      </c>
      <c r="W13" s="8">
        <v>1.2</v>
      </c>
      <c r="X13" s="8">
        <v>5.4</v>
      </c>
      <c r="Y13" s="8">
        <v>7.5</v>
      </c>
      <c r="Z13" s="8">
        <v>1.8</v>
      </c>
      <c r="AA13" s="8">
        <v>4.4000000000000004</v>
      </c>
      <c r="AB13" s="8">
        <v>3.3</v>
      </c>
      <c r="AC13" s="8">
        <v>1</v>
      </c>
      <c r="AD13" s="8">
        <v>3.9</v>
      </c>
      <c r="AE13" s="8">
        <v>2.2000000000000002</v>
      </c>
      <c r="AF13" s="8">
        <v>2.5</v>
      </c>
      <c r="AG13" s="8">
        <v>6</v>
      </c>
      <c r="AH13" s="8">
        <v>2.2000000000000002</v>
      </c>
      <c r="AI13" s="8">
        <v>1.7</v>
      </c>
      <c r="AJ13" s="8">
        <v>2.2000000000000002</v>
      </c>
      <c r="AK13" s="8">
        <v>3.2</v>
      </c>
      <c r="AL13" s="8">
        <v>3.4</v>
      </c>
      <c r="AM13" s="8">
        <v>2.2000000000000002</v>
      </c>
      <c r="AN13" s="8">
        <v>1.8</v>
      </c>
      <c r="AO13" s="8">
        <v>5.3</v>
      </c>
      <c r="AP13" s="8">
        <v>4.25</v>
      </c>
      <c r="AQ13" s="8">
        <v>1</v>
      </c>
      <c r="AR13" s="8">
        <v>1.9</v>
      </c>
      <c r="AS13" s="8">
        <v>0.9</v>
      </c>
      <c r="AT13" s="8">
        <v>1.45</v>
      </c>
      <c r="AU13" s="8">
        <v>2.5</v>
      </c>
      <c r="AV13" s="8">
        <v>2.1</v>
      </c>
      <c r="AW13" s="8">
        <v>2.4</v>
      </c>
      <c r="AX13" s="8">
        <v>3.5</v>
      </c>
      <c r="AY13" s="8">
        <v>1.9</v>
      </c>
      <c r="AZ13" s="8">
        <v>2.1</v>
      </c>
      <c r="BA13" s="8">
        <v>1.4</v>
      </c>
      <c r="BB13" s="8">
        <v>2.4</v>
      </c>
    </row>
    <row r="14" spans="1:54" x14ac:dyDescent="0.25">
      <c r="A14" s="5" t="s">
        <v>92</v>
      </c>
      <c r="B14" s="8">
        <v>1.5</v>
      </c>
      <c r="C14" s="8">
        <v>2.8</v>
      </c>
      <c r="D14" s="8">
        <v>5</v>
      </c>
      <c r="E14" s="8">
        <v>6</v>
      </c>
      <c r="F14" s="8">
        <v>3.95</v>
      </c>
      <c r="G14" s="8">
        <v>4.5</v>
      </c>
      <c r="H14" s="8">
        <v>1</v>
      </c>
      <c r="I14" s="8">
        <v>3.8</v>
      </c>
      <c r="J14" s="8">
        <v>4.5999999999999996</v>
      </c>
      <c r="K14" s="8">
        <v>12</v>
      </c>
      <c r="L14" s="8">
        <v>4</v>
      </c>
      <c r="M14" s="8">
        <v>1.7</v>
      </c>
      <c r="N14" s="8">
        <v>6</v>
      </c>
      <c r="O14" s="8">
        <v>1.2</v>
      </c>
      <c r="P14" s="8">
        <v>4.4000000000000004</v>
      </c>
      <c r="Q14" s="8">
        <v>5</v>
      </c>
      <c r="R14" s="8">
        <v>0.8</v>
      </c>
      <c r="S14" s="8">
        <v>3.5</v>
      </c>
      <c r="T14" s="8">
        <v>2.2000000000000002</v>
      </c>
      <c r="U14" s="8">
        <v>3.7</v>
      </c>
      <c r="V14" s="8">
        <v>1.9</v>
      </c>
      <c r="W14" s="8">
        <v>1.1000000000000001</v>
      </c>
      <c r="X14" s="8">
        <v>6.5</v>
      </c>
      <c r="Y14" s="8">
        <v>7.7</v>
      </c>
      <c r="Z14" s="8">
        <v>2.8</v>
      </c>
      <c r="AA14" s="8">
        <v>3.5</v>
      </c>
      <c r="AB14" s="8">
        <v>3.8</v>
      </c>
      <c r="AC14" s="8">
        <v>0.8</v>
      </c>
      <c r="AD14" s="8">
        <v>3.6</v>
      </c>
      <c r="AE14" s="8">
        <v>2.5</v>
      </c>
      <c r="AF14" s="8">
        <v>2</v>
      </c>
      <c r="AG14" s="8">
        <v>4.0999999999999996</v>
      </c>
      <c r="AH14" s="8">
        <v>2.9</v>
      </c>
      <c r="AI14" s="8">
        <v>1.35</v>
      </c>
      <c r="AJ14" s="8">
        <v>2</v>
      </c>
      <c r="AK14" s="8">
        <v>2.9</v>
      </c>
      <c r="AL14" s="8">
        <v>11.5</v>
      </c>
      <c r="AM14" s="8">
        <v>3.5</v>
      </c>
      <c r="AN14" s="8">
        <v>3.5</v>
      </c>
      <c r="AO14" s="8">
        <v>5.6</v>
      </c>
      <c r="AP14" s="8">
        <v>3.05</v>
      </c>
      <c r="AQ14" s="8">
        <v>1</v>
      </c>
      <c r="AR14" s="8">
        <v>2</v>
      </c>
      <c r="AS14" s="8">
        <v>1</v>
      </c>
      <c r="AT14" s="8">
        <v>1.25</v>
      </c>
      <c r="AU14" s="8">
        <v>2.1</v>
      </c>
      <c r="AV14" s="8">
        <v>2.8</v>
      </c>
      <c r="AW14" s="8">
        <v>1.7</v>
      </c>
      <c r="AX14" s="8">
        <v>4.45</v>
      </c>
      <c r="AY14" s="8">
        <v>2.85</v>
      </c>
      <c r="AZ14" s="8">
        <v>2.2999999999999998</v>
      </c>
      <c r="BA14" s="8">
        <v>2.1</v>
      </c>
      <c r="BB14" s="8">
        <v>1.7</v>
      </c>
    </row>
    <row r="15" spans="1:54" x14ac:dyDescent="0.25">
      <c r="A15" s="5" t="s">
        <v>93</v>
      </c>
      <c r="B15" s="8">
        <v>2.4</v>
      </c>
      <c r="C15" s="8">
        <v>3.5</v>
      </c>
      <c r="D15" s="8">
        <v>3.7</v>
      </c>
      <c r="E15" s="8">
        <v>4.3</v>
      </c>
      <c r="F15" s="8">
        <v>2.1</v>
      </c>
      <c r="G15" s="8">
        <v>4</v>
      </c>
      <c r="H15" s="8">
        <v>1.4</v>
      </c>
      <c r="I15" s="8">
        <v>1.9</v>
      </c>
      <c r="J15" s="8">
        <v>4.8</v>
      </c>
      <c r="K15" s="8">
        <v>11</v>
      </c>
      <c r="L15" s="8">
        <v>2.6</v>
      </c>
      <c r="M15" s="8">
        <v>1.7</v>
      </c>
      <c r="N15" s="8">
        <v>6.6</v>
      </c>
      <c r="O15" s="8">
        <v>1</v>
      </c>
      <c r="P15" s="8">
        <v>4.4000000000000004</v>
      </c>
      <c r="Q15" s="8">
        <v>4.8</v>
      </c>
      <c r="R15" s="8">
        <v>0.8</v>
      </c>
      <c r="S15" s="8">
        <v>6.4</v>
      </c>
      <c r="T15" s="8">
        <v>1.7</v>
      </c>
      <c r="U15" s="8">
        <v>6.6</v>
      </c>
      <c r="V15" s="8">
        <v>3.3</v>
      </c>
      <c r="W15" s="8">
        <v>1</v>
      </c>
      <c r="X15" s="8">
        <v>6.7</v>
      </c>
      <c r="Y15" s="8">
        <v>7</v>
      </c>
      <c r="Z15" s="8">
        <v>3.6</v>
      </c>
      <c r="AA15" s="8">
        <v>3.6</v>
      </c>
      <c r="AB15" s="8">
        <v>2.9</v>
      </c>
      <c r="AC15" s="8">
        <v>1.8</v>
      </c>
      <c r="AD15" s="8">
        <v>3.7</v>
      </c>
      <c r="AE15" s="8">
        <v>3.2</v>
      </c>
      <c r="AF15" s="8">
        <v>1.5</v>
      </c>
      <c r="AG15" s="8">
        <v>3</v>
      </c>
      <c r="AH15" s="8">
        <v>2.8</v>
      </c>
      <c r="AI15" s="8">
        <v>2.15</v>
      </c>
      <c r="AJ15" s="8">
        <v>1.4</v>
      </c>
      <c r="AK15" s="8">
        <v>3.05</v>
      </c>
      <c r="AL15" s="8">
        <v>6</v>
      </c>
      <c r="AM15" s="8">
        <v>1.9</v>
      </c>
      <c r="AN15" s="8">
        <v>2.7</v>
      </c>
      <c r="AO15" s="8">
        <v>6.5</v>
      </c>
      <c r="AP15" s="8">
        <v>2.6</v>
      </c>
      <c r="AQ15" s="8">
        <v>1</v>
      </c>
      <c r="AR15" s="8">
        <v>2.6</v>
      </c>
      <c r="AS15" s="8">
        <v>1.1000000000000001</v>
      </c>
      <c r="AT15" s="8">
        <v>3.2</v>
      </c>
      <c r="AU15" s="8">
        <v>2.8</v>
      </c>
      <c r="AV15" s="8">
        <v>2.8</v>
      </c>
      <c r="AW15" s="8">
        <v>1.9</v>
      </c>
      <c r="AX15" s="8">
        <v>1.8</v>
      </c>
      <c r="AY15" s="8">
        <v>1.9</v>
      </c>
      <c r="AZ15" s="8">
        <v>1.3</v>
      </c>
      <c r="BA15" s="8">
        <v>2.4</v>
      </c>
      <c r="BB15" s="8">
        <v>3.5</v>
      </c>
    </row>
    <row r="16" spans="1:54" x14ac:dyDescent="0.25">
      <c r="A16" s="5" t="s">
        <v>94</v>
      </c>
      <c r="B16" s="8">
        <v>1.6</v>
      </c>
      <c r="C16" s="8">
        <v>4.2</v>
      </c>
      <c r="D16" s="8">
        <v>4.0999999999999996</v>
      </c>
      <c r="E16" s="8">
        <v>2.5</v>
      </c>
      <c r="F16" s="8">
        <v>2.4</v>
      </c>
      <c r="G16" s="8">
        <v>4.0999999999999996</v>
      </c>
      <c r="H16" s="8">
        <v>1.1000000000000001</v>
      </c>
      <c r="I16" s="8">
        <v>2.6</v>
      </c>
      <c r="J16" s="8">
        <v>4</v>
      </c>
      <c r="K16" s="8">
        <v>10</v>
      </c>
      <c r="L16" s="8">
        <v>4.5999999999999996</v>
      </c>
      <c r="M16" s="8">
        <v>1.55</v>
      </c>
      <c r="N16" s="8">
        <v>6</v>
      </c>
      <c r="O16" s="8">
        <v>2</v>
      </c>
      <c r="P16" s="8">
        <v>2.8</v>
      </c>
      <c r="Q16" s="8">
        <v>5.0999999999999996</v>
      </c>
      <c r="R16" s="8">
        <v>1.1000000000000001</v>
      </c>
      <c r="S16" s="8">
        <v>4.5999999999999996</v>
      </c>
      <c r="T16" s="8">
        <v>1.9</v>
      </c>
      <c r="U16" s="8">
        <v>3.3</v>
      </c>
      <c r="V16" s="8">
        <v>1.35</v>
      </c>
      <c r="W16" s="8">
        <v>1</v>
      </c>
      <c r="X16" s="8">
        <v>4.5999999999999996</v>
      </c>
      <c r="Y16" s="8">
        <v>8</v>
      </c>
      <c r="Z16" s="8">
        <v>1.2</v>
      </c>
      <c r="AA16" s="8">
        <v>3.2</v>
      </c>
      <c r="AB16" s="8">
        <v>3.5</v>
      </c>
      <c r="AC16" s="8">
        <v>1.2</v>
      </c>
      <c r="AD16" s="8">
        <v>3.5</v>
      </c>
      <c r="AE16" s="8">
        <v>3.2</v>
      </c>
      <c r="AF16" s="8">
        <v>1.6</v>
      </c>
      <c r="AG16" s="8">
        <v>4</v>
      </c>
      <c r="AH16" s="8">
        <v>1.9</v>
      </c>
      <c r="AI16" s="8">
        <v>1.6</v>
      </c>
      <c r="AJ16" s="8">
        <v>1.3</v>
      </c>
      <c r="AK16" s="8">
        <v>3.2</v>
      </c>
      <c r="AL16" s="8">
        <v>4.8</v>
      </c>
      <c r="AM16" s="8">
        <v>2.15</v>
      </c>
      <c r="AN16" s="8">
        <v>1.9</v>
      </c>
      <c r="AO16" s="8">
        <v>6.8</v>
      </c>
      <c r="AP16" s="8">
        <v>4.4000000000000004</v>
      </c>
      <c r="AQ16" s="8">
        <v>1.1000000000000001</v>
      </c>
      <c r="AR16" s="8">
        <v>2.2999999999999998</v>
      </c>
      <c r="AS16" s="8">
        <v>1.2</v>
      </c>
      <c r="AT16" s="8">
        <v>2.2000000000000002</v>
      </c>
      <c r="AU16" s="8">
        <v>2.2000000000000002</v>
      </c>
      <c r="AV16" s="8">
        <v>2.4</v>
      </c>
      <c r="AW16" s="8">
        <v>1.7</v>
      </c>
      <c r="AX16" s="8">
        <v>3.65</v>
      </c>
      <c r="AY16" s="8">
        <v>1.6</v>
      </c>
      <c r="AZ16" s="8">
        <v>2.1</v>
      </c>
      <c r="BA16" s="8">
        <v>0.9</v>
      </c>
      <c r="BB16" s="8">
        <v>4.7</v>
      </c>
    </row>
    <row r="17" spans="1:54" x14ac:dyDescent="0.25">
      <c r="A17" s="5" t="s">
        <v>95</v>
      </c>
      <c r="B17" s="8">
        <v>3.3</v>
      </c>
      <c r="C17" s="8">
        <v>3.05</v>
      </c>
      <c r="D17" s="8">
        <v>9.1999999999999993</v>
      </c>
      <c r="E17" s="8">
        <v>2.2000000000000002</v>
      </c>
      <c r="F17" s="8">
        <v>3.6</v>
      </c>
      <c r="G17" s="8">
        <v>3.4</v>
      </c>
      <c r="H17" s="8">
        <v>1.1000000000000001</v>
      </c>
      <c r="I17" s="8">
        <v>3</v>
      </c>
      <c r="J17" s="8">
        <v>3.2</v>
      </c>
      <c r="K17" s="8">
        <v>8</v>
      </c>
      <c r="L17" s="8">
        <v>3.8</v>
      </c>
      <c r="M17" s="8">
        <v>1.6</v>
      </c>
      <c r="N17" s="8">
        <v>8.1</v>
      </c>
      <c r="O17" s="8">
        <v>1.2</v>
      </c>
      <c r="P17" s="8">
        <v>4</v>
      </c>
      <c r="Q17" s="8">
        <v>4.5</v>
      </c>
      <c r="R17" s="8">
        <v>0.7</v>
      </c>
      <c r="S17" s="8">
        <v>5.2</v>
      </c>
      <c r="T17" s="8">
        <v>1.2</v>
      </c>
      <c r="U17" s="8">
        <v>5.7</v>
      </c>
      <c r="V17" s="8">
        <v>2.4</v>
      </c>
      <c r="W17" s="8">
        <v>1</v>
      </c>
      <c r="X17" s="8">
        <v>5.3</v>
      </c>
      <c r="Y17" s="8">
        <v>7</v>
      </c>
      <c r="Z17" s="8">
        <v>2.8</v>
      </c>
      <c r="AA17" s="8">
        <v>3.2</v>
      </c>
      <c r="AB17" s="8">
        <v>2.2999999999999998</v>
      </c>
      <c r="AC17" s="8">
        <v>1</v>
      </c>
      <c r="AD17" s="8">
        <v>3.1</v>
      </c>
      <c r="AE17" s="8">
        <v>2.9</v>
      </c>
      <c r="AF17" s="8">
        <v>1.8</v>
      </c>
      <c r="AG17" s="8">
        <v>3.9</v>
      </c>
      <c r="AH17" s="8">
        <v>3.2</v>
      </c>
      <c r="AI17" s="8">
        <v>1.4</v>
      </c>
      <c r="AJ17" s="8">
        <v>1.45</v>
      </c>
      <c r="AK17" s="8">
        <v>2.4</v>
      </c>
      <c r="AL17" s="8">
        <v>7.5</v>
      </c>
      <c r="AM17" s="8">
        <v>3.4</v>
      </c>
      <c r="AN17" s="8">
        <v>3.1</v>
      </c>
      <c r="AO17" s="8">
        <v>8</v>
      </c>
      <c r="AP17" s="8">
        <v>4</v>
      </c>
      <c r="AQ17" s="8">
        <v>1.1000000000000001</v>
      </c>
      <c r="AR17" s="8">
        <v>1.9</v>
      </c>
      <c r="AS17" s="8">
        <v>0.9</v>
      </c>
      <c r="AT17" s="8">
        <v>4.3</v>
      </c>
      <c r="AU17" s="8">
        <v>2.9</v>
      </c>
      <c r="AV17" s="8">
        <v>3.6</v>
      </c>
      <c r="AW17" s="8">
        <v>2.9</v>
      </c>
      <c r="AX17" s="8">
        <v>2.7</v>
      </c>
      <c r="AY17" s="8">
        <v>2</v>
      </c>
      <c r="AZ17" s="8">
        <v>1.5</v>
      </c>
      <c r="BA17" s="8">
        <v>2.4</v>
      </c>
      <c r="BB17" s="8">
        <v>3.2</v>
      </c>
    </row>
    <row r="18" spans="1:54" x14ac:dyDescent="0.25">
      <c r="A18" s="5" t="s">
        <v>96</v>
      </c>
      <c r="B18" s="8">
        <v>3.2</v>
      </c>
      <c r="C18" s="8">
        <v>5.6</v>
      </c>
      <c r="D18" s="8">
        <v>4.3</v>
      </c>
      <c r="E18" s="8">
        <v>3.7</v>
      </c>
      <c r="F18" s="8">
        <v>3.8</v>
      </c>
      <c r="G18" s="8">
        <v>3.4</v>
      </c>
      <c r="H18" s="8">
        <v>1.8</v>
      </c>
      <c r="I18" s="8">
        <v>3.1</v>
      </c>
      <c r="J18" s="8">
        <v>4.4000000000000004</v>
      </c>
      <c r="K18" s="8">
        <v>6</v>
      </c>
      <c r="L18" s="8">
        <v>4.3</v>
      </c>
      <c r="M18" s="8">
        <v>1.4</v>
      </c>
      <c r="N18" s="8">
        <v>9.1</v>
      </c>
      <c r="O18" s="8">
        <v>1.7</v>
      </c>
      <c r="P18" s="8">
        <v>4.0999999999999996</v>
      </c>
      <c r="Q18" s="8">
        <v>4.8</v>
      </c>
      <c r="R18" s="8">
        <v>0.5</v>
      </c>
      <c r="S18" s="8">
        <v>4</v>
      </c>
      <c r="T18" s="8">
        <v>1</v>
      </c>
      <c r="U18" s="8">
        <v>4.0999999999999996</v>
      </c>
      <c r="V18" s="8">
        <v>3.8</v>
      </c>
      <c r="W18" s="8">
        <v>1.1000000000000001</v>
      </c>
      <c r="X18" s="8">
        <v>5.8</v>
      </c>
      <c r="Z18" s="8">
        <v>3.3</v>
      </c>
      <c r="AA18" s="8">
        <v>5.8</v>
      </c>
      <c r="AB18" s="8">
        <v>2.7</v>
      </c>
      <c r="AC18" s="8">
        <v>1</v>
      </c>
      <c r="AD18" s="8">
        <v>3.8</v>
      </c>
      <c r="AE18" s="8">
        <v>6.1</v>
      </c>
      <c r="AF18" s="8">
        <v>1.7</v>
      </c>
      <c r="AG18" s="8">
        <v>4.5</v>
      </c>
      <c r="AH18" s="8">
        <v>3.3</v>
      </c>
      <c r="AI18" s="8">
        <v>1.25</v>
      </c>
      <c r="AJ18" s="8">
        <v>1.3</v>
      </c>
      <c r="AK18" s="8">
        <v>2.9</v>
      </c>
      <c r="AL18" s="8">
        <v>7.5</v>
      </c>
      <c r="AM18" s="8">
        <v>2.9</v>
      </c>
      <c r="AN18" s="8">
        <v>1.9</v>
      </c>
      <c r="AO18" s="8">
        <v>7</v>
      </c>
      <c r="AP18" s="8">
        <v>4.5999999999999996</v>
      </c>
      <c r="AQ18" s="8">
        <v>1.2</v>
      </c>
      <c r="AR18" s="8">
        <v>2</v>
      </c>
      <c r="AS18" s="8">
        <v>1.1000000000000001</v>
      </c>
      <c r="AT18" s="8">
        <v>3.1</v>
      </c>
      <c r="AU18" s="8">
        <v>2.1</v>
      </c>
      <c r="AV18" s="8">
        <v>2.2000000000000002</v>
      </c>
      <c r="AW18" s="8">
        <v>2.6</v>
      </c>
      <c r="AX18" s="8">
        <v>2.1</v>
      </c>
      <c r="AY18" s="8">
        <v>2.8</v>
      </c>
      <c r="AZ18" s="8">
        <v>1.7</v>
      </c>
      <c r="BA18" s="8">
        <v>1.35</v>
      </c>
      <c r="BB18" s="8">
        <v>1.8</v>
      </c>
    </row>
    <row r="19" spans="1:54" x14ac:dyDescent="0.25">
      <c r="A19" s="5" t="s">
        <v>97</v>
      </c>
      <c r="B19" s="8">
        <v>2.2999999999999998</v>
      </c>
      <c r="C19" s="8">
        <v>5.2</v>
      </c>
      <c r="D19" s="8">
        <v>5.4</v>
      </c>
      <c r="E19" s="8">
        <v>2.9</v>
      </c>
      <c r="F19" s="8">
        <v>2</v>
      </c>
      <c r="G19" s="8">
        <v>5</v>
      </c>
      <c r="H19" s="8">
        <v>1</v>
      </c>
      <c r="I19" s="8">
        <v>4.2</v>
      </c>
      <c r="J19" s="8">
        <v>3.4</v>
      </c>
      <c r="K19" s="8">
        <v>14</v>
      </c>
      <c r="L19" s="8">
        <v>5.2</v>
      </c>
      <c r="M19" s="8">
        <v>2.2000000000000002</v>
      </c>
      <c r="N19" s="8">
        <v>4.2</v>
      </c>
      <c r="O19" s="8">
        <v>0.8</v>
      </c>
      <c r="P19" s="8">
        <v>3.7</v>
      </c>
      <c r="Q19" s="8">
        <v>2.5</v>
      </c>
      <c r="R19" s="8">
        <v>1</v>
      </c>
      <c r="S19" s="8">
        <v>5.15</v>
      </c>
      <c r="T19" s="8">
        <v>2.2000000000000002</v>
      </c>
      <c r="U19" s="8">
        <v>4</v>
      </c>
      <c r="V19" s="8">
        <v>1.6</v>
      </c>
      <c r="W19" s="8">
        <v>1.1000000000000001</v>
      </c>
      <c r="X19" s="8">
        <v>9.1999999999999993</v>
      </c>
      <c r="Y19" s="8">
        <v>7.4</v>
      </c>
      <c r="Z19" s="8">
        <v>2.6</v>
      </c>
      <c r="AA19" s="8">
        <v>3.9</v>
      </c>
      <c r="AB19" s="8">
        <v>4.2</v>
      </c>
      <c r="AC19" s="8">
        <v>1.1000000000000001</v>
      </c>
      <c r="AD19" s="8">
        <v>2.4</v>
      </c>
      <c r="AE19" s="8">
        <v>4.0999999999999996</v>
      </c>
      <c r="AF19" s="8">
        <v>1.6</v>
      </c>
      <c r="AG19" s="8">
        <v>2.1</v>
      </c>
      <c r="AH19" s="8">
        <v>2</v>
      </c>
      <c r="AI19" s="8">
        <v>1</v>
      </c>
      <c r="AJ19" s="8">
        <v>1.3</v>
      </c>
      <c r="AK19" s="8">
        <v>3.2</v>
      </c>
      <c r="AL19" s="8">
        <v>3.5</v>
      </c>
      <c r="AM19" s="8">
        <v>2.7</v>
      </c>
      <c r="AN19" s="8">
        <v>2.6</v>
      </c>
      <c r="AO19" s="8">
        <v>3.4</v>
      </c>
      <c r="AP19" s="8">
        <v>5.9</v>
      </c>
      <c r="AQ19" s="8">
        <v>1.5</v>
      </c>
      <c r="AR19" s="8">
        <v>1.9</v>
      </c>
      <c r="AS19" s="8">
        <v>1.3</v>
      </c>
      <c r="AT19" s="8">
        <v>2.6</v>
      </c>
      <c r="AU19" s="8">
        <v>2.5</v>
      </c>
      <c r="AV19" s="8">
        <v>3</v>
      </c>
      <c r="AW19" s="8">
        <v>2.5</v>
      </c>
      <c r="AX19" s="8">
        <v>2.6</v>
      </c>
      <c r="AY19" s="8">
        <v>3.1</v>
      </c>
      <c r="AZ19" s="8">
        <v>1.1000000000000001</v>
      </c>
      <c r="BA19" s="8">
        <v>1.4</v>
      </c>
      <c r="BB19" s="8">
        <v>3.2</v>
      </c>
    </row>
    <row r="20" spans="1:54" x14ac:dyDescent="0.25">
      <c r="A20" s="5" t="s">
        <v>98</v>
      </c>
      <c r="B20" s="8">
        <v>1.9</v>
      </c>
      <c r="C20" s="8">
        <v>3.1</v>
      </c>
      <c r="D20" s="8">
        <v>2.8</v>
      </c>
      <c r="E20" s="8">
        <v>1.5</v>
      </c>
      <c r="F20" s="8">
        <v>3.2</v>
      </c>
      <c r="G20" s="8">
        <v>2.2000000000000002</v>
      </c>
      <c r="H20" s="8">
        <v>1.3</v>
      </c>
      <c r="I20" s="8">
        <v>5</v>
      </c>
      <c r="J20" s="8">
        <v>1.65</v>
      </c>
      <c r="K20" s="8">
        <v>16</v>
      </c>
      <c r="L20" s="8">
        <v>4.9000000000000004</v>
      </c>
      <c r="M20" s="8">
        <v>1.6</v>
      </c>
      <c r="N20" s="8">
        <v>4.8</v>
      </c>
      <c r="O20" s="8">
        <v>1.3</v>
      </c>
      <c r="P20" s="8">
        <v>2.2999999999999998</v>
      </c>
      <c r="Q20" s="8">
        <v>3.8</v>
      </c>
      <c r="R20" s="8">
        <v>0.6</v>
      </c>
      <c r="S20" s="8">
        <v>2.15</v>
      </c>
      <c r="T20" s="8">
        <v>2.2999999999999998</v>
      </c>
      <c r="U20" s="8">
        <v>4</v>
      </c>
      <c r="V20" s="8">
        <v>2.2999999999999998</v>
      </c>
      <c r="W20" s="8">
        <v>1.1000000000000001</v>
      </c>
      <c r="X20" s="8">
        <v>6.5</v>
      </c>
      <c r="Y20" s="8">
        <v>6.7</v>
      </c>
      <c r="Z20" s="8">
        <v>2.8</v>
      </c>
      <c r="AA20" s="8">
        <v>3.4</v>
      </c>
      <c r="AB20" s="8">
        <v>3.4</v>
      </c>
      <c r="AC20" s="8">
        <v>1</v>
      </c>
      <c r="AD20" s="8">
        <v>2.4</v>
      </c>
      <c r="AE20" s="8">
        <v>2.95</v>
      </c>
      <c r="AF20" s="8">
        <v>2.5</v>
      </c>
      <c r="AG20" s="8">
        <v>2.15</v>
      </c>
      <c r="AH20" s="8">
        <v>2.8</v>
      </c>
      <c r="AI20" s="8">
        <v>1.25</v>
      </c>
      <c r="AJ20" s="8">
        <v>1.25</v>
      </c>
      <c r="AK20" s="8">
        <v>1.5</v>
      </c>
      <c r="AL20" s="8">
        <v>4.4000000000000004</v>
      </c>
      <c r="AM20" s="8">
        <v>3.3</v>
      </c>
      <c r="AN20" s="8">
        <v>2.5</v>
      </c>
      <c r="AO20" s="8">
        <v>7.8</v>
      </c>
      <c r="AP20" s="8">
        <v>3.4</v>
      </c>
      <c r="AQ20" s="8">
        <v>1</v>
      </c>
      <c r="AR20" s="8">
        <v>2.1</v>
      </c>
      <c r="AS20" s="8">
        <v>2.2000000000000002</v>
      </c>
      <c r="AT20" s="8">
        <v>2</v>
      </c>
      <c r="AU20" s="8">
        <v>2.2000000000000002</v>
      </c>
      <c r="AV20" s="8">
        <v>2</v>
      </c>
      <c r="AW20" s="8">
        <v>2.7</v>
      </c>
      <c r="AX20" s="8">
        <v>3.4</v>
      </c>
      <c r="AY20" s="8">
        <v>1.4</v>
      </c>
      <c r="AZ20" s="8">
        <v>1.1499999999999999</v>
      </c>
      <c r="BA20" s="8">
        <v>1.4</v>
      </c>
      <c r="BB20" s="8">
        <v>3.1</v>
      </c>
    </row>
    <row r="21" spans="1:54" x14ac:dyDescent="0.25">
      <c r="A21" s="5" t="s">
        <v>99</v>
      </c>
      <c r="B21" s="8">
        <v>1.7</v>
      </c>
      <c r="C21" s="8">
        <v>3.2</v>
      </c>
      <c r="D21" s="8">
        <v>4.3</v>
      </c>
      <c r="E21" s="8">
        <v>2.6</v>
      </c>
      <c r="F21" s="8">
        <v>3.1</v>
      </c>
      <c r="G21" s="8">
        <v>2.7</v>
      </c>
      <c r="H21" s="8">
        <v>2.2000000000000002</v>
      </c>
      <c r="I21" s="8">
        <v>3.3</v>
      </c>
      <c r="J21" s="8">
        <v>3.85</v>
      </c>
      <c r="K21" s="8">
        <v>11</v>
      </c>
      <c r="L21" s="8">
        <v>6</v>
      </c>
      <c r="M21" s="8">
        <v>1.6</v>
      </c>
      <c r="N21" s="8">
        <v>2.1</v>
      </c>
      <c r="O21" s="8">
        <v>2.7</v>
      </c>
      <c r="P21" s="8">
        <v>2.2999999999999998</v>
      </c>
      <c r="Q21" s="8">
        <v>4.8</v>
      </c>
      <c r="R21" s="8">
        <v>0.4</v>
      </c>
      <c r="S21" s="8">
        <v>3.4</v>
      </c>
      <c r="T21" s="8">
        <v>2.4</v>
      </c>
      <c r="U21" s="8">
        <v>2.7</v>
      </c>
      <c r="V21" s="8">
        <v>4.4000000000000004</v>
      </c>
      <c r="W21" s="8">
        <v>1.1000000000000001</v>
      </c>
      <c r="X21" s="8">
        <v>5.6</v>
      </c>
      <c r="Y21" s="8">
        <v>6.2</v>
      </c>
      <c r="Z21" s="8">
        <v>1.1000000000000001</v>
      </c>
      <c r="AA21" s="8">
        <v>4.3</v>
      </c>
      <c r="AB21" s="8">
        <v>3.8</v>
      </c>
      <c r="AC21" s="8">
        <v>0.9</v>
      </c>
      <c r="AD21" s="8">
        <v>4.7</v>
      </c>
      <c r="AE21" s="8">
        <v>2.6</v>
      </c>
      <c r="AF21" s="8">
        <v>1.7</v>
      </c>
      <c r="AG21" s="8">
        <v>1.7</v>
      </c>
      <c r="AH21" s="8">
        <v>1.3</v>
      </c>
      <c r="AI21" s="8">
        <v>1.3</v>
      </c>
      <c r="AJ21" s="8">
        <v>1.4</v>
      </c>
      <c r="AK21" s="8">
        <v>2.4</v>
      </c>
      <c r="AL21" s="8">
        <v>2.6</v>
      </c>
      <c r="AM21" s="8">
        <v>6.8</v>
      </c>
      <c r="AN21" s="8">
        <v>2.1</v>
      </c>
      <c r="AO21" s="8">
        <v>2.5</v>
      </c>
      <c r="AP21" s="8">
        <v>3.3</v>
      </c>
      <c r="AQ21" s="8">
        <v>1.3</v>
      </c>
      <c r="AR21" s="8">
        <v>3.4</v>
      </c>
      <c r="AS21" s="8">
        <v>0.8</v>
      </c>
      <c r="AT21" s="8">
        <v>2.5</v>
      </c>
      <c r="AU21" s="8">
        <v>1.8</v>
      </c>
      <c r="AV21" s="8">
        <v>6</v>
      </c>
      <c r="AW21" s="8">
        <v>1.4</v>
      </c>
      <c r="AX21" s="8">
        <v>3.3</v>
      </c>
      <c r="AY21" s="8">
        <v>4.3</v>
      </c>
      <c r="AZ21" s="8">
        <v>5.4</v>
      </c>
      <c r="BA21" s="8">
        <v>1.2</v>
      </c>
      <c r="BB21" s="8">
        <v>2.25</v>
      </c>
    </row>
    <row r="22" spans="1:54" x14ac:dyDescent="0.25">
      <c r="A22" s="5" t="s">
        <v>100</v>
      </c>
      <c r="B22" s="8">
        <v>1.4</v>
      </c>
      <c r="C22" s="8">
        <v>2.9</v>
      </c>
      <c r="D22" s="8">
        <v>2.8</v>
      </c>
      <c r="E22" s="8">
        <v>0.5</v>
      </c>
      <c r="F22" s="8">
        <v>5.0999999999999996</v>
      </c>
      <c r="G22" s="8">
        <v>2.95</v>
      </c>
      <c r="H22" s="8">
        <v>3.1</v>
      </c>
      <c r="I22" s="8">
        <v>2.2000000000000002</v>
      </c>
      <c r="J22" s="8">
        <v>4.1500000000000004</v>
      </c>
      <c r="K22" s="8">
        <v>10</v>
      </c>
      <c r="L22" s="8">
        <v>4.7</v>
      </c>
      <c r="M22" s="8">
        <v>1.5</v>
      </c>
      <c r="N22" s="8">
        <v>6.9</v>
      </c>
      <c r="O22" s="8">
        <v>1.35</v>
      </c>
      <c r="P22" s="8">
        <v>2.2000000000000002</v>
      </c>
      <c r="Q22" s="8">
        <v>2.9</v>
      </c>
      <c r="R22" s="8">
        <v>0.6</v>
      </c>
      <c r="S22" s="8">
        <v>2.9</v>
      </c>
      <c r="T22" s="8">
        <v>1.4</v>
      </c>
      <c r="U22" s="8">
        <v>3.8</v>
      </c>
      <c r="V22" s="8">
        <v>2.7</v>
      </c>
      <c r="W22" s="8">
        <v>1</v>
      </c>
      <c r="X22" s="8">
        <v>6.7</v>
      </c>
      <c r="Y22" s="8">
        <v>3.2</v>
      </c>
      <c r="Z22" s="8">
        <v>3.1</v>
      </c>
      <c r="AA22" s="8">
        <v>3.1</v>
      </c>
      <c r="AB22" s="8">
        <v>3.2</v>
      </c>
      <c r="AC22" s="8">
        <v>1.2</v>
      </c>
      <c r="AD22" s="8">
        <v>3.75</v>
      </c>
      <c r="AE22" s="8">
        <v>2</v>
      </c>
      <c r="AF22" s="8">
        <v>2.1</v>
      </c>
      <c r="AG22" s="8">
        <v>2.4</v>
      </c>
      <c r="AH22" s="8">
        <v>1.8</v>
      </c>
      <c r="AI22" s="8">
        <v>2.2000000000000002</v>
      </c>
      <c r="AJ22" s="8">
        <v>1.2</v>
      </c>
      <c r="AK22" s="8">
        <v>2.5</v>
      </c>
      <c r="AL22" s="8">
        <v>3.2</v>
      </c>
      <c r="AM22" s="8">
        <v>4.3</v>
      </c>
      <c r="AN22" s="8">
        <v>3.8</v>
      </c>
      <c r="AO22" s="8">
        <v>4.4000000000000004</v>
      </c>
      <c r="AP22" s="8">
        <v>3</v>
      </c>
      <c r="AQ22" s="8">
        <v>1.5</v>
      </c>
      <c r="AR22" s="8">
        <v>1.7</v>
      </c>
      <c r="AS22" s="8">
        <v>0.7</v>
      </c>
      <c r="AT22" s="8">
        <v>1.65</v>
      </c>
      <c r="AU22" s="8">
        <v>1.9</v>
      </c>
      <c r="AV22" s="8">
        <v>2.2999999999999998</v>
      </c>
      <c r="AW22" s="8">
        <v>3.3</v>
      </c>
      <c r="AX22" s="8">
        <v>3</v>
      </c>
      <c r="AY22" s="8">
        <v>2.4</v>
      </c>
      <c r="AZ22" s="8">
        <v>3.4</v>
      </c>
      <c r="BA22" s="8">
        <v>2</v>
      </c>
      <c r="BB22" s="8">
        <v>2.2999999999999998</v>
      </c>
    </row>
    <row r="23" spans="1:54" x14ac:dyDescent="0.25">
      <c r="A23" s="5" t="s">
        <v>101</v>
      </c>
      <c r="B23" s="8">
        <v>2</v>
      </c>
      <c r="C23" s="8">
        <v>3.5</v>
      </c>
      <c r="D23" s="8">
        <v>8</v>
      </c>
      <c r="E23" s="8">
        <v>5</v>
      </c>
      <c r="F23" s="8">
        <v>2.35</v>
      </c>
      <c r="G23" s="8">
        <v>4.9000000000000004</v>
      </c>
      <c r="H23" s="8">
        <v>2.8</v>
      </c>
      <c r="I23" s="8">
        <v>2.7</v>
      </c>
      <c r="J23" s="8">
        <v>4.3</v>
      </c>
      <c r="K23" s="8">
        <v>11</v>
      </c>
      <c r="L23" s="8">
        <v>4.8</v>
      </c>
      <c r="M23" s="8">
        <v>1.5</v>
      </c>
      <c r="N23" s="8">
        <v>3.7</v>
      </c>
      <c r="O23" s="8">
        <v>1.55</v>
      </c>
      <c r="P23" s="8">
        <v>4</v>
      </c>
      <c r="Q23" s="8">
        <v>4.5</v>
      </c>
      <c r="R23" s="8">
        <v>1.1000000000000001</v>
      </c>
      <c r="S23" s="8">
        <v>4.8</v>
      </c>
      <c r="T23" s="8">
        <v>1.8</v>
      </c>
      <c r="U23" s="8">
        <v>5.0999999999999996</v>
      </c>
      <c r="V23" s="8">
        <v>1.8</v>
      </c>
      <c r="W23" s="8">
        <v>1</v>
      </c>
      <c r="X23" s="8">
        <v>9.8000000000000007</v>
      </c>
      <c r="Y23" s="8">
        <v>7.8</v>
      </c>
      <c r="Z23" s="8">
        <v>2.25</v>
      </c>
      <c r="AA23" s="8">
        <v>2.6</v>
      </c>
      <c r="AB23" s="8">
        <v>2.95</v>
      </c>
      <c r="AC23" s="8">
        <v>0.9</v>
      </c>
      <c r="AD23" s="8">
        <v>2.9</v>
      </c>
      <c r="AE23" s="8">
        <v>4.3</v>
      </c>
      <c r="AF23" s="8">
        <v>1.2</v>
      </c>
      <c r="AG23" s="8">
        <v>4.2</v>
      </c>
      <c r="AH23" s="8">
        <v>2.6</v>
      </c>
      <c r="AI23" s="8">
        <v>1.4</v>
      </c>
      <c r="AJ23" s="8">
        <v>2.1</v>
      </c>
      <c r="AK23" s="8">
        <v>2.6</v>
      </c>
      <c r="AL23" s="8">
        <v>5.9</v>
      </c>
      <c r="AM23" s="8">
        <v>4</v>
      </c>
      <c r="AN23" s="8">
        <v>3.1</v>
      </c>
      <c r="AO23" s="8">
        <v>5.4</v>
      </c>
      <c r="AP23" s="8">
        <v>4.6500000000000004</v>
      </c>
      <c r="AQ23" s="8">
        <v>0.8</v>
      </c>
      <c r="AR23" s="8">
        <v>1.7</v>
      </c>
      <c r="AS23" s="8">
        <v>0.6</v>
      </c>
      <c r="AT23" s="8">
        <v>1.7</v>
      </c>
      <c r="AU23" s="8">
        <v>3</v>
      </c>
      <c r="AV23" s="8">
        <v>3.8</v>
      </c>
      <c r="AW23" s="8">
        <v>1.2</v>
      </c>
      <c r="AX23" s="8">
        <v>2.75</v>
      </c>
      <c r="AY23" s="8">
        <v>1.35</v>
      </c>
      <c r="AZ23" s="8">
        <v>1.5</v>
      </c>
      <c r="BA23" s="8">
        <v>2</v>
      </c>
      <c r="BB23" s="8">
        <v>2.4</v>
      </c>
    </row>
    <row r="24" spans="1:54" x14ac:dyDescent="0.25">
      <c r="A24" s="5" t="s">
        <v>102</v>
      </c>
      <c r="B24" s="8">
        <v>1.7</v>
      </c>
      <c r="C24" s="8">
        <v>3.75</v>
      </c>
      <c r="D24" s="8">
        <v>7.4</v>
      </c>
      <c r="E24" s="8">
        <v>5</v>
      </c>
      <c r="F24" s="8">
        <v>2.85</v>
      </c>
      <c r="G24" s="8">
        <v>5.4</v>
      </c>
      <c r="H24" s="8">
        <v>2.4</v>
      </c>
      <c r="I24" s="8">
        <v>5</v>
      </c>
      <c r="J24" s="8">
        <v>5.5</v>
      </c>
      <c r="K24" s="8">
        <v>11</v>
      </c>
      <c r="L24" s="8">
        <v>5.45</v>
      </c>
      <c r="M24" s="8">
        <v>1.4</v>
      </c>
      <c r="N24" s="8">
        <v>3.1</v>
      </c>
      <c r="O24" s="8">
        <v>1.7</v>
      </c>
      <c r="P24" s="8">
        <v>3.5</v>
      </c>
      <c r="Q24" s="8">
        <v>2.25</v>
      </c>
      <c r="R24" s="8">
        <v>1.1000000000000001</v>
      </c>
      <c r="S24" s="8">
        <v>4.6500000000000004</v>
      </c>
      <c r="T24" s="8">
        <v>3.4</v>
      </c>
      <c r="U24" s="8">
        <v>4.0999999999999996</v>
      </c>
      <c r="V24" s="8">
        <v>3.4</v>
      </c>
      <c r="W24" s="8">
        <v>1.2</v>
      </c>
      <c r="X24" s="8">
        <v>5.9</v>
      </c>
      <c r="Y24" s="8">
        <v>7.3</v>
      </c>
      <c r="Z24" s="8">
        <v>2.8</v>
      </c>
      <c r="AA24" s="8">
        <v>3.6</v>
      </c>
      <c r="AB24" s="8">
        <v>2.4</v>
      </c>
      <c r="AC24" s="8">
        <v>1</v>
      </c>
      <c r="AD24" s="8">
        <v>3.9</v>
      </c>
      <c r="AE24" s="8">
        <v>1.8</v>
      </c>
      <c r="AF24" s="8">
        <v>2.4</v>
      </c>
      <c r="AG24" s="8">
        <v>4.5</v>
      </c>
      <c r="AH24" s="8">
        <v>2.4</v>
      </c>
      <c r="AI24" s="8">
        <v>2.2000000000000002</v>
      </c>
      <c r="AJ24" s="8">
        <v>2.1</v>
      </c>
      <c r="AK24" s="8">
        <v>2.9</v>
      </c>
      <c r="AL24" s="8">
        <v>2.5</v>
      </c>
      <c r="AM24" s="8">
        <v>3.2</v>
      </c>
      <c r="AN24" s="8">
        <v>1.2</v>
      </c>
      <c r="AO24" s="8">
        <v>7.7</v>
      </c>
      <c r="AP24" s="8">
        <v>3.25</v>
      </c>
      <c r="AQ24" s="8">
        <v>0.9</v>
      </c>
      <c r="AR24" s="8">
        <v>2.2000000000000002</v>
      </c>
      <c r="AS24" s="8">
        <v>0.6</v>
      </c>
      <c r="AT24" s="8">
        <v>1.4</v>
      </c>
      <c r="AU24" s="8">
        <v>2.6</v>
      </c>
      <c r="AV24" s="8">
        <v>3</v>
      </c>
      <c r="AW24" s="8">
        <v>2.2000000000000002</v>
      </c>
      <c r="AX24" s="8">
        <v>1.55</v>
      </c>
      <c r="AY24" s="8">
        <v>2.2000000000000002</v>
      </c>
      <c r="AZ24" s="8">
        <v>1.7</v>
      </c>
      <c r="BA24" s="8">
        <v>1.6</v>
      </c>
      <c r="BB24" s="8">
        <v>2.2000000000000002</v>
      </c>
    </row>
    <row r="25" spans="1:54" x14ac:dyDescent="0.25">
      <c r="A25" s="5" t="s">
        <v>103</v>
      </c>
      <c r="B25" s="8">
        <v>1.3</v>
      </c>
      <c r="C25" s="8">
        <v>3.4</v>
      </c>
      <c r="D25" s="8">
        <v>4.8</v>
      </c>
      <c r="E25" s="8">
        <v>5.0999999999999996</v>
      </c>
      <c r="F25" s="8">
        <v>2.9</v>
      </c>
      <c r="G25" s="8">
        <v>2.1</v>
      </c>
      <c r="H25" s="8">
        <v>1.8</v>
      </c>
      <c r="I25" s="8">
        <v>3.3</v>
      </c>
      <c r="J25" s="8">
        <v>4.5</v>
      </c>
      <c r="K25" s="8">
        <v>12</v>
      </c>
      <c r="L25" s="8">
        <v>3</v>
      </c>
      <c r="M25" s="8">
        <v>1.5</v>
      </c>
      <c r="N25" s="8">
        <v>6.2</v>
      </c>
      <c r="O25" s="8">
        <v>1.2</v>
      </c>
      <c r="P25" s="8">
        <v>3.75</v>
      </c>
      <c r="Q25" s="8">
        <v>4.9000000000000004</v>
      </c>
      <c r="R25" s="8">
        <v>1</v>
      </c>
      <c r="S25" s="8">
        <v>3.1</v>
      </c>
      <c r="T25" s="8">
        <v>1.1000000000000001</v>
      </c>
      <c r="U25" s="8">
        <v>7.05</v>
      </c>
      <c r="V25" s="8">
        <v>4.5</v>
      </c>
      <c r="W25" s="8">
        <v>0.9</v>
      </c>
      <c r="X25" s="8">
        <v>6.4</v>
      </c>
      <c r="Y25" s="8">
        <v>7.6</v>
      </c>
      <c r="Z25" s="8">
        <v>2.1</v>
      </c>
      <c r="AA25" s="8">
        <v>3.2</v>
      </c>
      <c r="AB25" s="8">
        <v>2.15</v>
      </c>
      <c r="AC25" s="8">
        <v>0.9</v>
      </c>
      <c r="AD25" s="8">
        <v>3.7</v>
      </c>
      <c r="AE25" s="8">
        <v>3.3</v>
      </c>
      <c r="AF25" s="8">
        <v>2</v>
      </c>
      <c r="AG25" s="8">
        <v>4.8499999999999996</v>
      </c>
      <c r="AH25" s="8">
        <v>2</v>
      </c>
      <c r="AI25" s="8">
        <v>2.1</v>
      </c>
      <c r="AJ25" s="8">
        <v>2.7</v>
      </c>
      <c r="AK25" s="8">
        <v>2.9</v>
      </c>
      <c r="AL25" s="8">
        <v>3.2</v>
      </c>
      <c r="AM25" s="8">
        <v>2</v>
      </c>
      <c r="AN25" s="8">
        <v>1.9</v>
      </c>
      <c r="AO25" s="8">
        <v>5.6</v>
      </c>
      <c r="AP25" s="8">
        <v>2.2000000000000002</v>
      </c>
      <c r="AQ25" s="8">
        <v>0.9</v>
      </c>
      <c r="AR25" s="8">
        <v>1.9</v>
      </c>
      <c r="AS25" s="8">
        <v>1</v>
      </c>
      <c r="AT25" s="8">
        <v>1.6</v>
      </c>
      <c r="AU25" s="8">
        <v>2.9</v>
      </c>
      <c r="AV25" s="8">
        <v>4.5</v>
      </c>
      <c r="AW25" s="8">
        <v>1.05</v>
      </c>
      <c r="AX25" s="8">
        <v>4.4000000000000004</v>
      </c>
      <c r="AY25" s="8">
        <v>1.8</v>
      </c>
      <c r="AZ25" s="8">
        <v>2.6</v>
      </c>
      <c r="BA25" s="8">
        <v>2.5</v>
      </c>
      <c r="BB25" s="8">
        <v>2.9</v>
      </c>
    </row>
    <row r="26" spans="1:54" x14ac:dyDescent="0.25">
      <c r="A26" s="5" t="s">
        <v>104</v>
      </c>
      <c r="B26" s="8">
        <v>2.5</v>
      </c>
      <c r="C26" s="8">
        <v>3.4</v>
      </c>
      <c r="D26" s="8">
        <v>4.3</v>
      </c>
      <c r="E26" s="8">
        <v>3.9</v>
      </c>
      <c r="F26" s="8">
        <v>2.9</v>
      </c>
      <c r="G26" s="8">
        <v>3.1</v>
      </c>
      <c r="H26" s="8">
        <v>0.8</v>
      </c>
      <c r="I26" s="8">
        <v>3.4</v>
      </c>
      <c r="J26" s="8">
        <v>2.2999999999999998</v>
      </c>
      <c r="K26" s="8">
        <v>12</v>
      </c>
      <c r="L26" s="8">
        <v>4.4000000000000004</v>
      </c>
      <c r="M26" s="8">
        <v>1.2</v>
      </c>
      <c r="N26" s="8">
        <v>6.8</v>
      </c>
      <c r="O26" s="8">
        <v>1</v>
      </c>
      <c r="P26" s="8">
        <v>4.2</v>
      </c>
      <c r="Q26" s="8">
        <v>5.6</v>
      </c>
      <c r="R26" s="8">
        <v>1.5</v>
      </c>
      <c r="S26" s="8">
        <v>3.5</v>
      </c>
      <c r="T26" s="8">
        <v>1.1000000000000001</v>
      </c>
      <c r="U26" s="8">
        <v>3.6</v>
      </c>
      <c r="V26" s="8">
        <v>4.5999999999999996</v>
      </c>
      <c r="W26" s="8">
        <v>1</v>
      </c>
      <c r="X26" s="8">
        <v>5.7</v>
      </c>
      <c r="Y26" s="8">
        <v>4.7</v>
      </c>
      <c r="Z26" s="8">
        <v>1.5</v>
      </c>
      <c r="AA26" s="8">
        <v>3.6</v>
      </c>
      <c r="AB26" s="8">
        <v>3.85</v>
      </c>
      <c r="AC26" s="8">
        <v>1.1000000000000001</v>
      </c>
      <c r="AD26" s="8">
        <v>3</v>
      </c>
      <c r="AE26" s="8">
        <v>2.5</v>
      </c>
      <c r="AF26" s="8">
        <v>2.2000000000000002</v>
      </c>
      <c r="AG26" s="8">
        <v>3.7</v>
      </c>
      <c r="AH26" s="8">
        <v>2.8</v>
      </c>
      <c r="AI26" s="8">
        <v>1.7</v>
      </c>
      <c r="AJ26" s="8">
        <v>2.25</v>
      </c>
      <c r="AK26" s="8">
        <v>3</v>
      </c>
      <c r="AL26" s="8">
        <v>5.4</v>
      </c>
      <c r="AM26" s="8">
        <v>2.8</v>
      </c>
      <c r="AN26" s="8">
        <v>2.1</v>
      </c>
      <c r="AO26" s="8">
        <v>3.8</v>
      </c>
      <c r="AP26" s="8">
        <v>4</v>
      </c>
      <c r="AQ26" s="8">
        <v>1</v>
      </c>
      <c r="AR26" s="8">
        <v>1.6</v>
      </c>
      <c r="AS26" s="8">
        <v>1.2</v>
      </c>
      <c r="AT26" s="8">
        <v>1.1000000000000001</v>
      </c>
      <c r="AU26" s="8">
        <v>3.2</v>
      </c>
      <c r="AV26" s="8">
        <v>2.5</v>
      </c>
      <c r="AW26" s="8">
        <v>1.35</v>
      </c>
      <c r="AX26" s="8">
        <v>3.7</v>
      </c>
      <c r="AY26" s="8">
        <v>2.4</v>
      </c>
      <c r="AZ26" s="8">
        <v>2.1</v>
      </c>
      <c r="BA26" s="8">
        <v>1.65</v>
      </c>
      <c r="BB26" s="8">
        <v>2.9</v>
      </c>
    </row>
    <row r="27" spans="1:54" x14ac:dyDescent="0.25">
      <c r="A27" s="5" t="s">
        <v>105</v>
      </c>
      <c r="B27" s="8">
        <v>1.9</v>
      </c>
      <c r="C27" s="8">
        <v>4.0999999999999996</v>
      </c>
      <c r="D27" s="8">
        <v>3.9</v>
      </c>
      <c r="E27" s="8">
        <v>3.3</v>
      </c>
      <c r="F27" s="8">
        <v>3.5</v>
      </c>
      <c r="G27" s="8">
        <v>3.7</v>
      </c>
      <c r="H27" s="8">
        <v>1.2</v>
      </c>
      <c r="I27" s="8">
        <v>4.7</v>
      </c>
      <c r="J27" s="8">
        <v>3.4</v>
      </c>
      <c r="K27" s="8">
        <v>8</v>
      </c>
      <c r="L27" s="8">
        <v>3.8</v>
      </c>
      <c r="M27" s="8">
        <v>1.3</v>
      </c>
      <c r="N27" s="8">
        <v>6.4</v>
      </c>
      <c r="O27" s="8">
        <v>1.2</v>
      </c>
      <c r="P27" s="8">
        <v>3.1</v>
      </c>
      <c r="Q27" s="8">
        <v>4</v>
      </c>
      <c r="R27" s="8">
        <v>0.3</v>
      </c>
      <c r="S27" s="8">
        <v>4.5</v>
      </c>
      <c r="T27" s="8">
        <v>1</v>
      </c>
      <c r="U27" s="8">
        <v>3.9</v>
      </c>
      <c r="V27" s="8">
        <v>2.2000000000000002</v>
      </c>
      <c r="W27" s="8">
        <v>0.8</v>
      </c>
      <c r="X27" s="8">
        <v>5.5</v>
      </c>
      <c r="Y27" s="8">
        <v>4.9000000000000004</v>
      </c>
      <c r="Z27" s="8">
        <v>2.1</v>
      </c>
      <c r="AA27" s="8">
        <v>3</v>
      </c>
      <c r="AB27" s="8">
        <v>2.7</v>
      </c>
      <c r="AC27" s="8">
        <v>1.1000000000000001</v>
      </c>
      <c r="AD27" s="8">
        <v>3.1</v>
      </c>
      <c r="AE27" s="8">
        <v>2.1</v>
      </c>
      <c r="AF27" s="8">
        <v>1.4</v>
      </c>
      <c r="AG27" s="8">
        <v>4.3</v>
      </c>
      <c r="AH27" s="8">
        <v>2.2999999999999998</v>
      </c>
      <c r="AI27" s="8">
        <v>1.6</v>
      </c>
      <c r="AJ27" s="8">
        <v>1.4</v>
      </c>
      <c r="AK27" s="8">
        <v>2.9</v>
      </c>
      <c r="AL27" s="8">
        <v>4.7</v>
      </c>
      <c r="AM27" s="8">
        <v>2.2999999999999998</v>
      </c>
      <c r="AN27" s="8">
        <v>2.8</v>
      </c>
      <c r="AO27" s="8">
        <v>6.4</v>
      </c>
      <c r="AP27" s="8">
        <v>3.7</v>
      </c>
      <c r="AQ27" s="8">
        <v>1.1000000000000001</v>
      </c>
      <c r="AR27" s="8">
        <v>2.4</v>
      </c>
      <c r="AS27" s="8">
        <v>1.2</v>
      </c>
      <c r="AT27" s="8">
        <v>3.4</v>
      </c>
      <c r="AU27" s="8">
        <v>3</v>
      </c>
      <c r="AV27" s="8">
        <v>2.5</v>
      </c>
      <c r="AW27" s="8">
        <v>2.9</v>
      </c>
      <c r="AX27" s="8">
        <v>2.5</v>
      </c>
      <c r="AY27" s="8">
        <v>2.5</v>
      </c>
      <c r="AZ27" s="8">
        <v>2.2999999999999998</v>
      </c>
      <c r="BA27" s="8">
        <v>1.4</v>
      </c>
      <c r="BB27" s="8">
        <v>4.2</v>
      </c>
    </row>
    <row r="28" spans="1:54" x14ac:dyDescent="0.25">
      <c r="A28" s="5" t="s">
        <v>106</v>
      </c>
      <c r="B28" s="8">
        <v>1.9</v>
      </c>
      <c r="C28" s="8">
        <v>2.4</v>
      </c>
      <c r="D28" s="8">
        <v>4.9000000000000004</v>
      </c>
      <c r="E28" s="8">
        <v>2.7</v>
      </c>
      <c r="F28" s="8">
        <v>2</v>
      </c>
      <c r="G28" s="8">
        <v>4.7</v>
      </c>
      <c r="H28" s="8">
        <v>0.9</v>
      </c>
      <c r="I28" s="8">
        <v>5.6</v>
      </c>
      <c r="J28" s="8">
        <v>3.1</v>
      </c>
      <c r="K28" s="8">
        <v>8</v>
      </c>
      <c r="L28" s="8">
        <v>4.4000000000000004</v>
      </c>
      <c r="M28" s="8">
        <v>1.65</v>
      </c>
      <c r="N28" s="8">
        <v>9.4</v>
      </c>
      <c r="O28" s="8">
        <v>1.2</v>
      </c>
      <c r="P28" s="8">
        <v>3.8</v>
      </c>
      <c r="Q28" s="8">
        <v>4.2</v>
      </c>
      <c r="R28" s="8">
        <v>0.5</v>
      </c>
      <c r="S28" s="8">
        <v>5.9</v>
      </c>
      <c r="T28" s="8">
        <v>1.9</v>
      </c>
      <c r="U28" s="8">
        <v>3.6</v>
      </c>
      <c r="V28" s="8">
        <v>2.7</v>
      </c>
      <c r="W28" s="8">
        <v>1.2</v>
      </c>
      <c r="X28" s="8">
        <v>4.5</v>
      </c>
      <c r="Y28" s="8">
        <v>7</v>
      </c>
      <c r="Z28" s="8">
        <v>4.9000000000000004</v>
      </c>
      <c r="AA28" s="8">
        <v>4.0999999999999996</v>
      </c>
      <c r="AB28" s="8">
        <v>3.3</v>
      </c>
      <c r="AC28" s="8">
        <v>1.6</v>
      </c>
      <c r="AD28" s="8">
        <v>3.1</v>
      </c>
      <c r="AE28" s="8">
        <v>2.5</v>
      </c>
      <c r="AF28" s="8">
        <v>1.7</v>
      </c>
      <c r="AG28" s="8">
        <v>3.7</v>
      </c>
      <c r="AH28" s="8">
        <v>2.9</v>
      </c>
      <c r="AI28" s="8">
        <v>1.5</v>
      </c>
      <c r="AJ28" s="8">
        <v>1.5</v>
      </c>
      <c r="AK28" s="8">
        <v>3.2</v>
      </c>
      <c r="AL28" s="8">
        <v>4</v>
      </c>
      <c r="AM28" s="8">
        <v>4.75</v>
      </c>
      <c r="AN28" s="8">
        <v>2</v>
      </c>
      <c r="AO28" s="8">
        <v>7.1</v>
      </c>
      <c r="AP28" s="8">
        <v>6.4</v>
      </c>
      <c r="AQ28" s="8">
        <v>1.5</v>
      </c>
      <c r="AR28" s="8">
        <v>1.9</v>
      </c>
      <c r="AS28" s="8">
        <v>0.8</v>
      </c>
      <c r="AT28" s="8">
        <v>2.9</v>
      </c>
      <c r="AU28" s="8">
        <v>3.5</v>
      </c>
      <c r="AV28" s="8">
        <v>2.5</v>
      </c>
      <c r="AW28" s="8">
        <v>1.6</v>
      </c>
      <c r="AX28" s="8">
        <v>2.25</v>
      </c>
      <c r="AY28" s="8">
        <v>3.3</v>
      </c>
      <c r="AZ28" s="8">
        <v>2.7</v>
      </c>
      <c r="BA28" s="8">
        <v>1.45</v>
      </c>
      <c r="BB28" s="8">
        <v>3.2</v>
      </c>
    </row>
    <row r="29" spans="1:54" x14ac:dyDescent="0.25">
      <c r="A29" s="5" t="s">
        <v>107</v>
      </c>
      <c r="B29" s="8">
        <v>2.2999999999999998</v>
      </c>
      <c r="C29" s="8">
        <v>3.8</v>
      </c>
      <c r="D29" s="8">
        <v>6</v>
      </c>
      <c r="E29" s="8">
        <v>3.2</v>
      </c>
      <c r="F29" s="8">
        <v>4.3</v>
      </c>
      <c r="G29" s="8">
        <v>3.8</v>
      </c>
      <c r="H29" s="8">
        <v>1.3</v>
      </c>
      <c r="I29" s="8">
        <v>2.8</v>
      </c>
      <c r="J29" s="8">
        <v>3.8</v>
      </c>
      <c r="K29" s="8">
        <v>8</v>
      </c>
      <c r="L29" s="8">
        <v>3.1</v>
      </c>
      <c r="M29" s="8">
        <v>1</v>
      </c>
      <c r="N29" s="8">
        <v>7.3</v>
      </c>
      <c r="O29" s="8">
        <v>1.4</v>
      </c>
      <c r="P29" s="8">
        <v>4.5999999999999996</v>
      </c>
      <c r="Q29" s="8">
        <v>3.7</v>
      </c>
      <c r="R29" s="8">
        <v>0.4</v>
      </c>
      <c r="S29" s="8">
        <v>5.8</v>
      </c>
      <c r="T29" s="8">
        <v>1.3</v>
      </c>
      <c r="U29" s="8">
        <v>3.9</v>
      </c>
      <c r="V29" s="8">
        <v>1.8</v>
      </c>
      <c r="W29" s="8">
        <v>1.1000000000000001</v>
      </c>
      <c r="X29" s="8">
        <v>6.2</v>
      </c>
      <c r="Y29" s="8">
        <v>8</v>
      </c>
      <c r="Z29" s="8">
        <v>1.85</v>
      </c>
      <c r="AA29" s="8">
        <v>4</v>
      </c>
      <c r="AB29" s="8">
        <v>2.6</v>
      </c>
      <c r="AC29" s="8">
        <v>1.1000000000000001</v>
      </c>
      <c r="AD29" s="8">
        <v>5.5</v>
      </c>
      <c r="AE29" s="8">
        <v>2.7</v>
      </c>
      <c r="AF29" s="8">
        <v>1.9</v>
      </c>
      <c r="AG29" s="8">
        <v>3.2</v>
      </c>
      <c r="AH29" s="8">
        <v>3.3</v>
      </c>
      <c r="AI29" s="8">
        <v>1.3</v>
      </c>
      <c r="AJ29" s="8">
        <v>1.05</v>
      </c>
      <c r="AK29" s="8">
        <v>3.05</v>
      </c>
      <c r="AL29" s="8">
        <v>7.5</v>
      </c>
      <c r="AM29" s="8">
        <v>3.3</v>
      </c>
      <c r="AN29" s="8">
        <v>2.2999999999999998</v>
      </c>
      <c r="AO29" s="8">
        <v>7.5</v>
      </c>
      <c r="AP29" s="8">
        <v>3.5</v>
      </c>
      <c r="AQ29" s="8">
        <v>1.1000000000000001</v>
      </c>
      <c r="AR29" s="8">
        <v>2.1</v>
      </c>
      <c r="AS29" s="8">
        <v>1.2</v>
      </c>
      <c r="AT29" s="8">
        <v>2.8</v>
      </c>
      <c r="AU29" s="8">
        <v>3.3</v>
      </c>
      <c r="AV29" s="8">
        <v>3</v>
      </c>
      <c r="AW29" s="8">
        <v>2.9</v>
      </c>
      <c r="AX29" s="8">
        <v>2.1</v>
      </c>
      <c r="AY29" s="8">
        <v>3.4</v>
      </c>
      <c r="AZ29" s="8">
        <v>1.4</v>
      </c>
      <c r="BA29" s="8">
        <v>1.5</v>
      </c>
      <c r="BB29" s="8">
        <v>2.5</v>
      </c>
    </row>
    <row r="30" spans="1:54" x14ac:dyDescent="0.25">
      <c r="A30" s="5" t="s">
        <v>108</v>
      </c>
      <c r="B30" s="8">
        <v>2</v>
      </c>
      <c r="C30" s="8">
        <v>4.8</v>
      </c>
      <c r="D30" s="8">
        <v>6.3</v>
      </c>
      <c r="E30" s="8">
        <v>2.6</v>
      </c>
      <c r="F30" s="8">
        <v>1.9</v>
      </c>
      <c r="G30" s="8">
        <v>3.4</v>
      </c>
      <c r="H30" s="8">
        <v>0.9</v>
      </c>
      <c r="I30" s="8">
        <v>3.4</v>
      </c>
      <c r="J30" s="8">
        <v>3.1</v>
      </c>
      <c r="K30" s="8">
        <v>14</v>
      </c>
      <c r="L30" s="8">
        <v>5.2</v>
      </c>
      <c r="M30" s="8">
        <v>1.7</v>
      </c>
      <c r="N30" s="8">
        <v>8.8000000000000007</v>
      </c>
      <c r="O30" s="8">
        <v>0.6</v>
      </c>
      <c r="P30" s="8">
        <v>3.3</v>
      </c>
      <c r="Q30" s="8">
        <v>3.5</v>
      </c>
      <c r="R30" s="8">
        <v>0.8</v>
      </c>
      <c r="S30" s="8">
        <v>5.6</v>
      </c>
      <c r="T30" s="8">
        <v>0.7</v>
      </c>
      <c r="U30" s="8">
        <v>5.9</v>
      </c>
      <c r="V30" s="8">
        <v>5.5</v>
      </c>
      <c r="W30" s="8">
        <v>1.4</v>
      </c>
      <c r="X30" s="8">
        <v>4.4000000000000004</v>
      </c>
      <c r="Y30" s="8">
        <v>7</v>
      </c>
      <c r="Z30" s="8">
        <v>2.2000000000000002</v>
      </c>
      <c r="AA30" s="8">
        <v>4</v>
      </c>
      <c r="AB30" s="8">
        <v>3</v>
      </c>
      <c r="AC30" s="8">
        <v>1.1000000000000001</v>
      </c>
      <c r="AD30" s="8">
        <v>3.7</v>
      </c>
      <c r="AE30" s="8">
        <v>6.4</v>
      </c>
      <c r="AF30" s="8">
        <v>1.4</v>
      </c>
      <c r="AG30" s="8">
        <v>4.5</v>
      </c>
      <c r="AH30" s="8">
        <v>3</v>
      </c>
      <c r="AI30" s="8">
        <v>1.7</v>
      </c>
      <c r="AJ30" s="8">
        <v>1.2</v>
      </c>
      <c r="AK30" s="8">
        <v>2.4</v>
      </c>
      <c r="AL30" s="8">
        <v>5.6</v>
      </c>
      <c r="AM30" s="8">
        <v>3.4</v>
      </c>
      <c r="AN30" s="8">
        <v>1.6</v>
      </c>
      <c r="AO30" s="8">
        <v>6.1</v>
      </c>
      <c r="AP30" s="8">
        <v>2.8</v>
      </c>
      <c r="AQ30" s="8">
        <v>0.9</v>
      </c>
      <c r="AR30" s="8">
        <v>2</v>
      </c>
      <c r="AS30" s="8">
        <v>1</v>
      </c>
      <c r="AT30" s="8">
        <v>2.8</v>
      </c>
      <c r="AU30" s="8">
        <v>2.7</v>
      </c>
      <c r="AV30" s="8">
        <v>1.7</v>
      </c>
      <c r="AW30" s="8">
        <v>1.1499999999999999</v>
      </c>
      <c r="AX30" s="8">
        <v>2.2999999999999998</v>
      </c>
      <c r="AY30" s="8">
        <v>2.25</v>
      </c>
      <c r="AZ30" s="8">
        <v>1.1000000000000001</v>
      </c>
      <c r="BA30" s="8">
        <v>1.2</v>
      </c>
      <c r="BB30" s="8">
        <v>5.5</v>
      </c>
    </row>
    <row r="31" spans="1:54" x14ac:dyDescent="0.25">
      <c r="A31" s="5" t="s">
        <v>109</v>
      </c>
      <c r="B31" s="8">
        <v>0.22</v>
      </c>
      <c r="C31" s="8">
        <v>0.51</v>
      </c>
      <c r="D31" s="8">
        <v>0.12</v>
      </c>
      <c r="E31" s="8">
        <v>7.0000000000000007E-2</v>
      </c>
      <c r="F31" s="8">
        <v>0.26</v>
      </c>
      <c r="G31" s="8">
        <v>0.1</v>
      </c>
      <c r="H31" s="8">
        <v>0.08</v>
      </c>
      <c r="I31" s="8">
        <v>0.2</v>
      </c>
      <c r="J31" s="8">
        <v>0.16</v>
      </c>
      <c r="K31" s="8">
        <v>0.46</v>
      </c>
      <c r="L31" s="8">
        <v>0.3</v>
      </c>
      <c r="M31" s="8">
        <v>0.12</v>
      </c>
      <c r="N31" s="8">
        <v>0.14000000000000001</v>
      </c>
      <c r="O31" s="8">
        <v>0.02</v>
      </c>
      <c r="P31" s="8">
        <v>0.42</v>
      </c>
      <c r="Q31" s="8">
        <v>0.14000000000000001</v>
      </c>
      <c r="R31" s="8">
        <v>0.14000000000000001</v>
      </c>
      <c r="S31" s="8">
        <v>0.16</v>
      </c>
      <c r="T31" s="8">
        <v>0.17</v>
      </c>
      <c r="U31" s="8">
        <v>0.27</v>
      </c>
      <c r="V31" s="8">
        <v>0.12</v>
      </c>
      <c r="W31" s="8">
        <v>0.18</v>
      </c>
      <c r="AA31" s="8">
        <v>0.2</v>
      </c>
      <c r="AB31" s="8">
        <v>0.16</v>
      </c>
      <c r="AD31" s="8">
        <v>0.04</v>
      </c>
      <c r="AN31" s="8">
        <v>0.04</v>
      </c>
      <c r="AP31" s="8">
        <v>0.16</v>
      </c>
      <c r="AR31" s="8">
        <v>0.27</v>
      </c>
      <c r="AT31" s="8">
        <v>0.14000000000000001</v>
      </c>
    </row>
    <row r="32" spans="1:54" x14ac:dyDescent="0.25">
      <c r="A32" s="5"/>
      <c r="C32" s="8">
        <v>0.56999999999999995</v>
      </c>
      <c r="D32" s="8">
        <v>0.14000000000000001</v>
      </c>
      <c r="E32" s="8">
        <v>0.12</v>
      </c>
      <c r="F32" s="8">
        <v>0.08</v>
      </c>
      <c r="G32" s="8">
        <v>0.22</v>
      </c>
      <c r="H32" s="8">
        <v>0.12</v>
      </c>
      <c r="I32" s="8">
        <v>0.2</v>
      </c>
      <c r="J32" s="8">
        <v>0.3</v>
      </c>
      <c r="K32" s="8">
        <v>0.64</v>
      </c>
      <c r="L32" s="8">
        <v>0.33</v>
      </c>
      <c r="M32" s="8">
        <v>0.1</v>
      </c>
      <c r="N32" s="8">
        <v>0.26</v>
      </c>
      <c r="O32" s="8">
        <v>0.04</v>
      </c>
      <c r="P32" s="8">
        <v>0.34</v>
      </c>
      <c r="Q32" s="8">
        <v>0.35</v>
      </c>
      <c r="S32" s="8">
        <v>0.2</v>
      </c>
      <c r="T32" s="8">
        <v>0.23</v>
      </c>
      <c r="U32" s="8">
        <v>0.25</v>
      </c>
      <c r="X32" s="8">
        <v>0.45</v>
      </c>
      <c r="Y32" s="8">
        <v>0.28000000000000003</v>
      </c>
      <c r="Z32" s="8">
        <v>0.16</v>
      </c>
      <c r="AB32" s="8">
        <v>0.34</v>
      </c>
      <c r="AE32" s="8">
        <v>0.3</v>
      </c>
      <c r="AF32" s="8">
        <v>0.36</v>
      </c>
      <c r="AH32" s="8">
        <v>0.12</v>
      </c>
      <c r="AJ32" s="8">
        <v>0.28000000000000003</v>
      </c>
      <c r="AK32" s="8">
        <v>0.18</v>
      </c>
      <c r="AL32" s="8">
        <v>0.16</v>
      </c>
      <c r="AM32" s="8">
        <v>0.08</v>
      </c>
      <c r="AO32" s="8">
        <v>0.14000000000000001</v>
      </c>
      <c r="AU32" s="8">
        <v>0.04</v>
      </c>
      <c r="AV32" s="8">
        <v>0.1</v>
      </c>
      <c r="AW32" s="8">
        <v>0.06</v>
      </c>
      <c r="AX32" s="8">
        <v>0.14000000000000001</v>
      </c>
      <c r="AY32" s="8">
        <v>0.14000000000000001</v>
      </c>
      <c r="BB32" s="8">
        <v>0.14000000000000001</v>
      </c>
    </row>
    <row r="33" spans="1:54" x14ac:dyDescent="0.25">
      <c r="A33" s="5"/>
      <c r="C33" s="8">
        <v>0.54</v>
      </c>
      <c r="D33" s="8">
        <v>0.1</v>
      </c>
      <c r="E33" s="8">
        <v>0.18</v>
      </c>
      <c r="F33" s="8">
        <v>0.1</v>
      </c>
      <c r="G33" s="8">
        <v>0.16</v>
      </c>
      <c r="H33" s="8">
        <v>0.1</v>
      </c>
      <c r="I33" s="8">
        <v>0.1</v>
      </c>
      <c r="J33" s="8">
        <v>0.46</v>
      </c>
      <c r="K33" s="8">
        <v>0.51</v>
      </c>
      <c r="L33" s="8">
        <v>0.32</v>
      </c>
      <c r="M33" s="8">
        <v>0.06</v>
      </c>
      <c r="N33" s="8">
        <v>0.2</v>
      </c>
      <c r="O33" s="8">
        <v>0.04</v>
      </c>
      <c r="P33" s="8">
        <v>0.14000000000000001</v>
      </c>
      <c r="Q33" s="8">
        <v>0.31</v>
      </c>
      <c r="S33" s="8">
        <v>0.14000000000000001</v>
      </c>
      <c r="T33" s="8">
        <v>0.22</v>
      </c>
      <c r="U33" s="8">
        <v>0.13</v>
      </c>
      <c r="X33" s="8">
        <v>0.28000000000000003</v>
      </c>
      <c r="Y33" s="8">
        <v>0.32</v>
      </c>
      <c r="Z33" s="8">
        <v>0.2</v>
      </c>
      <c r="AA33" s="8">
        <v>0.22</v>
      </c>
      <c r="AB33" s="8">
        <v>0.1</v>
      </c>
      <c r="AC33" s="8">
        <v>0.09</v>
      </c>
      <c r="AD33" s="8">
        <v>0.16</v>
      </c>
      <c r="AE33" s="8">
        <v>0.18</v>
      </c>
      <c r="AF33" s="8">
        <v>0.36</v>
      </c>
      <c r="AG33" s="8">
        <v>0.12</v>
      </c>
      <c r="AH33" s="8">
        <v>0.16</v>
      </c>
      <c r="AI33" s="8">
        <v>0.18</v>
      </c>
      <c r="AJ33" s="8">
        <v>0.18</v>
      </c>
      <c r="AK33" s="8">
        <v>0.1</v>
      </c>
      <c r="AL33" s="8">
        <v>0.16</v>
      </c>
      <c r="AN33" s="8">
        <v>0.08</v>
      </c>
      <c r="AO33" s="8">
        <v>0.3</v>
      </c>
      <c r="AP33" s="8">
        <v>0.18</v>
      </c>
      <c r="AQ33" s="8">
        <v>0.15</v>
      </c>
      <c r="AR33" s="8">
        <v>0.28999999999999998</v>
      </c>
      <c r="AS33" s="8">
        <v>0.08</v>
      </c>
      <c r="AT33" s="8">
        <v>0.06</v>
      </c>
      <c r="AU33" s="8">
        <v>0.14000000000000001</v>
      </c>
      <c r="AV33" s="8">
        <v>0.28000000000000003</v>
      </c>
      <c r="AW33" s="8">
        <v>0.12</v>
      </c>
      <c r="AX33" s="8">
        <v>0.17</v>
      </c>
      <c r="AY33" s="8">
        <v>0.16</v>
      </c>
      <c r="AZ33" s="8">
        <v>0.08</v>
      </c>
      <c r="BA33" s="8">
        <v>0.18</v>
      </c>
      <c r="BB33" s="8">
        <v>0.2</v>
      </c>
    </row>
    <row r="34" spans="1:54" x14ac:dyDescent="0.25">
      <c r="A34" s="5"/>
      <c r="X34" s="8">
        <v>0.08</v>
      </c>
      <c r="Y34" s="8">
        <v>0.24</v>
      </c>
      <c r="Z34" s="8">
        <v>0.12</v>
      </c>
      <c r="AE34" s="8">
        <v>0.08</v>
      </c>
      <c r="AF34" s="8">
        <v>0.24</v>
      </c>
      <c r="AH34" s="8">
        <v>0.2</v>
      </c>
      <c r="AJ34" s="8">
        <v>0.16</v>
      </c>
      <c r="AK34" s="8">
        <v>0.06</v>
      </c>
      <c r="AL34" s="8">
        <v>0.28000000000000003</v>
      </c>
      <c r="AM34" s="8">
        <v>0.06</v>
      </c>
      <c r="AO34" s="8">
        <v>0.08</v>
      </c>
      <c r="AU34" s="8">
        <v>0.22</v>
      </c>
      <c r="AV34" s="8">
        <v>0.08</v>
      </c>
      <c r="AW34" s="8">
        <v>0.08</v>
      </c>
      <c r="AX34" s="8">
        <v>0.2</v>
      </c>
      <c r="AY34" s="8">
        <v>0.06</v>
      </c>
      <c r="BB34" s="8">
        <v>0.18</v>
      </c>
    </row>
    <row r="35" spans="1:54" x14ac:dyDescent="0.25">
      <c r="A35" s="5"/>
      <c r="AA35" s="8">
        <v>0.21</v>
      </c>
      <c r="AD35" s="8">
        <v>0.12</v>
      </c>
      <c r="AN35" s="8">
        <v>0.06</v>
      </c>
      <c r="AP35" s="8">
        <v>0.2</v>
      </c>
      <c r="AR35" s="8">
        <v>0.27</v>
      </c>
      <c r="AT35" s="8">
        <v>0.08</v>
      </c>
    </row>
    <row r="36" spans="1:54" x14ac:dyDescent="0.25">
      <c r="A36" s="5" t="s">
        <v>110</v>
      </c>
      <c r="B36" s="8">
        <v>0.15</v>
      </c>
      <c r="C36" s="8">
        <v>0.3</v>
      </c>
      <c r="D36" s="8">
        <v>0.34</v>
      </c>
      <c r="E36" s="8">
        <v>0.08</v>
      </c>
      <c r="F36" s="8">
        <v>0.5</v>
      </c>
      <c r="G36" s="8">
        <v>0.08</v>
      </c>
      <c r="H36" s="8">
        <v>0.12</v>
      </c>
      <c r="I36" s="8">
        <v>0.38</v>
      </c>
      <c r="J36" s="8">
        <v>0.4</v>
      </c>
      <c r="K36" s="8">
        <v>0.7</v>
      </c>
      <c r="L36" s="8">
        <v>0.32</v>
      </c>
      <c r="M36" s="8">
        <v>0.08</v>
      </c>
      <c r="N36" s="8">
        <v>0.12</v>
      </c>
      <c r="O36" s="8">
        <v>0.05</v>
      </c>
      <c r="P36" s="8">
        <v>0.08</v>
      </c>
      <c r="Q36" s="8">
        <v>0.5</v>
      </c>
      <c r="R36" s="8">
        <v>0.15</v>
      </c>
      <c r="S36" s="8">
        <v>0.22</v>
      </c>
      <c r="T36" s="8">
        <v>0.45</v>
      </c>
      <c r="U36" s="8">
        <v>0.23</v>
      </c>
      <c r="V36" s="8">
        <v>0.08</v>
      </c>
      <c r="W36" s="8">
        <v>0.08</v>
      </c>
      <c r="AA36" s="8">
        <v>0.3</v>
      </c>
      <c r="AB36" s="8">
        <v>0.3</v>
      </c>
      <c r="AD36" s="8">
        <v>0.08</v>
      </c>
      <c r="AI36" s="8">
        <v>0.14000000000000001</v>
      </c>
      <c r="AN36" s="8">
        <v>0.16</v>
      </c>
      <c r="AP36" s="8">
        <v>0.21</v>
      </c>
      <c r="AR36" s="8">
        <v>0.27</v>
      </c>
      <c r="AT36" s="8">
        <v>0.32</v>
      </c>
    </row>
    <row r="37" spans="1:54" x14ac:dyDescent="0.25">
      <c r="A37" s="5"/>
      <c r="C37" s="8">
        <v>0.52</v>
      </c>
      <c r="D37" s="8">
        <v>0.16</v>
      </c>
      <c r="E37" s="8">
        <v>0.1</v>
      </c>
      <c r="F37" s="8">
        <v>0.24</v>
      </c>
      <c r="G37" s="8">
        <v>0.2</v>
      </c>
      <c r="H37" s="8">
        <v>0.12</v>
      </c>
      <c r="I37" s="8">
        <v>0.42</v>
      </c>
      <c r="J37" s="8">
        <v>0.5</v>
      </c>
      <c r="K37" s="8">
        <v>0.68</v>
      </c>
      <c r="L37" s="8">
        <v>0.27</v>
      </c>
      <c r="M37" s="8">
        <v>0.1</v>
      </c>
      <c r="N37" s="8">
        <v>0.24</v>
      </c>
      <c r="O37" s="8">
        <v>0.14000000000000001</v>
      </c>
      <c r="P37" s="8">
        <v>0.16</v>
      </c>
      <c r="Q37" s="8">
        <v>0.57999999999999996</v>
      </c>
      <c r="S37" s="8">
        <v>0.2</v>
      </c>
      <c r="T37" s="8">
        <v>0.51</v>
      </c>
      <c r="U37" s="8">
        <v>0.14000000000000001</v>
      </c>
      <c r="V37" s="8">
        <v>0.08</v>
      </c>
      <c r="X37" s="8">
        <v>0.83</v>
      </c>
      <c r="Y37" s="8">
        <v>0.46</v>
      </c>
      <c r="AB37" s="8">
        <v>0.42</v>
      </c>
      <c r="AE37" s="8">
        <v>0.16</v>
      </c>
      <c r="AF37" s="8">
        <v>0.16</v>
      </c>
      <c r="AG37" s="8">
        <v>0.08</v>
      </c>
      <c r="AH37" s="8">
        <v>0.13</v>
      </c>
      <c r="AJ37" s="8">
        <v>0.22</v>
      </c>
      <c r="AK37" s="8">
        <v>0.09</v>
      </c>
      <c r="AL37" s="8">
        <v>0.18</v>
      </c>
      <c r="AM37" s="8">
        <v>0.37</v>
      </c>
      <c r="AO37" s="8">
        <v>0.3</v>
      </c>
      <c r="AU37" s="8">
        <v>0.2</v>
      </c>
      <c r="AV37" s="8">
        <v>0.14000000000000001</v>
      </c>
      <c r="AW37" s="8">
        <v>0.06</v>
      </c>
      <c r="AX37" s="8">
        <v>0.1</v>
      </c>
      <c r="AY37" s="8">
        <v>0.1</v>
      </c>
      <c r="BA37" s="8">
        <v>0.12</v>
      </c>
      <c r="BB37" s="8">
        <v>0.36</v>
      </c>
    </row>
    <row r="38" spans="1:54" x14ac:dyDescent="0.25">
      <c r="A38" s="5"/>
      <c r="D38" s="8">
        <v>0.08</v>
      </c>
      <c r="E38" s="8">
        <v>0.1</v>
      </c>
      <c r="F38" s="8">
        <v>0.12</v>
      </c>
      <c r="G38" s="8">
        <v>0.28000000000000003</v>
      </c>
      <c r="H38" s="8">
        <v>0.1</v>
      </c>
      <c r="I38" s="8">
        <v>0.42</v>
      </c>
      <c r="J38" s="8">
        <v>0.48</v>
      </c>
      <c r="K38" s="8">
        <v>0.46</v>
      </c>
      <c r="L38" s="8">
        <v>0.3</v>
      </c>
      <c r="M38" s="8">
        <v>0.1</v>
      </c>
      <c r="N38" s="8">
        <v>0.14000000000000001</v>
      </c>
      <c r="O38" s="8">
        <v>0.04</v>
      </c>
      <c r="P38" s="8">
        <v>0.24</v>
      </c>
      <c r="Q38" s="8">
        <v>0.38</v>
      </c>
      <c r="S38" s="8">
        <v>0.24</v>
      </c>
      <c r="T38" s="8">
        <v>0.46</v>
      </c>
      <c r="U38" s="8">
        <v>0.08</v>
      </c>
      <c r="X38" s="8">
        <v>0.81</v>
      </c>
      <c r="Y38" s="8">
        <v>0.6</v>
      </c>
      <c r="Z38" s="8">
        <v>0.12</v>
      </c>
      <c r="AA38" s="8">
        <v>0.22</v>
      </c>
      <c r="AB38" s="8">
        <v>0.34</v>
      </c>
      <c r="AC38" s="8">
        <v>0.11</v>
      </c>
      <c r="AD38" s="8">
        <v>0.24</v>
      </c>
      <c r="AE38" s="8">
        <v>0.2</v>
      </c>
      <c r="AF38" s="8">
        <v>0.15</v>
      </c>
      <c r="AG38" s="8">
        <v>0.1</v>
      </c>
      <c r="AH38" s="8">
        <v>0.1</v>
      </c>
      <c r="AJ38" s="8">
        <v>0.34</v>
      </c>
      <c r="AK38" s="8">
        <v>0.1</v>
      </c>
      <c r="AL38" s="8">
        <v>0.46</v>
      </c>
      <c r="AM38" s="8">
        <v>0.42</v>
      </c>
      <c r="AN38" s="8">
        <v>0.12</v>
      </c>
      <c r="AO38" s="8">
        <v>0.54</v>
      </c>
      <c r="AP38" s="8">
        <v>0.21</v>
      </c>
      <c r="AQ38" s="8">
        <v>0.28000000000000003</v>
      </c>
      <c r="AR38" s="8">
        <v>0.21</v>
      </c>
      <c r="AS38" s="8">
        <v>0.1</v>
      </c>
      <c r="AT38" s="8">
        <v>0.28000000000000003</v>
      </c>
      <c r="AU38" s="8">
        <v>0.2</v>
      </c>
      <c r="AV38" s="8">
        <v>0.3</v>
      </c>
      <c r="AW38" s="8">
        <v>0.2</v>
      </c>
      <c r="AX38" s="8">
        <v>0.16</v>
      </c>
      <c r="AY38" s="8">
        <v>0.1</v>
      </c>
      <c r="AZ38" s="8">
        <v>0.12</v>
      </c>
      <c r="BA38" s="8">
        <v>0.1</v>
      </c>
      <c r="BB38" s="8">
        <v>0.4</v>
      </c>
    </row>
    <row r="39" spans="1:54" x14ac:dyDescent="0.25">
      <c r="A39" s="5"/>
      <c r="X39" s="8">
        <v>0.5</v>
      </c>
      <c r="Y39" s="8">
        <v>0.12</v>
      </c>
      <c r="AE39" s="8">
        <v>0.06</v>
      </c>
      <c r="AF39" s="8">
        <v>0.18</v>
      </c>
      <c r="AG39" s="8">
        <v>0.1</v>
      </c>
      <c r="AH39" s="8">
        <v>0.06</v>
      </c>
      <c r="AJ39" s="8">
        <v>0.24</v>
      </c>
      <c r="AK39" s="8">
        <v>0.18</v>
      </c>
      <c r="AL39" s="8">
        <v>0.3</v>
      </c>
      <c r="AM39" s="8">
        <v>0.2</v>
      </c>
      <c r="AO39" s="8">
        <v>0.4</v>
      </c>
      <c r="AU39" s="8">
        <v>0.12</v>
      </c>
      <c r="AV39" s="8">
        <v>0.2</v>
      </c>
      <c r="AW39" s="8">
        <v>0.06</v>
      </c>
      <c r="AX39" s="8">
        <v>0.15</v>
      </c>
      <c r="AY39" s="8">
        <v>0.1</v>
      </c>
      <c r="BA39" s="8">
        <v>0.06</v>
      </c>
      <c r="BB39" s="8">
        <v>0.25</v>
      </c>
    </row>
    <row r="40" spans="1:54" x14ac:dyDescent="0.25">
      <c r="A40" s="5"/>
      <c r="AA40" s="8">
        <v>0.26</v>
      </c>
      <c r="AD40" s="8">
        <v>0.16</v>
      </c>
      <c r="AI40" s="8">
        <v>0.14000000000000001</v>
      </c>
      <c r="AN40" s="8">
        <v>0.08</v>
      </c>
      <c r="AP40" s="8">
        <v>0.14000000000000001</v>
      </c>
      <c r="AR40" s="8">
        <v>0.17</v>
      </c>
      <c r="AT40" s="8">
        <v>0.2</v>
      </c>
    </row>
    <row r="41" spans="1:54" x14ac:dyDescent="0.25">
      <c r="A41" s="5" t="s">
        <v>111</v>
      </c>
      <c r="B41" s="8">
        <v>0.33</v>
      </c>
      <c r="C41" s="8">
        <v>0.39</v>
      </c>
      <c r="D41" s="8">
        <v>0.4</v>
      </c>
      <c r="E41" s="8">
        <v>0.09</v>
      </c>
      <c r="F41" s="8">
        <v>0.1</v>
      </c>
      <c r="G41" s="8">
        <v>0.12</v>
      </c>
      <c r="H41" s="8">
        <v>0.14000000000000001</v>
      </c>
      <c r="I41" s="8">
        <v>0.2</v>
      </c>
      <c r="J41" s="8">
        <v>0.32</v>
      </c>
      <c r="K41" s="8">
        <v>0.56000000000000005</v>
      </c>
      <c r="L41" s="8">
        <v>0.11</v>
      </c>
      <c r="M41" s="8">
        <v>0.12</v>
      </c>
      <c r="N41" s="8">
        <v>0.22</v>
      </c>
      <c r="O41" s="8">
        <v>0.02</v>
      </c>
      <c r="P41" s="8">
        <v>0.38</v>
      </c>
      <c r="Q41" s="8">
        <v>0.36</v>
      </c>
      <c r="R41" s="8">
        <v>0.12</v>
      </c>
      <c r="S41" s="8">
        <v>0.1</v>
      </c>
      <c r="T41" s="8">
        <v>0.37</v>
      </c>
      <c r="U41" s="8">
        <v>0.26</v>
      </c>
      <c r="W41" s="8">
        <v>0.14000000000000001</v>
      </c>
      <c r="AA41" s="8">
        <v>0.12</v>
      </c>
      <c r="AB41" s="8">
        <v>0.42</v>
      </c>
      <c r="AD41" s="8">
        <v>0.15</v>
      </c>
      <c r="AI41" s="8">
        <v>0.06</v>
      </c>
      <c r="AN41" s="8">
        <v>0.2</v>
      </c>
      <c r="AP41" s="8">
        <v>0.11</v>
      </c>
      <c r="AR41" s="8">
        <v>0.38</v>
      </c>
      <c r="AT41" s="8">
        <v>0.12</v>
      </c>
    </row>
    <row r="42" spans="1:54" x14ac:dyDescent="0.25">
      <c r="A42" s="5"/>
      <c r="C42" s="8">
        <v>0.54</v>
      </c>
      <c r="D42" s="8">
        <v>0.28000000000000003</v>
      </c>
      <c r="E42" s="8">
        <v>0.13</v>
      </c>
      <c r="F42" s="8">
        <v>0.12</v>
      </c>
      <c r="G42" s="8">
        <v>0.12</v>
      </c>
      <c r="H42" s="8">
        <v>0.32</v>
      </c>
      <c r="I42" s="8">
        <v>0.17</v>
      </c>
      <c r="J42" s="8">
        <v>0.36</v>
      </c>
      <c r="K42" s="8">
        <v>0.72</v>
      </c>
      <c r="L42" s="8">
        <v>0.31</v>
      </c>
      <c r="M42" s="8">
        <v>0.2</v>
      </c>
      <c r="N42" s="8">
        <v>0.3</v>
      </c>
      <c r="O42" s="8">
        <v>0.02</v>
      </c>
      <c r="P42" s="8">
        <v>0.31</v>
      </c>
      <c r="Q42" s="8">
        <v>0.28000000000000003</v>
      </c>
      <c r="S42" s="8">
        <v>0.13</v>
      </c>
      <c r="T42" s="8">
        <v>0.56000000000000005</v>
      </c>
      <c r="U42" s="8">
        <v>0.4</v>
      </c>
      <c r="V42" s="8">
        <v>0.46</v>
      </c>
      <c r="X42" s="8">
        <v>0.52</v>
      </c>
      <c r="Y42" s="8">
        <v>0.17</v>
      </c>
      <c r="Z42" s="8">
        <v>0.56999999999999995</v>
      </c>
      <c r="AB42" s="8">
        <v>0.57999999999999996</v>
      </c>
      <c r="AE42" s="8">
        <v>0.06</v>
      </c>
      <c r="AF42" s="8">
        <v>0.18</v>
      </c>
      <c r="AG42" s="8">
        <v>0.08</v>
      </c>
      <c r="AH42" s="8">
        <v>0.12</v>
      </c>
      <c r="AJ42" s="8">
        <v>0.18</v>
      </c>
      <c r="AK42" s="8">
        <v>0.04</v>
      </c>
      <c r="AL42" s="8">
        <v>0.1</v>
      </c>
      <c r="AM42" s="8">
        <v>0.08</v>
      </c>
      <c r="AO42" s="8">
        <v>0.2</v>
      </c>
      <c r="AU42" s="8">
        <v>0.38</v>
      </c>
      <c r="AV42" s="8">
        <v>0.04</v>
      </c>
      <c r="AW42" s="8">
        <v>0.1</v>
      </c>
      <c r="AX42" s="8">
        <v>0.26</v>
      </c>
      <c r="AY42" s="8">
        <v>0.14000000000000001</v>
      </c>
      <c r="AZ42" s="8">
        <v>0.14000000000000001</v>
      </c>
      <c r="BB42" s="8">
        <v>0.14000000000000001</v>
      </c>
    </row>
    <row r="43" spans="1:54" x14ac:dyDescent="0.25">
      <c r="A43" s="5"/>
      <c r="C43" s="8">
        <v>0.51</v>
      </c>
      <c r="D43" s="8">
        <v>0.08</v>
      </c>
      <c r="E43" s="8">
        <v>0.13</v>
      </c>
      <c r="F43" s="8">
        <v>0.14000000000000001</v>
      </c>
      <c r="G43" s="8">
        <v>0.1</v>
      </c>
      <c r="H43" s="8">
        <v>0.2</v>
      </c>
      <c r="I43" s="8">
        <v>0.05</v>
      </c>
      <c r="J43" s="8">
        <v>0.14000000000000001</v>
      </c>
      <c r="K43" s="8">
        <v>0.52</v>
      </c>
      <c r="L43" s="8">
        <v>0.34</v>
      </c>
      <c r="M43" s="8">
        <v>0.1</v>
      </c>
      <c r="N43" s="8">
        <v>0.1</v>
      </c>
      <c r="O43" s="8">
        <v>0.01</v>
      </c>
      <c r="P43" s="8">
        <v>0.15</v>
      </c>
      <c r="Q43" s="8">
        <v>0.13</v>
      </c>
      <c r="S43" s="8">
        <v>0.2</v>
      </c>
      <c r="T43" s="8">
        <v>0.57999999999999996</v>
      </c>
      <c r="U43" s="8">
        <v>0.16</v>
      </c>
      <c r="V43" s="8">
        <v>0.6</v>
      </c>
      <c r="X43" s="8">
        <v>0.62</v>
      </c>
      <c r="Y43" s="8">
        <v>0.38</v>
      </c>
      <c r="Z43" s="8">
        <v>0.41</v>
      </c>
      <c r="AA43" s="8">
        <v>0.22</v>
      </c>
      <c r="AB43" s="8">
        <v>0.5</v>
      </c>
      <c r="AC43" s="8">
        <v>0.33</v>
      </c>
      <c r="AD43" s="8">
        <v>0.12</v>
      </c>
      <c r="AE43" s="8">
        <v>0.12</v>
      </c>
      <c r="AF43" s="8">
        <v>0.17</v>
      </c>
      <c r="AG43" s="8">
        <v>0.12</v>
      </c>
      <c r="AH43" s="8">
        <v>0.14000000000000001</v>
      </c>
      <c r="AJ43" s="8">
        <v>0.14000000000000001</v>
      </c>
      <c r="AK43" s="8">
        <v>0.08</v>
      </c>
      <c r="AL43" s="8">
        <v>0.14000000000000001</v>
      </c>
      <c r="AN43" s="8">
        <v>0.26</v>
      </c>
      <c r="AO43" s="8">
        <v>0.2</v>
      </c>
      <c r="AP43" s="8">
        <v>0.24</v>
      </c>
      <c r="AQ43" s="8">
        <v>0.12</v>
      </c>
      <c r="AR43" s="8">
        <v>0.5</v>
      </c>
      <c r="AS43" s="8">
        <v>0.15</v>
      </c>
      <c r="AT43" s="8">
        <v>0.16</v>
      </c>
      <c r="AU43" s="8">
        <v>0.38</v>
      </c>
      <c r="AV43" s="8">
        <v>0.22</v>
      </c>
      <c r="AW43" s="8">
        <v>0.12</v>
      </c>
      <c r="AX43" s="8">
        <v>0.36</v>
      </c>
      <c r="AY43" s="8">
        <v>0.04</v>
      </c>
      <c r="BA43" s="8">
        <v>0.16</v>
      </c>
      <c r="BB43" s="8">
        <v>0.23</v>
      </c>
    </row>
    <row r="44" spans="1:54" x14ac:dyDescent="0.25">
      <c r="A44" s="5"/>
      <c r="V44" s="8">
        <v>0.2</v>
      </c>
      <c r="X44" s="8">
        <v>0.54</v>
      </c>
      <c r="Y44" s="8">
        <v>0.48</v>
      </c>
      <c r="Z44" s="8">
        <v>0.3</v>
      </c>
      <c r="AE44" s="8">
        <v>0.1</v>
      </c>
      <c r="AF44" s="8">
        <v>0.06</v>
      </c>
      <c r="AG44" s="8">
        <v>0.2</v>
      </c>
      <c r="AH44" s="8">
        <v>0.12</v>
      </c>
      <c r="AJ44" s="8">
        <v>0.1</v>
      </c>
      <c r="AK44" s="8">
        <v>0.2</v>
      </c>
      <c r="AL44" s="8">
        <v>0.18</v>
      </c>
      <c r="AM44" s="8">
        <v>0.09</v>
      </c>
      <c r="AO44" s="8">
        <v>0.18</v>
      </c>
      <c r="AU44" s="8">
        <v>0.3</v>
      </c>
      <c r="AV44" s="8">
        <v>0.12</v>
      </c>
      <c r="AW44" s="8">
        <v>0.08</v>
      </c>
      <c r="AX44" s="8">
        <v>0.3</v>
      </c>
      <c r="AY44" s="8">
        <v>0.04</v>
      </c>
      <c r="AZ44" s="8">
        <v>0.08</v>
      </c>
      <c r="BB44" s="8">
        <v>0.25</v>
      </c>
    </row>
    <row r="45" spans="1:54" x14ac:dyDescent="0.25">
      <c r="A45" s="5"/>
      <c r="AA45" s="8">
        <v>0.16</v>
      </c>
      <c r="AD45" s="8">
        <v>0.14000000000000001</v>
      </c>
      <c r="AI45" s="8">
        <v>0.04</v>
      </c>
      <c r="AN45" s="8">
        <v>0.15</v>
      </c>
      <c r="AP45" s="8">
        <v>0.16</v>
      </c>
      <c r="AR45" s="8">
        <v>0.56000000000000005</v>
      </c>
      <c r="AT45" s="8">
        <v>0.2</v>
      </c>
    </row>
    <row r="46" spans="1:54" x14ac:dyDescent="0.25">
      <c r="A46" s="5" t="s">
        <v>112</v>
      </c>
      <c r="B46" s="8">
        <v>0.21</v>
      </c>
      <c r="C46" s="8">
        <v>0.27</v>
      </c>
      <c r="D46" s="8">
        <v>0.14000000000000001</v>
      </c>
      <c r="E46" s="8">
        <v>0.05</v>
      </c>
      <c r="F46" s="8">
        <v>0.28999999999999998</v>
      </c>
      <c r="G46" s="8">
        <v>0.16</v>
      </c>
      <c r="H46" s="8">
        <v>0.06</v>
      </c>
      <c r="I46" s="8">
        <v>0.14000000000000001</v>
      </c>
      <c r="J46" s="8">
        <v>0.12</v>
      </c>
      <c r="K46" s="8">
        <v>0.46</v>
      </c>
      <c r="L46" s="8">
        <v>0.17</v>
      </c>
      <c r="M46" s="8">
        <v>0.09</v>
      </c>
      <c r="N46" s="8">
        <v>0.34</v>
      </c>
      <c r="O46" s="8">
        <v>0.06</v>
      </c>
      <c r="P46" s="8">
        <v>0.27</v>
      </c>
      <c r="Q46" s="8">
        <v>0.37</v>
      </c>
      <c r="R46" s="8">
        <v>0.25</v>
      </c>
      <c r="S46" s="8">
        <v>0.12</v>
      </c>
      <c r="T46" s="8">
        <v>0.27</v>
      </c>
      <c r="U46" s="8">
        <v>0.26</v>
      </c>
      <c r="W46" s="8">
        <v>0.26</v>
      </c>
      <c r="AA46" s="8">
        <v>0.22</v>
      </c>
      <c r="AB46" s="8">
        <v>0.12</v>
      </c>
      <c r="AD46" s="8">
        <v>0.1</v>
      </c>
      <c r="AN46" s="8">
        <v>0.06</v>
      </c>
      <c r="AR46" s="8">
        <v>0.36</v>
      </c>
      <c r="AT46" s="8">
        <v>0.22</v>
      </c>
    </row>
    <row r="47" spans="1:54" x14ac:dyDescent="0.25">
      <c r="A47" s="5"/>
      <c r="B47" s="8">
        <v>0.22</v>
      </c>
      <c r="C47" s="8">
        <v>0.46</v>
      </c>
      <c r="D47" s="8">
        <v>0.4</v>
      </c>
      <c r="E47" s="8">
        <v>0.27</v>
      </c>
      <c r="F47" s="8">
        <v>0.36</v>
      </c>
      <c r="G47" s="8">
        <v>0.2</v>
      </c>
      <c r="H47" s="8">
        <v>0.1</v>
      </c>
      <c r="I47" s="8">
        <v>0.2</v>
      </c>
      <c r="J47" s="8">
        <v>0.1</v>
      </c>
      <c r="K47" s="8">
        <v>0.88</v>
      </c>
      <c r="L47" s="8">
        <v>0.39</v>
      </c>
      <c r="O47" s="8">
        <v>0.09</v>
      </c>
      <c r="P47" s="8">
        <v>0.41</v>
      </c>
      <c r="Q47" s="8">
        <v>0.08</v>
      </c>
      <c r="S47" s="8">
        <v>0.16</v>
      </c>
      <c r="T47" s="8">
        <v>0.26</v>
      </c>
      <c r="U47" s="8">
        <v>0.4</v>
      </c>
      <c r="V47" s="8">
        <v>0.06</v>
      </c>
      <c r="X47" s="8">
        <v>0.4</v>
      </c>
      <c r="Y47" s="8">
        <v>0.44</v>
      </c>
      <c r="Z47" s="8">
        <v>0.16</v>
      </c>
      <c r="AB47" s="8">
        <v>0.24</v>
      </c>
      <c r="AE47" s="8">
        <v>0.06</v>
      </c>
      <c r="AF47" s="8">
        <v>0.16</v>
      </c>
      <c r="AG47" s="8">
        <v>0.1</v>
      </c>
      <c r="AH47" s="8">
        <v>0.12</v>
      </c>
      <c r="AJ47" s="8">
        <v>0.14000000000000001</v>
      </c>
      <c r="AK47" s="8">
        <v>0.13</v>
      </c>
      <c r="AL47" s="8">
        <v>0.12</v>
      </c>
      <c r="AM47" s="8">
        <v>0.57999999999999996</v>
      </c>
      <c r="AO47" s="8">
        <v>0.46</v>
      </c>
      <c r="AU47" s="8">
        <v>0.28000000000000003</v>
      </c>
      <c r="AV47" s="8">
        <v>0.1</v>
      </c>
      <c r="AW47" s="8">
        <v>0.06</v>
      </c>
      <c r="AX47" s="8">
        <v>0.2</v>
      </c>
      <c r="AY47" s="8">
        <v>0.06</v>
      </c>
      <c r="AZ47" s="8">
        <v>0.56000000000000005</v>
      </c>
      <c r="BB47" s="8">
        <v>0.13</v>
      </c>
    </row>
    <row r="48" spans="1:54" x14ac:dyDescent="0.25">
      <c r="A48" s="5"/>
      <c r="B48" s="8">
        <v>0.18</v>
      </c>
      <c r="C48" s="8">
        <v>0.46</v>
      </c>
      <c r="D48" s="8">
        <v>0.4</v>
      </c>
      <c r="E48" s="8">
        <v>0</v>
      </c>
      <c r="F48" s="8">
        <v>0.24</v>
      </c>
      <c r="G48" s="8">
        <v>0.4</v>
      </c>
      <c r="H48" s="8">
        <v>0.1</v>
      </c>
      <c r="I48" s="8">
        <v>0.12</v>
      </c>
      <c r="J48" s="8">
        <v>0.16</v>
      </c>
      <c r="K48" s="8">
        <v>0.5</v>
      </c>
      <c r="L48" s="8">
        <v>0.47</v>
      </c>
      <c r="O48" s="8">
        <v>0.06</v>
      </c>
      <c r="P48" s="8">
        <v>0.14000000000000001</v>
      </c>
      <c r="Q48" s="8">
        <v>0.06</v>
      </c>
      <c r="S48" s="8">
        <v>0.12</v>
      </c>
      <c r="U48" s="8">
        <v>0.18</v>
      </c>
      <c r="V48" s="8">
        <v>0.18</v>
      </c>
      <c r="X48" s="8">
        <v>0.5</v>
      </c>
      <c r="Y48" s="8">
        <v>0.35</v>
      </c>
      <c r="Z48" s="8">
        <v>0.12</v>
      </c>
      <c r="AA48" s="8">
        <v>0.52</v>
      </c>
      <c r="AB48" s="8">
        <v>0.16</v>
      </c>
      <c r="AC48" s="8">
        <v>0.1</v>
      </c>
      <c r="AD48" s="8">
        <v>0.18</v>
      </c>
      <c r="AE48" s="8">
        <v>0.08</v>
      </c>
      <c r="AF48" s="8">
        <v>0.18</v>
      </c>
      <c r="AG48" s="8">
        <v>0.08</v>
      </c>
      <c r="AH48" s="8">
        <v>0.22</v>
      </c>
      <c r="AI48" s="8">
        <v>0.28000000000000003</v>
      </c>
      <c r="AJ48" s="8">
        <v>0.28000000000000003</v>
      </c>
      <c r="AK48" s="8">
        <v>0.08</v>
      </c>
      <c r="AL48" s="8">
        <v>0.08</v>
      </c>
      <c r="AM48" s="8">
        <v>0.52</v>
      </c>
      <c r="AO48" s="8">
        <v>0.74</v>
      </c>
      <c r="AP48" s="8">
        <v>0.18</v>
      </c>
      <c r="AQ48" s="8">
        <v>0.46</v>
      </c>
      <c r="AR48" s="8">
        <v>0.46</v>
      </c>
      <c r="AS48" s="8">
        <v>0.12</v>
      </c>
      <c r="AT48" s="8">
        <v>0.2</v>
      </c>
      <c r="AU48" s="8">
        <v>0.3</v>
      </c>
      <c r="AV48" s="8">
        <v>0.14000000000000001</v>
      </c>
      <c r="AW48" s="8">
        <v>0.46</v>
      </c>
      <c r="AX48" s="8">
        <v>0.09</v>
      </c>
      <c r="AY48" s="8">
        <v>0.12</v>
      </c>
      <c r="AZ48" s="8">
        <v>0.9</v>
      </c>
      <c r="BA48" s="8">
        <v>0.1</v>
      </c>
      <c r="BB48" s="8">
        <v>0.1</v>
      </c>
    </row>
    <row r="49" spans="1:54" x14ac:dyDescent="0.25">
      <c r="A49" s="5"/>
      <c r="V49" s="8">
        <v>0.24</v>
      </c>
      <c r="X49" s="8">
        <v>0.51</v>
      </c>
      <c r="Y49" s="8">
        <v>0.34</v>
      </c>
      <c r="Z49" s="8">
        <v>0.02</v>
      </c>
      <c r="AE49" s="8">
        <v>0.1</v>
      </c>
      <c r="AF49" s="8">
        <v>0.12</v>
      </c>
      <c r="AG49" s="8">
        <v>0.06</v>
      </c>
      <c r="AH49" s="8">
        <v>0.1</v>
      </c>
      <c r="AJ49" s="8">
        <v>0.28000000000000003</v>
      </c>
      <c r="AK49" s="8">
        <v>0.06</v>
      </c>
      <c r="AL49" s="8">
        <v>0.25</v>
      </c>
      <c r="AM49" s="8">
        <v>0.38</v>
      </c>
      <c r="AO49" s="8">
        <v>0.34</v>
      </c>
      <c r="AU49" s="8">
        <v>0.22</v>
      </c>
      <c r="AV49" s="8">
        <v>0.06</v>
      </c>
      <c r="AW49" s="8">
        <v>0.52</v>
      </c>
      <c r="AX49" s="8">
        <v>0.16</v>
      </c>
      <c r="AY49" s="8">
        <v>0.12</v>
      </c>
      <c r="AZ49" s="8">
        <v>0.4</v>
      </c>
      <c r="BB49" s="8">
        <v>0.06</v>
      </c>
    </row>
    <row r="50" spans="1:54" x14ac:dyDescent="0.25">
      <c r="A50" s="5"/>
      <c r="AA50" s="8">
        <v>0.32</v>
      </c>
      <c r="AD50" s="8">
        <v>0.22</v>
      </c>
      <c r="AN50" s="8">
        <v>0.11</v>
      </c>
      <c r="AR50" s="8">
        <v>0.3</v>
      </c>
      <c r="AT50" s="8">
        <v>0.18</v>
      </c>
    </row>
    <row r="51" spans="1:54" x14ac:dyDescent="0.25">
      <c r="A51" s="5" t="s">
        <v>113</v>
      </c>
      <c r="B51" s="8">
        <v>0.25</v>
      </c>
      <c r="C51" s="8">
        <v>0.46</v>
      </c>
      <c r="D51" s="8">
        <v>0.1</v>
      </c>
      <c r="E51" s="8">
        <v>7.0000000000000007E-2</v>
      </c>
      <c r="F51" s="8">
        <v>0.28000000000000003</v>
      </c>
      <c r="G51" s="8">
        <v>0.11</v>
      </c>
      <c r="H51" s="8">
        <v>0.08</v>
      </c>
      <c r="I51" s="8">
        <v>0.11</v>
      </c>
      <c r="J51" s="8">
        <v>0.17</v>
      </c>
      <c r="K51" s="8">
        <v>0.62</v>
      </c>
      <c r="L51" s="8">
        <v>0.12</v>
      </c>
      <c r="M51" s="8">
        <v>0.21</v>
      </c>
      <c r="N51" s="8">
        <v>0.18</v>
      </c>
      <c r="O51" s="8">
        <v>0.4</v>
      </c>
      <c r="P51" s="8">
        <v>0.31</v>
      </c>
      <c r="Q51" s="8">
        <v>0.03</v>
      </c>
      <c r="R51" s="8">
        <v>0.22</v>
      </c>
      <c r="S51" s="8">
        <v>0.08</v>
      </c>
      <c r="T51" s="8">
        <v>0.24</v>
      </c>
      <c r="U51" s="8">
        <v>0.08</v>
      </c>
      <c r="W51" s="8">
        <v>0.36</v>
      </c>
      <c r="AA51" s="8">
        <v>0.23</v>
      </c>
      <c r="AB51" s="8">
        <v>0.16</v>
      </c>
      <c r="AD51" s="8">
        <v>0.1</v>
      </c>
      <c r="AI51" s="8">
        <v>7.0000000000000007E-2</v>
      </c>
      <c r="AN51" s="8">
        <v>0.2</v>
      </c>
      <c r="AP51" s="8">
        <v>0.08</v>
      </c>
      <c r="AR51" s="8">
        <v>0.14000000000000001</v>
      </c>
      <c r="AT51" s="8">
        <v>0.16</v>
      </c>
    </row>
    <row r="52" spans="1:54" x14ac:dyDescent="0.25">
      <c r="A52" s="5"/>
      <c r="C52" s="8">
        <v>0.5</v>
      </c>
      <c r="D52" s="8">
        <v>0.2</v>
      </c>
      <c r="E52" s="8">
        <v>0.16</v>
      </c>
      <c r="F52" s="8">
        <v>0.16</v>
      </c>
      <c r="G52" s="8">
        <v>0.06</v>
      </c>
      <c r="H52" s="8">
        <v>0.12</v>
      </c>
      <c r="I52" s="8">
        <v>0.21</v>
      </c>
      <c r="J52" s="8">
        <v>0.23</v>
      </c>
      <c r="K52" s="8">
        <v>0.52</v>
      </c>
      <c r="L52" s="8">
        <v>0.31</v>
      </c>
      <c r="M52" s="8">
        <v>0.2</v>
      </c>
      <c r="N52" s="8">
        <v>0.18</v>
      </c>
      <c r="O52" s="8">
        <v>0.6</v>
      </c>
      <c r="P52" s="8">
        <v>0.23</v>
      </c>
      <c r="Q52" s="8">
        <v>0.1</v>
      </c>
      <c r="S52" s="8">
        <v>0.12</v>
      </c>
      <c r="U52" s="8">
        <v>0.14000000000000001</v>
      </c>
      <c r="V52" s="8">
        <v>0.22</v>
      </c>
      <c r="X52" s="8">
        <v>0.3</v>
      </c>
      <c r="Y52" s="8">
        <v>0.18</v>
      </c>
      <c r="Z52" s="8">
        <v>0.16</v>
      </c>
      <c r="AB52" s="8">
        <v>0.17</v>
      </c>
      <c r="AE52" s="8">
        <v>0.06</v>
      </c>
      <c r="AF52" s="8">
        <v>0.32</v>
      </c>
      <c r="AG52" s="8">
        <v>0.06</v>
      </c>
      <c r="AH52" s="8">
        <v>0.26</v>
      </c>
      <c r="AJ52" s="8">
        <v>0.15</v>
      </c>
      <c r="AK52" s="8">
        <v>0.26</v>
      </c>
      <c r="AL52" s="8">
        <v>0.35</v>
      </c>
      <c r="AM52" s="8">
        <v>0.14000000000000001</v>
      </c>
      <c r="AO52" s="8">
        <v>0.18</v>
      </c>
      <c r="AU52" s="8">
        <v>0.16</v>
      </c>
      <c r="AV52" s="8">
        <v>0.14000000000000001</v>
      </c>
      <c r="AX52" s="8">
        <v>0.18</v>
      </c>
      <c r="AY52" s="8">
        <v>0.08</v>
      </c>
      <c r="AZ52" s="8">
        <v>0.12</v>
      </c>
      <c r="BA52" s="8">
        <v>0.2</v>
      </c>
      <c r="BB52" s="8">
        <v>0.09</v>
      </c>
    </row>
    <row r="53" spans="1:54" x14ac:dyDescent="0.25">
      <c r="A53" s="5"/>
      <c r="C53" s="8">
        <v>0.42</v>
      </c>
      <c r="E53" s="8">
        <v>0.28000000000000003</v>
      </c>
      <c r="F53" s="8">
        <v>0.16</v>
      </c>
      <c r="G53" s="8">
        <v>0.1</v>
      </c>
      <c r="H53" s="8">
        <v>0.11</v>
      </c>
      <c r="I53" s="8">
        <v>0.17</v>
      </c>
      <c r="J53" s="8">
        <v>0.18</v>
      </c>
      <c r="K53" s="8">
        <v>0.48</v>
      </c>
      <c r="L53" s="8">
        <v>0.38</v>
      </c>
      <c r="M53" s="8">
        <v>0.19</v>
      </c>
      <c r="N53" s="8">
        <v>0.16</v>
      </c>
      <c r="O53" s="8">
        <v>0.2</v>
      </c>
      <c r="P53" s="8">
        <v>0.18</v>
      </c>
      <c r="Q53" s="8">
        <v>0.19</v>
      </c>
      <c r="S53" s="8">
        <v>0.08</v>
      </c>
      <c r="U53" s="8">
        <v>0.33</v>
      </c>
      <c r="V53" s="8">
        <v>0.23</v>
      </c>
      <c r="X53" s="8">
        <v>0.5</v>
      </c>
      <c r="Y53" s="8">
        <v>0.4</v>
      </c>
      <c r="Z53" s="8">
        <v>0.19</v>
      </c>
      <c r="AA53" s="8">
        <v>0.27</v>
      </c>
      <c r="AB53" s="8">
        <v>7.0000000000000007E-2</v>
      </c>
      <c r="AC53" s="8">
        <v>0.33</v>
      </c>
      <c r="AD53" s="8">
        <v>0.16</v>
      </c>
      <c r="AE53" s="8">
        <v>0.12</v>
      </c>
      <c r="AF53" s="8">
        <v>0.55000000000000004</v>
      </c>
      <c r="AG53" s="8">
        <v>0.1</v>
      </c>
      <c r="AH53" s="8">
        <v>0.46</v>
      </c>
      <c r="AJ53" s="8">
        <v>0.17</v>
      </c>
      <c r="AK53" s="8">
        <v>0.36</v>
      </c>
      <c r="AL53" s="8">
        <v>0.46</v>
      </c>
      <c r="AM53" s="8">
        <v>0.12</v>
      </c>
      <c r="AN53" s="8">
        <v>0.16</v>
      </c>
      <c r="AO53" s="8">
        <v>0.2</v>
      </c>
      <c r="AP53" s="8">
        <v>0.22</v>
      </c>
      <c r="AQ53" s="8">
        <v>0.12</v>
      </c>
      <c r="AR53" s="8">
        <v>0.28000000000000003</v>
      </c>
      <c r="AS53" s="8">
        <v>0.18</v>
      </c>
      <c r="AT53" s="8">
        <v>0.24</v>
      </c>
      <c r="AU53" s="8">
        <v>0.1</v>
      </c>
      <c r="AV53" s="8">
        <v>0.12</v>
      </c>
      <c r="AW53" s="8">
        <v>0.16</v>
      </c>
      <c r="AX53" s="8">
        <v>0.14000000000000001</v>
      </c>
      <c r="AY53" s="8">
        <v>0.1</v>
      </c>
      <c r="AZ53" s="8">
        <v>0.08</v>
      </c>
      <c r="BA53" s="8">
        <v>0.16</v>
      </c>
      <c r="BB53" s="8">
        <v>0.15</v>
      </c>
    </row>
    <row r="54" spans="1:54" x14ac:dyDescent="0.25">
      <c r="A54" s="5"/>
      <c r="V54" s="8">
        <v>0.11</v>
      </c>
      <c r="X54" s="8">
        <v>0.4</v>
      </c>
      <c r="Y54" s="8">
        <v>0.46</v>
      </c>
      <c r="Z54" s="8">
        <v>0.21</v>
      </c>
      <c r="AE54" s="8">
        <v>0.12</v>
      </c>
      <c r="AF54" s="8">
        <v>0.43</v>
      </c>
      <c r="AG54" s="8">
        <v>0.14000000000000001</v>
      </c>
      <c r="AH54" s="8">
        <v>0.3</v>
      </c>
      <c r="AJ54" s="8">
        <v>0.19</v>
      </c>
      <c r="AK54" s="8">
        <v>0.38</v>
      </c>
      <c r="AL54" s="8">
        <v>0.5</v>
      </c>
      <c r="AM54" s="8">
        <v>0.04</v>
      </c>
      <c r="AO54" s="8">
        <v>0.16</v>
      </c>
      <c r="AU54" s="8">
        <v>0.12</v>
      </c>
      <c r="AV54" s="8">
        <v>7.0000000000000007E-2</v>
      </c>
      <c r="AX54" s="8">
        <v>0.08</v>
      </c>
      <c r="AY54" s="8">
        <v>0.06</v>
      </c>
      <c r="AZ54" s="8">
        <v>0.04</v>
      </c>
      <c r="BA54" s="8">
        <v>0.1</v>
      </c>
      <c r="BB54" s="8">
        <v>0.13</v>
      </c>
    </row>
    <row r="55" spans="1:54" x14ac:dyDescent="0.25">
      <c r="A55" s="5"/>
      <c r="AA55" s="8">
        <v>0.37</v>
      </c>
      <c r="AD55" s="8">
        <v>0.12</v>
      </c>
      <c r="AI55" s="8">
        <v>0.09</v>
      </c>
      <c r="AN55" s="8">
        <v>0.09</v>
      </c>
      <c r="AP55" s="8">
        <v>0.2</v>
      </c>
      <c r="AR55" s="8">
        <v>0.2</v>
      </c>
      <c r="AT55" s="8">
        <v>0.2</v>
      </c>
    </row>
    <row r="56" spans="1:54" x14ac:dyDescent="0.25">
      <c r="A56" s="5" t="s">
        <v>114</v>
      </c>
      <c r="B56" s="8">
        <v>0.28999999999999998</v>
      </c>
      <c r="C56" s="8">
        <v>0.42</v>
      </c>
      <c r="D56" s="8">
        <v>0.5</v>
      </c>
      <c r="E56" s="8">
        <v>0.15</v>
      </c>
      <c r="F56" s="8">
        <v>0.2</v>
      </c>
      <c r="G56" s="8">
        <v>0.14000000000000001</v>
      </c>
      <c r="H56" s="8">
        <v>0.14000000000000001</v>
      </c>
      <c r="I56" s="8">
        <v>0.08</v>
      </c>
      <c r="J56" s="8">
        <v>0.26</v>
      </c>
      <c r="K56" s="8">
        <v>0.44</v>
      </c>
      <c r="L56" s="8">
        <v>0.16</v>
      </c>
      <c r="M56" s="8">
        <v>0.2</v>
      </c>
      <c r="N56" s="8">
        <v>0.42</v>
      </c>
      <c r="O56" s="8">
        <v>0.1</v>
      </c>
      <c r="P56" s="8">
        <v>0.18</v>
      </c>
      <c r="Q56" s="8">
        <v>0.03</v>
      </c>
      <c r="R56" s="8">
        <v>0.22</v>
      </c>
      <c r="S56" s="8">
        <v>0.13</v>
      </c>
      <c r="T56" s="8">
        <v>0.22</v>
      </c>
      <c r="U56" s="8">
        <v>0.1</v>
      </c>
      <c r="W56" s="8">
        <v>0.24</v>
      </c>
      <c r="AB56" s="8">
        <v>0.22</v>
      </c>
      <c r="AD56" s="8">
        <v>0.18</v>
      </c>
      <c r="AI56" s="8">
        <v>0.05</v>
      </c>
      <c r="AN56" s="8">
        <v>7.0000000000000007E-2</v>
      </c>
      <c r="AP56" s="8">
        <v>0.38</v>
      </c>
      <c r="AR56" s="8">
        <v>0.12</v>
      </c>
    </row>
    <row r="57" spans="1:54" x14ac:dyDescent="0.25">
      <c r="A57" s="5"/>
      <c r="B57" s="8">
        <v>0.25</v>
      </c>
      <c r="C57" s="8">
        <v>0.46</v>
      </c>
      <c r="D57" s="8">
        <v>0.42</v>
      </c>
      <c r="E57" s="8">
        <v>0.26</v>
      </c>
      <c r="F57" s="8">
        <v>0.2</v>
      </c>
      <c r="G57" s="8">
        <v>0.08</v>
      </c>
      <c r="I57" s="8">
        <v>0.11</v>
      </c>
      <c r="J57" s="8">
        <v>0.32</v>
      </c>
      <c r="K57" s="8">
        <v>0.7</v>
      </c>
      <c r="L57" s="8">
        <v>0.24</v>
      </c>
      <c r="M57" s="8">
        <v>0.22</v>
      </c>
      <c r="N57" s="8">
        <v>0.55000000000000004</v>
      </c>
      <c r="O57" s="8">
        <v>0.06</v>
      </c>
      <c r="P57" s="8">
        <v>0.14000000000000001</v>
      </c>
      <c r="Q57" s="8">
        <v>0.18</v>
      </c>
      <c r="S57" s="8">
        <v>0.14000000000000001</v>
      </c>
      <c r="U57" s="8">
        <v>0.32</v>
      </c>
      <c r="V57" s="8">
        <v>0.09</v>
      </c>
      <c r="X57" s="8">
        <v>0.26</v>
      </c>
      <c r="Y57" s="8">
        <v>0.14000000000000001</v>
      </c>
      <c r="Z57" s="8">
        <v>0.05</v>
      </c>
      <c r="AA57" s="8">
        <v>0.18</v>
      </c>
      <c r="AB57" s="8">
        <v>0.16</v>
      </c>
      <c r="AE57" s="8">
        <v>0.19</v>
      </c>
      <c r="AF57" s="8">
        <v>0.24</v>
      </c>
      <c r="AG57" s="8">
        <v>0.48</v>
      </c>
      <c r="AH57" s="8">
        <v>0.18</v>
      </c>
      <c r="AJ57" s="8">
        <v>0.39</v>
      </c>
      <c r="AK57" s="8">
        <v>0.16</v>
      </c>
      <c r="AL57" s="8">
        <v>0.89</v>
      </c>
      <c r="AM57" s="8">
        <v>0.12</v>
      </c>
      <c r="AO57" s="8">
        <v>0.32</v>
      </c>
      <c r="AU57" s="8">
        <v>0.42</v>
      </c>
      <c r="AV57" s="8">
        <v>0.15</v>
      </c>
      <c r="AX57" s="8">
        <v>0.22</v>
      </c>
      <c r="AY57" s="8">
        <v>0.14000000000000001</v>
      </c>
      <c r="BA57" s="8">
        <v>0.16</v>
      </c>
      <c r="BB57" s="8">
        <v>0.13</v>
      </c>
    </row>
    <row r="58" spans="1:54" x14ac:dyDescent="0.25">
      <c r="A58" s="5"/>
      <c r="B58" s="8">
        <v>0.24</v>
      </c>
      <c r="C58" s="8">
        <v>0.42</v>
      </c>
      <c r="D58" s="8">
        <v>0.38</v>
      </c>
      <c r="E58" s="8">
        <v>0.22</v>
      </c>
      <c r="F58" s="8">
        <v>0.24</v>
      </c>
      <c r="G58" s="8">
        <v>0.08</v>
      </c>
      <c r="I58" s="8">
        <v>0.15</v>
      </c>
      <c r="J58" s="8">
        <v>0.23</v>
      </c>
      <c r="K58" s="8">
        <v>0.68</v>
      </c>
      <c r="L58" s="8">
        <v>0.32</v>
      </c>
      <c r="M58" s="8">
        <v>0.12</v>
      </c>
      <c r="N58" s="8">
        <v>0.52</v>
      </c>
      <c r="O58" s="8">
        <v>0.02</v>
      </c>
      <c r="P58" s="8">
        <v>0.2</v>
      </c>
      <c r="Q58" s="8">
        <v>0.28000000000000003</v>
      </c>
      <c r="S58" s="8">
        <v>0.1</v>
      </c>
      <c r="U58" s="8">
        <v>0.38</v>
      </c>
      <c r="V58" s="8">
        <v>0.13</v>
      </c>
      <c r="X58" s="8">
        <v>0.56000000000000005</v>
      </c>
      <c r="Y58" s="8">
        <v>0.24</v>
      </c>
      <c r="Z58" s="8">
        <v>7.0000000000000007E-2</v>
      </c>
      <c r="AC58" s="8">
        <v>0.12</v>
      </c>
      <c r="AD58" s="8">
        <v>0.2</v>
      </c>
      <c r="AE58" s="8">
        <v>0.32</v>
      </c>
      <c r="AF58" s="8">
        <v>0.31</v>
      </c>
      <c r="AG58" s="8">
        <v>0.66</v>
      </c>
      <c r="AH58" s="8">
        <v>0.36</v>
      </c>
      <c r="AJ58" s="8">
        <v>0.47</v>
      </c>
      <c r="AK58" s="8">
        <v>0.2</v>
      </c>
      <c r="AL58" s="8">
        <v>0.87</v>
      </c>
      <c r="AM58" s="8">
        <v>0.46</v>
      </c>
      <c r="AN58" s="8">
        <v>0.16</v>
      </c>
      <c r="AO58" s="8">
        <v>0.44</v>
      </c>
      <c r="AP58" s="8">
        <v>0.5</v>
      </c>
      <c r="AQ58" s="8">
        <v>0.06</v>
      </c>
      <c r="AR58" s="8">
        <v>0.2</v>
      </c>
      <c r="AS58" s="8">
        <v>0.08</v>
      </c>
      <c r="AT58" s="8">
        <v>0.23</v>
      </c>
      <c r="AU58" s="8">
        <v>0.55000000000000004</v>
      </c>
      <c r="AV58" s="8">
        <v>0.08</v>
      </c>
      <c r="AW58" s="8">
        <v>0.16</v>
      </c>
      <c r="AX58" s="8">
        <v>0.25</v>
      </c>
      <c r="AY58" s="8">
        <v>0.14000000000000001</v>
      </c>
      <c r="AZ58" s="8">
        <v>0.22</v>
      </c>
      <c r="BA58" s="8">
        <v>0.18</v>
      </c>
      <c r="BB58" s="8">
        <v>0.16</v>
      </c>
    </row>
    <row r="59" spans="1:54" x14ac:dyDescent="0.25">
      <c r="A59" s="5"/>
      <c r="V59" s="8">
        <v>0.17</v>
      </c>
      <c r="X59" s="8">
        <v>0.38</v>
      </c>
      <c r="Y59" s="8">
        <v>0.22</v>
      </c>
      <c r="Z59" s="8">
        <v>0.08</v>
      </c>
      <c r="AA59" s="8">
        <v>0.46</v>
      </c>
      <c r="AE59" s="8">
        <v>0.22</v>
      </c>
      <c r="AF59" s="8">
        <v>0.26</v>
      </c>
      <c r="AG59" s="8">
        <v>0.24</v>
      </c>
      <c r="AH59" s="8">
        <v>0.12</v>
      </c>
      <c r="AJ59" s="8">
        <v>0.5</v>
      </c>
      <c r="AK59" s="8">
        <v>0.26</v>
      </c>
      <c r="AL59" s="8">
        <v>0.8</v>
      </c>
      <c r="AM59" s="8">
        <v>0.18</v>
      </c>
      <c r="AO59" s="8">
        <v>0.2</v>
      </c>
      <c r="AU59" s="8">
        <v>0.3</v>
      </c>
      <c r="AV59" s="8">
        <v>0.08</v>
      </c>
      <c r="AX59" s="8">
        <v>0.24</v>
      </c>
      <c r="AY59" s="8">
        <v>0.06</v>
      </c>
      <c r="BA59" s="8">
        <v>0.18</v>
      </c>
      <c r="BB59" s="8">
        <v>0.14000000000000001</v>
      </c>
    </row>
    <row r="60" spans="1:54" x14ac:dyDescent="0.25">
      <c r="A60" s="5"/>
      <c r="AD60" s="8">
        <v>0.12</v>
      </c>
      <c r="AI60" s="8">
        <v>0.08</v>
      </c>
      <c r="AN60" s="8">
        <v>0.06</v>
      </c>
      <c r="AP60" s="8">
        <v>0.4</v>
      </c>
      <c r="AR60" s="8">
        <v>0.06</v>
      </c>
    </row>
    <row r="61" spans="1:54" x14ac:dyDescent="0.25">
      <c r="A61" s="5" t="s">
        <v>115</v>
      </c>
      <c r="B61" s="8">
        <v>0.24</v>
      </c>
      <c r="C61" s="8">
        <v>0.24</v>
      </c>
      <c r="D61" s="8">
        <v>0.12</v>
      </c>
      <c r="E61" s="8">
        <v>0.16</v>
      </c>
      <c r="F61" s="8">
        <v>0.18</v>
      </c>
      <c r="G61" s="8">
        <v>0.06</v>
      </c>
      <c r="H61" s="8">
        <v>0.12</v>
      </c>
      <c r="I61" s="8">
        <v>0.3</v>
      </c>
      <c r="J61" s="8">
        <v>0.19</v>
      </c>
      <c r="K61" s="8">
        <v>0.48</v>
      </c>
      <c r="L61" s="8">
        <v>0.38</v>
      </c>
      <c r="M61" s="8">
        <v>0.12</v>
      </c>
      <c r="N61" s="8">
        <v>0.12</v>
      </c>
      <c r="O61" s="8">
        <v>0.06</v>
      </c>
      <c r="P61" s="8">
        <v>0.14000000000000001</v>
      </c>
      <c r="Q61" s="8">
        <v>0.08</v>
      </c>
      <c r="R61" s="8">
        <v>0.24</v>
      </c>
      <c r="S61" s="8">
        <v>0.25</v>
      </c>
      <c r="T61" s="8">
        <v>0.31</v>
      </c>
      <c r="U61" s="8">
        <v>0.18</v>
      </c>
      <c r="W61" s="8">
        <v>0.18</v>
      </c>
      <c r="AA61" s="8">
        <v>0.42</v>
      </c>
      <c r="AB61" s="8">
        <v>0.08</v>
      </c>
      <c r="AD61" s="8">
        <v>0.18</v>
      </c>
      <c r="AI61" s="8">
        <v>0.14000000000000001</v>
      </c>
      <c r="AN61" s="8">
        <v>0.06</v>
      </c>
      <c r="AP61" s="8">
        <v>0.32</v>
      </c>
      <c r="AR61" s="8">
        <v>0.25</v>
      </c>
      <c r="AT61" s="8">
        <v>0.08</v>
      </c>
    </row>
    <row r="62" spans="1:54" x14ac:dyDescent="0.25">
      <c r="A62" s="5"/>
      <c r="B62" s="8">
        <v>0.27</v>
      </c>
      <c r="C62" s="8">
        <v>0.14000000000000001</v>
      </c>
      <c r="D62" s="8">
        <v>0.44</v>
      </c>
      <c r="E62" s="8">
        <v>0.18</v>
      </c>
      <c r="F62" s="8">
        <v>0.18</v>
      </c>
      <c r="G62" s="8">
        <v>7.0000000000000007E-2</v>
      </c>
      <c r="I62" s="8">
        <v>0.35</v>
      </c>
      <c r="J62" s="8">
        <v>0.41</v>
      </c>
      <c r="K62" s="8">
        <v>0.62</v>
      </c>
      <c r="L62" s="8">
        <v>0.48</v>
      </c>
      <c r="M62" s="8">
        <v>0.14000000000000001</v>
      </c>
      <c r="N62" s="8">
        <v>0.12</v>
      </c>
      <c r="O62" s="8">
        <v>0.16</v>
      </c>
      <c r="P62" s="8">
        <v>0.16</v>
      </c>
      <c r="Q62" s="8">
        <v>0.1</v>
      </c>
      <c r="S62" s="8">
        <v>0.14000000000000001</v>
      </c>
      <c r="T62" s="8">
        <v>0.34</v>
      </c>
      <c r="U62" s="8">
        <v>0.32</v>
      </c>
      <c r="V62" s="8">
        <v>0.1</v>
      </c>
      <c r="X62" s="8">
        <v>0.28000000000000003</v>
      </c>
      <c r="Y62" s="8">
        <v>0.54</v>
      </c>
      <c r="Z62" s="8">
        <v>0.09</v>
      </c>
      <c r="AB62" s="8">
        <v>0.22</v>
      </c>
      <c r="AE62" s="8">
        <v>0.13</v>
      </c>
      <c r="AF62" s="8">
        <v>0.37</v>
      </c>
      <c r="AG62" s="8">
        <v>0.57999999999999996</v>
      </c>
      <c r="AH62" s="8">
        <v>0.18</v>
      </c>
      <c r="AJ62" s="8">
        <v>0.41</v>
      </c>
      <c r="AK62" s="8">
        <v>0.1</v>
      </c>
      <c r="AL62" s="8">
        <v>0.56000000000000005</v>
      </c>
      <c r="AM62" s="8">
        <v>0.18</v>
      </c>
      <c r="AO62" s="8">
        <v>0.5</v>
      </c>
      <c r="AU62" s="8">
        <v>0.14000000000000001</v>
      </c>
      <c r="AW62" s="8">
        <v>0.22</v>
      </c>
      <c r="AX62" s="8">
        <v>0.14000000000000001</v>
      </c>
      <c r="AY62" s="8">
        <v>0.14000000000000001</v>
      </c>
      <c r="AZ62" s="8">
        <v>0.1</v>
      </c>
      <c r="BA62" s="8">
        <v>0.1</v>
      </c>
      <c r="BB62" s="8">
        <v>0.18</v>
      </c>
    </row>
    <row r="63" spans="1:54" x14ac:dyDescent="0.25">
      <c r="A63" s="5"/>
      <c r="B63" s="8">
        <v>0.31</v>
      </c>
      <c r="C63" s="8">
        <v>0.3</v>
      </c>
      <c r="D63" s="8">
        <v>0.02</v>
      </c>
      <c r="E63" s="8">
        <v>0.22</v>
      </c>
      <c r="F63" s="8">
        <v>0.1</v>
      </c>
      <c r="G63" s="8">
        <v>0.1</v>
      </c>
      <c r="I63" s="8">
        <v>0.25</v>
      </c>
      <c r="J63" s="8">
        <v>0.5</v>
      </c>
      <c r="K63" s="8">
        <v>0.7</v>
      </c>
      <c r="L63" s="8">
        <v>0.32</v>
      </c>
      <c r="M63" s="8">
        <v>0.15</v>
      </c>
      <c r="N63" s="8">
        <v>0.12</v>
      </c>
      <c r="O63" s="8">
        <v>0.06</v>
      </c>
      <c r="P63" s="8">
        <v>0.16</v>
      </c>
      <c r="Q63" s="8">
        <v>0.08</v>
      </c>
      <c r="S63" s="8">
        <v>0.03</v>
      </c>
      <c r="T63" s="8">
        <v>0.35</v>
      </c>
      <c r="U63" s="8">
        <v>0.26</v>
      </c>
      <c r="V63" s="8">
        <v>0.34</v>
      </c>
      <c r="X63" s="8">
        <v>0.3</v>
      </c>
      <c r="Y63" s="8">
        <v>0.75</v>
      </c>
      <c r="Z63" s="8">
        <v>0.09</v>
      </c>
      <c r="AA63" s="8">
        <v>0.27</v>
      </c>
      <c r="AC63" s="8">
        <v>0.13</v>
      </c>
      <c r="AD63" s="8">
        <v>0.2</v>
      </c>
      <c r="AE63" s="8">
        <v>0.13</v>
      </c>
      <c r="AF63" s="8">
        <v>0.39</v>
      </c>
      <c r="AG63" s="8">
        <v>0.8</v>
      </c>
      <c r="AH63" s="8">
        <v>0.24</v>
      </c>
      <c r="AJ63" s="8">
        <v>0.54</v>
      </c>
      <c r="AK63" s="8">
        <v>0.12</v>
      </c>
      <c r="AL63" s="8">
        <v>0.56999999999999995</v>
      </c>
      <c r="AN63" s="8">
        <v>0.09</v>
      </c>
      <c r="AO63" s="8">
        <v>0.32</v>
      </c>
      <c r="AP63" s="8">
        <v>0.34</v>
      </c>
      <c r="AQ63" s="8">
        <v>0.06</v>
      </c>
      <c r="AR63" s="8">
        <v>0.24</v>
      </c>
      <c r="AS63" s="8">
        <v>0.12</v>
      </c>
      <c r="AT63" s="8">
        <v>0.12</v>
      </c>
      <c r="AU63" s="8">
        <v>0.16</v>
      </c>
      <c r="AV63" s="8">
        <v>0.25</v>
      </c>
      <c r="AW63" s="8">
        <v>0.3</v>
      </c>
      <c r="AX63" s="8">
        <v>0.16</v>
      </c>
      <c r="AY63" s="8">
        <v>0.2</v>
      </c>
      <c r="AZ63" s="8">
        <v>0.08</v>
      </c>
      <c r="BA63" s="8">
        <v>0.12</v>
      </c>
      <c r="BB63" s="8">
        <v>0.26</v>
      </c>
    </row>
    <row r="64" spans="1:54" x14ac:dyDescent="0.25">
      <c r="A64" s="5"/>
      <c r="V64" s="8">
        <v>0.14000000000000001</v>
      </c>
      <c r="X64" s="8">
        <v>0.16</v>
      </c>
      <c r="Y64" s="8">
        <v>0.4</v>
      </c>
      <c r="Z64" s="8">
        <v>0.06</v>
      </c>
      <c r="AE64" s="8">
        <v>0.06</v>
      </c>
      <c r="AF64" s="8">
        <v>0.22</v>
      </c>
      <c r="AG64" s="8">
        <v>0.5</v>
      </c>
      <c r="AH64" s="8">
        <v>0.12</v>
      </c>
      <c r="AJ64" s="8">
        <v>0.5</v>
      </c>
      <c r="AK64" s="8">
        <v>0.06</v>
      </c>
      <c r="AL64" s="8">
        <v>0.32</v>
      </c>
      <c r="AM64" s="8">
        <v>0.06</v>
      </c>
      <c r="AO64" s="8">
        <v>0.38</v>
      </c>
      <c r="AU64" s="8">
        <v>0.18</v>
      </c>
      <c r="AW64" s="8">
        <v>0.28000000000000003</v>
      </c>
      <c r="AX64" s="8">
        <v>0.17</v>
      </c>
      <c r="AY64" s="8">
        <v>0.08</v>
      </c>
      <c r="AZ64" s="8">
        <v>0.12</v>
      </c>
      <c r="BA64" s="8">
        <v>0.12</v>
      </c>
      <c r="BB64" s="8">
        <v>0.14000000000000001</v>
      </c>
    </row>
    <row r="65" spans="1:54" x14ac:dyDescent="0.25">
      <c r="A65" s="5"/>
      <c r="AA65" s="8">
        <v>0.18</v>
      </c>
      <c r="AD65" s="8">
        <v>0.12</v>
      </c>
      <c r="AN65" s="8">
        <v>0.08</v>
      </c>
      <c r="AP65" s="8">
        <v>0.22</v>
      </c>
      <c r="AR65" s="8">
        <v>0.3</v>
      </c>
      <c r="AT65" s="8">
        <v>0.16</v>
      </c>
    </row>
    <row r="66" spans="1:54" x14ac:dyDescent="0.25">
      <c r="A66" s="5" t="s">
        <v>116</v>
      </c>
      <c r="B66" s="8">
        <v>0.38</v>
      </c>
      <c r="C66" s="8">
        <v>0.22</v>
      </c>
      <c r="D66" s="8">
        <v>0.18</v>
      </c>
      <c r="E66" s="8">
        <v>0.52</v>
      </c>
      <c r="F66" s="8">
        <v>0.12</v>
      </c>
      <c r="G66" s="8">
        <v>0.06</v>
      </c>
      <c r="H66" s="8">
        <v>0.08</v>
      </c>
      <c r="I66" s="8">
        <v>0.38</v>
      </c>
      <c r="J66" s="8">
        <v>0.24</v>
      </c>
      <c r="K66" s="8">
        <v>0.54</v>
      </c>
      <c r="L66" s="8">
        <v>0.24</v>
      </c>
      <c r="M66" s="8">
        <v>0.18</v>
      </c>
      <c r="N66" s="8">
        <v>0.28999999999999998</v>
      </c>
      <c r="O66" s="8">
        <v>7.0000000000000007E-2</v>
      </c>
      <c r="P66" s="8">
        <v>0.1</v>
      </c>
      <c r="Q66" s="8">
        <v>0.4</v>
      </c>
      <c r="R66" s="8">
        <v>0.2</v>
      </c>
      <c r="S66" s="8">
        <v>0.1</v>
      </c>
      <c r="T66" s="8">
        <v>0.19</v>
      </c>
      <c r="U66" s="8">
        <v>0.18</v>
      </c>
      <c r="W66" s="8">
        <v>0.18</v>
      </c>
      <c r="AA66" s="8">
        <v>0.2</v>
      </c>
      <c r="AB66" s="8">
        <v>0.34</v>
      </c>
      <c r="AD66" s="8">
        <v>0.12</v>
      </c>
      <c r="AN66" s="8">
        <v>0.22</v>
      </c>
      <c r="AP66" s="8">
        <v>0.36</v>
      </c>
      <c r="AR66" s="8">
        <v>0.3</v>
      </c>
      <c r="AT66" s="8">
        <v>0.14000000000000001</v>
      </c>
    </row>
    <row r="67" spans="1:54" x14ac:dyDescent="0.25">
      <c r="A67" s="5"/>
      <c r="C67" s="8">
        <v>0.38</v>
      </c>
      <c r="D67" s="8">
        <v>0.62</v>
      </c>
      <c r="E67" s="8">
        <v>0.56999999999999995</v>
      </c>
      <c r="F67" s="8">
        <v>0.22</v>
      </c>
      <c r="G67" s="8">
        <v>7.0000000000000007E-2</v>
      </c>
      <c r="I67" s="8">
        <v>0.44</v>
      </c>
      <c r="J67" s="8">
        <v>0.18</v>
      </c>
      <c r="K67" s="8">
        <v>0.56000000000000005</v>
      </c>
      <c r="L67" s="8">
        <v>0.2</v>
      </c>
      <c r="M67" s="8">
        <v>0.22</v>
      </c>
      <c r="N67" s="8">
        <v>0.19</v>
      </c>
      <c r="O67" s="8">
        <v>0.05</v>
      </c>
      <c r="P67" s="8">
        <v>0.25</v>
      </c>
      <c r="Q67" s="8">
        <v>0.11</v>
      </c>
      <c r="S67" s="8">
        <v>0.18</v>
      </c>
      <c r="T67" s="8">
        <v>0.32</v>
      </c>
      <c r="U67" s="8">
        <v>0.24</v>
      </c>
      <c r="V67" s="8">
        <v>0.17</v>
      </c>
      <c r="X67" s="8">
        <v>0.38</v>
      </c>
      <c r="Y67" s="8">
        <v>0.1</v>
      </c>
      <c r="Z67" s="8">
        <v>0.1</v>
      </c>
      <c r="AB67" s="8">
        <v>0.48</v>
      </c>
      <c r="AE67" s="8">
        <v>0.1</v>
      </c>
      <c r="AF67" s="8">
        <v>0.28000000000000003</v>
      </c>
      <c r="AG67" s="8">
        <v>0.32</v>
      </c>
      <c r="AH67" s="8">
        <v>0.32</v>
      </c>
      <c r="AJ67" s="8">
        <v>0.36</v>
      </c>
      <c r="AK67" s="8">
        <v>0.1</v>
      </c>
      <c r="AL67" s="8">
        <v>0.56000000000000005</v>
      </c>
      <c r="AM67" s="8">
        <v>0.36</v>
      </c>
      <c r="AO67" s="8">
        <v>0.26</v>
      </c>
      <c r="AU67" s="8">
        <v>0.2</v>
      </c>
      <c r="AV67" s="8">
        <v>0.15</v>
      </c>
      <c r="AW67" s="8">
        <v>0.18</v>
      </c>
      <c r="AX67" s="8">
        <v>0.14000000000000001</v>
      </c>
      <c r="AY67" s="8">
        <v>0.2</v>
      </c>
      <c r="AZ67" s="8">
        <v>0.16</v>
      </c>
      <c r="BA67" s="8">
        <v>0.12</v>
      </c>
      <c r="BB67" s="8">
        <v>0.14000000000000001</v>
      </c>
    </row>
    <row r="68" spans="1:54" x14ac:dyDescent="0.25">
      <c r="A68" s="5"/>
      <c r="C68" s="8">
        <v>0.34</v>
      </c>
      <c r="D68" s="8">
        <v>0.44</v>
      </c>
      <c r="E68" s="8">
        <v>0.47</v>
      </c>
      <c r="F68" s="8">
        <v>0.36</v>
      </c>
      <c r="G68" s="8">
        <v>0.1</v>
      </c>
      <c r="I68" s="8">
        <v>0.36</v>
      </c>
      <c r="J68" s="8">
        <v>0.1</v>
      </c>
      <c r="K68" s="8">
        <v>0.64</v>
      </c>
      <c r="L68" s="8">
        <v>0.26</v>
      </c>
      <c r="M68" s="8">
        <v>0.16</v>
      </c>
      <c r="N68" s="8">
        <v>0.1</v>
      </c>
      <c r="P68" s="8">
        <v>0.37</v>
      </c>
      <c r="Q68" s="8">
        <v>0.08</v>
      </c>
      <c r="S68" s="8">
        <v>0.23</v>
      </c>
      <c r="T68" s="8">
        <v>0.28000000000000003</v>
      </c>
      <c r="U68" s="8">
        <v>0.2</v>
      </c>
      <c r="V68" s="8">
        <v>0.34</v>
      </c>
      <c r="X68" s="8">
        <v>0.48</v>
      </c>
      <c r="Y68" s="8">
        <v>0.5</v>
      </c>
      <c r="Z68" s="8">
        <v>7.0000000000000007E-2</v>
      </c>
      <c r="AA68" s="8">
        <v>0.27</v>
      </c>
      <c r="AB68" s="8">
        <v>0.5</v>
      </c>
      <c r="AC68" s="8">
        <v>0.17</v>
      </c>
      <c r="AD68" s="8">
        <v>0.12</v>
      </c>
      <c r="AE68" s="8">
        <v>0.12</v>
      </c>
      <c r="AF68" s="8">
        <v>0.2</v>
      </c>
      <c r="AG68" s="8">
        <v>0.32</v>
      </c>
      <c r="AH68" s="8">
        <v>0.48</v>
      </c>
      <c r="AI68" s="8">
        <v>0.11</v>
      </c>
      <c r="AJ68" s="8">
        <v>0.41</v>
      </c>
      <c r="AK68" s="8">
        <v>0.32</v>
      </c>
      <c r="AL68" s="8">
        <v>0.9</v>
      </c>
      <c r="AM68" s="8">
        <v>0.26</v>
      </c>
      <c r="AN68" s="8">
        <v>0.14000000000000001</v>
      </c>
      <c r="AO68" s="8">
        <v>0.26</v>
      </c>
      <c r="AP68" s="8">
        <v>0.34</v>
      </c>
      <c r="AQ68" s="8">
        <v>0.15</v>
      </c>
      <c r="AR68" s="8">
        <v>0.34</v>
      </c>
      <c r="AS68" s="8">
        <v>0.08</v>
      </c>
      <c r="AT68" s="8">
        <v>0.28000000000000003</v>
      </c>
      <c r="AU68" s="8">
        <v>0.28000000000000003</v>
      </c>
      <c r="AV68" s="8">
        <v>0.32</v>
      </c>
      <c r="AW68" s="8">
        <v>0.24</v>
      </c>
      <c r="AX68" s="8">
        <v>0.3</v>
      </c>
      <c r="AZ68" s="8">
        <v>0.34</v>
      </c>
      <c r="BA68" s="8">
        <v>0.08</v>
      </c>
      <c r="BB68" s="8">
        <v>0.12</v>
      </c>
    </row>
    <row r="69" spans="1:54" x14ac:dyDescent="0.25">
      <c r="A69" s="5"/>
      <c r="V69" s="8">
        <v>0.33</v>
      </c>
      <c r="X69" s="8">
        <v>0.34</v>
      </c>
      <c r="Y69" s="8">
        <v>0.48</v>
      </c>
      <c r="Z69" s="8">
        <v>0.08</v>
      </c>
      <c r="AE69" s="8">
        <v>0.1</v>
      </c>
      <c r="AF69" s="8">
        <v>0.2</v>
      </c>
      <c r="AG69" s="8">
        <v>0.18</v>
      </c>
      <c r="AH69" s="8">
        <v>0.32</v>
      </c>
      <c r="AJ69" s="8">
        <v>0.42</v>
      </c>
      <c r="AK69" s="8">
        <v>0.24</v>
      </c>
      <c r="AL69" s="8">
        <v>0.45</v>
      </c>
      <c r="AM69" s="8">
        <v>0.16</v>
      </c>
      <c r="AO69" s="8">
        <v>0.24</v>
      </c>
      <c r="AU69" s="8">
        <v>0.2</v>
      </c>
      <c r="AV69" s="8">
        <v>0.31</v>
      </c>
      <c r="AW69" s="8">
        <v>0.24</v>
      </c>
      <c r="AX69" s="8">
        <v>0.26</v>
      </c>
      <c r="AY69" s="8">
        <v>7.0000000000000007E-2</v>
      </c>
      <c r="AZ69" s="8">
        <v>0.12</v>
      </c>
      <c r="BA69" s="8">
        <v>0.1</v>
      </c>
      <c r="BB69" s="8">
        <v>0.15</v>
      </c>
    </row>
    <row r="70" spans="1:54" x14ac:dyDescent="0.25">
      <c r="A70" s="5"/>
      <c r="AA70" s="8">
        <v>0.34</v>
      </c>
      <c r="AD70" s="8">
        <v>0.1</v>
      </c>
      <c r="AN70" s="8">
        <v>0.1</v>
      </c>
      <c r="AP70" s="8">
        <v>0.14000000000000001</v>
      </c>
      <c r="AR70" s="8">
        <v>0.2</v>
      </c>
      <c r="AT70" s="8">
        <v>0.3</v>
      </c>
    </row>
    <row r="71" spans="1:54" x14ac:dyDescent="0.25">
      <c r="A71" s="5" t="s">
        <v>117</v>
      </c>
      <c r="B71" s="8">
        <v>0.18</v>
      </c>
      <c r="C71" s="8">
        <v>0.18</v>
      </c>
      <c r="D71" s="8">
        <v>0.1</v>
      </c>
      <c r="E71" s="8">
        <v>7.0000000000000007E-2</v>
      </c>
      <c r="F71" s="8">
        <v>0.22</v>
      </c>
      <c r="G71" s="8">
        <v>7.0000000000000007E-2</v>
      </c>
      <c r="H71" s="8">
        <v>0.04</v>
      </c>
      <c r="I71" s="8">
        <v>0.14000000000000001</v>
      </c>
      <c r="J71" s="8">
        <v>0.14000000000000001</v>
      </c>
      <c r="K71" s="8">
        <v>0.42</v>
      </c>
      <c r="L71" s="8">
        <v>0.42</v>
      </c>
      <c r="M71" s="8">
        <v>0.08</v>
      </c>
      <c r="N71" s="8">
        <v>0.22</v>
      </c>
      <c r="O71" s="8">
        <v>0.06</v>
      </c>
      <c r="P71" s="8">
        <v>0.18</v>
      </c>
      <c r="Q71" s="8">
        <v>0.1</v>
      </c>
      <c r="R71" s="8">
        <v>0.2</v>
      </c>
      <c r="S71" s="8">
        <v>0.18</v>
      </c>
      <c r="T71" s="8">
        <v>0.16</v>
      </c>
      <c r="U71" s="8">
        <v>0.12</v>
      </c>
      <c r="W71" s="8">
        <v>0.14000000000000001</v>
      </c>
      <c r="AA71" s="8">
        <v>0.2</v>
      </c>
      <c r="AB71" s="8">
        <v>0.2</v>
      </c>
      <c r="AD71" s="8">
        <v>0.3</v>
      </c>
      <c r="AI71" s="8">
        <v>0.16</v>
      </c>
      <c r="AN71" s="8">
        <v>0.12</v>
      </c>
      <c r="AP71" s="8">
        <v>0.18</v>
      </c>
      <c r="AR71" s="8">
        <v>0.18</v>
      </c>
      <c r="AT71" s="8">
        <v>0.15</v>
      </c>
    </row>
    <row r="72" spans="1:54" x14ac:dyDescent="0.25">
      <c r="A72" s="5"/>
      <c r="B72" s="8">
        <v>0.19</v>
      </c>
      <c r="C72" s="8">
        <v>0.22</v>
      </c>
      <c r="D72" s="8">
        <v>0.18</v>
      </c>
      <c r="E72" s="8">
        <v>0.08</v>
      </c>
      <c r="F72" s="8">
        <v>0.08</v>
      </c>
      <c r="G72" s="8">
        <v>0.19</v>
      </c>
      <c r="I72" s="8">
        <v>0.2</v>
      </c>
      <c r="J72" s="8">
        <v>0.14000000000000001</v>
      </c>
      <c r="K72" s="8">
        <v>0.76</v>
      </c>
      <c r="L72" s="8">
        <v>0.44</v>
      </c>
      <c r="M72" s="8">
        <v>0.09</v>
      </c>
      <c r="N72" s="8">
        <v>0.14000000000000001</v>
      </c>
      <c r="P72" s="8">
        <v>0.12</v>
      </c>
      <c r="Q72" s="8">
        <v>0.16</v>
      </c>
      <c r="S72" s="8">
        <v>0.12</v>
      </c>
      <c r="T72" s="8">
        <v>0.2</v>
      </c>
      <c r="U72" s="8">
        <v>0.16</v>
      </c>
      <c r="V72" s="8">
        <v>0.06</v>
      </c>
      <c r="X72" s="8">
        <v>0.57999999999999996</v>
      </c>
      <c r="Y72" s="8">
        <v>0.09</v>
      </c>
      <c r="Z72" s="8">
        <v>0.19</v>
      </c>
      <c r="AB72" s="8">
        <v>0.24</v>
      </c>
      <c r="AE72" s="8">
        <v>0.08</v>
      </c>
      <c r="AF72" s="8">
        <v>0.16</v>
      </c>
      <c r="AG72" s="8">
        <v>0.14000000000000001</v>
      </c>
      <c r="AH72" s="8">
        <v>0.1</v>
      </c>
      <c r="AJ72" s="8">
        <v>0.14000000000000001</v>
      </c>
      <c r="AK72" s="8">
        <v>0.08</v>
      </c>
      <c r="AL72" s="8">
        <v>0.14000000000000001</v>
      </c>
      <c r="AM72" s="8">
        <v>0.15</v>
      </c>
      <c r="AO72" s="8">
        <v>0.12</v>
      </c>
      <c r="AU72" s="8">
        <v>0.32</v>
      </c>
      <c r="AV72" s="8">
        <v>0.24</v>
      </c>
      <c r="AW72" s="8">
        <v>0.12</v>
      </c>
      <c r="AX72" s="8">
        <v>0.14000000000000001</v>
      </c>
      <c r="AY72" s="8">
        <v>0.1</v>
      </c>
      <c r="AZ72" s="8">
        <v>0.18</v>
      </c>
      <c r="BA72" s="8">
        <v>0.1</v>
      </c>
      <c r="BB72" s="8">
        <v>0.16</v>
      </c>
    </row>
    <row r="73" spans="1:54" x14ac:dyDescent="0.25">
      <c r="A73" s="5"/>
      <c r="B73" s="8">
        <v>0.17</v>
      </c>
      <c r="C73" s="8">
        <v>0.38</v>
      </c>
      <c r="D73" s="8">
        <v>0.06</v>
      </c>
      <c r="E73" s="8">
        <v>0.1</v>
      </c>
      <c r="F73" s="8">
        <v>0.12</v>
      </c>
      <c r="G73" s="8">
        <v>0.12</v>
      </c>
      <c r="I73" s="8">
        <v>0.22</v>
      </c>
      <c r="J73" s="8">
        <v>0.14000000000000001</v>
      </c>
      <c r="K73" s="8">
        <v>0.36</v>
      </c>
      <c r="L73" s="8">
        <v>0.42</v>
      </c>
      <c r="M73" s="8">
        <v>0.08</v>
      </c>
      <c r="N73" s="8">
        <v>0.1</v>
      </c>
      <c r="P73" s="8">
        <v>0.14000000000000001</v>
      </c>
      <c r="Q73" s="8">
        <v>0.08</v>
      </c>
      <c r="S73" s="8">
        <v>0.12</v>
      </c>
      <c r="T73" s="8">
        <v>0.12</v>
      </c>
      <c r="U73" s="8">
        <v>0.16</v>
      </c>
      <c r="V73" s="8">
        <v>0.04</v>
      </c>
      <c r="X73" s="8">
        <v>0.4</v>
      </c>
      <c r="Y73" s="8">
        <v>0.18</v>
      </c>
      <c r="Z73" s="8">
        <v>0.18</v>
      </c>
      <c r="AA73" s="8">
        <v>0.19</v>
      </c>
      <c r="AB73" s="8">
        <v>0.17</v>
      </c>
      <c r="AC73" s="8">
        <v>0.37</v>
      </c>
      <c r="AD73" s="8">
        <v>0.31</v>
      </c>
      <c r="AE73" s="8">
        <v>0.06</v>
      </c>
      <c r="AF73" s="8">
        <v>0.24</v>
      </c>
      <c r="AG73" s="8">
        <v>0.08</v>
      </c>
      <c r="AH73" s="8">
        <v>0.1</v>
      </c>
      <c r="AJ73" s="8">
        <v>0.17</v>
      </c>
      <c r="AK73" s="8">
        <v>0.08</v>
      </c>
      <c r="AL73" s="8">
        <v>0.12</v>
      </c>
      <c r="AM73" s="8">
        <v>0.18</v>
      </c>
      <c r="AN73" s="8">
        <v>0.12</v>
      </c>
      <c r="AO73" s="8">
        <v>0.16</v>
      </c>
      <c r="AP73" s="8">
        <v>0.28000000000000003</v>
      </c>
      <c r="AQ73" s="8">
        <v>0.2</v>
      </c>
      <c r="AR73" s="8">
        <v>0.38</v>
      </c>
      <c r="AS73" s="8">
        <v>0.12</v>
      </c>
      <c r="AT73" s="8">
        <v>0.06</v>
      </c>
      <c r="AU73" s="8">
        <v>0.52</v>
      </c>
      <c r="AV73" s="8">
        <v>0.2</v>
      </c>
      <c r="AX73" s="8">
        <v>0.26</v>
      </c>
      <c r="AY73" s="8">
        <v>0.12</v>
      </c>
      <c r="AZ73" s="8">
        <v>0.19</v>
      </c>
      <c r="BA73" s="8">
        <v>0.16</v>
      </c>
      <c r="BB73" s="8">
        <v>0.12</v>
      </c>
    </row>
    <row r="74" spans="1:54" x14ac:dyDescent="0.25">
      <c r="A74" s="5"/>
      <c r="V74" s="8">
        <v>0.08</v>
      </c>
      <c r="X74" s="8">
        <v>0.36</v>
      </c>
      <c r="Y74" s="8">
        <v>0.06</v>
      </c>
      <c r="Z74" s="8">
        <v>0.09</v>
      </c>
      <c r="AE74" s="8">
        <v>0.06</v>
      </c>
      <c r="AF74" s="8">
        <v>0.16</v>
      </c>
      <c r="AG74" s="8">
        <v>0.04</v>
      </c>
      <c r="AH74" s="8">
        <v>0.12</v>
      </c>
      <c r="AJ74" s="8">
        <v>0.11</v>
      </c>
      <c r="AK74" s="8">
        <v>0.04</v>
      </c>
      <c r="AL74" s="8">
        <v>0.06</v>
      </c>
      <c r="AM74" s="8">
        <v>0.16</v>
      </c>
      <c r="AO74" s="8">
        <v>0.12</v>
      </c>
      <c r="AU74" s="8">
        <v>0.26</v>
      </c>
      <c r="AV74" s="8">
        <v>0.1</v>
      </c>
      <c r="AW74" s="8">
        <v>0.1</v>
      </c>
      <c r="AX74" s="8">
        <v>0.2</v>
      </c>
      <c r="AY74" s="8">
        <v>0.06</v>
      </c>
      <c r="AZ74" s="8">
        <v>0.21</v>
      </c>
      <c r="BA74" s="8">
        <v>0.12</v>
      </c>
      <c r="BB74" s="8">
        <v>0.06</v>
      </c>
    </row>
    <row r="75" spans="1:54" x14ac:dyDescent="0.25">
      <c r="A75" s="5"/>
      <c r="AA75" s="8">
        <v>0.23</v>
      </c>
      <c r="AD75" s="8">
        <v>0.24</v>
      </c>
      <c r="AI75" s="8">
        <v>0.08</v>
      </c>
      <c r="AN75" s="8">
        <v>0.32</v>
      </c>
      <c r="AP75" s="8">
        <v>0.34</v>
      </c>
      <c r="AR75" s="8">
        <v>0.28000000000000003</v>
      </c>
      <c r="AT75" s="8">
        <v>0.15</v>
      </c>
    </row>
    <row r="76" spans="1:54" x14ac:dyDescent="0.25">
      <c r="A76" s="5" t="s">
        <v>118</v>
      </c>
      <c r="B76" s="8">
        <v>0.28999999999999998</v>
      </c>
      <c r="C76" s="8">
        <v>0.32</v>
      </c>
      <c r="D76" s="8">
        <v>0.26</v>
      </c>
      <c r="E76" s="8">
        <v>0.2</v>
      </c>
      <c r="F76" s="8">
        <v>0.24</v>
      </c>
      <c r="G76" s="8">
        <v>0.1</v>
      </c>
      <c r="H76" s="8">
        <v>0.05</v>
      </c>
      <c r="I76" s="8">
        <v>0.52</v>
      </c>
      <c r="J76" s="8">
        <v>0.18</v>
      </c>
      <c r="K76" s="8">
        <v>0.4</v>
      </c>
      <c r="L76" s="8">
        <v>0.12</v>
      </c>
      <c r="M76" s="8">
        <v>0.14000000000000001</v>
      </c>
      <c r="N76" s="8">
        <v>0.26</v>
      </c>
      <c r="O76" s="8">
        <v>0.08</v>
      </c>
      <c r="P76" s="8">
        <v>0.18</v>
      </c>
      <c r="Q76" s="8">
        <v>0.2</v>
      </c>
      <c r="R76" s="8">
        <v>0.16</v>
      </c>
      <c r="S76" s="8">
        <v>0.2</v>
      </c>
      <c r="T76" s="8">
        <v>0.12</v>
      </c>
      <c r="U76" s="8">
        <v>0.31</v>
      </c>
      <c r="W76" s="8">
        <v>0.2</v>
      </c>
      <c r="AA76" s="8">
        <v>0.32</v>
      </c>
      <c r="AB76" s="8">
        <v>0.22</v>
      </c>
      <c r="AD76" s="8">
        <v>0.21</v>
      </c>
      <c r="AN76" s="8">
        <v>0.08</v>
      </c>
      <c r="AP76" s="8">
        <v>0.24</v>
      </c>
      <c r="AR76" s="8">
        <v>0.18</v>
      </c>
      <c r="AT76" s="8">
        <v>0.06</v>
      </c>
    </row>
    <row r="77" spans="1:54" x14ac:dyDescent="0.25">
      <c r="A77" s="5"/>
      <c r="B77" s="8">
        <v>0.28999999999999998</v>
      </c>
      <c r="C77" s="8">
        <v>0.36</v>
      </c>
      <c r="D77" s="8">
        <v>0.34</v>
      </c>
      <c r="E77" s="8">
        <v>0.14000000000000001</v>
      </c>
      <c r="F77" s="8">
        <v>0.49</v>
      </c>
      <c r="G77" s="8">
        <v>0.1</v>
      </c>
      <c r="I77" s="8">
        <v>0.52</v>
      </c>
      <c r="J77" s="8">
        <v>0.38</v>
      </c>
      <c r="K77" s="8">
        <v>0.54</v>
      </c>
      <c r="L77" s="8">
        <v>0.2</v>
      </c>
      <c r="M77" s="8">
        <v>0.18</v>
      </c>
      <c r="N77" s="8">
        <v>0.2</v>
      </c>
      <c r="P77" s="8">
        <v>0.12</v>
      </c>
      <c r="Q77" s="8">
        <v>0.12</v>
      </c>
      <c r="S77" s="8">
        <v>0.1</v>
      </c>
      <c r="T77" s="8">
        <v>0.22</v>
      </c>
      <c r="U77" s="8">
        <v>0.25</v>
      </c>
      <c r="V77" s="8">
        <v>0.2</v>
      </c>
      <c r="X77" s="8">
        <v>0.24</v>
      </c>
      <c r="Y77" s="8">
        <v>0.43</v>
      </c>
      <c r="AB77" s="8">
        <v>0.36</v>
      </c>
      <c r="AE77" s="8">
        <v>0.12</v>
      </c>
      <c r="AF77" s="8">
        <v>0.19</v>
      </c>
      <c r="AG77" s="8">
        <v>0.24</v>
      </c>
      <c r="AH77" s="8">
        <v>0.12</v>
      </c>
      <c r="AJ77" s="8">
        <v>0.19</v>
      </c>
      <c r="AK77" s="8">
        <v>0.1</v>
      </c>
      <c r="AL77" s="8">
        <v>0.16</v>
      </c>
      <c r="AM77" s="8">
        <v>0.12</v>
      </c>
      <c r="AO77" s="8">
        <v>0.22</v>
      </c>
      <c r="AU77" s="8">
        <v>0.16</v>
      </c>
      <c r="AV77" s="8">
        <v>0.12</v>
      </c>
      <c r="AW77" s="8">
        <v>0.12</v>
      </c>
      <c r="AX77" s="8">
        <v>0.16</v>
      </c>
      <c r="AY77" s="8">
        <v>0.22</v>
      </c>
      <c r="AZ77" s="8">
        <v>0.2</v>
      </c>
      <c r="BB77" s="8">
        <v>0.1</v>
      </c>
    </row>
    <row r="78" spans="1:54" x14ac:dyDescent="0.25">
      <c r="A78" s="5"/>
      <c r="B78" s="8">
        <v>0.25</v>
      </c>
      <c r="C78" s="8">
        <v>0.28000000000000003</v>
      </c>
      <c r="D78" s="8">
        <v>0.62</v>
      </c>
      <c r="E78" s="8">
        <v>0.24</v>
      </c>
      <c r="F78" s="8">
        <v>0.18</v>
      </c>
      <c r="G78" s="8">
        <v>0.14000000000000001</v>
      </c>
      <c r="I78" s="8">
        <v>0.38</v>
      </c>
      <c r="J78" s="8">
        <v>0.4</v>
      </c>
      <c r="K78" s="8">
        <v>0.6</v>
      </c>
      <c r="L78" s="8">
        <v>0.26</v>
      </c>
      <c r="M78" s="8">
        <v>0.08</v>
      </c>
      <c r="N78" s="8">
        <v>0.14000000000000001</v>
      </c>
      <c r="P78" s="8">
        <v>0.14000000000000001</v>
      </c>
      <c r="Q78" s="8">
        <v>0.06</v>
      </c>
      <c r="S78" s="8">
        <v>0.08</v>
      </c>
      <c r="T78" s="8">
        <v>0.12</v>
      </c>
      <c r="U78" s="8">
        <v>0.34</v>
      </c>
      <c r="V78" s="8">
        <v>0.2</v>
      </c>
      <c r="X78" s="8">
        <v>0.24</v>
      </c>
      <c r="Y78" s="8">
        <v>0.7</v>
      </c>
      <c r="Z78" s="8">
        <v>0.09</v>
      </c>
      <c r="AA78" s="8">
        <v>0.32</v>
      </c>
      <c r="AB78" s="8">
        <v>0.28000000000000003</v>
      </c>
      <c r="AC78" s="8">
        <v>0.36</v>
      </c>
      <c r="AD78" s="8">
        <v>0.21</v>
      </c>
      <c r="AE78" s="8">
        <v>0.44</v>
      </c>
      <c r="AF78" s="8">
        <v>0.21</v>
      </c>
      <c r="AG78" s="8">
        <v>0.42</v>
      </c>
      <c r="AH78" s="8">
        <v>0.24</v>
      </c>
      <c r="AI78" s="8">
        <v>0.16</v>
      </c>
      <c r="AJ78" s="8">
        <v>0.27</v>
      </c>
      <c r="AK78" s="8">
        <v>0.1</v>
      </c>
      <c r="AL78" s="8">
        <v>0.18</v>
      </c>
      <c r="AM78" s="8">
        <v>0.12</v>
      </c>
      <c r="AN78" s="8">
        <v>0.1</v>
      </c>
      <c r="AO78" s="8">
        <v>0.38</v>
      </c>
      <c r="AP78" s="8">
        <v>0.39</v>
      </c>
      <c r="AQ78" s="8">
        <v>0.06</v>
      </c>
      <c r="AR78" s="8">
        <v>0.26</v>
      </c>
      <c r="AS78" s="8">
        <v>0.14000000000000001</v>
      </c>
      <c r="AT78" s="8">
        <v>0.09</v>
      </c>
      <c r="AU78" s="8">
        <v>0.28000000000000003</v>
      </c>
      <c r="AV78" s="8">
        <v>0.3</v>
      </c>
      <c r="AW78" s="8">
        <v>0.2</v>
      </c>
      <c r="AY78" s="8">
        <v>0.1</v>
      </c>
      <c r="AZ78" s="8">
        <v>0.22</v>
      </c>
      <c r="BA78" s="8">
        <v>0.2</v>
      </c>
      <c r="BB78" s="8">
        <v>0.1</v>
      </c>
    </row>
    <row r="79" spans="1:54" x14ac:dyDescent="0.25">
      <c r="A79" s="5"/>
      <c r="V79" s="8">
        <v>0.1</v>
      </c>
      <c r="X79" s="8">
        <v>0.2</v>
      </c>
      <c r="Y79" s="8">
        <v>0.44</v>
      </c>
      <c r="AE79" s="8">
        <v>0.08</v>
      </c>
      <c r="AF79" s="8">
        <v>0.12</v>
      </c>
      <c r="AG79" s="8">
        <v>0.38</v>
      </c>
      <c r="AH79" s="8">
        <v>0.28000000000000003</v>
      </c>
      <c r="AJ79" s="8">
        <v>0.32</v>
      </c>
      <c r="AK79" s="8">
        <v>0.14000000000000001</v>
      </c>
      <c r="AL79" s="8">
        <v>0.14000000000000001</v>
      </c>
      <c r="AM79" s="8">
        <v>0.04</v>
      </c>
      <c r="AO79" s="8">
        <v>0.36</v>
      </c>
      <c r="AU79" s="8">
        <v>0.16</v>
      </c>
      <c r="AV79" s="8">
        <v>0.1</v>
      </c>
      <c r="AW79" s="8">
        <v>16</v>
      </c>
      <c r="AX79" s="8">
        <v>0.24</v>
      </c>
      <c r="AY79" s="8">
        <v>0.1</v>
      </c>
      <c r="AZ79" s="8">
        <v>0.18</v>
      </c>
      <c r="BB79" s="8">
        <v>0.12</v>
      </c>
    </row>
    <row r="80" spans="1:54" x14ac:dyDescent="0.25">
      <c r="A80" s="5"/>
      <c r="AA80" s="8">
        <v>0.12</v>
      </c>
      <c r="AD80" s="8">
        <v>0.2</v>
      </c>
      <c r="AN80" s="8">
        <v>0.12</v>
      </c>
      <c r="AP80" s="8">
        <v>0.41</v>
      </c>
      <c r="AR80" s="8">
        <v>0.24</v>
      </c>
      <c r="AT80" s="8">
        <v>0.04</v>
      </c>
    </row>
    <row r="81" spans="1:54" x14ac:dyDescent="0.25">
      <c r="A81" s="5" t="s">
        <v>119</v>
      </c>
      <c r="B81" s="8">
        <v>0.12</v>
      </c>
      <c r="C81" s="8">
        <v>0.42</v>
      </c>
      <c r="D81" s="8">
        <v>0.1</v>
      </c>
      <c r="E81" s="8">
        <v>0.12</v>
      </c>
      <c r="F81" s="8">
        <v>0.66</v>
      </c>
      <c r="G81" s="8">
        <v>0.08</v>
      </c>
      <c r="H81" s="8">
        <v>0.04</v>
      </c>
      <c r="I81" s="8">
        <v>0.21</v>
      </c>
      <c r="J81" s="8">
        <v>0.22</v>
      </c>
      <c r="K81" s="8">
        <v>0.44</v>
      </c>
      <c r="L81" s="8">
        <v>0.44</v>
      </c>
      <c r="M81" s="8">
        <v>0.14000000000000001</v>
      </c>
      <c r="N81" s="8">
        <v>0.1</v>
      </c>
      <c r="O81" s="8">
        <v>0.18</v>
      </c>
      <c r="P81" s="8">
        <v>0.06</v>
      </c>
      <c r="Q81" s="8">
        <v>0.1</v>
      </c>
      <c r="R81" s="8">
        <v>0.12</v>
      </c>
      <c r="S81" s="8">
        <v>0.08</v>
      </c>
      <c r="T81" s="8">
        <v>0.04</v>
      </c>
      <c r="U81" s="8">
        <v>0.2</v>
      </c>
      <c r="W81" s="8">
        <v>0.1</v>
      </c>
      <c r="AA81" s="8">
        <v>0.12</v>
      </c>
      <c r="AB81" s="8">
        <v>0.14000000000000001</v>
      </c>
      <c r="AD81" s="8">
        <v>0.28999999999999998</v>
      </c>
      <c r="AN81" s="8">
        <v>0.1</v>
      </c>
      <c r="AP81" s="8">
        <v>0.2</v>
      </c>
      <c r="AR81" s="8">
        <v>0.46</v>
      </c>
      <c r="AT81" s="8">
        <v>0.16</v>
      </c>
    </row>
    <row r="82" spans="1:54" x14ac:dyDescent="0.25">
      <c r="A82" s="5"/>
      <c r="B82" s="8">
        <v>0.19</v>
      </c>
      <c r="C82" s="8">
        <v>0.44</v>
      </c>
      <c r="D82" s="8">
        <v>0.06</v>
      </c>
      <c r="E82" s="8">
        <v>0.06</v>
      </c>
      <c r="F82" s="8">
        <v>0.7</v>
      </c>
      <c r="G82" s="8">
        <v>0.09</v>
      </c>
      <c r="I82" s="8">
        <v>0.28999999999999998</v>
      </c>
      <c r="J82" s="8">
        <v>0.26</v>
      </c>
      <c r="K82" s="8">
        <v>0.66</v>
      </c>
      <c r="L82" s="8">
        <v>0.5</v>
      </c>
      <c r="M82" s="8">
        <v>0.12</v>
      </c>
      <c r="N82" s="8">
        <v>0.08</v>
      </c>
      <c r="P82" s="8">
        <v>0.1</v>
      </c>
      <c r="Q82" s="8">
        <v>0.12</v>
      </c>
      <c r="S82" s="8">
        <v>0.14000000000000001</v>
      </c>
      <c r="T82" s="8">
        <v>0.08</v>
      </c>
      <c r="U82" s="8">
        <v>0.15</v>
      </c>
      <c r="V82" s="8">
        <v>0.14000000000000001</v>
      </c>
      <c r="X82" s="8">
        <v>0.28000000000000003</v>
      </c>
      <c r="Y82" s="8">
        <v>0.36</v>
      </c>
      <c r="Z82" s="8">
        <v>0.09</v>
      </c>
      <c r="AB82" s="8">
        <v>0.13</v>
      </c>
      <c r="AE82" s="8">
        <v>0.13</v>
      </c>
      <c r="AF82" s="8">
        <v>0.38</v>
      </c>
      <c r="AG82" s="8">
        <v>0.18</v>
      </c>
      <c r="AH82" s="8">
        <v>0.24</v>
      </c>
      <c r="AJ82" s="8">
        <v>0.28999999999999998</v>
      </c>
      <c r="AK82" s="8">
        <v>0.16</v>
      </c>
      <c r="AL82" s="8">
        <v>0.16</v>
      </c>
      <c r="AM82" s="8">
        <v>0.17</v>
      </c>
      <c r="AO82" s="8">
        <v>0.26</v>
      </c>
      <c r="AU82" s="8">
        <v>0.46</v>
      </c>
      <c r="AV82" s="8">
        <v>0.08</v>
      </c>
      <c r="AW82" s="8">
        <v>0.12</v>
      </c>
      <c r="AX82" s="8">
        <v>0.14000000000000001</v>
      </c>
      <c r="AY82" s="8">
        <v>0.04</v>
      </c>
      <c r="AZ82" s="8">
        <v>0.06</v>
      </c>
      <c r="BA82" s="8">
        <v>0.1</v>
      </c>
      <c r="BB82" s="8">
        <v>0.1</v>
      </c>
    </row>
    <row r="83" spans="1:54" x14ac:dyDescent="0.25">
      <c r="A83" s="5"/>
      <c r="B83" s="8">
        <v>0.1</v>
      </c>
      <c r="C83" s="8">
        <v>0.36</v>
      </c>
      <c r="D83" s="8">
        <v>0.06</v>
      </c>
      <c r="E83" s="8">
        <v>0.1</v>
      </c>
      <c r="F83" s="8">
        <v>0.56000000000000005</v>
      </c>
      <c r="G83" s="8">
        <v>0.26</v>
      </c>
      <c r="I83" s="8">
        <v>0.24</v>
      </c>
      <c r="J83" s="8">
        <v>0.18</v>
      </c>
      <c r="K83" s="8">
        <v>0.66</v>
      </c>
      <c r="L83" s="8">
        <v>0.36</v>
      </c>
      <c r="M83" s="8">
        <v>0.08</v>
      </c>
      <c r="N83" s="8">
        <v>0.28000000000000003</v>
      </c>
      <c r="P83" s="8">
        <v>0.16</v>
      </c>
      <c r="Q83" s="8">
        <v>0.16</v>
      </c>
      <c r="S83" s="8">
        <v>0.14000000000000001</v>
      </c>
      <c r="T83" s="8">
        <v>0.12</v>
      </c>
      <c r="U83" s="8">
        <v>0.12</v>
      </c>
      <c r="V83" s="8">
        <v>0.4</v>
      </c>
      <c r="X83" s="8">
        <v>0.28000000000000003</v>
      </c>
      <c r="Y83" s="8">
        <v>0.5</v>
      </c>
      <c r="Z83" s="8">
        <v>0.19</v>
      </c>
      <c r="AA83" s="8">
        <v>0.26</v>
      </c>
      <c r="AB83" s="8">
        <v>0.13</v>
      </c>
      <c r="AC83" s="8">
        <v>0.14000000000000001</v>
      </c>
      <c r="AD83" s="8">
        <v>0.28999999999999998</v>
      </c>
      <c r="AE83" s="8">
        <v>0.08</v>
      </c>
      <c r="AF83" s="8">
        <v>0.14000000000000001</v>
      </c>
      <c r="AG83" s="8">
        <v>0.32</v>
      </c>
      <c r="AH83" s="8">
        <v>0.36</v>
      </c>
      <c r="AJ83" s="8">
        <v>0.28999999999999998</v>
      </c>
      <c r="AK83" s="8">
        <v>0.16</v>
      </c>
      <c r="AM83" s="8">
        <v>0.26</v>
      </c>
      <c r="AN83" s="8">
        <v>0.06</v>
      </c>
      <c r="AO83" s="8">
        <v>0.74</v>
      </c>
      <c r="AP83" s="8">
        <v>0.28000000000000003</v>
      </c>
      <c r="AQ83" s="8">
        <v>0.04</v>
      </c>
      <c r="AR83" s="8">
        <v>0.4</v>
      </c>
      <c r="AS83" s="8">
        <v>0.15</v>
      </c>
      <c r="AT83" s="8">
        <v>0.06</v>
      </c>
      <c r="AU83" s="8">
        <v>0.54</v>
      </c>
      <c r="AV83" s="8">
        <v>0.12</v>
      </c>
      <c r="AX83" s="8">
        <v>0.28000000000000003</v>
      </c>
      <c r="AY83" s="8">
        <v>0.12</v>
      </c>
      <c r="BB83" s="8">
        <v>0.18</v>
      </c>
    </row>
    <row r="84" spans="1:54" x14ac:dyDescent="0.25">
      <c r="A84" s="5"/>
      <c r="V84" s="8">
        <v>0.2</v>
      </c>
      <c r="X84" s="8">
        <v>0.3</v>
      </c>
      <c r="Y84" s="8">
        <v>0.19</v>
      </c>
      <c r="Z84" s="8">
        <v>0.09</v>
      </c>
      <c r="AE84" s="8">
        <v>0.06</v>
      </c>
      <c r="AF84" s="8">
        <v>0.11</v>
      </c>
      <c r="AG84" s="8">
        <v>0.28999999999999998</v>
      </c>
      <c r="AH84" s="8">
        <v>0.24</v>
      </c>
      <c r="AJ84" s="8">
        <v>0.27</v>
      </c>
      <c r="AK84" s="8">
        <v>0.1</v>
      </c>
      <c r="AL84" s="8">
        <v>0.28000000000000003</v>
      </c>
      <c r="AM84" s="8">
        <v>0.1</v>
      </c>
      <c r="AO84" s="8">
        <v>0.3</v>
      </c>
      <c r="AU84" s="8">
        <v>0.32</v>
      </c>
      <c r="AV84" s="8">
        <v>0.12</v>
      </c>
      <c r="AW84" s="8">
        <v>0.08</v>
      </c>
      <c r="AX84" s="8">
        <v>0.2</v>
      </c>
      <c r="AY84" s="8">
        <v>0.06</v>
      </c>
      <c r="AZ84" s="8">
        <v>0.06</v>
      </c>
      <c r="BA84" s="8">
        <v>0.06</v>
      </c>
      <c r="BB84" s="8">
        <v>0.1</v>
      </c>
    </row>
    <row r="85" spans="1:54" x14ac:dyDescent="0.25">
      <c r="A85" s="5"/>
      <c r="AA85" s="8">
        <v>0.22</v>
      </c>
      <c r="AD85" s="8">
        <v>0.24</v>
      </c>
      <c r="AI85" s="8">
        <v>0.16</v>
      </c>
      <c r="AN85" s="8">
        <v>0.06</v>
      </c>
      <c r="AP85" s="8">
        <v>0.28000000000000003</v>
      </c>
      <c r="AR85" s="8">
        <v>0.24</v>
      </c>
      <c r="AT85" s="8">
        <v>0.1</v>
      </c>
    </row>
    <row r="86" spans="1:54" x14ac:dyDescent="0.25">
      <c r="A86" s="5" t="s">
        <v>120</v>
      </c>
      <c r="B86" s="8">
        <v>0.21</v>
      </c>
      <c r="C86" s="8">
        <v>0.38</v>
      </c>
      <c r="D86" s="8">
        <v>0.22</v>
      </c>
      <c r="E86" s="8">
        <v>0.22</v>
      </c>
      <c r="F86" s="8">
        <v>0.25</v>
      </c>
      <c r="G86" s="8">
        <v>0.08</v>
      </c>
      <c r="H86" s="8">
        <v>7.0000000000000007E-2</v>
      </c>
      <c r="I86" s="8">
        <v>0.11</v>
      </c>
      <c r="J86" s="8">
        <v>0.24</v>
      </c>
      <c r="K86" s="8">
        <v>0.3</v>
      </c>
      <c r="L86" s="8">
        <v>0.34</v>
      </c>
      <c r="M86" s="8">
        <v>0.16</v>
      </c>
      <c r="N86" s="8">
        <v>0.36</v>
      </c>
      <c r="O86" s="8">
        <v>0.06</v>
      </c>
      <c r="P86" s="8">
        <v>0.28000000000000003</v>
      </c>
      <c r="Q86" s="8">
        <v>0.09</v>
      </c>
      <c r="R86" s="8">
        <v>0.18</v>
      </c>
      <c r="S86" s="8">
        <v>0.06</v>
      </c>
      <c r="T86" s="8">
        <v>0.22</v>
      </c>
      <c r="U86" s="8">
        <v>0.15</v>
      </c>
      <c r="W86" s="8">
        <v>0.3</v>
      </c>
      <c r="AA86" s="8">
        <v>0.47</v>
      </c>
      <c r="AB86" s="8">
        <v>0.28999999999999998</v>
      </c>
      <c r="AD86" s="8">
        <v>0.06</v>
      </c>
      <c r="AI86" s="8">
        <v>0.12</v>
      </c>
      <c r="AN86" s="8">
        <v>0.18</v>
      </c>
      <c r="AP86" s="8">
        <v>0.4</v>
      </c>
      <c r="AR86" s="8">
        <v>0.36</v>
      </c>
      <c r="AT86" s="8">
        <v>0.11</v>
      </c>
    </row>
    <row r="87" spans="1:54" x14ac:dyDescent="0.25">
      <c r="A87" s="5"/>
      <c r="B87" s="8">
        <v>0.17</v>
      </c>
      <c r="C87" s="8">
        <v>0.36</v>
      </c>
      <c r="D87" s="8">
        <v>0.18</v>
      </c>
      <c r="E87" s="8">
        <v>0.16</v>
      </c>
      <c r="F87" s="8">
        <v>0.28999999999999998</v>
      </c>
      <c r="G87" s="8">
        <v>0.15</v>
      </c>
      <c r="I87" s="8">
        <v>0.09</v>
      </c>
      <c r="J87" s="8">
        <v>0.2</v>
      </c>
      <c r="K87" s="8">
        <v>0.56000000000000005</v>
      </c>
      <c r="L87" s="8">
        <v>0.5</v>
      </c>
      <c r="M87" s="8">
        <v>0.08</v>
      </c>
      <c r="N87" s="8">
        <v>0.38</v>
      </c>
      <c r="P87" s="8">
        <v>0.1</v>
      </c>
      <c r="Q87" s="8">
        <v>0.12</v>
      </c>
      <c r="S87" s="8">
        <v>0.12</v>
      </c>
      <c r="U87" s="8">
        <v>0.21</v>
      </c>
      <c r="V87" s="8">
        <v>0.06</v>
      </c>
      <c r="X87" s="8">
        <v>0.36</v>
      </c>
      <c r="Y87" s="8">
        <v>0.34</v>
      </c>
      <c r="Z87" s="8">
        <v>0.06</v>
      </c>
      <c r="AB87" s="8">
        <v>0.3</v>
      </c>
      <c r="AE87" s="8">
        <v>0.46</v>
      </c>
      <c r="AF87" s="8">
        <v>0</v>
      </c>
      <c r="AG87" s="8">
        <v>0.1</v>
      </c>
      <c r="AH87" s="8">
        <v>0.2</v>
      </c>
      <c r="AJ87" s="8">
        <v>0.3</v>
      </c>
      <c r="AK87" s="8">
        <v>0.32</v>
      </c>
      <c r="AL87" s="8">
        <v>0.6</v>
      </c>
      <c r="AM87" s="8">
        <v>0.06</v>
      </c>
      <c r="AO87" s="8">
        <v>0.38</v>
      </c>
      <c r="AU87" s="8">
        <v>0.16</v>
      </c>
      <c r="AV87" s="8">
        <v>0.15</v>
      </c>
      <c r="AW87" s="8">
        <v>0.54</v>
      </c>
      <c r="AX87" s="8">
        <v>0.18</v>
      </c>
      <c r="AY87" s="8">
        <v>0.1</v>
      </c>
      <c r="AZ87" s="8">
        <v>0.11</v>
      </c>
      <c r="BA87" s="8">
        <v>0.1</v>
      </c>
    </row>
    <row r="88" spans="1:54" x14ac:dyDescent="0.25">
      <c r="A88" s="5"/>
      <c r="B88" s="8">
        <v>0.18</v>
      </c>
      <c r="C88" s="8">
        <v>0.3</v>
      </c>
      <c r="D88" s="8">
        <v>0.08</v>
      </c>
      <c r="E88" s="8">
        <v>0.2</v>
      </c>
      <c r="F88" s="8">
        <v>0.16</v>
      </c>
      <c r="G88" s="8">
        <v>0.08</v>
      </c>
      <c r="I88" s="8">
        <v>0.12</v>
      </c>
      <c r="J88" s="8">
        <v>0.1</v>
      </c>
      <c r="K88" s="8">
        <v>0.52</v>
      </c>
      <c r="L88" s="8">
        <v>0.5</v>
      </c>
      <c r="M88" s="8">
        <v>0.06</v>
      </c>
      <c r="N88" s="8">
        <v>0.48</v>
      </c>
      <c r="P88" s="8">
        <v>0.16</v>
      </c>
      <c r="Q88" s="8">
        <v>0.12</v>
      </c>
      <c r="S88" s="8">
        <v>0.08</v>
      </c>
      <c r="U88" s="8">
        <v>0.31</v>
      </c>
      <c r="V88" s="8">
        <v>0.15</v>
      </c>
      <c r="X88" s="8">
        <v>0.36</v>
      </c>
      <c r="Y88" s="8">
        <v>0.21</v>
      </c>
      <c r="Z88" s="8">
        <v>0.06</v>
      </c>
      <c r="AA88" s="8">
        <v>0.74</v>
      </c>
      <c r="AB88" s="8">
        <v>0.25</v>
      </c>
      <c r="AC88" s="8">
        <v>0.22</v>
      </c>
      <c r="AD88" s="8">
        <v>0.1</v>
      </c>
      <c r="AE88" s="8">
        <v>0.08</v>
      </c>
      <c r="AF88" s="8">
        <v>0.02</v>
      </c>
      <c r="AG88" s="8">
        <v>0.1</v>
      </c>
      <c r="AH88" s="8">
        <v>0.2</v>
      </c>
      <c r="AJ88" s="8">
        <v>0.34</v>
      </c>
      <c r="AK88" s="8">
        <v>0.28000000000000003</v>
      </c>
      <c r="AL88" s="8">
        <v>0.45</v>
      </c>
      <c r="AM88" s="8">
        <v>0.08</v>
      </c>
      <c r="AN88" s="8">
        <v>0.12</v>
      </c>
      <c r="AO88" s="8">
        <v>0.49</v>
      </c>
      <c r="AP88" s="8">
        <v>0.82</v>
      </c>
      <c r="AQ88" s="8">
        <v>0.14000000000000001</v>
      </c>
      <c r="AR88" s="8">
        <v>0.35</v>
      </c>
      <c r="AS88" s="8">
        <v>0.21</v>
      </c>
      <c r="AT88" s="8">
        <v>0.14000000000000001</v>
      </c>
      <c r="AU88" s="8">
        <v>0.22</v>
      </c>
      <c r="AV88" s="8">
        <v>0.18</v>
      </c>
      <c r="AW88" s="8">
        <v>0.6</v>
      </c>
      <c r="AX88" s="8">
        <v>0.08</v>
      </c>
      <c r="AY88" s="8">
        <v>0.06</v>
      </c>
      <c r="AZ88" s="8">
        <v>0.14000000000000001</v>
      </c>
      <c r="BA88" s="8">
        <v>0.14000000000000001</v>
      </c>
      <c r="BB88" s="8">
        <v>0.3</v>
      </c>
    </row>
    <row r="89" spans="1:54" x14ac:dyDescent="0.25">
      <c r="A89" s="5"/>
      <c r="V89" s="8">
        <v>0.21</v>
      </c>
      <c r="X89" s="8">
        <v>0.32</v>
      </c>
      <c r="Y89" s="8">
        <v>0.12</v>
      </c>
      <c r="Z89" s="8">
        <v>0.15</v>
      </c>
      <c r="AE89" s="8">
        <v>0.26</v>
      </c>
      <c r="AF89" s="8">
        <v>0.54</v>
      </c>
      <c r="AG89" s="8">
        <v>0.1</v>
      </c>
      <c r="AH89" s="8">
        <v>0.1</v>
      </c>
      <c r="AJ89" s="8">
        <v>0.31</v>
      </c>
      <c r="AK89" s="8">
        <v>0.2</v>
      </c>
      <c r="AL89" s="8">
        <v>0.56000000000000005</v>
      </c>
      <c r="AM89" s="8">
        <v>7.0000000000000007E-2</v>
      </c>
      <c r="AO89" s="8">
        <v>0.34</v>
      </c>
      <c r="AU89" s="8">
        <v>0.16</v>
      </c>
      <c r="AV89" s="8">
        <v>0.14000000000000001</v>
      </c>
      <c r="AW89" s="8">
        <v>0.54</v>
      </c>
      <c r="AX89" s="8">
        <v>0.06</v>
      </c>
      <c r="AY89" s="8">
        <v>0.06</v>
      </c>
      <c r="AZ89" s="8">
        <v>0.1</v>
      </c>
      <c r="BA89" s="8">
        <v>0.08</v>
      </c>
    </row>
    <row r="90" spans="1:54" x14ac:dyDescent="0.25">
      <c r="A90" s="5"/>
      <c r="AA90" s="8">
        <v>0.49</v>
      </c>
      <c r="AD90" s="8">
        <v>0.28000000000000003</v>
      </c>
      <c r="AN90" s="8">
        <v>0.1</v>
      </c>
      <c r="AP90" s="8">
        <v>0.57999999999999996</v>
      </c>
      <c r="AR90" s="8">
        <v>0.27</v>
      </c>
      <c r="AT90" s="8">
        <v>0.12</v>
      </c>
    </row>
    <row r="91" spans="1:54" x14ac:dyDescent="0.25">
      <c r="A91" s="5" t="s">
        <v>121</v>
      </c>
      <c r="B91" s="8">
        <v>0.21</v>
      </c>
      <c r="C91" s="8">
        <v>0.69</v>
      </c>
      <c r="D91" s="8">
        <v>0.2</v>
      </c>
      <c r="E91" s="8">
        <v>0.22</v>
      </c>
      <c r="F91" s="8">
        <v>0.28000000000000003</v>
      </c>
      <c r="G91" s="8">
        <v>0.2</v>
      </c>
      <c r="H91" s="8">
        <v>0.2</v>
      </c>
      <c r="I91" s="8">
        <v>0.42</v>
      </c>
      <c r="J91" s="8">
        <v>0.22</v>
      </c>
      <c r="K91" s="8">
        <v>0.72</v>
      </c>
      <c r="L91" s="8">
        <v>0.28999999999999998</v>
      </c>
      <c r="M91" s="8">
        <v>0.1</v>
      </c>
      <c r="N91" s="8">
        <v>0.24</v>
      </c>
      <c r="O91" s="8">
        <v>0.08</v>
      </c>
      <c r="P91" s="8">
        <v>0.32</v>
      </c>
      <c r="Q91" s="8">
        <v>0.22</v>
      </c>
      <c r="R91" s="8">
        <v>0.16</v>
      </c>
      <c r="S91" s="8">
        <v>0.16</v>
      </c>
      <c r="T91" s="8">
        <v>0.37</v>
      </c>
      <c r="U91" s="8">
        <v>0.2</v>
      </c>
      <c r="V91" s="8">
        <v>0.16</v>
      </c>
      <c r="W91" s="8">
        <v>0.04</v>
      </c>
      <c r="X91" s="8">
        <v>0.46</v>
      </c>
      <c r="Y91" s="8">
        <v>0.24</v>
      </c>
      <c r="Z91" s="8">
        <v>0.3</v>
      </c>
      <c r="AA91" s="8">
        <v>0.28000000000000003</v>
      </c>
      <c r="AB91" s="8">
        <v>0.4</v>
      </c>
      <c r="AC91" s="8">
        <v>0.25</v>
      </c>
      <c r="AD91" s="8">
        <v>0.24</v>
      </c>
      <c r="AE91" s="8">
        <v>0.38</v>
      </c>
      <c r="AF91" s="8">
        <v>0.36</v>
      </c>
      <c r="AG91" s="8">
        <v>0.16</v>
      </c>
      <c r="AH91" s="8">
        <v>0.32</v>
      </c>
      <c r="AI91" s="8">
        <v>0.11</v>
      </c>
      <c r="AJ91" s="8">
        <v>0.25</v>
      </c>
      <c r="AK91" s="8">
        <v>0.4</v>
      </c>
      <c r="AL91" s="8">
        <v>0.24</v>
      </c>
      <c r="AM91" s="8">
        <v>0.42</v>
      </c>
      <c r="AN91" s="8">
        <v>0.34</v>
      </c>
      <c r="AO91" s="8">
        <v>0.22</v>
      </c>
      <c r="AP91" s="8">
        <v>0.51</v>
      </c>
      <c r="AQ91" s="8">
        <v>0.12</v>
      </c>
      <c r="AR91" s="8">
        <v>0.42</v>
      </c>
      <c r="AS91" s="8">
        <v>0.24</v>
      </c>
      <c r="AT91" s="8">
        <v>0.46</v>
      </c>
      <c r="AU91" s="8">
        <v>0.3</v>
      </c>
      <c r="AV91" s="8">
        <v>0.2</v>
      </c>
      <c r="AW91" s="8">
        <v>0.06</v>
      </c>
      <c r="AX91" s="8">
        <v>0.28999999999999998</v>
      </c>
      <c r="AY91" s="8">
        <v>0.16</v>
      </c>
      <c r="AZ91" s="8">
        <v>0.1</v>
      </c>
      <c r="BA91" s="8">
        <v>0.1</v>
      </c>
      <c r="BB91" s="8">
        <v>0.12</v>
      </c>
    </row>
    <row r="92" spans="1:54" x14ac:dyDescent="0.25">
      <c r="A92" s="5" t="s">
        <v>122</v>
      </c>
      <c r="B92" s="8">
        <v>0.22</v>
      </c>
      <c r="C92" s="8">
        <v>0.5</v>
      </c>
      <c r="D92" s="8">
        <v>0.46</v>
      </c>
      <c r="E92" s="8">
        <v>0.14000000000000001</v>
      </c>
      <c r="F92" s="8">
        <v>0.12</v>
      </c>
      <c r="G92" s="8">
        <v>0.38</v>
      </c>
      <c r="H92" s="8">
        <v>0.2</v>
      </c>
      <c r="I92" s="8">
        <v>0.13</v>
      </c>
      <c r="J92" s="8">
        <v>0.56000000000000005</v>
      </c>
      <c r="K92" s="8">
        <v>0.76</v>
      </c>
      <c r="L92" s="8">
        <v>0.34</v>
      </c>
      <c r="M92" s="8">
        <v>0.14000000000000001</v>
      </c>
      <c r="N92" s="8">
        <v>0.2</v>
      </c>
      <c r="O92" s="8">
        <v>7.0000000000000007E-2</v>
      </c>
      <c r="P92" s="8">
        <v>0.7</v>
      </c>
      <c r="Q92" s="8">
        <v>0.28000000000000003</v>
      </c>
      <c r="R92" s="8">
        <v>0.12</v>
      </c>
      <c r="S92" s="8">
        <v>0.4</v>
      </c>
      <c r="T92" s="8">
        <v>0.5</v>
      </c>
      <c r="U92" s="8">
        <v>0.27</v>
      </c>
      <c r="V92" s="8">
        <v>0.18</v>
      </c>
      <c r="W92" s="8">
        <v>0.2</v>
      </c>
      <c r="X92" s="8">
        <v>0.66</v>
      </c>
      <c r="Y92" s="8">
        <v>0.57999999999999996</v>
      </c>
      <c r="Z92" s="8">
        <v>0.18</v>
      </c>
      <c r="AA92" s="8">
        <v>0.32</v>
      </c>
      <c r="AB92" s="8">
        <v>0.56000000000000005</v>
      </c>
      <c r="AC92" s="8">
        <v>0.3</v>
      </c>
      <c r="AD92" s="8">
        <v>0.18</v>
      </c>
      <c r="AE92" s="8">
        <v>0.12</v>
      </c>
      <c r="AF92" s="8">
        <v>0.26</v>
      </c>
      <c r="AG92" s="8">
        <v>0.12</v>
      </c>
      <c r="AH92" s="8">
        <v>0.08</v>
      </c>
      <c r="AI92" s="8">
        <v>0.1</v>
      </c>
      <c r="AJ92" s="8">
        <v>0.16</v>
      </c>
      <c r="AK92" s="8">
        <v>0.22</v>
      </c>
      <c r="AL92" s="8">
        <v>0.57999999999999996</v>
      </c>
      <c r="AM92" s="8">
        <v>0.36</v>
      </c>
      <c r="AN92" s="8">
        <v>0.23</v>
      </c>
      <c r="AO92" s="8">
        <v>0.54</v>
      </c>
      <c r="AP92" s="8">
        <v>0.18</v>
      </c>
      <c r="AQ92" s="8">
        <v>0.08</v>
      </c>
      <c r="AR92" s="8">
        <v>0.3</v>
      </c>
      <c r="AS92" s="8">
        <v>0.09</v>
      </c>
      <c r="AT92" s="8">
        <v>0.26</v>
      </c>
      <c r="AU92" s="8">
        <v>0.4</v>
      </c>
      <c r="AV92" s="8">
        <v>0.16</v>
      </c>
      <c r="AW92" s="8">
        <v>0.12</v>
      </c>
      <c r="AX92" s="8">
        <v>0.34</v>
      </c>
      <c r="AY92" s="8">
        <v>0.1</v>
      </c>
      <c r="AZ92" s="8">
        <v>0.1</v>
      </c>
      <c r="BA92" s="8">
        <v>0.36</v>
      </c>
      <c r="BB92" s="8">
        <v>0.15</v>
      </c>
    </row>
    <row r="93" spans="1:54" x14ac:dyDescent="0.25">
      <c r="A93" s="5" t="s">
        <v>123</v>
      </c>
      <c r="B93" s="8">
        <v>0.26</v>
      </c>
      <c r="C93" s="8">
        <v>0.33</v>
      </c>
      <c r="D93" s="8">
        <v>0.23</v>
      </c>
      <c r="E93" s="8">
        <v>0.14000000000000001</v>
      </c>
      <c r="F93" s="8">
        <v>0.12</v>
      </c>
      <c r="G93" s="8">
        <v>0.32</v>
      </c>
      <c r="H93" s="8">
        <v>0.21</v>
      </c>
      <c r="I93" s="8">
        <v>0.42</v>
      </c>
      <c r="J93" s="8">
        <v>0.14000000000000001</v>
      </c>
      <c r="K93" s="8">
        <v>0.8</v>
      </c>
      <c r="L93" s="8">
        <v>0.33</v>
      </c>
      <c r="M93" s="8">
        <v>0.12</v>
      </c>
      <c r="N93" s="8">
        <v>0.2</v>
      </c>
      <c r="O93" s="8">
        <v>0.09</v>
      </c>
      <c r="P93" s="8">
        <v>0.16</v>
      </c>
      <c r="Q93" s="8">
        <v>0.15</v>
      </c>
      <c r="R93" s="8">
        <v>0.18</v>
      </c>
      <c r="S93" s="8">
        <v>0.24</v>
      </c>
      <c r="T93" s="8">
        <v>0.46</v>
      </c>
      <c r="U93" s="8">
        <v>0.4</v>
      </c>
      <c r="V93" s="8">
        <v>0.62</v>
      </c>
      <c r="W93" s="8">
        <v>0.18</v>
      </c>
      <c r="X93" s="8">
        <v>0.68</v>
      </c>
      <c r="Y93" s="8">
        <v>0.28000000000000003</v>
      </c>
      <c r="Z93" s="8">
        <v>0.14000000000000001</v>
      </c>
      <c r="AA93" s="8">
        <v>0.62</v>
      </c>
      <c r="AB93" s="8">
        <v>0.9</v>
      </c>
      <c r="AC93" s="8">
        <v>0.31</v>
      </c>
      <c r="AD93" s="8">
        <v>0.14000000000000001</v>
      </c>
      <c r="AE93" s="8">
        <v>0.18</v>
      </c>
      <c r="AF93" s="8">
        <v>0.14000000000000001</v>
      </c>
      <c r="AG93" s="8">
        <v>0.17</v>
      </c>
      <c r="AH93" s="8">
        <v>0.14000000000000001</v>
      </c>
      <c r="AI93" s="8">
        <v>0.32</v>
      </c>
      <c r="AJ93" s="8">
        <v>0.16</v>
      </c>
      <c r="AK93" s="8">
        <v>0.12</v>
      </c>
      <c r="AL93" s="8">
        <v>0.46</v>
      </c>
      <c r="AM93" s="8">
        <v>0.14000000000000001</v>
      </c>
      <c r="AN93" s="8">
        <v>0.09</v>
      </c>
      <c r="AO93" s="8">
        <v>0.42</v>
      </c>
      <c r="AP93" s="8">
        <v>0.23</v>
      </c>
      <c r="AQ93" s="8">
        <v>0.14000000000000001</v>
      </c>
      <c r="AR93" s="8">
        <v>0.52</v>
      </c>
      <c r="AS93" s="8">
        <v>0.14000000000000001</v>
      </c>
      <c r="AT93" s="8">
        <v>0.38</v>
      </c>
      <c r="AU93" s="8">
        <v>0.6</v>
      </c>
      <c r="AV93" s="8">
        <v>0.18</v>
      </c>
      <c r="AW93" s="8">
        <v>0.14000000000000001</v>
      </c>
      <c r="AX93" s="8">
        <v>0.24</v>
      </c>
      <c r="AY93" s="8">
        <v>0.1</v>
      </c>
      <c r="AZ93" s="8">
        <v>0.82</v>
      </c>
      <c r="BA93" s="8">
        <v>0.08</v>
      </c>
      <c r="BB93" s="8">
        <v>0.28999999999999998</v>
      </c>
    </row>
    <row r="94" spans="1:54" x14ac:dyDescent="0.25">
      <c r="A94" s="5" t="s">
        <v>124</v>
      </c>
      <c r="B94" s="8">
        <v>0.4</v>
      </c>
      <c r="C94" s="8">
        <v>0.34</v>
      </c>
      <c r="D94" s="8">
        <v>0.2</v>
      </c>
      <c r="E94" s="8">
        <v>0.1</v>
      </c>
      <c r="F94" s="8">
        <v>0.94</v>
      </c>
      <c r="G94" s="8">
        <v>0.2</v>
      </c>
      <c r="H94" s="8">
        <v>0.1</v>
      </c>
      <c r="I94" s="8">
        <v>0.67</v>
      </c>
      <c r="J94" s="8">
        <v>0.46</v>
      </c>
      <c r="K94" s="8">
        <v>0.8</v>
      </c>
      <c r="L94" s="8">
        <v>0.63</v>
      </c>
      <c r="M94" s="8">
        <v>0.1</v>
      </c>
      <c r="N94" s="8">
        <v>0.31</v>
      </c>
      <c r="O94" s="8">
        <v>0.08</v>
      </c>
      <c r="P94" s="8">
        <v>0.24</v>
      </c>
      <c r="Q94" s="8">
        <v>0.45</v>
      </c>
      <c r="R94" s="8">
        <v>0.2</v>
      </c>
      <c r="S94" s="8">
        <v>0.25</v>
      </c>
      <c r="T94" s="8">
        <v>0.3</v>
      </c>
      <c r="U94" s="8">
        <v>0.24</v>
      </c>
      <c r="V94" s="8">
        <v>0.64</v>
      </c>
      <c r="W94" s="8">
        <v>0.3</v>
      </c>
      <c r="X94" s="8">
        <v>0.48</v>
      </c>
      <c r="Y94" s="8">
        <v>0.4</v>
      </c>
      <c r="Z94" s="8">
        <v>0.12</v>
      </c>
      <c r="AA94" s="8">
        <v>0.4</v>
      </c>
      <c r="AB94" s="8">
        <v>0.42</v>
      </c>
      <c r="AC94" s="8">
        <v>0.09</v>
      </c>
      <c r="AD94" s="8">
        <v>0.2</v>
      </c>
      <c r="AE94" s="8">
        <v>0.1</v>
      </c>
      <c r="AF94" s="8">
        <v>0.35</v>
      </c>
      <c r="AG94" s="8">
        <v>0.2</v>
      </c>
      <c r="AH94" s="8">
        <v>0.08</v>
      </c>
      <c r="AI94" s="8">
        <v>0.08</v>
      </c>
      <c r="AJ94" s="8">
        <v>0.38</v>
      </c>
      <c r="AK94" s="8">
        <v>0.2</v>
      </c>
      <c r="AL94" s="8">
        <v>0.6</v>
      </c>
      <c r="AM94" s="8">
        <v>0.51</v>
      </c>
      <c r="AN94" s="8">
        <v>0.16</v>
      </c>
      <c r="AO94" s="8">
        <v>0.2</v>
      </c>
      <c r="AP94" s="8">
        <v>0.16</v>
      </c>
      <c r="AQ94" s="8">
        <v>0.06</v>
      </c>
      <c r="AR94" s="8">
        <v>0.22</v>
      </c>
      <c r="AS94" s="8">
        <v>0.04</v>
      </c>
      <c r="AT94" s="8">
        <v>0.18</v>
      </c>
      <c r="AU94" s="8">
        <v>0.26</v>
      </c>
      <c r="AV94" s="8">
        <v>0.26</v>
      </c>
      <c r="AW94" s="8">
        <v>0.42</v>
      </c>
      <c r="AX94" s="8">
        <v>0.44</v>
      </c>
      <c r="AY94" s="8">
        <v>0.1</v>
      </c>
      <c r="AZ94" s="8">
        <v>0.42</v>
      </c>
      <c r="BA94" s="8">
        <v>0.18</v>
      </c>
      <c r="BB94" s="8">
        <v>0.32</v>
      </c>
    </row>
    <row r="95" spans="1:54" x14ac:dyDescent="0.25">
      <c r="A95" s="5" t="s">
        <v>125</v>
      </c>
      <c r="B95" s="8">
        <v>0.22</v>
      </c>
      <c r="C95" s="8">
        <v>0.38</v>
      </c>
      <c r="D95" s="8">
        <v>0.2</v>
      </c>
      <c r="E95" s="8">
        <v>0.18</v>
      </c>
      <c r="F95" s="8">
        <v>0.22</v>
      </c>
      <c r="G95" s="8">
        <v>0.16</v>
      </c>
      <c r="H95" s="8">
        <v>0.1</v>
      </c>
      <c r="I95" s="8">
        <v>0.16</v>
      </c>
      <c r="J95" s="8">
        <v>0.52</v>
      </c>
      <c r="K95" s="8">
        <v>0.86</v>
      </c>
      <c r="L95" s="8">
        <v>0.54</v>
      </c>
      <c r="M95" s="8">
        <v>0.18</v>
      </c>
      <c r="N95" s="8">
        <v>0.14000000000000001</v>
      </c>
      <c r="O95" s="8">
        <v>0.14000000000000001</v>
      </c>
      <c r="P95" s="8">
        <v>0.54</v>
      </c>
      <c r="Q95" s="8">
        <v>0.26</v>
      </c>
      <c r="R95" s="8">
        <v>0.22</v>
      </c>
      <c r="S95" s="8">
        <v>0.2</v>
      </c>
      <c r="T95" s="8">
        <v>0.09</v>
      </c>
      <c r="U95" s="8">
        <v>0.3</v>
      </c>
      <c r="V95" s="8">
        <v>0.12</v>
      </c>
      <c r="W95" s="8">
        <v>0.16</v>
      </c>
      <c r="X95" s="8">
        <v>0.42</v>
      </c>
      <c r="Y95" s="8">
        <v>0.3</v>
      </c>
      <c r="Z95" s="8">
        <v>0.1</v>
      </c>
      <c r="AA95" s="8">
        <v>0.41</v>
      </c>
      <c r="AB95" s="8">
        <v>0.36</v>
      </c>
      <c r="AC95" s="8">
        <v>0.2</v>
      </c>
      <c r="AD95" s="8">
        <v>0.16</v>
      </c>
      <c r="AE95" s="8">
        <v>0.1</v>
      </c>
      <c r="AF95" s="8">
        <v>0.25</v>
      </c>
      <c r="AG95" s="8">
        <v>0.1</v>
      </c>
      <c r="AH95" s="8">
        <v>0.22</v>
      </c>
      <c r="AI95" s="8">
        <v>0.15</v>
      </c>
      <c r="AJ95" s="8">
        <v>0.39</v>
      </c>
      <c r="AK95" s="8">
        <v>0.2</v>
      </c>
      <c r="AL95" s="8">
        <v>0.9</v>
      </c>
      <c r="AM95" s="8">
        <v>0.1</v>
      </c>
      <c r="AN95" s="8">
        <v>0.22</v>
      </c>
      <c r="AO95" s="8">
        <v>0.44</v>
      </c>
      <c r="AP95" s="8">
        <v>0.64</v>
      </c>
      <c r="AQ95" s="8">
        <v>0.1</v>
      </c>
      <c r="AR95" s="8">
        <v>0.22</v>
      </c>
      <c r="AS95" s="8">
        <v>0.1</v>
      </c>
      <c r="AT95" s="8">
        <v>0.17</v>
      </c>
      <c r="AU95" s="8">
        <v>0.45</v>
      </c>
      <c r="AV95" s="8">
        <v>0.27</v>
      </c>
      <c r="AW95" s="8">
        <v>0.22</v>
      </c>
      <c r="AX95" s="8">
        <v>0.3</v>
      </c>
      <c r="AY95" s="8">
        <v>0.12</v>
      </c>
      <c r="AZ95" s="8">
        <v>0.16</v>
      </c>
      <c r="BA95" s="8">
        <v>0.12</v>
      </c>
      <c r="BB95" s="8">
        <v>0.22</v>
      </c>
    </row>
    <row r="96" spans="1:54" x14ac:dyDescent="0.25">
      <c r="A96" s="5" t="s">
        <v>126</v>
      </c>
      <c r="B96" s="8">
        <v>0.31</v>
      </c>
      <c r="C96" s="8">
        <v>0.36</v>
      </c>
      <c r="D96" s="8">
        <v>0.28000000000000003</v>
      </c>
      <c r="E96" s="8">
        <v>0.17</v>
      </c>
      <c r="F96" s="8">
        <v>0.31</v>
      </c>
      <c r="G96" s="8">
        <v>0.2</v>
      </c>
      <c r="H96" s="8">
        <v>0.08</v>
      </c>
      <c r="I96" s="8">
        <v>0.78</v>
      </c>
      <c r="J96" s="8">
        <v>0.2</v>
      </c>
      <c r="K96" s="8">
        <v>0.72</v>
      </c>
      <c r="L96" s="8">
        <v>0.28000000000000003</v>
      </c>
      <c r="M96" s="8">
        <v>0.18</v>
      </c>
      <c r="N96" s="8">
        <v>0.2</v>
      </c>
      <c r="O96" s="8">
        <v>0.15</v>
      </c>
      <c r="P96" s="8">
        <v>0.42</v>
      </c>
      <c r="Q96" s="8">
        <v>0.2</v>
      </c>
      <c r="R96" s="8">
        <v>0.28000000000000003</v>
      </c>
      <c r="S96" s="8">
        <v>0.2</v>
      </c>
      <c r="T96" s="8">
        <v>0.53</v>
      </c>
      <c r="U96" s="8">
        <v>0.24</v>
      </c>
      <c r="V96" s="8">
        <v>0.35</v>
      </c>
      <c r="W96" s="8">
        <v>0.12</v>
      </c>
      <c r="X96" s="8">
        <v>0.54</v>
      </c>
      <c r="Y96" s="8">
        <v>0.26</v>
      </c>
      <c r="Z96" s="8">
        <v>0.13</v>
      </c>
      <c r="AA96" s="8">
        <v>0.42</v>
      </c>
      <c r="AB96" s="8">
        <v>0.36</v>
      </c>
      <c r="AC96" s="8">
        <v>0.11</v>
      </c>
      <c r="AD96" s="8">
        <v>0.22</v>
      </c>
      <c r="AE96" s="8">
        <v>0.14000000000000001</v>
      </c>
      <c r="AF96" s="8">
        <v>0.3</v>
      </c>
      <c r="AG96" s="8">
        <v>0.5</v>
      </c>
      <c r="AH96" s="8">
        <v>0.14000000000000001</v>
      </c>
      <c r="AI96" s="8">
        <v>0.06</v>
      </c>
      <c r="AJ96" s="8">
        <v>0.43</v>
      </c>
      <c r="AK96" s="8">
        <v>0.26</v>
      </c>
      <c r="AL96" s="8">
        <v>0.67</v>
      </c>
      <c r="AM96" s="8">
        <v>0.57999999999999996</v>
      </c>
      <c r="AN96" s="8">
        <v>0.09</v>
      </c>
      <c r="AO96" s="8">
        <v>0.88</v>
      </c>
      <c r="AP96" s="8">
        <v>0.3</v>
      </c>
      <c r="AQ96" s="8">
        <v>0.22</v>
      </c>
      <c r="AR96" s="8">
        <v>0.18</v>
      </c>
      <c r="AS96" s="8">
        <v>0.16</v>
      </c>
      <c r="AT96" s="8">
        <v>0.18</v>
      </c>
      <c r="AU96" s="8">
        <v>0.14000000000000001</v>
      </c>
      <c r="AV96" s="8">
        <v>0.19</v>
      </c>
      <c r="AW96" s="8">
        <v>0.4</v>
      </c>
      <c r="AX96" s="8">
        <v>0.22</v>
      </c>
      <c r="AY96" s="8">
        <v>0.11</v>
      </c>
      <c r="AZ96" s="8">
        <v>0.12</v>
      </c>
      <c r="BA96" s="8">
        <v>0.1</v>
      </c>
      <c r="BB96" s="8">
        <v>0.16</v>
      </c>
    </row>
    <row r="97" spans="1:54" x14ac:dyDescent="0.25">
      <c r="A97" s="5" t="s">
        <v>127</v>
      </c>
      <c r="B97" s="8">
        <v>0.37</v>
      </c>
      <c r="C97" s="8">
        <v>0.26</v>
      </c>
      <c r="D97" s="8">
        <v>0.64</v>
      </c>
      <c r="E97" s="8">
        <v>0.56999999999999995</v>
      </c>
      <c r="F97" s="8">
        <v>0.12</v>
      </c>
      <c r="G97" s="8">
        <v>0.2</v>
      </c>
      <c r="H97" s="8">
        <v>0.2</v>
      </c>
      <c r="I97" s="8">
        <v>0.16</v>
      </c>
      <c r="J97" s="8">
        <v>0.2</v>
      </c>
      <c r="K97" s="8">
        <v>0.78</v>
      </c>
      <c r="L97" s="8">
        <v>0.5</v>
      </c>
      <c r="M97" s="8">
        <v>0.1</v>
      </c>
      <c r="N97" s="8">
        <v>0.2</v>
      </c>
      <c r="O97" s="8">
        <v>0.14000000000000001</v>
      </c>
      <c r="P97" s="8">
        <v>0.28000000000000003</v>
      </c>
      <c r="Q97" s="8">
        <v>0.89</v>
      </c>
      <c r="R97" s="8">
        <v>0.28000000000000003</v>
      </c>
      <c r="S97" s="8">
        <v>0.28000000000000003</v>
      </c>
      <c r="T97" s="8">
        <v>0.17</v>
      </c>
      <c r="U97" s="8">
        <v>0.32</v>
      </c>
      <c r="V97" s="8">
        <v>0.16</v>
      </c>
      <c r="W97" s="8">
        <v>0.3</v>
      </c>
      <c r="X97" s="8">
        <v>0.36</v>
      </c>
      <c r="Y97" s="8">
        <v>0.56000000000000005</v>
      </c>
      <c r="Z97" s="8">
        <v>0.08</v>
      </c>
      <c r="AA97" s="8">
        <v>0.59</v>
      </c>
      <c r="AB97" s="8">
        <v>0.5</v>
      </c>
      <c r="AC97" s="8">
        <v>0.24</v>
      </c>
      <c r="AD97" s="8">
        <v>0.24</v>
      </c>
      <c r="AE97" s="8">
        <v>0.27</v>
      </c>
      <c r="AF97" s="8">
        <v>0.54</v>
      </c>
      <c r="AG97" s="8">
        <v>0.36</v>
      </c>
      <c r="AH97" s="8">
        <v>0.25</v>
      </c>
      <c r="AI97" s="8">
        <v>0.08</v>
      </c>
      <c r="AJ97" s="8">
        <v>0.5</v>
      </c>
      <c r="AK97" s="8">
        <v>0.38</v>
      </c>
      <c r="AL97" s="8">
        <v>0.28999999999999998</v>
      </c>
      <c r="AM97" s="8">
        <v>0.12</v>
      </c>
      <c r="AN97" s="8">
        <v>0.1</v>
      </c>
      <c r="AO97" s="8">
        <v>0.48</v>
      </c>
      <c r="AP97" s="8">
        <v>0.38</v>
      </c>
      <c r="AQ97" s="8">
        <v>0.1</v>
      </c>
      <c r="AR97" s="8">
        <v>0.4</v>
      </c>
      <c r="AS97" s="8">
        <v>0.14000000000000001</v>
      </c>
      <c r="AT97" s="8">
        <v>0.24</v>
      </c>
      <c r="AU97" s="8">
        <v>0.28000000000000003</v>
      </c>
      <c r="AV97" s="8">
        <v>0.17</v>
      </c>
      <c r="AW97" s="8">
        <v>0.08</v>
      </c>
      <c r="AX97" s="8">
        <v>0.3</v>
      </c>
      <c r="AY97" s="8">
        <v>0.28000000000000003</v>
      </c>
      <c r="AZ97" s="8">
        <v>0.18</v>
      </c>
      <c r="BA97" s="8">
        <v>0.08</v>
      </c>
      <c r="BB97" s="8">
        <v>0.31</v>
      </c>
    </row>
    <row r="98" spans="1:54" x14ac:dyDescent="0.25">
      <c r="A98" s="5" t="s">
        <v>128</v>
      </c>
      <c r="B98" s="8">
        <v>0.27</v>
      </c>
      <c r="C98" s="8">
        <v>0.38</v>
      </c>
      <c r="D98" s="8">
        <v>0.38</v>
      </c>
      <c r="E98" s="8">
        <v>0.28000000000000003</v>
      </c>
      <c r="F98" s="8">
        <v>0.22</v>
      </c>
      <c r="G98" s="8">
        <v>0.14000000000000001</v>
      </c>
      <c r="H98" s="8">
        <v>0.1</v>
      </c>
      <c r="I98" s="8">
        <v>0.46</v>
      </c>
      <c r="J98" s="8">
        <v>0.3</v>
      </c>
      <c r="K98" s="8">
        <v>0.7</v>
      </c>
      <c r="L98" s="8">
        <v>0.34</v>
      </c>
      <c r="M98" s="8">
        <v>0.21</v>
      </c>
      <c r="N98" s="8">
        <v>0.21</v>
      </c>
      <c r="O98" s="8">
        <v>7.0000000000000007E-2</v>
      </c>
      <c r="P98" s="8">
        <v>0.38</v>
      </c>
      <c r="Q98" s="8">
        <v>0.3</v>
      </c>
      <c r="R98" s="8">
        <v>0.26</v>
      </c>
      <c r="S98" s="8">
        <v>0.28999999999999998</v>
      </c>
      <c r="T98" s="8">
        <v>0.27</v>
      </c>
      <c r="U98" s="8">
        <v>0.36</v>
      </c>
      <c r="V98" s="8">
        <v>1</v>
      </c>
      <c r="W98" s="8">
        <v>0.34</v>
      </c>
      <c r="X98" s="8">
        <v>0.48</v>
      </c>
      <c r="Y98" s="8">
        <v>0.2</v>
      </c>
      <c r="Z98" s="8">
        <v>0.08</v>
      </c>
      <c r="AA98" s="8">
        <v>0.33</v>
      </c>
      <c r="AB98" s="8">
        <v>0.44</v>
      </c>
      <c r="AC98" s="8">
        <v>0.09</v>
      </c>
      <c r="AD98" s="8">
        <v>0.28000000000000003</v>
      </c>
      <c r="AE98" s="8">
        <v>0.09</v>
      </c>
      <c r="AF98" s="8">
        <v>0.34</v>
      </c>
      <c r="AG98" s="8">
        <v>0.46</v>
      </c>
      <c r="AH98" s="8">
        <v>0.12</v>
      </c>
      <c r="AI98" s="8">
        <v>7.0000000000000007E-2</v>
      </c>
      <c r="AJ98" s="8">
        <v>0.34</v>
      </c>
      <c r="AK98" s="8">
        <v>0.32</v>
      </c>
      <c r="AL98" s="8">
        <v>0.06</v>
      </c>
      <c r="AM98" s="8">
        <v>0.5</v>
      </c>
      <c r="AN98" s="8">
        <v>0.42</v>
      </c>
      <c r="AO98" s="8">
        <v>0.4</v>
      </c>
      <c r="AP98" s="8">
        <v>0.34</v>
      </c>
      <c r="AQ98" s="8">
        <v>0.14000000000000001</v>
      </c>
      <c r="AR98" s="8">
        <v>0.46</v>
      </c>
      <c r="AS98" s="8">
        <v>0.14000000000000001</v>
      </c>
      <c r="AT98" s="8">
        <v>0.22</v>
      </c>
      <c r="AU98" s="8">
        <v>0.28999999999999998</v>
      </c>
      <c r="AV98" s="8">
        <v>0.15</v>
      </c>
      <c r="AW98" s="8">
        <v>0.14000000000000001</v>
      </c>
      <c r="AX98" s="8">
        <v>0.14000000000000001</v>
      </c>
      <c r="AY98" s="8">
        <v>0.26</v>
      </c>
      <c r="AZ98" s="8">
        <v>0.32</v>
      </c>
      <c r="BA98" s="8">
        <v>0.2</v>
      </c>
      <c r="BB98" s="8">
        <v>0.06</v>
      </c>
    </row>
    <row r="99" spans="1:54" x14ac:dyDescent="0.25">
      <c r="A99" s="5" t="s">
        <v>129</v>
      </c>
      <c r="B99" s="8">
        <v>0.36</v>
      </c>
      <c r="C99" s="8">
        <v>0.48</v>
      </c>
      <c r="D99" s="8">
        <v>0.28000000000000003</v>
      </c>
      <c r="E99" s="8">
        <v>0.17</v>
      </c>
      <c r="F99" s="8">
        <v>0.4</v>
      </c>
      <c r="G99" s="8">
        <v>0.2</v>
      </c>
      <c r="H99" s="8">
        <v>0.06</v>
      </c>
      <c r="I99" s="8">
        <v>0.94</v>
      </c>
      <c r="J99" s="8">
        <v>0.3</v>
      </c>
      <c r="K99" s="8">
        <v>0.72</v>
      </c>
      <c r="L99" s="8">
        <v>0.34</v>
      </c>
      <c r="M99" s="8">
        <v>0.2</v>
      </c>
      <c r="N99" s="8">
        <v>0.28999999999999998</v>
      </c>
      <c r="O99" s="8">
        <v>0.06</v>
      </c>
      <c r="P99" s="8">
        <v>0.24</v>
      </c>
      <c r="Q99" s="8">
        <v>0.2</v>
      </c>
      <c r="R99" s="8">
        <v>0.26</v>
      </c>
      <c r="S99" s="8">
        <v>0.64</v>
      </c>
      <c r="T99" s="8">
        <v>0.16</v>
      </c>
      <c r="U99" s="8">
        <v>0.28999999999999998</v>
      </c>
      <c r="V99" s="8">
        <v>0.2</v>
      </c>
      <c r="W99" s="8">
        <v>0.24</v>
      </c>
      <c r="X99" s="8">
        <v>0.48</v>
      </c>
      <c r="Y99" s="8">
        <v>0.16</v>
      </c>
      <c r="Z99" s="8">
        <v>0.21</v>
      </c>
      <c r="AA99" s="8">
        <v>0.33</v>
      </c>
      <c r="AB99" s="8">
        <v>0.22</v>
      </c>
      <c r="AC99" s="8">
        <v>0.26</v>
      </c>
      <c r="AD99" s="8">
        <v>0.68</v>
      </c>
      <c r="AE99" s="8">
        <v>0.14000000000000001</v>
      </c>
      <c r="AF99" s="8">
        <v>0.17</v>
      </c>
      <c r="AG99" s="8">
        <v>0.42</v>
      </c>
      <c r="AH99" s="8">
        <v>0.38</v>
      </c>
      <c r="AI99" s="8">
        <v>0.12</v>
      </c>
      <c r="AJ99" s="8">
        <v>0.35</v>
      </c>
      <c r="AK99" s="8">
        <v>0.22</v>
      </c>
      <c r="AL99" s="8">
        <v>0.2</v>
      </c>
      <c r="AM99" s="8">
        <v>0.18</v>
      </c>
      <c r="AN99" s="8">
        <v>0.08</v>
      </c>
      <c r="AO99" s="8">
        <v>0.46</v>
      </c>
      <c r="AP99" s="8">
        <v>0.2</v>
      </c>
      <c r="AQ99" s="8">
        <v>0.18</v>
      </c>
      <c r="AR99" s="8">
        <v>0.22</v>
      </c>
      <c r="AS99" s="8">
        <v>0.15</v>
      </c>
      <c r="AT99" s="8">
        <v>0.08</v>
      </c>
      <c r="AU99" s="8">
        <v>0.4</v>
      </c>
      <c r="AV99" s="8">
        <v>0.15</v>
      </c>
      <c r="AW99" s="8">
        <v>0.06</v>
      </c>
      <c r="AX99" s="8">
        <v>0.2</v>
      </c>
      <c r="AY99" s="8">
        <v>0.1</v>
      </c>
      <c r="AZ99" s="8">
        <v>0.09</v>
      </c>
      <c r="BA99" s="8">
        <v>0.28000000000000003</v>
      </c>
      <c r="BB99" s="8">
        <v>0.22</v>
      </c>
    </row>
    <row r="100" spans="1:54" x14ac:dyDescent="0.25">
      <c r="A100" s="5" t="s">
        <v>130</v>
      </c>
      <c r="B100" s="8">
        <v>0.25</v>
      </c>
      <c r="C100" s="8">
        <v>0.32</v>
      </c>
      <c r="D100" s="8">
        <v>0.3</v>
      </c>
      <c r="E100" s="8">
        <v>0.22</v>
      </c>
      <c r="F100" s="8">
        <v>0.12</v>
      </c>
      <c r="G100" s="8">
        <v>0.2</v>
      </c>
      <c r="H100" s="8">
        <v>0.03</v>
      </c>
      <c r="I100" s="8">
        <v>0.39</v>
      </c>
      <c r="J100" s="8">
        <v>0.28000000000000003</v>
      </c>
      <c r="K100" s="8">
        <v>0.74</v>
      </c>
      <c r="L100" s="8">
        <v>0.48</v>
      </c>
      <c r="M100" s="8">
        <v>0.12</v>
      </c>
      <c r="N100" s="8">
        <v>0.2</v>
      </c>
      <c r="O100" s="8">
        <v>0.1</v>
      </c>
      <c r="P100" s="8">
        <v>0.14000000000000001</v>
      </c>
      <c r="Q100" s="8">
        <v>0.16</v>
      </c>
      <c r="R100" s="8">
        <v>0.1</v>
      </c>
      <c r="S100" s="8">
        <v>0.14000000000000001</v>
      </c>
      <c r="T100" s="8">
        <v>0.2</v>
      </c>
      <c r="U100" s="8">
        <v>0.34</v>
      </c>
      <c r="V100" s="8">
        <v>0.2</v>
      </c>
      <c r="W100" s="8">
        <v>0.2</v>
      </c>
      <c r="X100" s="8">
        <v>0.28000000000000003</v>
      </c>
      <c r="Y100" s="8">
        <v>0.52</v>
      </c>
      <c r="Z100" s="8">
        <v>0.11</v>
      </c>
      <c r="AA100" s="8">
        <v>0.26</v>
      </c>
      <c r="AB100" s="8">
        <v>0.4</v>
      </c>
      <c r="AC100" s="8">
        <v>0.32</v>
      </c>
      <c r="AD100" s="8">
        <v>0.23</v>
      </c>
      <c r="AE100" s="8">
        <v>0.06</v>
      </c>
      <c r="AF100" s="8">
        <v>0.16</v>
      </c>
      <c r="AG100" s="8">
        <v>0.5</v>
      </c>
      <c r="AH100" s="8">
        <v>0.16</v>
      </c>
      <c r="AI100" s="8">
        <v>0.12</v>
      </c>
      <c r="AJ100" s="8">
        <v>0.19</v>
      </c>
      <c r="AK100" s="8">
        <v>0.32</v>
      </c>
      <c r="AL100" s="8">
        <v>0.36</v>
      </c>
      <c r="AM100" s="8">
        <v>0.36</v>
      </c>
      <c r="AN100" s="8">
        <v>0.1</v>
      </c>
      <c r="AO100" s="8">
        <v>0.74</v>
      </c>
      <c r="AP100" s="8">
        <v>1.01</v>
      </c>
      <c r="AQ100" s="8">
        <v>0.2</v>
      </c>
      <c r="AR100" s="8">
        <v>0.41</v>
      </c>
      <c r="AS100" s="8">
        <v>0.11</v>
      </c>
      <c r="AT100" s="8">
        <v>0.16</v>
      </c>
      <c r="AU100" s="8">
        <v>0.3</v>
      </c>
      <c r="AV100" s="8">
        <v>0.16</v>
      </c>
      <c r="AW100" s="8">
        <v>0.22</v>
      </c>
      <c r="AX100" s="8">
        <v>0.5</v>
      </c>
      <c r="AY100" s="8">
        <v>0.1</v>
      </c>
      <c r="AZ100" s="8">
        <v>0.22</v>
      </c>
      <c r="BA100" s="8">
        <v>0.14000000000000001</v>
      </c>
      <c r="BB100" s="8">
        <v>0.2</v>
      </c>
    </row>
    <row r="101" spans="1:54" x14ac:dyDescent="0.25">
      <c r="A101" s="5" t="s">
        <v>131</v>
      </c>
      <c r="B101" s="8">
        <v>0.13</v>
      </c>
      <c r="C101" s="8">
        <v>0.28000000000000003</v>
      </c>
      <c r="D101" s="8">
        <v>0.44</v>
      </c>
      <c r="E101" s="8">
        <v>0.32</v>
      </c>
      <c r="F101" s="8">
        <v>0.26</v>
      </c>
      <c r="G101" s="8">
        <v>0.14000000000000001</v>
      </c>
      <c r="H101" s="8">
        <v>7.0000000000000007E-2</v>
      </c>
      <c r="I101" s="8">
        <v>0.04</v>
      </c>
      <c r="J101" s="8">
        <v>0.32</v>
      </c>
      <c r="K101" s="8">
        <v>0.74</v>
      </c>
      <c r="L101" s="8">
        <v>0.34</v>
      </c>
      <c r="M101" s="8">
        <v>0.16</v>
      </c>
      <c r="N101" s="8">
        <v>0.57999999999999996</v>
      </c>
      <c r="O101" s="8">
        <v>0.2</v>
      </c>
      <c r="P101" s="8">
        <v>0.34</v>
      </c>
      <c r="Q101" s="8">
        <v>0.12</v>
      </c>
      <c r="R101" s="8">
        <v>0.18</v>
      </c>
      <c r="S101" s="8">
        <v>0.22</v>
      </c>
      <c r="T101" s="8">
        <v>0.14000000000000001</v>
      </c>
      <c r="U101" s="8">
        <v>0.32</v>
      </c>
      <c r="V101" s="8">
        <v>0.5</v>
      </c>
      <c r="W101" s="8">
        <v>0.06</v>
      </c>
      <c r="X101" s="8">
        <v>0.4</v>
      </c>
      <c r="Y101" s="8">
        <v>0.22</v>
      </c>
      <c r="Z101" s="8">
        <v>0.39</v>
      </c>
      <c r="AA101" s="8">
        <v>0.21</v>
      </c>
      <c r="AB101" s="8">
        <v>0.32</v>
      </c>
      <c r="AC101" s="8">
        <v>0.19</v>
      </c>
      <c r="AD101" s="8">
        <v>0.11</v>
      </c>
      <c r="AE101" s="8">
        <v>0.14000000000000001</v>
      </c>
      <c r="AF101" s="8">
        <v>0.2</v>
      </c>
      <c r="AG101" s="8">
        <v>0.08</v>
      </c>
      <c r="AH101" s="8">
        <v>0.22</v>
      </c>
      <c r="AI101" s="8">
        <v>0.08</v>
      </c>
      <c r="AJ101" s="8">
        <v>0.39</v>
      </c>
      <c r="AK101" s="8">
        <v>0.28000000000000003</v>
      </c>
      <c r="AL101" s="8">
        <v>0.46</v>
      </c>
      <c r="AM101" s="8">
        <v>0.4</v>
      </c>
      <c r="AN101" s="8">
        <v>0.14000000000000001</v>
      </c>
      <c r="AO101" s="8">
        <v>0.46</v>
      </c>
      <c r="AP101" s="8">
        <v>0.32</v>
      </c>
      <c r="AQ101" s="8">
        <v>0.16</v>
      </c>
      <c r="AR101" s="8">
        <v>0.26</v>
      </c>
      <c r="AS101" s="8">
        <v>0.11</v>
      </c>
      <c r="AT101" s="8">
        <v>0.28000000000000003</v>
      </c>
      <c r="AU101" s="8">
        <v>0.26</v>
      </c>
      <c r="AV101" s="8">
        <v>0.18</v>
      </c>
      <c r="AW101" s="8">
        <v>0.52</v>
      </c>
      <c r="AX101" s="8">
        <v>0.14000000000000001</v>
      </c>
      <c r="AY101" s="8">
        <v>0.08</v>
      </c>
      <c r="AZ101" s="8">
        <v>0.13</v>
      </c>
      <c r="BA101" s="8">
        <v>0.2</v>
      </c>
      <c r="BB101" s="8">
        <v>0.28000000000000003</v>
      </c>
    </row>
    <row r="102" spans="1:54" x14ac:dyDescent="0.25">
      <c r="A102" s="5" t="s">
        <v>132</v>
      </c>
      <c r="B102" s="8">
        <v>0.3</v>
      </c>
      <c r="C102" s="8">
        <v>0.44</v>
      </c>
      <c r="D102" s="8">
        <v>0.76</v>
      </c>
      <c r="E102" s="8">
        <v>0.28000000000000003</v>
      </c>
      <c r="F102" s="8">
        <v>0.24</v>
      </c>
      <c r="G102" s="8">
        <v>0.2</v>
      </c>
      <c r="H102" s="8">
        <v>0.12</v>
      </c>
      <c r="I102" s="8">
        <v>0.09</v>
      </c>
      <c r="J102" s="8">
        <v>0.44</v>
      </c>
      <c r="K102" s="8">
        <v>0.38</v>
      </c>
      <c r="L102" s="8">
        <v>0.6</v>
      </c>
      <c r="M102" s="8">
        <v>0.16</v>
      </c>
      <c r="N102" s="8">
        <v>0.2</v>
      </c>
      <c r="O102" s="8">
        <v>0.1</v>
      </c>
      <c r="P102" s="8">
        <v>0.26</v>
      </c>
      <c r="Q102" s="8">
        <v>0.22</v>
      </c>
      <c r="R102" s="8">
        <v>0.1</v>
      </c>
      <c r="S102" s="8">
        <v>0.08</v>
      </c>
      <c r="T102" s="8">
        <v>0.2</v>
      </c>
      <c r="U102" s="8">
        <v>0.41</v>
      </c>
      <c r="V102" s="8">
        <v>0.46</v>
      </c>
      <c r="W102" s="8">
        <v>0.32</v>
      </c>
      <c r="X102" s="8">
        <v>0.38</v>
      </c>
      <c r="Y102" s="8">
        <v>0.44</v>
      </c>
      <c r="Z102" s="8">
        <v>7.0000000000000007E-2</v>
      </c>
      <c r="AA102" s="8">
        <v>0.19</v>
      </c>
      <c r="AB102" s="8">
        <v>0.56000000000000005</v>
      </c>
      <c r="AC102" s="8">
        <v>0.2</v>
      </c>
      <c r="AD102" s="8">
        <v>0.23</v>
      </c>
      <c r="AE102" s="8">
        <v>1.02</v>
      </c>
      <c r="AF102" s="8">
        <v>0.25</v>
      </c>
      <c r="AG102" s="8">
        <v>0.52</v>
      </c>
      <c r="AH102" s="8">
        <v>0.22</v>
      </c>
      <c r="AI102" s="8">
        <v>0.05</v>
      </c>
      <c r="AJ102" s="8">
        <v>0.17</v>
      </c>
      <c r="AK102" s="8">
        <v>0.26</v>
      </c>
      <c r="AL102" s="8">
        <v>0.64</v>
      </c>
      <c r="AM102" s="8">
        <v>0.18</v>
      </c>
      <c r="AN102" s="8">
        <v>0.16</v>
      </c>
      <c r="AO102" s="8">
        <v>0.46</v>
      </c>
      <c r="AP102" s="8">
        <v>0.24</v>
      </c>
      <c r="AQ102" s="8">
        <v>0.06</v>
      </c>
      <c r="AR102" s="8">
        <v>0.47</v>
      </c>
      <c r="AS102" s="8">
        <v>0.18</v>
      </c>
      <c r="AT102" s="8">
        <v>0.11</v>
      </c>
      <c r="AU102" s="8">
        <v>0.5</v>
      </c>
      <c r="AV102" s="8">
        <v>0.2</v>
      </c>
      <c r="AW102" s="8">
        <v>0.14000000000000001</v>
      </c>
      <c r="AX102" s="8">
        <v>0.3</v>
      </c>
      <c r="AY102" s="8">
        <v>0.22</v>
      </c>
      <c r="AZ102" s="8">
        <v>7.0000000000000007E-2</v>
      </c>
      <c r="BA102" s="8">
        <v>0.26</v>
      </c>
      <c r="BB102" s="8">
        <v>0.06</v>
      </c>
    </row>
    <row r="103" spans="1:54" x14ac:dyDescent="0.25">
      <c r="A103" s="5" t="s">
        <v>133</v>
      </c>
      <c r="B103" s="8" t="s">
        <v>201</v>
      </c>
      <c r="C103" s="8" t="s">
        <v>200</v>
      </c>
      <c r="D103" s="8" t="s">
        <v>202</v>
      </c>
      <c r="E103" s="8" t="s">
        <v>202</v>
      </c>
      <c r="F103" s="8" t="s">
        <v>202</v>
      </c>
      <c r="G103" s="8" t="s">
        <v>201</v>
      </c>
      <c r="H103" s="8" t="s">
        <v>200</v>
      </c>
      <c r="I103" s="8" t="s">
        <v>199</v>
      </c>
      <c r="J103" s="8" t="s">
        <v>202</v>
      </c>
      <c r="K103" s="8" t="s">
        <v>199</v>
      </c>
      <c r="L103" s="8" t="s">
        <v>200</v>
      </c>
      <c r="M103" s="8" t="s">
        <v>202</v>
      </c>
      <c r="N103" s="8" t="s">
        <v>201</v>
      </c>
      <c r="O103" s="8" t="s">
        <v>201</v>
      </c>
      <c r="P103" s="8" t="s">
        <v>202</v>
      </c>
      <c r="Q103" s="8" t="s">
        <v>202</v>
      </c>
      <c r="R103" s="8" t="s">
        <v>199</v>
      </c>
      <c r="S103" s="8" t="s">
        <v>202</v>
      </c>
      <c r="T103" s="8" t="s">
        <v>201</v>
      </c>
      <c r="U103" s="8" t="s">
        <v>202</v>
      </c>
      <c r="AA103" s="8" t="s">
        <v>201</v>
      </c>
      <c r="AB103" s="8" t="s">
        <v>202</v>
      </c>
      <c r="AD103" s="8" t="s">
        <v>202</v>
      </c>
      <c r="AN103" s="8" t="s">
        <v>201</v>
      </c>
      <c r="AP103" s="8" t="s">
        <v>202</v>
      </c>
      <c r="AR103" s="8" t="s">
        <v>200</v>
      </c>
      <c r="AT103" s="8" t="s">
        <v>202</v>
      </c>
    </row>
    <row r="104" spans="1:54" x14ac:dyDescent="0.25">
      <c r="A104" s="5"/>
      <c r="C104" s="8" t="s">
        <v>200</v>
      </c>
      <c r="D104" s="8" t="s">
        <v>202</v>
      </c>
      <c r="E104" s="8" t="s">
        <v>202</v>
      </c>
      <c r="F104" s="8" t="s">
        <v>202</v>
      </c>
      <c r="G104" s="8" t="s">
        <v>200</v>
      </c>
      <c r="H104" s="8" t="s">
        <v>202</v>
      </c>
      <c r="I104" s="8" t="s">
        <v>202</v>
      </c>
      <c r="J104" s="8" t="s">
        <v>202</v>
      </c>
      <c r="K104" s="8" t="s">
        <v>199</v>
      </c>
      <c r="L104" s="8" t="s">
        <v>200</v>
      </c>
      <c r="M104" s="8" t="s">
        <v>199</v>
      </c>
      <c r="N104" s="8" t="s">
        <v>202</v>
      </c>
      <c r="O104" s="8" t="s">
        <v>201</v>
      </c>
      <c r="P104" s="8" t="s">
        <v>202</v>
      </c>
      <c r="Q104" s="8" t="s">
        <v>202</v>
      </c>
      <c r="S104" s="8" t="s">
        <v>202</v>
      </c>
      <c r="U104" s="8" t="s">
        <v>202</v>
      </c>
      <c r="X104" s="8" t="s">
        <v>434</v>
      </c>
      <c r="Y104" s="8" t="s">
        <v>439</v>
      </c>
      <c r="Z104" s="8" t="s">
        <v>435</v>
      </c>
      <c r="AB104" s="8" t="s">
        <v>199</v>
      </c>
      <c r="AE104" s="8" t="s">
        <v>199</v>
      </c>
      <c r="AF104" s="8" t="s">
        <v>199</v>
      </c>
      <c r="AH104" s="8" t="s">
        <v>437</v>
      </c>
      <c r="AJ104" s="8" t="s">
        <v>439</v>
      </c>
      <c r="AK104" s="8" t="s">
        <v>435</v>
      </c>
      <c r="AL104" s="8" t="s">
        <v>202</v>
      </c>
      <c r="AM104" s="8" t="s">
        <v>435</v>
      </c>
      <c r="AO104" s="8" t="s">
        <v>439</v>
      </c>
      <c r="AU104" s="8" t="s">
        <v>435</v>
      </c>
      <c r="AV104" s="8" t="s">
        <v>203</v>
      </c>
      <c r="AW104" s="8" t="s">
        <v>435</v>
      </c>
      <c r="AX104" s="8" t="s">
        <v>202</v>
      </c>
      <c r="AY104" s="8" t="s">
        <v>435</v>
      </c>
      <c r="BB104" s="8" t="s">
        <v>199</v>
      </c>
    </row>
    <row r="105" spans="1:54" x14ac:dyDescent="0.25">
      <c r="A105" s="5"/>
      <c r="C105" s="8" t="s">
        <v>199</v>
      </c>
      <c r="D105" s="8" t="s">
        <v>202</v>
      </c>
      <c r="E105" s="8" t="s">
        <v>202</v>
      </c>
      <c r="F105" s="8" t="s">
        <v>202</v>
      </c>
      <c r="G105" s="8" t="s">
        <v>201</v>
      </c>
      <c r="H105" s="8" t="s">
        <v>200</v>
      </c>
      <c r="I105" s="8" t="s">
        <v>202</v>
      </c>
      <c r="J105" s="8" t="s">
        <v>202</v>
      </c>
      <c r="K105" s="8" t="s">
        <v>199</v>
      </c>
      <c r="L105" s="8" t="s">
        <v>202</v>
      </c>
      <c r="M105" s="8" t="s">
        <v>199</v>
      </c>
      <c r="N105" s="8" t="s">
        <v>202</v>
      </c>
      <c r="O105" s="8" t="s">
        <v>201</v>
      </c>
      <c r="P105" s="8" t="s">
        <v>202</v>
      </c>
      <c r="Q105" s="8" t="s">
        <v>201</v>
      </c>
      <c r="S105" s="8" t="s">
        <v>202</v>
      </c>
      <c r="T105" s="8" t="s">
        <v>201</v>
      </c>
      <c r="U105" s="8" t="s">
        <v>201</v>
      </c>
      <c r="V105" s="8" t="s">
        <v>202</v>
      </c>
      <c r="W105" s="8" t="s">
        <v>199</v>
      </c>
      <c r="X105" s="8" t="s">
        <v>435</v>
      </c>
      <c r="Y105" s="8" t="s">
        <v>438</v>
      </c>
      <c r="Z105" s="8" t="s">
        <v>435</v>
      </c>
      <c r="AA105" s="8" t="s">
        <v>201</v>
      </c>
      <c r="AB105" s="8" t="s">
        <v>201</v>
      </c>
      <c r="AC105" s="8" t="s">
        <v>202</v>
      </c>
      <c r="AD105" s="8" t="s">
        <v>202</v>
      </c>
      <c r="AE105" s="8" t="s">
        <v>199</v>
      </c>
      <c r="AF105" s="8" t="s">
        <v>199</v>
      </c>
      <c r="AG105" s="8" t="s">
        <v>435</v>
      </c>
      <c r="AH105" s="8" t="s">
        <v>438</v>
      </c>
      <c r="AI105" s="8" t="s">
        <v>202</v>
      </c>
      <c r="AJ105" s="8" t="s">
        <v>439</v>
      </c>
      <c r="AK105" s="8" t="s">
        <v>436</v>
      </c>
      <c r="AL105" s="8" t="s">
        <v>202</v>
      </c>
      <c r="AN105" s="8" t="s">
        <v>202</v>
      </c>
      <c r="AO105" s="8" t="s">
        <v>434</v>
      </c>
      <c r="AP105" s="8" t="s">
        <v>202</v>
      </c>
      <c r="AQ105" s="8" t="s">
        <v>435</v>
      </c>
      <c r="AR105" s="8" t="s">
        <v>202</v>
      </c>
      <c r="AS105" s="8" t="s">
        <v>199</v>
      </c>
      <c r="AT105" s="8" t="s">
        <v>202</v>
      </c>
      <c r="AU105" s="8" t="s">
        <v>435</v>
      </c>
      <c r="AV105" s="8" t="s">
        <v>202</v>
      </c>
      <c r="AW105" s="8" t="s">
        <v>436</v>
      </c>
      <c r="AX105" s="8" t="s">
        <v>202</v>
      </c>
      <c r="AY105" s="8" t="s">
        <v>435</v>
      </c>
      <c r="AZ105" s="8" t="s">
        <v>439</v>
      </c>
      <c r="BA105" s="8" t="s">
        <v>435</v>
      </c>
      <c r="BB105" s="8" t="s">
        <v>202</v>
      </c>
    </row>
    <row r="106" spans="1:54" x14ac:dyDescent="0.25">
      <c r="A106" s="5"/>
      <c r="X106" s="8" t="s">
        <v>436</v>
      </c>
      <c r="Y106" s="8" t="s">
        <v>438</v>
      </c>
      <c r="Z106" s="8" t="s">
        <v>435</v>
      </c>
      <c r="AE106" s="8" t="s">
        <v>199</v>
      </c>
      <c r="AF106" s="8" t="s">
        <v>202</v>
      </c>
      <c r="AH106" s="8" t="s">
        <v>437</v>
      </c>
      <c r="AJ106" s="8" t="s">
        <v>435</v>
      </c>
      <c r="AK106" s="8" t="s">
        <v>436</v>
      </c>
      <c r="AL106" s="8" t="s">
        <v>202</v>
      </c>
      <c r="AM106" s="8" t="s">
        <v>435</v>
      </c>
      <c r="AO106" s="8" t="s">
        <v>435</v>
      </c>
      <c r="AU106" s="8" t="s">
        <v>435</v>
      </c>
      <c r="AV106" s="8" t="s">
        <v>200</v>
      </c>
      <c r="AW106" s="8" t="s">
        <v>439</v>
      </c>
      <c r="AX106" s="8" t="s">
        <v>202</v>
      </c>
      <c r="AY106" s="8" t="s">
        <v>436</v>
      </c>
      <c r="BB106" s="8" t="s">
        <v>199</v>
      </c>
    </row>
    <row r="107" spans="1:54" x14ac:dyDescent="0.25">
      <c r="A107" s="5"/>
      <c r="T107" s="8" t="s">
        <v>198</v>
      </c>
      <c r="AA107" s="8" t="s">
        <v>201</v>
      </c>
      <c r="AD107" s="8" t="s">
        <v>202</v>
      </c>
      <c r="AN107" s="8" t="s">
        <v>202</v>
      </c>
      <c r="AP107" s="8" t="s">
        <v>202</v>
      </c>
      <c r="AR107" s="8" t="s">
        <v>199</v>
      </c>
      <c r="AT107" s="8" t="s">
        <v>202</v>
      </c>
    </row>
    <row r="108" spans="1:54" x14ac:dyDescent="0.25">
      <c r="A108" s="5" t="s">
        <v>134</v>
      </c>
      <c r="B108" s="8" t="s">
        <v>202</v>
      </c>
      <c r="C108" s="8" t="s">
        <v>200</v>
      </c>
      <c r="D108" s="8" t="s">
        <v>202</v>
      </c>
      <c r="E108" s="8" t="s">
        <v>202</v>
      </c>
      <c r="F108" s="8" t="s">
        <v>202</v>
      </c>
      <c r="G108" s="8" t="s">
        <v>200</v>
      </c>
      <c r="H108" s="8" t="s">
        <v>202</v>
      </c>
      <c r="I108" s="8" t="s">
        <v>199</v>
      </c>
      <c r="J108" s="8" t="s">
        <v>198</v>
      </c>
      <c r="K108" s="8" t="s">
        <v>199</v>
      </c>
      <c r="L108" s="8" t="s">
        <v>200</v>
      </c>
      <c r="M108" s="8" t="s">
        <v>202</v>
      </c>
      <c r="N108" s="8" t="s">
        <v>202</v>
      </c>
      <c r="O108" s="8" t="s">
        <v>202</v>
      </c>
      <c r="P108" s="8" t="s">
        <v>202</v>
      </c>
      <c r="Q108" s="8" t="s">
        <v>202</v>
      </c>
      <c r="R108" s="8" t="s">
        <v>202</v>
      </c>
      <c r="S108" s="8" t="s">
        <v>202</v>
      </c>
      <c r="T108" s="8" t="s">
        <v>199</v>
      </c>
      <c r="U108" s="8" t="s">
        <v>202</v>
      </c>
      <c r="AA108" s="8" t="s">
        <v>202</v>
      </c>
      <c r="AB108" s="8" t="s">
        <v>198</v>
      </c>
      <c r="AD108" s="8" t="s">
        <v>202</v>
      </c>
      <c r="AI108" s="8" t="s">
        <v>202</v>
      </c>
      <c r="AN108" s="8" t="s">
        <v>202</v>
      </c>
      <c r="AP108" s="8" t="s">
        <v>202</v>
      </c>
      <c r="AR108" s="8" t="s">
        <v>202</v>
      </c>
      <c r="AT108" s="8" t="s">
        <v>199</v>
      </c>
    </row>
    <row r="109" spans="1:54" x14ac:dyDescent="0.25">
      <c r="A109" s="5"/>
      <c r="C109" s="8" t="s">
        <v>200</v>
      </c>
      <c r="D109" s="8" t="s">
        <v>202</v>
      </c>
      <c r="E109" s="8" t="s">
        <v>202</v>
      </c>
      <c r="F109" s="8" t="s">
        <v>202</v>
      </c>
      <c r="G109" s="8" t="s">
        <v>200</v>
      </c>
      <c r="H109" s="8" t="s">
        <v>202</v>
      </c>
      <c r="I109" s="8" t="s">
        <v>198</v>
      </c>
      <c r="J109" s="8" t="s">
        <v>202</v>
      </c>
      <c r="K109" s="8" t="s">
        <v>199</v>
      </c>
      <c r="L109" s="8" t="s">
        <v>200</v>
      </c>
      <c r="M109" s="8" t="s">
        <v>201</v>
      </c>
      <c r="N109" s="8" t="s">
        <v>202</v>
      </c>
      <c r="O109" s="8" t="s">
        <v>199</v>
      </c>
      <c r="P109" s="8" t="s">
        <v>202</v>
      </c>
      <c r="Q109" s="8" t="s">
        <v>202</v>
      </c>
      <c r="S109" s="8" t="s">
        <v>201</v>
      </c>
      <c r="U109" s="8" t="s">
        <v>202</v>
      </c>
      <c r="V109" s="8" t="s">
        <v>202</v>
      </c>
      <c r="X109" s="8" t="s">
        <v>437</v>
      </c>
      <c r="Y109" s="8" t="s">
        <v>439</v>
      </c>
      <c r="AB109" s="8" t="s">
        <v>198</v>
      </c>
      <c r="AE109" s="8" t="s">
        <v>198</v>
      </c>
      <c r="AF109" s="8" t="s">
        <v>199</v>
      </c>
      <c r="AG109" s="8" t="s">
        <v>438</v>
      </c>
      <c r="AH109" s="8" t="s">
        <v>435</v>
      </c>
      <c r="AJ109" s="8" t="s">
        <v>438</v>
      </c>
      <c r="AK109" s="8" t="s">
        <v>435</v>
      </c>
      <c r="AL109" s="8" t="s">
        <v>202</v>
      </c>
      <c r="AM109" s="8" t="s">
        <v>434</v>
      </c>
      <c r="AO109" s="8" t="s">
        <v>435</v>
      </c>
      <c r="AU109" s="8" t="s">
        <v>435</v>
      </c>
      <c r="AV109" s="8" t="s">
        <v>202</v>
      </c>
      <c r="AW109" s="8" t="s">
        <v>436</v>
      </c>
      <c r="AX109" s="8" t="s">
        <v>202</v>
      </c>
      <c r="AY109" s="8" t="s">
        <v>435</v>
      </c>
      <c r="BA109" s="8" t="s">
        <v>435</v>
      </c>
      <c r="BB109" s="8" t="s">
        <v>199</v>
      </c>
    </row>
    <row r="110" spans="1:54" x14ac:dyDescent="0.25">
      <c r="A110" s="5"/>
      <c r="D110" s="8" t="s">
        <v>202</v>
      </c>
      <c r="E110" s="8" t="s">
        <v>201</v>
      </c>
      <c r="F110" s="8" t="s">
        <v>202</v>
      </c>
      <c r="G110" s="8" t="s">
        <v>200</v>
      </c>
      <c r="H110" s="8" t="s">
        <v>202</v>
      </c>
      <c r="I110" s="8" t="s">
        <v>200</v>
      </c>
      <c r="J110" s="8" t="s">
        <v>198</v>
      </c>
      <c r="K110" s="8" t="s">
        <v>199</v>
      </c>
      <c r="L110" s="8" t="s">
        <v>201</v>
      </c>
      <c r="M110" s="8" t="s">
        <v>201</v>
      </c>
      <c r="N110" s="8" t="s">
        <v>199</v>
      </c>
      <c r="O110" s="8" t="s">
        <v>199</v>
      </c>
      <c r="P110" s="8" t="s">
        <v>202</v>
      </c>
      <c r="Q110" s="8" t="s">
        <v>202</v>
      </c>
      <c r="S110" s="8" t="s">
        <v>202</v>
      </c>
      <c r="T110" s="8" t="s">
        <v>201</v>
      </c>
      <c r="U110" s="8" t="s">
        <v>202</v>
      </c>
      <c r="W110" s="8" t="s">
        <v>202</v>
      </c>
      <c r="X110" s="8" t="s">
        <v>434</v>
      </c>
      <c r="Y110" s="8" t="s">
        <v>435</v>
      </c>
      <c r="Z110" s="8" t="s">
        <v>435</v>
      </c>
      <c r="AA110" s="8" t="s">
        <v>202</v>
      </c>
      <c r="AB110" s="8" t="s">
        <v>199</v>
      </c>
      <c r="AC110" s="8" t="s">
        <v>202</v>
      </c>
      <c r="AD110" s="8" t="s">
        <v>202</v>
      </c>
      <c r="AE110" s="8" t="s">
        <v>429</v>
      </c>
      <c r="AF110" s="8" t="s">
        <v>199</v>
      </c>
      <c r="AG110" s="8" t="s">
        <v>438</v>
      </c>
      <c r="AH110" s="8" t="s">
        <v>435</v>
      </c>
      <c r="AJ110" s="8" t="s">
        <v>439</v>
      </c>
      <c r="AK110" s="8" t="s">
        <v>435</v>
      </c>
      <c r="AL110" s="8" t="s">
        <v>202</v>
      </c>
      <c r="AM110" s="8" t="s">
        <v>436</v>
      </c>
      <c r="AN110" s="8" t="s">
        <v>202</v>
      </c>
      <c r="AO110" s="8" t="s">
        <v>434</v>
      </c>
      <c r="AP110" s="8" t="s">
        <v>429</v>
      </c>
      <c r="AQ110" s="8" t="s">
        <v>438</v>
      </c>
      <c r="AR110" s="8" t="s">
        <v>202</v>
      </c>
      <c r="AS110" s="8" t="s">
        <v>201</v>
      </c>
      <c r="AT110" s="8" t="s">
        <v>199</v>
      </c>
      <c r="AU110" s="8" t="s">
        <v>434</v>
      </c>
      <c r="AV110" s="8" t="s">
        <v>202</v>
      </c>
      <c r="AW110" s="8" t="s">
        <v>438</v>
      </c>
      <c r="AX110" s="8" t="s">
        <v>202</v>
      </c>
      <c r="AY110" s="8" t="s">
        <v>435</v>
      </c>
      <c r="AZ110" s="8" t="s">
        <v>435</v>
      </c>
      <c r="BA110" s="8" t="s">
        <v>435</v>
      </c>
      <c r="BB110" s="8" t="s">
        <v>202</v>
      </c>
    </row>
    <row r="111" spans="1:54" x14ac:dyDescent="0.25">
      <c r="A111" s="5"/>
      <c r="V111" s="8" t="s">
        <v>202</v>
      </c>
      <c r="X111" s="8" t="s">
        <v>435</v>
      </c>
      <c r="Y111" s="8" t="s">
        <v>435</v>
      </c>
      <c r="AE111" s="8" t="s">
        <v>202</v>
      </c>
      <c r="AF111" s="8" t="s">
        <v>199</v>
      </c>
      <c r="AG111" s="8" t="s">
        <v>438</v>
      </c>
      <c r="AH111" s="8" t="s">
        <v>438</v>
      </c>
      <c r="AJ111" s="8" t="s">
        <v>439</v>
      </c>
      <c r="AK111" s="8" t="s">
        <v>435</v>
      </c>
      <c r="AL111" s="8" t="s">
        <v>202</v>
      </c>
      <c r="AM111" s="8" t="s">
        <v>437</v>
      </c>
      <c r="AO111" s="8" t="s">
        <v>438</v>
      </c>
      <c r="AU111" s="8" t="s">
        <v>439</v>
      </c>
      <c r="AV111" s="8" t="s">
        <v>202</v>
      </c>
      <c r="AW111" s="8" t="s">
        <v>434</v>
      </c>
      <c r="AX111" s="8" t="s">
        <v>198</v>
      </c>
      <c r="AY111" s="8" t="s">
        <v>435</v>
      </c>
      <c r="BA111" s="8" t="s">
        <v>435</v>
      </c>
      <c r="BB111" s="8" t="s">
        <v>199</v>
      </c>
    </row>
    <row r="112" spans="1:54" x14ac:dyDescent="0.25">
      <c r="A112" s="5"/>
      <c r="T112" s="8" t="s">
        <v>199</v>
      </c>
      <c r="AA112" s="8" t="s">
        <v>199</v>
      </c>
      <c r="AD112" s="8" t="s">
        <v>202</v>
      </c>
      <c r="AI112" s="8" t="s">
        <v>202</v>
      </c>
      <c r="AN112" s="8" t="s">
        <v>202</v>
      </c>
      <c r="AP112" s="8" t="s">
        <v>199</v>
      </c>
      <c r="AR112" s="8" t="s">
        <v>198</v>
      </c>
      <c r="AT112" s="8" t="s">
        <v>199</v>
      </c>
    </row>
    <row r="113" spans="1:54" x14ac:dyDescent="0.25">
      <c r="A113" s="5" t="s">
        <v>135</v>
      </c>
      <c r="B113" s="8" t="s">
        <v>200</v>
      </c>
      <c r="C113" s="8" t="s">
        <v>200</v>
      </c>
      <c r="D113" s="8" t="s">
        <v>202</v>
      </c>
      <c r="E113" s="8" t="s">
        <v>200</v>
      </c>
      <c r="F113" s="8" t="s">
        <v>202</v>
      </c>
      <c r="G113" s="8" t="s">
        <v>202</v>
      </c>
      <c r="H113" s="8" t="s">
        <v>200</v>
      </c>
      <c r="I113" s="8" t="s">
        <v>198</v>
      </c>
      <c r="J113" s="8" t="s">
        <v>198</v>
      </c>
      <c r="K113" s="8" t="s">
        <v>199</v>
      </c>
      <c r="L113" s="8" t="s">
        <v>199</v>
      </c>
      <c r="M113" s="8" t="s">
        <v>199</v>
      </c>
      <c r="N113" s="8" t="s">
        <v>202</v>
      </c>
      <c r="O113" s="8" t="s">
        <v>202</v>
      </c>
      <c r="P113" s="8" t="s">
        <v>202</v>
      </c>
      <c r="Q113" s="8" t="s">
        <v>202</v>
      </c>
      <c r="R113" s="8" t="s">
        <v>199</v>
      </c>
      <c r="S113" s="8" t="s">
        <v>202</v>
      </c>
      <c r="T113" s="8" t="s">
        <v>198</v>
      </c>
      <c r="U113" s="8" t="s">
        <v>202</v>
      </c>
      <c r="AA113" s="8" t="s">
        <v>200</v>
      </c>
      <c r="AB113" s="8" t="s">
        <v>199</v>
      </c>
      <c r="AD113" s="8" t="s">
        <v>202</v>
      </c>
      <c r="AI113" s="8" t="s">
        <v>201</v>
      </c>
      <c r="AN113" s="8" t="s">
        <v>199</v>
      </c>
      <c r="AP113" s="8" t="s">
        <v>199</v>
      </c>
      <c r="AR113" s="8" t="s">
        <v>202</v>
      </c>
      <c r="AT113" s="8" t="s">
        <v>199</v>
      </c>
    </row>
    <row r="114" spans="1:54" x14ac:dyDescent="0.25">
      <c r="A114" s="5"/>
      <c r="C114" s="8" t="s">
        <v>200</v>
      </c>
      <c r="D114" s="8" t="s">
        <v>202</v>
      </c>
      <c r="E114" s="8" t="s">
        <v>199</v>
      </c>
      <c r="F114" s="8" t="s">
        <v>202</v>
      </c>
      <c r="G114" s="8" t="s">
        <v>202</v>
      </c>
      <c r="H114" s="8" t="s">
        <v>201</v>
      </c>
      <c r="I114" s="8" t="s">
        <v>202</v>
      </c>
      <c r="J114" s="8" t="s">
        <v>202</v>
      </c>
      <c r="K114" s="8" t="s">
        <v>199</v>
      </c>
      <c r="L114" s="8" t="s">
        <v>201</v>
      </c>
      <c r="M114" s="8" t="s">
        <v>199</v>
      </c>
      <c r="N114" s="8" t="s">
        <v>202</v>
      </c>
      <c r="O114" s="8" t="s">
        <v>202</v>
      </c>
      <c r="P114" s="8" t="s">
        <v>202</v>
      </c>
      <c r="Q114" s="8" t="s">
        <v>202</v>
      </c>
      <c r="S114" s="8" t="s">
        <v>202</v>
      </c>
      <c r="U114" s="8" t="s">
        <v>202</v>
      </c>
      <c r="V114" s="8" t="s">
        <v>198</v>
      </c>
      <c r="X114" s="8" t="s">
        <v>434</v>
      </c>
      <c r="Y114" s="8" t="s">
        <v>437</v>
      </c>
      <c r="Z114" s="8" t="s">
        <v>435</v>
      </c>
      <c r="AB114" s="8" t="s">
        <v>199</v>
      </c>
      <c r="AE114" s="8" t="s">
        <v>199</v>
      </c>
      <c r="AF114" s="8" t="s">
        <v>198</v>
      </c>
      <c r="AG114" s="8" t="s">
        <v>439</v>
      </c>
      <c r="AH114" s="8" t="s">
        <v>435</v>
      </c>
      <c r="AK114" s="8" t="s">
        <v>435</v>
      </c>
      <c r="AL114" s="8" t="s">
        <v>202</v>
      </c>
      <c r="AM114" s="8" t="s">
        <v>435</v>
      </c>
      <c r="AO114" s="8" t="s">
        <v>435</v>
      </c>
      <c r="AU114" s="8" t="s">
        <v>435</v>
      </c>
      <c r="AV114" s="8" t="s">
        <v>202</v>
      </c>
      <c r="AW114" s="8" t="s">
        <v>435</v>
      </c>
      <c r="AX114" s="8" t="s">
        <v>202</v>
      </c>
      <c r="AY114" s="8" t="s">
        <v>435</v>
      </c>
      <c r="AZ114" s="8" t="s">
        <v>435</v>
      </c>
      <c r="BB114" s="8" t="s">
        <v>199</v>
      </c>
    </row>
    <row r="115" spans="1:54" x14ac:dyDescent="0.25">
      <c r="A115" s="5"/>
      <c r="C115" s="8" t="s">
        <v>200</v>
      </c>
      <c r="D115" s="8" t="s">
        <v>202</v>
      </c>
      <c r="F115" s="8" t="s">
        <v>202</v>
      </c>
      <c r="G115" s="8" t="s">
        <v>202</v>
      </c>
      <c r="H115" s="8" t="s">
        <v>200</v>
      </c>
      <c r="I115" s="8" t="s">
        <v>202</v>
      </c>
      <c r="J115" s="8" t="s">
        <v>202</v>
      </c>
      <c r="K115" s="8" t="s">
        <v>199</v>
      </c>
      <c r="L115" s="8" t="s">
        <v>202</v>
      </c>
      <c r="M115" s="8" t="s">
        <v>199</v>
      </c>
      <c r="N115" s="8" t="s">
        <v>202</v>
      </c>
      <c r="O115" s="8" t="s">
        <v>199</v>
      </c>
      <c r="P115" s="8" t="s">
        <v>200</v>
      </c>
      <c r="Q115" s="8" t="s">
        <v>202</v>
      </c>
      <c r="S115" s="8" t="s">
        <v>202</v>
      </c>
      <c r="T115" s="8" t="s">
        <v>199</v>
      </c>
      <c r="U115" s="8" t="s">
        <v>202</v>
      </c>
      <c r="V115" s="8" t="s">
        <v>202</v>
      </c>
      <c r="W115" s="8" t="s">
        <v>202</v>
      </c>
      <c r="X115" s="8" t="s">
        <v>437</v>
      </c>
      <c r="Y115" s="8" t="s">
        <v>438</v>
      </c>
      <c r="Z115" s="8" t="s">
        <v>435</v>
      </c>
      <c r="AA115" s="8" t="s">
        <v>202</v>
      </c>
      <c r="AB115" s="8" t="s">
        <v>201</v>
      </c>
      <c r="AC115" s="8" t="s">
        <v>199</v>
      </c>
      <c r="AD115" s="8" t="s">
        <v>202</v>
      </c>
      <c r="AE115" s="8" t="s">
        <v>202</v>
      </c>
      <c r="AF115" s="8" t="s">
        <v>199</v>
      </c>
      <c r="AG115" s="8" t="s">
        <v>439</v>
      </c>
      <c r="AH115" s="8" t="s">
        <v>437</v>
      </c>
      <c r="AJ115" s="8" t="s">
        <v>436</v>
      </c>
      <c r="AK115" s="8" t="s">
        <v>436</v>
      </c>
      <c r="AL115" s="8" t="s">
        <v>202</v>
      </c>
      <c r="AN115" s="8" t="s">
        <v>202</v>
      </c>
      <c r="AO115" s="8" t="s">
        <v>435</v>
      </c>
      <c r="AP115" s="8" t="s">
        <v>199</v>
      </c>
      <c r="AQ115" s="8" t="s">
        <v>435</v>
      </c>
      <c r="AR115" s="8" t="s">
        <v>202</v>
      </c>
      <c r="AS115" s="8" t="s">
        <v>201</v>
      </c>
      <c r="AT115" s="8" t="s">
        <v>199</v>
      </c>
      <c r="AU115" s="8" t="s">
        <v>438</v>
      </c>
      <c r="AV115" s="8" t="s">
        <v>202</v>
      </c>
      <c r="AW115" s="8" t="s">
        <v>435</v>
      </c>
      <c r="AX115" s="8" t="s">
        <v>199</v>
      </c>
      <c r="AY115" s="8" t="s">
        <v>435</v>
      </c>
      <c r="BA115" s="8" t="s">
        <v>435</v>
      </c>
      <c r="BB115" s="8" t="s">
        <v>202</v>
      </c>
    </row>
    <row r="116" spans="1:54" x14ac:dyDescent="0.25">
      <c r="A116" s="5"/>
      <c r="V116" s="8" t="s">
        <v>201</v>
      </c>
      <c r="X116" s="8" t="s">
        <v>434</v>
      </c>
      <c r="Y116" s="8" t="s">
        <v>439</v>
      </c>
      <c r="Z116" s="8" t="s">
        <v>435</v>
      </c>
      <c r="AE116" s="8" t="s">
        <v>198</v>
      </c>
      <c r="AF116" s="8" t="s">
        <v>198</v>
      </c>
      <c r="AG116" s="8" t="s">
        <v>437</v>
      </c>
      <c r="AH116" s="8" t="s">
        <v>437</v>
      </c>
      <c r="AJ116" s="8" t="s">
        <v>436</v>
      </c>
      <c r="AK116" s="8" t="s">
        <v>436</v>
      </c>
      <c r="AL116" s="8" t="s">
        <v>202</v>
      </c>
      <c r="AM116" s="8" t="s">
        <v>435</v>
      </c>
      <c r="AO116" s="8" t="s">
        <v>435</v>
      </c>
      <c r="AU116" s="8" t="s">
        <v>438</v>
      </c>
      <c r="AV116" s="8" t="s">
        <v>201</v>
      </c>
      <c r="AW116" s="8" t="s">
        <v>435</v>
      </c>
      <c r="AX116" s="8" t="s">
        <v>201</v>
      </c>
      <c r="AY116" s="8" t="s">
        <v>435</v>
      </c>
      <c r="AZ116" s="8" t="s">
        <v>439</v>
      </c>
      <c r="BB116" s="8" t="s">
        <v>202</v>
      </c>
    </row>
    <row r="117" spans="1:54" x14ac:dyDescent="0.25">
      <c r="A117" s="5"/>
      <c r="T117" s="8" t="s">
        <v>199</v>
      </c>
      <c r="AA117" s="8" t="s">
        <v>202</v>
      </c>
      <c r="AD117" s="8" t="s">
        <v>202</v>
      </c>
      <c r="AI117" s="8" t="s">
        <v>201</v>
      </c>
      <c r="AN117" s="8" t="s">
        <v>199</v>
      </c>
      <c r="AP117" s="8" t="s">
        <v>199</v>
      </c>
      <c r="AR117" s="8" t="s">
        <v>202</v>
      </c>
      <c r="AT117" s="8" t="s">
        <v>199</v>
      </c>
    </row>
    <row r="118" spans="1:54" x14ac:dyDescent="0.25">
      <c r="A118" s="5" t="s">
        <v>136</v>
      </c>
      <c r="B118" s="8" t="s">
        <v>200</v>
      </c>
      <c r="C118" s="8" t="s">
        <v>200</v>
      </c>
      <c r="D118" s="8" t="s">
        <v>202</v>
      </c>
      <c r="E118" s="8" t="s">
        <v>202</v>
      </c>
      <c r="F118" s="8" t="s">
        <v>199</v>
      </c>
      <c r="G118" s="8" t="s">
        <v>200</v>
      </c>
      <c r="H118" s="8" t="s">
        <v>202</v>
      </c>
      <c r="I118" s="8" t="s">
        <v>198</v>
      </c>
      <c r="J118" s="8" t="s">
        <v>201</v>
      </c>
      <c r="K118" s="8" t="s">
        <v>199</v>
      </c>
      <c r="L118" s="8" t="s">
        <v>201</v>
      </c>
      <c r="M118" s="8" t="s">
        <v>198</v>
      </c>
      <c r="N118" s="8" t="s">
        <v>202</v>
      </c>
      <c r="O118" s="8" t="s">
        <v>201</v>
      </c>
      <c r="P118" s="8" t="s">
        <v>202</v>
      </c>
      <c r="Q118" s="8" t="s">
        <v>198</v>
      </c>
      <c r="R118" s="8" t="s">
        <v>199</v>
      </c>
      <c r="S118" s="8" t="s">
        <v>201</v>
      </c>
      <c r="T118" s="8" t="s">
        <v>198</v>
      </c>
      <c r="U118" s="8" t="s">
        <v>202</v>
      </c>
      <c r="AA118" s="8" t="s">
        <v>203</v>
      </c>
      <c r="AB118" s="8" t="s">
        <v>198</v>
      </c>
      <c r="AD118" s="8" t="s">
        <v>202</v>
      </c>
      <c r="AN118" s="8" t="s">
        <v>202</v>
      </c>
      <c r="AR118" s="8" t="s">
        <v>198</v>
      </c>
      <c r="AT118" s="8" t="s">
        <v>199</v>
      </c>
    </row>
    <row r="119" spans="1:54" x14ac:dyDescent="0.25">
      <c r="A119" s="5"/>
      <c r="B119" s="8" t="s">
        <v>200</v>
      </c>
      <c r="C119" s="8" t="s">
        <v>201</v>
      </c>
      <c r="D119" s="8" t="s">
        <v>203</v>
      </c>
      <c r="E119" s="8" t="s">
        <v>202</v>
      </c>
      <c r="F119" s="8" t="s">
        <v>199</v>
      </c>
      <c r="G119" s="8" t="s">
        <v>200</v>
      </c>
      <c r="H119" s="8" t="s">
        <v>201</v>
      </c>
      <c r="I119" s="8" t="s">
        <v>202</v>
      </c>
      <c r="J119" s="8" t="s">
        <v>202</v>
      </c>
      <c r="K119" s="8" t="s">
        <v>202</v>
      </c>
      <c r="L119" s="8" t="s">
        <v>201</v>
      </c>
      <c r="N119" s="8" t="s">
        <v>202</v>
      </c>
      <c r="O119" s="8" t="s">
        <v>202</v>
      </c>
      <c r="P119" s="8" t="s">
        <v>202</v>
      </c>
      <c r="Q119" s="8" t="s">
        <v>202</v>
      </c>
      <c r="S119" s="8" t="s">
        <v>203</v>
      </c>
      <c r="U119" s="8" t="s">
        <v>202</v>
      </c>
      <c r="V119" s="8" t="s">
        <v>202</v>
      </c>
      <c r="X119" s="8" t="s">
        <v>437</v>
      </c>
      <c r="Y119" s="8" t="s">
        <v>438</v>
      </c>
      <c r="Z119" s="8" t="s">
        <v>435</v>
      </c>
      <c r="AB119" s="8" t="s">
        <v>202</v>
      </c>
      <c r="AE119" s="8" t="s">
        <v>201</v>
      </c>
      <c r="AF119" s="8" t="s">
        <v>199</v>
      </c>
      <c r="AG119" s="8" t="s">
        <v>435</v>
      </c>
      <c r="AH119" s="8" t="s">
        <v>439</v>
      </c>
      <c r="AJ119" s="8" t="s">
        <v>438</v>
      </c>
      <c r="AK119" s="8" t="s">
        <v>435</v>
      </c>
      <c r="AL119" s="8" t="s">
        <v>202</v>
      </c>
      <c r="AM119" s="8" t="s">
        <v>437</v>
      </c>
      <c r="AO119" s="8" t="s">
        <v>437</v>
      </c>
      <c r="AU119" s="8" t="s">
        <v>434</v>
      </c>
      <c r="AV119" s="8" t="s">
        <v>203</v>
      </c>
      <c r="AW119" s="8" t="s">
        <v>437</v>
      </c>
      <c r="AX119" s="8" t="s">
        <v>202</v>
      </c>
      <c r="AY119" s="8" t="s">
        <v>436</v>
      </c>
      <c r="AZ119" s="8" t="s">
        <v>434</v>
      </c>
      <c r="BB119" s="8" t="s">
        <v>202</v>
      </c>
    </row>
    <row r="120" spans="1:54" x14ac:dyDescent="0.25">
      <c r="A120" s="5"/>
      <c r="B120" s="8" t="s">
        <v>200</v>
      </c>
      <c r="C120" s="8" t="s">
        <v>200</v>
      </c>
      <c r="D120" s="8" t="s">
        <v>202</v>
      </c>
      <c r="F120" s="8" t="s">
        <v>199</v>
      </c>
      <c r="G120" s="8" t="s">
        <v>200</v>
      </c>
      <c r="H120" s="8" t="s">
        <v>201</v>
      </c>
      <c r="I120" s="8" t="s">
        <v>202</v>
      </c>
      <c r="J120" s="8" t="s">
        <v>202</v>
      </c>
      <c r="K120" s="8" t="s">
        <v>199</v>
      </c>
      <c r="L120" s="8" t="s">
        <v>200</v>
      </c>
      <c r="N120" s="8" t="s">
        <v>202</v>
      </c>
      <c r="O120" s="8" t="s">
        <v>199</v>
      </c>
      <c r="P120" s="8" t="s">
        <v>198</v>
      </c>
      <c r="Q120" s="8" t="s">
        <v>202</v>
      </c>
      <c r="S120" s="8" t="s">
        <v>202</v>
      </c>
      <c r="U120" s="8" t="s">
        <v>202</v>
      </c>
      <c r="V120" s="8" t="s">
        <v>202</v>
      </c>
      <c r="W120" s="8" t="s">
        <v>199</v>
      </c>
      <c r="X120" s="8" t="s">
        <v>437</v>
      </c>
      <c r="Y120" s="8" t="s">
        <v>438</v>
      </c>
      <c r="Z120" s="8" t="s">
        <v>435</v>
      </c>
      <c r="AA120" s="8" t="s">
        <v>202</v>
      </c>
      <c r="AB120" s="8" t="s">
        <v>199</v>
      </c>
      <c r="AC120" s="8" t="s">
        <v>202</v>
      </c>
      <c r="AD120" s="8" t="s">
        <v>202</v>
      </c>
      <c r="AE120" s="8" t="s">
        <v>198</v>
      </c>
      <c r="AF120" s="8" t="s">
        <v>199</v>
      </c>
      <c r="AG120" s="8" t="s">
        <v>435</v>
      </c>
      <c r="AH120" s="8" t="s">
        <v>448</v>
      </c>
      <c r="AI120" s="8" t="s">
        <v>201</v>
      </c>
      <c r="AJ120" s="8" t="s">
        <v>436</v>
      </c>
      <c r="AK120" s="8" t="s">
        <v>435</v>
      </c>
      <c r="AL120" s="8" t="s">
        <v>202</v>
      </c>
      <c r="AM120" s="8" t="s">
        <v>437</v>
      </c>
      <c r="AO120" s="8" t="s">
        <v>434</v>
      </c>
      <c r="AP120" s="8" t="s">
        <v>201</v>
      </c>
      <c r="AQ120" s="8" t="s">
        <v>438</v>
      </c>
      <c r="AR120" s="8" t="s">
        <v>199</v>
      </c>
      <c r="AS120" s="8" t="s">
        <v>198</v>
      </c>
      <c r="AT120" s="8" t="s">
        <v>199</v>
      </c>
      <c r="AU120" s="8" t="s">
        <v>435</v>
      </c>
      <c r="AV120" s="8" t="s">
        <v>202</v>
      </c>
      <c r="AW120" s="8" t="s">
        <v>435</v>
      </c>
      <c r="AX120" s="8" t="s">
        <v>201</v>
      </c>
      <c r="AY120" s="8" t="s">
        <v>434</v>
      </c>
      <c r="AZ120" s="8" t="s">
        <v>435</v>
      </c>
      <c r="BA120" s="8" t="s">
        <v>435</v>
      </c>
      <c r="BB120" s="8" t="s">
        <v>202</v>
      </c>
    </row>
    <row r="121" spans="1:54" x14ac:dyDescent="0.25">
      <c r="A121" s="5"/>
      <c r="V121" s="8" t="s">
        <v>198</v>
      </c>
      <c r="X121" s="8" t="s">
        <v>436</v>
      </c>
      <c r="Y121" s="8" t="s">
        <v>437</v>
      </c>
      <c r="Z121" s="8" t="s">
        <v>435</v>
      </c>
      <c r="AE121" s="8" t="s">
        <v>198</v>
      </c>
      <c r="AF121" s="8" t="s">
        <v>201</v>
      </c>
      <c r="AG121" s="8" t="s">
        <v>438</v>
      </c>
      <c r="AH121" s="8" t="s">
        <v>438</v>
      </c>
      <c r="AJ121" s="8" t="s">
        <v>439</v>
      </c>
      <c r="AK121" s="8" t="s">
        <v>435</v>
      </c>
      <c r="AL121" s="8" t="s">
        <v>202</v>
      </c>
      <c r="AM121" s="8" t="s">
        <v>437</v>
      </c>
      <c r="AO121" s="8" t="s">
        <v>435</v>
      </c>
      <c r="AU121" s="8" t="s">
        <v>435</v>
      </c>
      <c r="AV121" s="8" t="s">
        <v>201</v>
      </c>
      <c r="AW121" s="8" t="s">
        <v>437</v>
      </c>
      <c r="AX121" s="8" t="s">
        <v>202</v>
      </c>
      <c r="AY121" s="8" t="s">
        <v>435</v>
      </c>
      <c r="AZ121" s="8" t="s">
        <v>437</v>
      </c>
      <c r="BB121" s="8" t="s">
        <v>202</v>
      </c>
    </row>
    <row r="122" spans="1:54" x14ac:dyDescent="0.25">
      <c r="A122" s="5"/>
      <c r="T122" s="8" t="s">
        <v>198</v>
      </c>
      <c r="AA122" s="8" t="s">
        <v>202</v>
      </c>
      <c r="AD122" s="8" t="s">
        <v>202</v>
      </c>
      <c r="AN122" s="8" t="s">
        <v>201</v>
      </c>
      <c r="AR122" s="8" t="s">
        <v>199</v>
      </c>
      <c r="AT122" s="8" t="s">
        <v>199</v>
      </c>
    </row>
    <row r="123" spans="1:54" x14ac:dyDescent="0.25">
      <c r="A123" s="5" t="s">
        <v>137</v>
      </c>
      <c r="B123" s="8" t="s">
        <v>200</v>
      </c>
      <c r="C123" s="8" t="s">
        <v>200</v>
      </c>
      <c r="D123" s="8" t="s">
        <v>202</v>
      </c>
      <c r="E123" s="8" t="s">
        <v>200</v>
      </c>
      <c r="F123" s="8" t="s">
        <v>200</v>
      </c>
      <c r="G123" s="8" t="s">
        <v>200</v>
      </c>
      <c r="H123" s="8" t="s">
        <v>202</v>
      </c>
      <c r="I123" s="8" t="s">
        <v>202</v>
      </c>
      <c r="J123" s="8" t="s">
        <v>202</v>
      </c>
      <c r="K123" s="8" t="s">
        <v>199</v>
      </c>
      <c r="L123" s="8" t="s">
        <v>202</v>
      </c>
      <c r="M123" s="8" t="s">
        <v>201</v>
      </c>
      <c r="N123" s="8" t="s">
        <v>200</v>
      </c>
      <c r="O123" s="8" t="s">
        <v>202</v>
      </c>
      <c r="P123" s="8" t="s">
        <v>202</v>
      </c>
      <c r="Q123" s="8" t="s">
        <v>202</v>
      </c>
      <c r="R123" s="8" t="s">
        <v>199</v>
      </c>
      <c r="S123" s="8" t="s">
        <v>202</v>
      </c>
      <c r="U123" s="8" t="s">
        <v>202</v>
      </c>
      <c r="AA123" s="8" t="s">
        <v>201</v>
      </c>
      <c r="AB123" s="8" t="s">
        <v>202</v>
      </c>
      <c r="AD123" s="8" t="s">
        <v>202</v>
      </c>
      <c r="AI123" s="8" t="s">
        <v>200</v>
      </c>
      <c r="AN123" s="8" t="s">
        <v>199</v>
      </c>
      <c r="AP123" s="8" t="s">
        <v>202</v>
      </c>
      <c r="AR123" s="8" t="s">
        <v>202</v>
      </c>
      <c r="AT123" s="8" t="s">
        <v>199</v>
      </c>
    </row>
    <row r="124" spans="1:54" x14ac:dyDescent="0.25">
      <c r="A124" s="5"/>
      <c r="C124" s="8" t="s">
        <v>200</v>
      </c>
      <c r="D124" s="8" t="s">
        <v>202</v>
      </c>
      <c r="E124" s="8" t="s">
        <v>200</v>
      </c>
      <c r="F124" s="8" t="s">
        <v>201</v>
      </c>
      <c r="G124" s="8" t="s">
        <v>200</v>
      </c>
      <c r="H124" s="8" t="s">
        <v>201</v>
      </c>
      <c r="I124" s="8" t="s">
        <v>202</v>
      </c>
      <c r="J124" s="8" t="s">
        <v>202</v>
      </c>
      <c r="K124" s="8" t="s">
        <v>200</v>
      </c>
      <c r="L124" s="8" t="s">
        <v>201</v>
      </c>
      <c r="M124" s="8" t="s">
        <v>201</v>
      </c>
      <c r="N124" s="8" t="s">
        <v>202</v>
      </c>
      <c r="O124" s="8" t="s">
        <v>202</v>
      </c>
      <c r="P124" s="8" t="s">
        <v>201</v>
      </c>
      <c r="Q124" s="8" t="s">
        <v>202</v>
      </c>
      <c r="S124" s="8" t="s">
        <v>202</v>
      </c>
      <c r="U124" s="8" t="s">
        <v>202</v>
      </c>
      <c r="V124" s="8" t="s">
        <v>202</v>
      </c>
      <c r="X124" s="8" t="s">
        <v>438</v>
      </c>
      <c r="Y124" s="8" t="s">
        <v>435</v>
      </c>
      <c r="Z124" s="8" t="s">
        <v>439</v>
      </c>
      <c r="AB124" s="8" t="s">
        <v>198</v>
      </c>
      <c r="AE124" s="8" t="s">
        <v>202</v>
      </c>
      <c r="AF124" s="8" t="s">
        <v>199</v>
      </c>
      <c r="AG124" s="8" t="s">
        <v>435</v>
      </c>
      <c r="AH124" s="8" t="s">
        <v>448</v>
      </c>
      <c r="AJ124" s="8" t="s">
        <v>437</v>
      </c>
      <c r="AK124" s="8" t="s">
        <v>437</v>
      </c>
      <c r="AL124" s="8" t="s">
        <v>199</v>
      </c>
      <c r="AM124" s="8" t="s">
        <v>434</v>
      </c>
      <c r="AO124" s="8" t="s">
        <v>435</v>
      </c>
      <c r="AU124" s="8" t="s">
        <v>435</v>
      </c>
      <c r="AV124" s="8" t="s">
        <v>203</v>
      </c>
      <c r="AX124" s="8" t="s">
        <v>202</v>
      </c>
      <c r="AY124" s="8" t="s">
        <v>435</v>
      </c>
      <c r="AZ124" s="8" t="s">
        <v>435</v>
      </c>
      <c r="BA124" s="8" t="s">
        <v>435</v>
      </c>
      <c r="BB124" s="8" t="s">
        <v>202</v>
      </c>
    </row>
    <row r="125" spans="1:54" x14ac:dyDescent="0.25">
      <c r="A125" s="5"/>
      <c r="C125" s="8" t="s">
        <v>200</v>
      </c>
      <c r="E125" s="8" t="s">
        <v>200</v>
      </c>
      <c r="F125" s="8" t="s">
        <v>202</v>
      </c>
      <c r="G125" s="8" t="s">
        <v>200</v>
      </c>
      <c r="H125" s="8" t="s">
        <v>201</v>
      </c>
      <c r="I125" s="8" t="s">
        <v>202</v>
      </c>
      <c r="J125" s="8" t="s">
        <v>202</v>
      </c>
      <c r="K125" s="8" t="s">
        <v>199</v>
      </c>
      <c r="L125" s="8" t="s">
        <v>200</v>
      </c>
      <c r="M125" s="8" t="s">
        <v>202</v>
      </c>
      <c r="N125" s="8" t="s">
        <v>202</v>
      </c>
      <c r="O125" s="8" t="s">
        <v>202</v>
      </c>
      <c r="P125" s="8" t="s">
        <v>203</v>
      </c>
      <c r="Q125" s="8" t="s">
        <v>202</v>
      </c>
      <c r="S125" s="8" t="s">
        <v>202</v>
      </c>
      <c r="T125" s="8" t="s">
        <v>201</v>
      </c>
      <c r="U125" s="8" t="s">
        <v>203</v>
      </c>
      <c r="V125" s="8" t="s">
        <v>202</v>
      </c>
      <c r="W125" s="8" t="s">
        <v>202</v>
      </c>
      <c r="X125" s="8" t="s">
        <v>434</v>
      </c>
      <c r="Y125" s="8" t="s">
        <v>435</v>
      </c>
      <c r="Z125" s="8" t="s">
        <v>439</v>
      </c>
      <c r="AA125" s="8" t="s">
        <v>201</v>
      </c>
      <c r="AB125" s="8" t="s">
        <v>201</v>
      </c>
      <c r="AC125" s="8" t="s">
        <v>201</v>
      </c>
      <c r="AD125" s="8" t="s">
        <v>202</v>
      </c>
      <c r="AE125" s="8" t="s">
        <v>202</v>
      </c>
      <c r="AF125" s="8" t="s">
        <v>199</v>
      </c>
      <c r="AG125" s="8" t="s">
        <v>434</v>
      </c>
      <c r="AH125" s="8" t="s">
        <v>439</v>
      </c>
      <c r="AJ125" s="8" t="s">
        <v>438</v>
      </c>
      <c r="AK125" s="8" t="s">
        <v>439</v>
      </c>
      <c r="AL125" s="8" t="s">
        <v>202</v>
      </c>
      <c r="AM125" s="8" t="s">
        <v>434</v>
      </c>
      <c r="AN125" s="8" t="s">
        <v>199</v>
      </c>
      <c r="AO125" s="8" t="s">
        <v>435</v>
      </c>
      <c r="AP125" s="8" t="s">
        <v>202</v>
      </c>
      <c r="AQ125" s="8" t="s">
        <v>435</v>
      </c>
      <c r="AR125" s="8" t="s">
        <v>202</v>
      </c>
      <c r="AS125" s="8" t="s">
        <v>201</v>
      </c>
      <c r="AT125" s="8" t="s">
        <v>199</v>
      </c>
      <c r="AU125" s="8" t="s">
        <v>435</v>
      </c>
      <c r="AV125" s="8" t="s">
        <v>202</v>
      </c>
      <c r="AW125" s="8" t="s">
        <v>435</v>
      </c>
      <c r="AX125" s="8" t="s">
        <v>202</v>
      </c>
      <c r="AY125" s="8" t="s">
        <v>436</v>
      </c>
      <c r="AZ125" s="8" t="s">
        <v>435</v>
      </c>
      <c r="BA125" s="8" t="s">
        <v>437</v>
      </c>
      <c r="BB125" s="8" t="s">
        <v>202</v>
      </c>
    </row>
    <row r="126" spans="1:54" x14ac:dyDescent="0.25">
      <c r="A126" s="5"/>
      <c r="V126" s="8" t="s">
        <v>201</v>
      </c>
      <c r="X126" s="8" t="s">
        <v>436</v>
      </c>
      <c r="Y126" s="8" t="s">
        <v>438</v>
      </c>
      <c r="Z126" s="8" t="s">
        <v>435</v>
      </c>
      <c r="AE126" s="8" t="s">
        <v>202</v>
      </c>
      <c r="AF126" s="8" t="s">
        <v>199</v>
      </c>
      <c r="AG126" s="8" t="s">
        <v>435</v>
      </c>
      <c r="AH126" s="8" t="s">
        <v>437</v>
      </c>
      <c r="AJ126" s="8" t="s">
        <v>438</v>
      </c>
      <c r="AK126" s="8" t="s">
        <v>438</v>
      </c>
      <c r="AL126" s="8" t="s">
        <v>203</v>
      </c>
      <c r="AM126" s="8" t="s">
        <v>435</v>
      </c>
      <c r="AO126" s="8" t="s">
        <v>435</v>
      </c>
      <c r="AU126" s="8" t="s">
        <v>435</v>
      </c>
      <c r="AV126" s="8" t="s">
        <v>201</v>
      </c>
      <c r="AX126" s="8" t="s">
        <v>202</v>
      </c>
      <c r="AY126" s="8" t="s">
        <v>436</v>
      </c>
      <c r="AZ126" s="8" t="s">
        <v>436</v>
      </c>
      <c r="BA126" s="8" t="s">
        <v>435</v>
      </c>
      <c r="BB126" s="8" t="s">
        <v>202</v>
      </c>
    </row>
    <row r="127" spans="1:54" x14ac:dyDescent="0.25">
      <c r="A127" s="5"/>
      <c r="AA127" s="8" t="s">
        <v>198</v>
      </c>
      <c r="AD127" s="8" t="s">
        <v>202</v>
      </c>
      <c r="AI127" s="8" t="s">
        <v>202</v>
      </c>
      <c r="AN127" s="8" t="s">
        <v>199</v>
      </c>
      <c r="AP127" s="8" t="s">
        <v>202</v>
      </c>
      <c r="AR127" s="8" t="s">
        <v>202</v>
      </c>
      <c r="AT127" s="8" t="s">
        <v>199</v>
      </c>
    </row>
    <row r="128" spans="1:54" x14ac:dyDescent="0.25">
      <c r="A128" s="5" t="s">
        <v>138</v>
      </c>
      <c r="B128" s="8" t="s">
        <v>200</v>
      </c>
      <c r="C128" s="8" t="s">
        <v>202</v>
      </c>
      <c r="D128" s="8" t="s">
        <v>202</v>
      </c>
      <c r="E128" s="8" t="s">
        <v>429</v>
      </c>
      <c r="F128" s="8" t="s">
        <v>202</v>
      </c>
      <c r="G128" s="8" t="s">
        <v>200</v>
      </c>
      <c r="H128" s="8" t="s">
        <v>200</v>
      </c>
      <c r="I128" s="8" t="s">
        <v>202</v>
      </c>
      <c r="J128" s="8" t="s">
        <v>202</v>
      </c>
      <c r="K128" s="8" t="s">
        <v>202</v>
      </c>
      <c r="L128" s="8" t="s">
        <v>201</v>
      </c>
      <c r="M128" s="8" t="s">
        <v>200</v>
      </c>
      <c r="N128" s="8" t="s">
        <v>199</v>
      </c>
      <c r="O128" s="8" t="s">
        <v>202</v>
      </c>
      <c r="P128" s="8" t="s">
        <v>202</v>
      </c>
      <c r="Q128" s="8" t="s">
        <v>201</v>
      </c>
      <c r="R128" s="8" t="s">
        <v>199</v>
      </c>
      <c r="S128" s="8" t="s">
        <v>202</v>
      </c>
      <c r="U128" s="8" t="s">
        <v>202</v>
      </c>
      <c r="AB128" s="8" t="s">
        <v>202</v>
      </c>
      <c r="AD128" s="8" t="s">
        <v>202</v>
      </c>
      <c r="AI128" s="8" t="s">
        <v>201</v>
      </c>
      <c r="AN128" s="8" t="s">
        <v>202</v>
      </c>
      <c r="AP128" s="8" t="s">
        <v>198</v>
      </c>
      <c r="AR128" s="8" t="s">
        <v>202</v>
      </c>
    </row>
    <row r="129" spans="1:54" x14ac:dyDescent="0.25">
      <c r="A129" s="5"/>
      <c r="B129" s="8" t="s">
        <v>200</v>
      </c>
      <c r="C129" s="8" t="s">
        <v>200</v>
      </c>
      <c r="D129" s="8" t="s">
        <v>202</v>
      </c>
      <c r="E129" s="8" t="s">
        <v>200</v>
      </c>
      <c r="F129" s="8" t="s">
        <v>202</v>
      </c>
      <c r="G129" s="8" t="s">
        <v>200</v>
      </c>
      <c r="I129" s="8" t="s">
        <v>202</v>
      </c>
      <c r="J129" s="8" t="s">
        <v>202</v>
      </c>
      <c r="K129" s="8" t="s">
        <v>199</v>
      </c>
      <c r="L129" s="8" t="s">
        <v>202</v>
      </c>
      <c r="M129" s="8" t="s">
        <v>199</v>
      </c>
      <c r="N129" s="8" t="s">
        <v>200</v>
      </c>
      <c r="O129" s="8" t="s">
        <v>202</v>
      </c>
      <c r="P129" s="8" t="s">
        <v>202</v>
      </c>
      <c r="Q129" s="8" t="s">
        <v>202</v>
      </c>
      <c r="S129" s="8" t="s">
        <v>202</v>
      </c>
      <c r="U129" s="8" t="s">
        <v>202</v>
      </c>
      <c r="V129" s="8" t="s">
        <v>202</v>
      </c>
      <c r="X129" s="8" t="s">
        <v>203</v>
      </c>
      <c r="Y129" s="8" t="s">
        <v>439</v>
      </c>
      <c r="Z129" s="8" t="s">
        <v>435</v>
      </c>
      <c r="AA129" s="8" t="s">
        <v>202</v>
      </c>
      <c r="AB129" s="8" t="s">
        <v>202</v>
      </c>
      <c r="AE129" s="8" t="s">
        <v>198</v>
      </c>
      <c r="AF129" s="8" t="s">
        <v>199</v>
      </c>
      <c r="AG129" s="8" t="s">
        <v>434</v>
      </c>
      <c r="AH129" s="8" t="s">
        <v>439</v>
      </c>
      <c r="AJ129" s="8" t="s">
        <v>437</v>
      </c>
      <c r="AK129" s="8" t="s">
        <v>438</v>
      </c>
      <c r="AL129" s="8" t="s">
        <v>203</v>
      </c>
      <c r="AM129" s="8" t="s">
        <v>437</v>
      </c>
      <c r="AO129" s="8" t="s">
        <v>436</v>
      </c>
      <c r="AU129" s="8" t="s">
        <v>439</v>
      </c>
      <c r="AV129" s="8" t="s">
        <v>203</v>
      </c>
      <c r="AX129" s="8" t="s">
        <v>202</v>
      </c>
      <c r="AY129" s="8" t="s">
        <v>435</v>
      </c>
      <c r="BA129" s="8" t="s">
        <v>437</v>
      </c>
      <c r="BB129" s="8" t="s">
        <v>202</v>
      </c>
    </row>
    <row r="130" spans="1:54" x14ac:dyDescent="0.25">
      <c r="A130" s="5"/>
      <c r="B130" s="8" t="s">
        <v>200</v>
      </c>
      <c r="C130" s="8" t="s">
        <v>200</v>
      </c>
      <c r="D130" s="8" t="s">
        <v>199</v>
      </c>
      <c r="E130" s="8" t="s">
        <v>199</v>
      </c>
      <c r="F130" s="8" t="s">
        <v>202</v>
      </c>
      <c r="G130" s="8" t="s">
        <v>200</v>
      </c>
      <c r="I130" s="8" t="s">
        <v>198</v>
      </c>
      <c r="J130" s="8" t="s">
        <v>198</v>
      </c>
      <c r="K130" s="8" t="s">
        <v>199</v>
      </c>
      <c r="L130" s="8" t="s">
        <v>202</v>
      </c>
      <c r="M130" s="8" t="s">
        <v>202</v>
      </c>
      <c r="N130" s="8" t="s">
        <v>200</v>
      </c>
      <c r="O130" s="8" t="s">
        <v>202</v>
      </c>
      <c r="P130" s="8" t="s">
        <v>203</v>
      </c>
      <c r="Q130" s="8" t="s">
        <v>202</v>
      </c>
      <c r="S130" s="8" t="s">
        <v>202</v>
      </c>
      <c r="T130" s="8" t="s">
        <v>202</v>
      </c>
      <c r="U130" s="8" t="s">
        <v>203</v>
      </c>
      <c r="V130" s="8" t="s">
        <v>202</v>
      </c>
      <c r="W130" s="8" t="s">
        <v>198</v>
      </c>
      <c r="X130" s="8" t="s">
        <v>203</v>
      </c>
      <c r="Y130" s="8" t="s">
        <v>435</v>
      </c>
      <c r="Z130" s="8" t="s">
        <v>434</v>
      </c>
      <c r="AC130" s="8" t="s">
        <v>202</v>
      </c>
      <c r="AD130" s="8" t="s">
        <v>202</v>
      </c>
      <c r="AE130" s="8" t="s">
        <v>198</v>
      </c>
      <c r="AF130" s="8" t="s">
        <v>199</v>
      </c>
      <c r="AG130" s="8" t="s">
        <v>434</v>
      </c>
      <c r="AH130" s="8" t="s">
        <v>435</v>
      </c>
      <c r="AJ130" s="8" t="s">
        <v>437</v>
      </c>
      <c r="AK130" s="8" t="s">
        <v>436</v>
      </c>
      <c r="AL130" s="8" t="s">
        <v>202</v>
      </c>
      <c r="AM130" s="8" t="s">
        <v>435</v>
      </c>
      <c r="AN130" s="8" t="s">
        <v>202</v>
      </c>
      <c r="AO130" s="8" t="s">
        <v>438</v>
      </c>
      <c r="AP130" s="8" t="s">
        <v>202</v>
      </c>
      <c r="AQ130" s="8" t="s">
        <v>435</v>
      </c>
      <c r="AR130" s="8" t="s">
        <v>202</v>
      </c>
      <c r="AS130" s="8" t="s">
        <v>202</v>
      </c>
      <c r="AT130" s="8" t="s">
        <v>199</v>
      </c>
      <c r="AU130" s="8" t="s">
        <v>436</v>
      </c>
      <c r="AV130" s="8" t="s">
        <v>202</v>
      </c>
      <c r="AW130" s="8" t="s">
        <v>438</v>
      </c>
      <c r="AX130" s="8" t="s">
        <v>202</v>
      </c>
      <c r="AY130" s="8" t="s">
        <v>435</v>
      </c>
      <c r="AZ130" s="8" t="s">
        <v>434</v>
      </c>
      <c r="BA130" s="8" t="s">
        <v>435</v>
      </c>
      <c r="BB130" s="8" t="s">
        <v>202</v>
      </c>
    </row>
    <row r="131" spans="1:54" x14ac:dyDescent="0.25">
      <c r="A131" s="5"/>
      <c r="V131" s="8" t="s">
        <v>202</v>
      </c>
      <c r="X131" s="8" t="s">
        <v>434</v>
      </c>
      <c r="Y131" s="8" t="s">
        <v>437</v>
      </c>
      <c r="Z131" s="8" t="s">
        <v>436</v>
      </c>
      <c r="AA131" s="8" t="s">
        <v>202</v>
      </c>
      <c r="AE131" s="8" t="s">
        <v>199</v>
      </c>
      <c r="AF131" s="8" t="s">
        <v>199</v>
      </c>
      <c r="AG131" s="8" t="s">
        <v>434</v>
      </c>
      <c r="AH131" s="8" t="s">
        <v>435</v>
      </c>
      <c r="AJ131" s="8" t="s">
        <v>437</v>
      </c>
      <c r="AK131" s="8" t="s">
        <v>439</v>
      </c>
      <c r="AL131" s="8" t="s">
        <v>203</v>
      </c>
      <c r="AM131" s="8" t="s">
        <v>437</v>
      </c>
      <c r="AO131" s="8" t="s">
        <v>438</v>
      </c>
      <c r="AU131" s="8" t="s">
        <v>439</v>
      </c>
      <c r="AV131" s="8" t="s">
        <v>202</v>
      </c>
      <c r="AX131" s="8" t="s">
        <v>202</v>
      </c>
      <c r="AY131" s="8" t="s">
        <v>436</v>
      </c>
      <c r="BA131" s="8" t="s">
        <v>436</v>
      </c>
      <c r="BB131" s="8" t="s">
        <v>202</v>
      </c>
    </row>
    <row r="132" spans="1:54" x14ac:dyDescent="0.25">
      <c r="A132" s="5"/>
      <c r="AD132" s="8" t="s">
        <v>202</v>
      </c>
      <c r="AI132" s="8" t="s">
        <v>200</v>
      </c>
      <c r="AN132" s="8" t="s">
        <v>202</v>
      </c>
      <c r="AP132" s="8" t="s">
        <v>199</v>
      </c>
      <c r="AR132" s="8" t="s">
        <v>198</v>
      </c>
    </row>
    <row r="133" spans="1:54" x14ac:dyDescent="0.25">
      <c r="A133" s="5" t="s">
        <v>139</v>
      </c>
      <c r="B133" s="8" t="s">
        <v>200</v>
      </c>
      <c r="C133" s="8" t="s">
        <v>201</v>
      </c>
      <c r="D133" s="8" t="s">
        <v>202</v>
      </c>
      <c r="E133" s="8" t="s">
        <v>199</v>
      </c>
      <c r="F133" s="8" t="s">
        <v>202</v>
      </c>
      <c r="G133" s="8" t="s">
        <v>200</v>
      </c>
      <c r="H133" s="8" t="s">
        <v>200</v>
      </c>
      <c r="I133" s="8" t="s">
        <v>199</v>
      </c>
      <c r="J133" s="8" t="s">
        <v>201</v>
      </c>
      <c r="K133" s="8" t="s">
        <v>202</v>
      </c>
      <c r="L133" s="8" t="s">
        <v>202</v>
      </c>
      <c r="M133" s="8" t="s">
        <v>200</v>
      </c>
      <c r="N133" s="8" t="s">
        <v>202</v>
      </c>
      <c r="O133" s="8" t="s">
        <v>199</v>
      </c>
      <c r="P133" s="8" t="s">
        <v>201</v>
      </c>
      <c r="Q133" s="8" t="s">
        <v>202</v>
      </c>
      <c r="R133" s="8" t="s">
        <v>201</v>
      </c>
      <c r="S133" s="8" t="s">
        <v>202</v>
      </c>
      <c r="T133" s="8" t="s">
        <v>201</v>
      </c>
      <c r="U133" s="8" t="s">
        <v>202</v>
      </c>
      <c r="AA133" s="8" t="s">
        <v>202</v>
      </c>
      <c r="AB133" s="8" t="s">
        <v>202</v>
      </c>
      <c r="AD133" s="8" t="s">
        <v>202</v>
      </c>
      <c r="AI133" s="8" t="s">
        <v>199</v>
      </c>
      <c r="AN133" s="8" t="s">
        <v>199</v>
      </c>
      <c r="AP133" s="8" t="s">
        <v>199</v>
      </c>
      <c r="AR133" s="8" t="s">
        <v>198</v>
      </c>
      <c r="AT133" s="8" t="s">
        <v>202</v>
      </c>
    </row>
    <row r="134" spans="1:54" x14ac:dyDescent="0.25">
      <c r="A134" s="5"/>
      <c r="B134" s="8" t="s">
        <v>200</v>
      </c>
      <c r="C134" s="8" t="s">
        <v>200</v>
      </c>
      <c r="D134" s="8" t="s">
        <v>199</v>
      </c>
      <c r="E134" s="8" t="s">
        <v>200</v>
      </c>
      <c r="F134" s="8" t="s">
        <v>201</v>
      </c>
      <c r="G134" s="8" t="s">
        <v>200</v>
      </c>
      <c r="I134" s="8" t="s">
        <v>202</v>
      </c>
      <c r="J134" s="8" t="s">
        <v>202</v>
      </c>
      <c r="K134" s="8" t="s">
        <v>199</v>
      </c>
      <c r="L134" s="8" t="s">
        <v>200</v>
      </c>
      <c r="M134" s="8" t="s">
        <v>198</v>
      </c>
      <c r="N134" s="8" t="s">
        <v>202</v>
      </c>
      <c r="O134" s="8" t="s">
        <v>199</v>
      </c>
      <c r="P134" s="8" t="s">
        <v>202</v>
      </c>
      <c r="Q134" s="8" t="s">
        <v>202</v>
      </c>
      <c r="S134" s="8" t="s">
        <v>202</v>
      </c>
      <c r="U134" s="8" t="s">
        <v>202</v>
      </c>
      <c r="V134" s="8" t="s">
        <v>198</v>
      </c>
      <c r="X134" s="8" t="s">
        <v>439</v>
      </c>
      <c r="Y134" s="8" t="s">
        <v>439</v>
      </c>
      <c r="Z134" s="8" t="s">
        <v>435</v>
      </c>
      <c r="AB134" s="8" t="s">
        <v>202</v>
      </c>
      <c r="AE134" s="8" t="s">
        <v>198</v>
      </c>
      <c r="AF134" s="8" t="s">
        <v>199</v>
      </c>
      <c r="AG134" s="8" t="s">
        <v>448</v>
      </c>
      <c r="AH134" s="8" t="s">
        <v>435</v>
      </c>
      <c r="AJ134" s="8" t="s">
        <v>437</v>
      </c>
      <c r="AK134" s="8" t="s">
        <v>435</v>
      </c>
      <c r="AL134" s="8" t="s">
        <v>203</v>
      </c>
      <c r="AM134" s="8" t="s">
        <v>435</v>
      </c>
      <c r="AO134" s="8" t="s">
        <v>435</v>
      </c>
      <c r="AU134" s="8" t="s">
        <v>435</v>
      </c>
      <c r="AW134" s="8" t="s">
        <v>437</v>
      </c>
      <c r="AX134" s="8" t="s">
        <v>199</v>
      </c>
      <c r="AY134" s="8" t="s">
        <v>436</v>
      </c>
      <c r="AZ134" s="8" t="s">
        <v>435</v>
      </c>
      <c r="BA134" s="8" t="s">
        <v>435</v>
      </c>
      <c r="BB134" s="8" t="s">
        <v>203</v>
      </c>
    </row>
    <row r="135" spans="1:54" x14ac:dyDescent="0.25">
      <c r="A135" s="5"/>
      <c r="B135" s="8" t="s">
        <v>200</v>
      </c>
      <c r="C135" s="8" t="s">
        <v>202</v>
      </c>
      <c r="D135" s="8" t="s">
        <v>202</v>
      </c>
      <c r="E135" s="8" t="s">
        <v>199</v>
      </c>
      <c r="F135" s="8" t="s">
        <v>201</v>
      </c>
      <c r="G135" s="8" t="s">
        <v>200</v>
      </c>
      <c r="I135" s="8" t="s">
        <v>202</v>
      </c>
      <c r="J135" s="8" t="s">
        <v>202</v>
      </c>
      <c r="K135" s="8" t="s">
        <v>199</v>
      </c>
      <c r="L135" s="8" t="s">
        <v>201</v>
      </c>
      <c r="M135" s="8" t="s">
        <v>198</v>
      </c>
      <c r="N135" s="8" t="s">
        <v>202</v>
      </c>
      <c r="O135" s="8" t="s">
        <v>199</v>
      </c>
      <c r="P135" s="8" t="s">
        <v>202</v>
      </c>
      <c r="Q135" s="8" t="s">
        <v>202</v>
      </c>
      <c r="S135" s="8" t="s">
        <v>202</v>
      </c>
      <c r="T135" s="8" t="s">
        <v>200</v>
      </c>
      <c r="U135" s="8" t="s">
        <v>202</v>
      </c>
      <c r="V135" s="8" t="s">
        <v>200</v>
      </c>
      <c r="W135" s="8" t="s">
        <v>199</v>
      </c>
      <c r="X135" s="8" t="s">
        <v>435</v>
      </c>
      <c r="Y135" s="8" t="s">
        <v>438</v>
      </c>
      <c r="Z135" s="8" t="s">
        <v>435</v>
      </c>
      <c r="AA135" s="8" t="s">
        <v>202</v>
      </c>
      <c r="AC135" s="8" t="s">
        <v>202</v>
      </c>
      <c r="AD135" s="8" t="s">
        <v>202</v>
      </c>
      <c r="AE135" s="8" t="s">
        <v>198</v>
      </c>
      <c r="AF135" s="8" t="s">
        <v>199</v>
      </c>
      <c r="AG135" s="8" t="s">
        <v>434</v>
      </c>
      <c r="AH135" s="8" t="s">
        <v>435</v>
      </c>
      <c r="AJ135" s="8" t="s">
        <v>437</v>
      </c>
      <c r="AK135" s="8" t="s">
        <v>435</v>
      </c>
      <c r="AL135" s="8" t="s">
        <v>202</v>
      </c>
      <c r="AN135" s="8" t="s">
        <v>202</v>
      </c>
      <c r="AO135" s="8" t="s">
        <v>435</v>
      </c>
      <c r="AP135" s="8" t="s">
        <v>202</v>
      </c>
      <c r="AQ135" s="8" t="s">
        <v>435</v>
      </c>
      <c r="AR135" s="8" t="s">
        <v>202</v>
      </c>
      <c r="AS135" s="8" t="s">
        <v>201</v>
      </c>
      <c r="AT135" s="8" t="s">
        <v>202</v>
      </c>
      <c r="AU135" s="8" t="s">
        <v>436</v>
      </c>
      <c r="AV135" s="8" t="s">
        <v>203</v>
      </c>
      <c r="AW135" s="8" t="s">
        <v>435</v>
      </c>
      <c r="AX135" s="8" t="s">
        <v>200</v>
      </c>
      <c r="AY135" s="8" t="s">
        <v>435</v>
      </c>
      <c r="AZ135" s="8" t="s">
        <v>435</v>
      </c>
      <c r="BA135" s="8" t="s">
        <v>435</v>
      </c>
      <c r="BB135" s="8" t="s">
        <v>202</v>
      </c>
    </row>
    <row r="136" spans="1:54" x14ac:dyDescent="0.25">
      <c r="A136" s="5"/>
      <c r="V136" s="8" t="s">
        <v>200</v>
      </c>
      <c r="X136" s="8" t="s">
        <v>435</v>
      </c>
      <c r="Y136" s="8" t="s">
        <v>437</v>
      </c>
      <c r="Z136" s="8" t="s">
        <v>435</v>
      </c>
      <c r="AE136" s="8" t="s">
        <v>199</v>
      </c>
      <c r="AF136" s="8" t="s">
        <v>199</v>
      </c>
      <c r="AG136" s="8" t="s">
        <v>437</v>
      </c>
      <c r="AH136" s="8" t="s">
        <v>439</v>
      </c>
      <c r="AJ136" s="8" t="s">
        <v>437</v>
      </c>
      <c r="AK136" s="8" t="s">
        <v>435</v>
      </c>
      <c r="AL136" s="8" t="s">
        <v>202</v>
      </c>
      <c r="AM136" s="8" t="s">
        <v>451</v>
      </c>
      <c r="AO136" s="8" t="s">
        <v>436</v>
      </c>
      <c r="AU136" s="8" t="s">
        <v>435</v>
      </c>
      <c r="AW136" s="8" t="s">
        <v>435</v>
      </c>
      <c r="AX136" s="8" t="s">
        <v>200</v>
      </c>
      <c r="AY136" s="8" t="s">
        <v>435</v>
      </c>
      <c r="AZ136" s="8" t="s">
        <v>435</v>
      </c>
      <c r="BA136" s="8" t="s">
        <v>435</v>
      </c>
      <c r="BB136" s="8" t="s">
        <v>201</v>
      </c>
    </row>
    <row r="137" spans="1:54" x14ac:dyDescent="0.25">
      <c r="A137" s="5"/>
      <c r="T137" s="8" t="s">
        <v>199</v>
      </c>
      <c r="AA137" s="8" t="s">
        <v>200</v>
      </c>
      <c r="AD137" s="8" t="s">
        <v>202</v>
      </c>
      <c r="AN137" s="8" t="s">
        <v>198</v>
      </c>
      <c r="AP137" s="8" t="s">
        <v>202</v>
      </c>
      <c r="AR137" s="8" t="s">
        <v>199</v>
      </c>
      <c r="AT137" s="8" t="s">
        <v>202</v>
      </c>
    </row>
    <row r="138" spans="1:54" x14ac:dyDescent="0.25">
      <c r="A138" s="5" t="s">
        <v>140</v>
      </c>
      <c r="B138" s="8" t="s">
        <v>200</v>
      </c>
      <c r="C138" s="8" t="s">
        <v>202</v>
      </c>
      <c r="D138" s="8" t="s">
        <v>202</v>
      </c>
      <c r="E138" s="8" t="s">
        <v>429</v>
      </c>
      <c r="F138" s="8" t="s">
        <v>202</v>
      </c>
      <c r="G138" s="8" t="s">
        <v>200</v>
      </c>
      <c r="H138" s="8" t="s">
        <v>202</v>
      </c>
      <c r="I138" s="8" t="s">
        <v>201</v>
      </c>
      <c r="J138" s="8" t="s">
        <v>203</v>
      </c>
      <c r="K138" s="8" t="s">
        <v>202</v>
      </c>
      <c r="L138" s="8" t="s">
        <v>201</v>
      </c>
      <c r="M138" s="8" t="s">
        <v>199</v>
      </c>
      <c r="N138" s="8" t="s">
        <v>200</v>
      </c>
      <c r="O138" s="8" t="s">
        <v>198</v>
      </c>
      <c r="P138" s="8" t="s">
        <v>202</v>
      </c>
      <c r="Q138" s="8" t="s">
        <v>202</v>
      </c>
      <c r="R138" s="8" t="s">
        <v>199</v>
      </c>
      <c r="S138" s="8" t="s">
        <v>202</v>
      </c>
      <c r="T138" s="8" t="s">
        <v>199</v>
      </c>
      <c r="U138" s="8" t="s">
        <v>202</v>
      </c>
      <c r="AA138" s="8" t="s">
        <v>200</v>
      </c>
      <c r="AB138" s="8" t="s">
        <v>199</v>
      </c>
      <c r="AD138" s="8" t="s">
        <v>202</v>
      </c>
      <c r="AN138" s="8" t="s">
        <v>199</v>
      </c>
      <c r="AP138" s="8" t="s">
        <v>202</v>
      </c>
      <c r="AR138" s="8" t="s">
        <v>199</v>
      </c>
      <c r="AT138" s="8" t="s">
        <v>199</v>
      </c>
    </row>
    <row r="139" spans="1:54" x14ac:dyDescent="0.25">
      <c r="A139" s="5"/>
      <c r="C139" s="8" t="s">
        <v>202</v>
      </c>
      <c r="D139" s="8" t="s">
        <v>202</v>
      </c>
      <c r="E139" s="8" t="s">
        <v>200</v>
      </c>
      <c r="F139" s="8" t="s">
        <v>201</v>
      </c>
      <c r="G139" s="8" t="s">
        <v>200</v>
      </c>
      <c r="I139" s="8" t="s">
        <v>201</v>
      </c>
      <c r="J139" s="8" t="s">
        <v>201</v>
      </c>
      <c r="K139" s="8" t="s">
        <v>200</v>
      </c>
      <c r="L139" s="8" t="s">
        <v>200</v>
      </c>
      <c r="M139" s="8" t="s">
        <v>199</v>
      </c>
      <c r="N139" s="8" t="s">
        <v>202</v>
      </c>
      <c r="O139" s="8" t="s">
        <v>199</v>
      </c>
      <c r="P139" s="8" t="s">
        <v>202</v>
      </c>
      <c r="Q139" s="8" t="s">
        <v>202</v>
      </c>
      <c r="S139" s="8" t="s">
        <v>202</v>
      </c>
      <c r="U139" s="8" t="s">
        <v>202</v>
      </c>
      <c r="V139" s="8" t="s">
        <v>201</v>
      </c>
      <c r="X139" s="8" t="s">
        <v>439</v>
      </c>
      <c r="Y139" s="8" t="s">
        <v>438</v>
      </c>
      <c r="Z139" s="8" t="s">
        <v>435</v>
      </c>
      <c r="AB139" s="8" t="s">
        <v>199</v>
      </c>
      <c r="AE139" s="8" t="s">
        <v>199</v>
      </c>
      <c r="AF139" s="8" t="s">
        <v>199</v>
      </c>
      <c r="AG139" s="8" t="s">
        <v>437</v>
      </c>
      <c r="AH139" s="8" t="s">
        <v>437</v>
      </c>
      <c r="AJ139" s="8" t="s">
        <v>438</v>
      </c>
      <c r="AK139" s="8" t="s">
        <v>435</v>
      </c>
      <c r="AL139" s="8" t="s">
        <v>202</v>
      </c>
      <c r="AM139" s="8" t="s">
        <v>437</v>
      </c>
      <c r="AO139" s="8" t="s">
        <v>203</v>
      </c>
      <c r="AU139" s="8" t="s">
        <v>439</v>
      </c>
      <c r="AV139" s="8" t="s">
        <v>202</v>
      </c>
      <c r="AW139" s="8" t="s">
        <v>437</v>
      </c>
      <c r="AX139" s="8" t="s">
        <v>199</v>
      </c>
      <c r="AY139" s="8" t="s">
        <v>434</v>
      </c>
      <c r="AZ139" s="8" t="s">
        <v>435</v>
      </c>
      <c r="BA139" s="8" t="s">
        <v>201</v>
      </c>
      <c r="BB139" s="8" t="s">
        <v>202</v>
      </c>
    </row>
    <row r="140" spans="1:54" x14ac:dyDescent="0.25">
      <c r="A140" s="5"/>
      <c r="C140" s="8" t="s">
        <v>201</v>
      </c>
      <c r="D140" s="8" t="s">
        <v>199</v>
      </c>
      <c r="E140" s="8" t="s">
        <v>200</v>
      </c>
      <c r="F140" s="8" t="s">
        <v>202</v>
      </c>
      <c r="G140" s="8" t="s">
        <v>200</v>
      </c>
      <c r="I140" s="8" t="s">
        <v>198</v>
      </c>
      <c r="J140" s="8" t="s">
        <v>202</v>
      </c>
      <c r="K140" s="8" t="s">
        <v>199</v>
      </c>
      <c r="L140" s="8" t="s">
        <v>200</v>
      </c>
      <c r="M140" s="8" t="s">
        <v>199</v>
      </c>
      <c r="N140" s="8" t="s">
        <v>202</v>
      </c>
      <c r="P140" s="8" t="s">
        <v>201</v>
      </c>
      <c r="Q140" s="8" t="s">
        <v>202</v>
      </c>
      <c r="S140" s="8" t="s">
        <v>202</v>
      </c>
      <c r="T140" s="8" t="s">
        <v>200</v>
      </c>
      <c r="U140" s="8" t="s">
        <v>202</v>
      </c>
      <c r="V140" s="8" t="s">
        <v>200</v>
      </c>
      <c r="W140" s="8" t="s">
        <v>201</v>
      </c>
      <c r="X140" s="8" t="s">
        <v>439</v>
      </c>
      <c r="Y140" s="8" t="s">
        <v>438</v>
      </c>
      <c r="Z140" s="8" t="s">
        <v>435</v>
      </c>
      <c r="AA140" s="8" t="s">
        <v>202</v>
      </c>
      <c r="AB140" s="8" t="s">
        <v>199</v>
      </c>
      <c r="AC140" s="8" t="s">
        <v>201</v>
      </c>
      <c r="AD140" s="8" t="s">
        <v>202</v>
      </c>
      <c r="AE140" s="8" t="s">
        <v>199</v>
      </c>
      <c r="AF140" s="8" t="s">
        <v>199</v>
      </c>
      <c r="AG140" s="8" t="s">
        <v>438</v>
      </c>
      <c r="AH140" s="8" t="s">
        <v>438</v>
      </c>
      <c r="AI140" s="8" t="s">
        <v>202</v>
      </c>
      <c r="AJ140" s="8" t="s">
        <v>438</v>
      </c>
      <c r="AK140" s="8" t="s">
        <v>435</v>
      </c>
      <c r="AL140" s="8" t="s">
        <v>199</v>
      </c>
      <c r="AM140" s="8" t="s">
        <v>437</v>
      </c>
      <c r="AN140" s="8" t="s">
        <v>200</v>
      </c>
      <c r="AO140" s="8" t="s">
        <v>203</v>
      </c>
      <c r="AP140" s="8" t="s">
        <v>202</v>
      </c>
      <c r="AQ140" s="8" t="s">
        <v>435</v>
      </c>
      <c r="AR140" s="8" t="s">
        <v>199</v>
      </c>
      <c r="AS140" s="8" t="s">
        <v>202</v>
      </c>
      <c r="AT140" s="8" t="s">
        <v>199</v>
      </c>
      <c r="AU140" s="8" t="s">
        <v>439</v>
      </c>
      <c r="AV140" s="8" t="s">
        <v>202</v>
      </c>
      <c r="AW140" s="8" t="s">
        <v>436</v>
      </c>
      <c r="AX140" s="8" t="s">
        <v>199</v>
      </c>
      <c r="AZ140" s="8" t="s">
        <v>435</v>
      </c>
      <c r="BA140" s="8" t="s">
        <v>435</v>
      </c>
      <c r="BB140" s="8" t="s">
        <v>202</v>
      </c>
    </row>
    <row r="141" spans="1:54" x14ac:dyDescent="0.25">
      <c r="A141" s="5"/>
      <c r="V141" s="8" t="s">
        <v>202</v>
      </c>
      <c r="X141" s="8" t="s">
        <v>439</v>
      </c>
      <c r="Y141" s="8" t="s">
        <v>439</v>
      </c>
      <c r="Z141" s="8" t="s">
        <v>435</v>
      </c>
      <c r="AE141" s="8" t="s">
        <v>199</v>
      </c>
      <c r="AF141" s="8" t="s">
        <v>199</v>
      </c>
      <c r="AG141" s="8" t="s">
        <v>437</v>
      </c>
      <c r="AH141" s="8" t="s">
        <v>439</v>
      </c>
      <c r="AJ141" s="8" t="s">
        <v>437</v>
      </c>
      <c r="AK141" s="8" t="s">
        <v>437</v>
      </c>
      <c r="AL141" s="8" t="s">
        <v>202</v>
      </c>
      <c r="AM141" s="8" t="s">
        <v>437</v>
      </c>
      <c r="AO141" s="8" t="s">
        <v>435</v>
      </c>
      <c r="AU141" s="8" t="s">
        <v>439</v>
      </c>
      <c r="AV141" s="8" t="s">
        <v>202</v>
      </c>
      <c r="AW141" s="8" t="s">
        <v>436</v>
      </c>
      <c r="AX141" s="8" t="s">
        <v>199</v>
      </c>
      <c r="AY141" s="8" t="s">
        <v>435</v>
      </c>
      <c r="AZ141" s="8" t="s">
        <v>435</v>
      </c>
      <c r="BA141" s="8" t="s">
        <v>436</v>
      </c>
      <c r="BB141" s="8" t="s">
        <v>202</v>
      </c>
    </row>
    <row r="142" spans="1:54" x14ac:dyDescent="0.25">
      <c r="A142" s="5"/>
      <c r="T142" s="8" t="s">
        <v>202</v>
      </c>
      <c r="AA142" s="8" t="s">
        <v>202</v>
      </c>
      <c r="AD142" s="8" t="s">
        <v>202</v>
      </c>
      <c r="AN142" s="8" t="s">
        <v>202</v>
      </c>
      <c r="AP142" s="8" t="s">
        <v>202</v>
      </c>
      <c r="AR142" s="8" t="s">
        <v>199</v>
      </c>
      <c r="AT142" s="8" t="s">
        <v>199</v>
      </c>
    </row>
    <row r="143" spans="1:54" x14ac:dyDescent="0.25">
      <c r="A143" s="5" t="s">
        <v>141</v>
      </c>
      <c r="B143" s="8" t="s">
        <v>200</v>
      </c>
      <c r="C143" s="8" t="s">
        <v>200</v>
      </c>
      <c r="D143" s="8" t="s">
        <v>202</v>
      </c>
      <c r="E143" s="8" t="s">
        <v>202</v>
      </c>
      <c r="F143" s="8" t="s">
        <v>203</v>
      </c>
      <c r="G143" s="8" t="s">
        <v>202</v>
      </c>
      <c r="H143" s="8" t="s">
        <v>200</v>
      </c>
      <c r="I143" s="8" t="s">
        <v>201</v>
      </c>
      <c r="J143" s="8" t="s">
        <v>202</v>
      </c>
      <c r="K143" s="8" t="s">
        <v>202</v>
      </c>
      <c r="L143" s="8" t="s">
        <v>201</v>
      </c>
      <c r="M143" s="8" t="s">
        <v>199</v>
      </c>
      <c r="N143" s="8" t="s">
        <v>199</v>
      </c>
      <c r="O143" s="8" t="s">
        <v>201</v>
      </c>
      <c r="P143" s="8" t="s">
        <v>201</v>
      </c>
      <c r="Q143" s="8" t="s">
        <v>202</v>
      </c>
      <c r="R143" s="8" t="s">
        <v>199</v>
      </c>
      <c r="S143" s="8" t="s">
        <v>202</v>
      </c>
      <c r="T143" s="8" t="s">
        <v>202</v>
      </c>
      <c r="U143" s="8" t="s">
        <v>202</v>
      </c>
      <c r="AA143" s="8" t="s">
        <v>202</v>
      </c>
      <c r="AB143" s="8" t="s">
        <v>198</v>
      </c>
      <c r="AD143" s="8" t="s">
        <v>199</v>
      </c>
      <c r="AI143" s="8" t="s">
        <v>437</v>
      </c>
      <c r="AN143" s="8" t="s">
        <v>199</v>
      </c>
      <c r="AP143" s="8" t="s">
        <v>202</v>
      </c>
      <c r="AR143" s="8" t="s">
        <v>199</v>
      </c>
      <c r="AT143" s="8" t="s">
        <v>199</v>
      </c>
    </row>
    <row r="144" spans="1:54" x14ac:dyDescent="0.25">
      <c r="A144" s="5"/>
      <c r="B144" s="8" t="s">
        <v>200</v>
      </c>
      <c r="C144" s="8" t="s">
        <v>201</v>
      </c>
      <c r="D144" s="8" t="s">
        <v>202</v>
      </c>
      <c r="E144" s="8" t="s">
        <v>202</v>
      </c>
      <c r="F144" s="8" t="s">
        <v>202</v>
      </c>
      <c r="G144" s="8" t="s">
        <v>200</v>
      </c>
      <c r="I144" s="8" t="s">
        <v>202</v>
      </c>
      <c r="J144" s="8" t="s">
        <v>202</v>
      </c>
      <c r="K144" s="8" t="s">
        <v>199</v>
      </c>
      <c r="L144" s="8" t="s">
        <v>201</v>
      </c>
      <c r="M144" s="8" t="s">
        <v>201</v>
      </c>
      <c r="N144" s="8" t="s">
        <v>202</v>
      </c>
      <c r="P144" s="8" t="s">
        <v>201</v>
      </c>
      <c r="Q144" s="8" t="s">
        <v>202</v>
      </c>
      <c r="S144" s="8" t="s">
        <v>203</v>
      </c>
      <c r="U144" s="8" t="s">
        <v>202</v>
      </c>
      <c r="V144" s="8" t="s">
        <v>202</v>
      </c>
      <c r="X144" s="8" t="s">
        <v>439</v>
      </c>
      <c r="Y144" s="8" t="s">
        <v>435</v>
      </c>
      <c r="Z144" s="8" t="s">
        <v>435</v>
      </c>
      <c r="AB144" s="8" t="s">
        <v>201</v>
      </c>
      <c r="AE144" s="8" t="s">
        <v>202</v>
      </c>
      <c r="AF144" s="8" t="s">
        <v>199</v>
      </c>
      <c r="AG144" s="8" t="s">
        <v>435</v>
      </c>
      <c r="AH144" s="8" t="s">
        <v>435</v>
      </c>
      <c r="AJ144" s="8" t="s">
        <v>435</v>
      </c>
      <c r="AK144" s="8" t="s">
        <v>435</v>
      </c>
      <c r="AL144" s="8" t="s">
        <v>202</v>
      </c>
      <c r="AM144" s="8" t="s">
        <v>435</v>
      </c>
      <c r="AO144" s="8" t="s">
        <v>435</v>
      </c>
      <c r="AU144" s="8" t="s">
        <v>436</v>
      </c>
      <c r="AV144" s="8" t="s">
        <v>202</v>
      </c>
      <c r="AW144" s="8" t="s">
        <v>203</v>
      </c>
      <c r="AX144" s="8" t="s">
        <v>202</v>
      </c>
      <c r="AY144" s="8" t="s">
        <v>435</v>
      </c>
      <c r="AZ144" s="8" t="s">
        <v>435</v>
      </c>
      <c r="BA144" s="8" t="s">
        <v>437</v>
      </c>
      <c r="BB144" s="8" t="s">
        <v>202</v>
      </c>
    </row>
    <row r="145" spans="1:54" x14ac:dyDescent="0.25">
      <c r="A145" s="5"/>
      <c r="B145" s="8" t="s">
        <v>200</v>
      </c>
      <c r="C145" s="8" t="s">
        <v>202</v>
      </c>
      <c r="D145" s="8" t="s">
        <v>202</v>
      </c>
      <c r="E145" s="8" t="s">
        <v>202</v>
      </c>
      <c r="F145" s="8" t="s">
        <v>203</v>
      </c>
      <c r="G145" s="8" t="s">
        <v>200</v>
      </c>
      <c r="I145" s="8" t="s">
        <v>201</v>
      </c>
      <c r="J145" s="8" t="s">
        <v>202</v>
      </c>
      <c r="K145" s="8" t="s">
        <v>199</v>
      </c>
      <c r="L145" s="8" t="s">
        <v>200</v>
      </c>
      <c r="M145" s="8" t="s">
        <v>199</v>
      </c>
      <c r="N145" s="8" t="s">
        <v>202</v>
      </c>
      <c r="P145" s="8" t="s">
        <v>201</v>
      </c>
      <c r="Q145" s="8" t="s">
        <v>201</v>
      </c>
      <c r="S145" s="8" t="s">
        <v>202</v>
      </c>
      <c r="T145" s="8" t="s">
        <v>200</v>
      </c>
      <c r="U145" s="8" t="s">
        <v>202</v>
      </c>
      <c r="V145" s="8" t="s">
        <v>201</v>
      </c>
      <c r="W145" s="8" t="s">
        <v>199</v>
      </c>
      <c r="X145" s="8" t="s">
        <v>439</v>
      </c>
      <c r="Y145" s="8" t="s">
        <v>436</v>
      </c>
      <c r="Z145" s="8" t="s">
        <v>435</v>
      </c>
      <c r="AA145" s="8" t="s">
        <v>202</v>
      </c>
      <c r="AB145" s="8" t="s">
        <v>201</v>
      </c>
      <c r="AC145" s="8" t="s">
        <v>199</v>
      </c>
      <c r="AD145" s="8" t="s">
        <v>203</v>
      </c>
      <c r="AE145" s="8" t="s">
        <v>202</v>
      </c>
      <c r="AF145" s="8" t="s">
        <v>201</v>
      </c>
      <c r="AG145" s="8" t="s">
        <v>436</v>
      </c>
      <c r="AH145" s="8" t="s">
        <v>435</v>
      </c>
      <c r="AJ145" s="8" t="s">
        <v>435</v>
      </c>
      <c r="AK145" s="8" t="s">
        <v>435</v>
      </c>
      <c r="AL145" s="8" t="s">
        <v>202</v>
      </c>
      <c r="AM145" s="8" t="s">
        <v>435</v>
      </c>
      <c r="AN145" s="8" t="s">
        <v>202</v>
      </c>
      <c r="AO145" s="8" t="s">
        <v>435</v>
      </c>
      <c r="AP145" s="8" t="s">
        <v>202</v>
      </c>
      <c r="AQ145" s="8" t="s">
        <v>435</v>
      </c>
      <c r="AR145" s="8" t="s">
        <v>200</v>
      </c>
      <c r="AS145" s="8" t="s">
        <v>203</v>
      </c>
      <c r="AT145" s="8" t="s">
        <v>201</v>
      </c>
      <c r="AU145" s="8" t="s">
        <v>435</v>
      </c>
      <c r="AV145" s="8" t="s">
        <v>202</v>
      </c>
      <c r="AX145" s="8" t="s">
        <v>203</v>
      </c>
      <c r="AY145" s="8" t="s">
        <v>435</v>
      </c>
      <c r="AZ145" s="8" t="s">
        <v>439</v>
      </c>
      <c r="BA145" s="8" t="s">
        <v>436</v>
      </c>
      <c r="BB145" s="8" t="s">
        <v>202</v>
      </c>
    </row>
    <row r="146" spans="1:54" x14ac:dyDescent="0.25">
      <c r="A146" s="5"/>
      <c r="V146" s="8" t="s">
        <v>201</v>
      </c>
      <c r="X146" s="8" t="s">
        <v>439</v>
      </c>
      <c r="Y146" s="8" t="s">
        <v>436</v>
      </c>
      <c r="AE146" s="8" t="s">
        <v>202</v>
      </c>
      <c r="AF146" s="8" t="s">
        <v>199</v>
      </c>
      <c r="AG146" s="8" t="s">
        <v>438</v>
      </c>
      <c r="AH146" s="8" t="s">
        <v>435</v>
      </c>
      <c r="AJ146" s="8" t="s">
        <v>439</v>
      </c>
      <c r="AK146" s="8" t="s">
        <v>435</v>
      </c>
      <c r="AL146" s="8" t="s">
        <v>202</v>
      </c>
      <c r="AM146" s="8" t="s">
        <v>435</v>
      </c>
      <c r="AO146" s="8" t="s">
        <v>435</v>
      </c>
      <c r="AU146" s="8" t="s">
        <v>436</v>
      </c>
      <c r="AV146" s="8" t="s">
        <v>202</v>
      </c>
      <c r="AW146" s="8" t="s">
        <v>203</v>
      </c>
      <c r="AX146" s="8" t="s">
        <v>202</v>
      </c>
      <c r="AY146" s="8" t="s">
        <v>435</v>
      </c>
      <c r="AZ146" s="8" t="s">
        <v>435</v>
      </c>
      <c r="BA146" s="8" t="s">
        <v>437</v>
      </c>
      <c r="BB146" s="8" t="s">
        <v>202</v>
      </c>
    </row>
    <row r="147" spans="1:54" x14ac:dyDescent="0.25">
      <c r="A147" s="5"/>
      <c r="T147" s="8" t="s">
        <v>199</v>
      </c>
      <c r="AA147" s="8" t="s">
        <v>201</v>
      </c>
      <c r="AD147" s="8" t="s">
        <v>203</v>
      </c>
      <c r="AI147" s="8" t="s">
        <v>199</v>
      </c>
      <c r="AN147" s="8" t="s">
        <v>199</v>
      </c>
      <c r="AP147" s="8" t="s">
        <v>202</v>
      </c>
      <c r="AR147" s="8" t="s">
        <v>198</v>
      </c>
      <c r="AT147" s="8" t="s">
        <v>199</v>
      </c>
    </row>
    <row r="148" spans="1:54" x14ac:dyDescent="0.25">
      <c r="A148" s="5" t="s">
        <v>142</v>
      </c>
      <c r="B148" s="8" t="s">
        <v>200</v>
      </c>
      <c r="C148" s="8" t="s">
        <v>201</v>
      </c>
      <c r="D148" s="8" t="s">
        <v>200</v>
      </c>
      <c r="E148" s="8" t="s">
        <v>202</v>
      </c>
      <c r="F148" s="8" t="s">
        <v>202</v>
      </c>
      <c r="G148" s="8" t="s">
        <v>202</v>
      </c>
      <c r="H148" s="8" t="s">
        <v>200</v>
      </c>
      <c r="I148" s="8" t="s">
        <v>202</v>
      </c>
      <c r="J148" s="8" t="s">
        <v>202</v>
      </c>
      <c r="K148" s="8" t="s">
        <v>199</v>
      </c>
      <c r="L148" s="8" t="s">
        <v>202</v>
      </c>
      <c r="M148" s="8" t="s">
        <v>199</v>
      </c>
      <c r="N148" s="8" t="s">
        <v>202</v>
      </c>
      <c r="O148" s="8" t="s">
        <v>199</v>
      </c>
      <c r="P148" s="8" t="s">
        <v>202</v>
      </c>
      <c r="Q148" s="8" t="s">
        <v>198</v>
      </c>
      <c r="R148" s="8" t="s">
        <v>199</v>
      </c>
      <c r="S148" s="8" t="s">
        <v>202</v>
      </c>
      <c r="T148" s="8" t="s">
        <v>199</v>
      </c>
      <c r="U148" s="8" t="s">
        <v>203</v>
      </c>
      <c r="AA148" s="8" t="s">
        <v>202</v>
      </c>
      <c r="AB148" s="8" t="s">
        <v>199</v>
      </c>
      <c r="AD148" s="8" t="s">
        <v>202</v>
      </c>
      <c r="AN148" s="8" t="s">
        <v>202</v>
      </c>
      <c r="AP148" s="8" t="s">
        <v>199</v>
      </c>
      <c r="AR148" s="8" t="s">
        <v>198</v>
      </c>
      <c r="AT148" s="8" t="s">
        <v>202</v>
      </c>
    </row>
    <row r="149" spans="1:54" x14ac:dyDescent="0.25">
      <c r="A149" s="5"/>
      <c r="B149" s="8" t="s">
        <v>200</v>
      </c>
      <c r="C149" s="8" t="s">
        <v>201</v>
      </c>
      <c r="D149" s="8" t="s">
        <v>202</v>
      </c>
      <c r="E149" s="8" t="s">
        <v>202</v>
      </c>
      <c r="F149" s="8" t="s">
        <v>199</v>
      </c>
      <c r="G149" s="8" t="s">
        <v>200</v>
      </c>
      <c r="I149" s="8" t="s">
        <v>201</v>
      </c>
      <c r="J149" s="8" t="s">
        <v>202</v>
      </c>
      <c r="K149" s="8" t="s">
        <v>199</v>
      </c>
      <c r="L149" s="8" t="s">
        <v>201</v>
      </c>
      <c r="M149" s="8" t="s">
        <v>200</v>
      </c>
      <c r="N149" s="8" t="s">
        <v>202</v>
      </c>
      <c r="P149" s="8" t="s">
        <v>201</v>
      </c>
      <c r="Q149" s="8" t="s">
        <v>202</v>
      </c>
      <c r="S149" s="8" t="s">
        <v>202</v>
      </c>
      <c r="U149" s="8" t="s">
        <v>202</v>
      </c>
      <c r="V149" s="8" t="s">
        <v>202</v>
      </c>
      <c r="X149" s="8" t="s">
        <v>439</v>
      </c>
      <c r="Y149" s="8" t="s">
        <v>438</v>
      </c>
      <c r="AB149" s="8" t="s">
        <v>201</v>
      </c>
      <c r="AE149" s="8" t="s">
        <v>200</v>
      </c>
      <c r="AF149" s="8" t="s">
        <v>199</v>
      </c>
      <c r="AG149" s="8" t="s">
        <v>438</v>
      </c>
      <c r="AH149" s="8" t="s">
        <v>435</v>
      </c>
      <c r="AJ149" s="8" t="s">
        <v>437</v>
      </c>
      <c r="AK149" s="8" t="s">
        <v>435</v>
      </c>
      <c r="AL149" s="8" t="s">
        <v>201</v>
      </c>
      <c r="AM149" s="8" t="s">
        <v>434</v>
      </c>
      <c r="AO149" s="8" t="s">
        <v>435</v>
      </c>
      <c r="AU149" s="8" t="s">
        <v>448</v>
      </c>
      <c r="AV149" s="8" t="s">
        <v>202</v>
      </c>
      <c r="AW149" s="8" t="s">
        <v>203</v>
      </c>
      <c r="AX149" s="8" t="s">
        <v>202</v>
      </c>
      <c r="AY149" s="8" t="s">
        <v>435</v>
      </c>
      <c r="AZ149" s="8" t="s">
        <v>435</v>
      </c>
      <c r="BB149" s="8" t="s">
        <v>199</v>
      </c>
    </row>
    <row r="150" spans="1:54" x14ac:dyDescent="0.25">
      <c r="A150" s="5"/>
      <c r="B150" s="8" t="s">
        <v>200</v>
      </c>
      <c r="C150" s="8" t="s">
        <v>201</v>
      </c>
      <c r="D150" s="8" t="s">
        <v>199</v>
      </c>
      <c r="E150" s="8" t="s">
        <v>199</v>
      </c>
      <c r="F150" s="8" t="s">
        <v>199</v>
      </c>
      <c r="G150" s="8" t="s">
        <v>202</v>
      </c>
      <c r="I150" s="8" t="s">
        <v>199</v>
      </c>
      <c r="J150" s="8" t="s">
        <v>202</v>
      </c>
      <c r="K150" s="8" t="s">
        <v>200</v>
      </c>
      <c r="L150" s="8" t="s">
        <v>202</v>
      </c>
      <c r="M150" s="8" t="s">
        <v>198</v>
      </c>
      <c r="N150" s="8" t="s">
        <v>199</v>
      </c>
      <c r="P150" s="8" t="s">
        <v>202</v>
      </c>
      <c r="Q150" s="8" t="s">
        <v>202</v>
      </c>
      <c r="S150" s="8" t="s">
        <v>202</v>
      </c>
      <c r="T150" s="8" t="s">
        <v>199</v>
      </c>
      <c r="U150" s="8" t="s">
        <v>203</v>
      </c>
      <c r="V150" s="8" t="s">
        <v>198</v>
      </c>
      <c r="W150" s="8" t="s">
        <v>199</v>
      </c>
      <c r="X150" s="8" t="s">
        <v>439</v>
      </c>
      <c r="Y150" s="8" t="s">
        <v>439</v>
      </c>
      <c r="Z150" s="8" t="s">
        <v>439</v>
      </c>
      <c r="AA150" s="8" t="s">
        <v>201</v>
      </c>
      <c r="AB150" s="8" t="s">
        <v>198</v>
      </c>
      <c r="AC150" s="8" t="s">
        <v>199</v>
      </c>
      <c r="AD150" s="8" t="s">
        <v>203</v>
      </c>
      <c r="AE150" s="8" t="s">
        <v>199</v>
      </c>
      <c r="AF150" s="8" t="s">
        <v>199</v>
      </c>
      <c r="AG150" s="8" t="s">
        <v>437</v>
      </c>
      <c r="AH150" s="8" t="s">
        <v>435</v>
      </c>
      <c r="AI150" s="8" t="s">
        <v>199</v>
      </c>
      <c r="AJ150" s="8" t="s">
        <v>438</v>
      </c>
      <c r="AK150" s="8" t="s">
        <v>435</v>
      </c>
      <c r="AL150" s="8" t="s">
        <v>202</v>
      </c>
      <c r="AM150" s="8" t="s">
        <v>435</v>
      </c>
      <c r="AN150" s="8" t="s">
        <v>202</v>
      </c>
      <c r="AO150" s="8" t="s">
        <v>435</v>
      </c>
      <c r="AP150" s="8" t="s">
        <v>201</v>
      </c>
      <c r="AQ150" s="8" t="s">
        <v>435</v>
      </c>
      <c r="AR150" s="8" t="s">
        <v>429</v>
      </c>
      <c r="AS150" s="8" t="s">
        <v>432</v>
      </c>
      <c r="AT150" s="8" t="s">
        <v>198</v>
      </c>
      <c r="AU150" s="8" t="s">
        <v>438</v>
      </c>
      <c r="AV150" s="8" t="s">
        <v>202</v>
      </c>
      <c r="AW150" s="8" t="s">
        <v>436</v>
      </c>
      <c r="AY150" s="8" t="s">
        <v>434</v>
      </c>
      <c r="AZ150" s="8" t="s">
        <v>437</v>
      </c>
      <c r="BA150" s="8" t="s">
        <v>435</v>
      </c>
      <c r="BB150" s="8" t="s">
        <v>202</v>
      </c>
    </row>
    <row r="151" spans="1:54" x14ac:dyDescent="0.25">
      <c r="A151" s="5"/>
      <c r="V151" s="8" t="s">
        <v>198</v>
      </c>
      <c r="X151" s="8" t="s">
        <v>436</v>
      </c>
      <c r="Y151" s="8" t="s">
        <v>439</v>
      </c>
      <c r="AE151" s="8" t="s">
        <v>198</v>
      </c>
      <c r="AF151" s="8" t="s">
        <v>198</v>
      </c>
      <c r="AG151" s="8" t="s">
        <v>439</v>
      </c>
      <c r="AH151" s="8" t="s">
        <v>435</v>
      </c>
      <c r="AJ151" s="8" t="s">
        <v>435</v>
      </c>
      <c r="AK151" s="8" t="s">
        <v>435</v>
      </c>
      <c r="AL151" s="8" t="s">
        <v>202</v>
      </c>
      <c r="AM151" s="8" t="s">
        <v>436</v>
      </c>
      <c r="AO151" s="8" t="s">
        <v>438</v>
      </c>
      <c r="AU151" s="8" t="s">
        <v>439</v>
      </c>
      <c r="AV151" s="8" t="s">
        <v>202</v>
      </c>
      <c r="AW151" s="8" t="s">
        <v>435</v>
      </c>
      <c r="AX151" s="8" t="s">
        <v>202</v>
      </c>
      <c r="AY151" s="8" t="s">
        <v>435</v>
      </c>
      <c r="AZ151" s="8" t="s">
        <v>435</v>
      </c>
      <c r="BB151" s="8" t="s">
        <v>202</v>
      </c>
    </row>
    <row r="152" spans="1:54" x14ac:dyDescent="0.25">
      <c r="A152" s="5"/>
      <c r="T152" s="8" t="s">
        <v>201</v>
      </c>
      <c r="AA152" s="8" t="s">
        <v>202</v>
      </c>
      <c r="AD152" s="8" t="s">
        <v>201</v>
      </c>
      <c r="AN152" s="8" t="s">
        <v>429</v>
      </c>
      <c r="AP152" s="8" t="s">
        <v>202</v>
      </c>
      <c r="AR152" s="8" t="s">
        <v>198</v>
      </c>
      <c r="AT152" s="8" t="s">
        <v>198</v>
      </c>
    </row>
    <row r="153" spans="1:54" x14ac:dyDescent="0.25">
      <c r="A153" s="5" t="s">
        <v>143</v>
      </c>
      <c r="B153" s="8" t="s">
        <v>199</v>
      </c>
      <c r="C153" s="8" t="s">
        <v>201</v>
      </c>
      <c r="D153" s="8" t="s">
        <v>202</v>
      </c>
      <c r="E153" s="8" t="s">
        <v>202</v>
      </c>
      <c r="F153" s="8" t="s">
        <v>202</v>
      </c>
      <c r="G153" s="8" t="s">
        <v>200</v>
      </c>
      <c r="H153" s="8" t="s">
        <v>200</v>
      </c>
      <c r="I153" s="8" t="s">
        <v>199</v>
      </c>
      <c r="J153" s="8" t="s">
        <v>202</v>
      </c>
      <c r="K153" s="8" t="s">
        <v>199</v>
      </c>
      <c r="L153" s="8" t="s">
        <v>429</v>
      </c>
      <c r="M153" s="8" t="s">
        <v>200</v>
      </c>
      <c r="N153" s="8" t="s">
        <v>202</v>
      </c>
      <c r="O153" s="8" t="s">
        <v>199</v>
      </c>
      <c r="P153" s="8" t="s">
        <v>202</v>
      </c>
      <c r="Q153" s="8" t="s">
        <v>202</v>
      </c>
      <c r="R153" s="8" t="s">
        <v>199</v>
      </c>
      <c r="S153" s="8" t="s">
        <v>202</v>
      </c>
      <c r="T153" s="8" t="s">
        <v>202</v>
      </c>
      <c r="U153" s="8" t="s">
        <v>201</v>
      </c>
      <c r="AA153" s="8" t="s">
        <v>202</v>
      </c>
      <c r="AB153" s="8" t="s">
        <v>202</v>
      </c>
      <c r="AD153" s="8" t="s">
        <v>203</v>
      </c>
      <c r="AN153" s="8" t="s">
        <v>202</v>
      </c>
      <c r="AP153" s="8" t="s">
        <v>202</v>
      </c>
      <c r="AR153" s="8" t="s">
        <v>199</v>
      </c>
      <c r="AT153" s="8" t="s">
        <v>202</v>
      </c>
    </row>
    <row r="154" spans="1:54" x14ac:dyDescent="0.25">
      <c r="A154" s="5"/>
      <c r="B154" s="8" t="s">
        <v>200</v>
      </c>
      <c r="C154" s="8" t="s">
        <v>201</v>
      </c>
      <c r="D154" s="8" t="s">
        <v>202</v>
      </c>
      <c r="E154" s="8" t="s">
        <v>202</v>
      </c>
      <c r="F154" s="8" t="s">
        <v>202</v>
      </c>
      <c r="G154" s="8" t="s">
        <v>200</v>
      </c>
      <c r="I154" s="8" t="s">
        <v>200</v>
      </c>
      <c r="J154" s="8" t="s">
        <v>202</v>
      </c>
      <c r="K154" s="8" t="s">
        <v>199</v>
      </c>
      <c r="L154" s="8" t="s">
        <v>202</v>
      </c>
      <c r="M154" s="8" t="s">
        <v>429</v>
      </c>
      <c r="N154" s="8" t="s">
        <v>202</v>
      </c>
      <c r="P154" s="8" t="s">
        <v>202</v>
      </c>
      <c r="Q154" s="8" t="s">
        <v>202</v>
      </c>
      <c r="S154" s="8" t="s">
        <v>202</v>
      </c>
      <c r="U154" s="8" t="s">
        <v>201</v>
      </c>
      <c r="V154" s="8" t="s">
        <v>198</v>
      </c>
      <c r="X154" s="8" t="s">
        <v>439</v>
      </c>
      <c r="Y154" s="8" t="s">
        <v>439</v>
      </c>
      <c r="Z154" s="8" t="s">
        <v>435</v>
      </c>
      <c r="AB154" s="8" t="s">
        <v>202</v>
      </c>
      <c r="AE154" s="8" t="s">
        <v>200</v>
      </c>
      <c r="AF154" s="8" t="s">
        <v>202</v>
      </c>
      <c r="AG154" s="8" t="s">
        <v>438</v>
      </c>
      <c r="AH154" s="8" t="s">
        <v>435</v>
      </c>
      <c r="AJ154" s="8" t="s">
        <v>437</v>
      </c>
      <c r="AK154" s="8" t="s">
        <v>435</v>
      </c>
      <c r="AL154" s="8" t="s">
        <v>202</v>
      </c>
      <c r="AM154" s="8" t="s">
        <v>435</v>
      </c>
      <c r="AO154" s="8" t="s">
        <v>435</v>
      </c>
      <c r="AU154" s="8" t="s">
        <v>439</v>
      </c>
      <c r="AV154" s="8" t="s">
        <v>202</v>
      </c>
      <c r="AW154" s="8" t="s">
        <v>437</v>
      </c>
      <c r="AX154" s="8" t="s">
        <v>201</v>
      </c>
      <c r="AY154" s="8" t="s">
        <v>435</v>
      </c>
      <c r="AZ154" s="8" t="s">
        <v>436</v>
      </c>
      <c r="BA154" s="8" t="s">
        <v>436</v>
      </c>
      <c r="BB154" s="8" t="s">
        <v>199</v>
      </c>
    </row>
    <row r="155" spans="1:54" x14ac:dyDescent="0.25">
      <c r="A155" s="5"/>
      <c r="B155" s="8" t="s">
        <v>199</v>
      </c>
      <c r="C155" s="8" t="s">
        <v>202</v>
      </c>
      <c r="D155" s="8" t="s">
        <v>202</v>
      </c>
      <c r="E155" s="8" t="s">
        <v>202</v>
      </c>
      <c r="F155" s="8" t="s">
        <v>203</v>
      </c>
      <c r="I155" s="8" t="s">
        <v>198</v>
      </c>
      <c r="J155" s="8" t="s">
        <v>202</v>
      </c>
      <c r="K155" s="8" t="s">
        <v>200</v>
      </c>
      <c r="L155" s="8" t="s">
        <v>200</v>
      </c>
      <c r="M155" s="8" t="s">
        <v>199</v>
      </c>
      <c r="N155" s="8" t="s">
        <v>202</v>
      </c>
      <c r="P155" s="8" t="s">
        <v>202</v>
      </c>
      <c r="Q155" s="8" t="s">
        <v>202</v>
      </c>
      <c r="S155" s="8" t="s">
        <v>202</v>
      </c>
      <c r="T155" s="8" t="s">
        <v>202</v>
      </c>
      <c r="U155" s="8" t="s">
        <v>201</v>
      </c>
      <c r="V155" s="8" t="s">
        <v>202</v>
      </c>
      <c r="W155" s="8" t="s">
        <v>202</v>
      </c>
      <c r="X155" s="8" t="s">
        <v>439</v>
      </c>
      <c r="Y155" s="8" t="s">
        <v>437</v>
      </c>
      <c r="Z155" s="8" t="s">
        <v>435</v>
      </c>
      <c r="AA155" s="8" t="s">
        <v>202</v>
      </c>
      <c r="AB155" s="8" t="s">
        <v>198</v>
      </c>
      <c r="AC155" s="8" t="s">
        <v>202</v>
      </c>
      <c r="AD155" s="8" t="s">
        <v>203</v>
      </c>
      <c r="AE155" s="8" t="s">
        <v>202</v>
      </c>
      <c r="AF155" s="8" t="s">
        <v>202</v>
      </c>
      <c r="AG155" s="8" t="s">
        <v>438</v>
      </c>
      <c r="AH155" s="8" t="s">
        <v>438</v>
      </c>
      <c r="AJ155" s="8" t="s">
        <v>438</v>
      </c>
      <c r="AK155" s="8" t="s">
        <v>436</v>
      </c>
      <c r="AM155" s="8" t="s">
        <v>435</v>
      </c>
      <c r="AN155" s="8" t="s">
        <v>202</v>
      </c>
      <c r="AO155" s="8" t="s">
        <v>435</v>
      </c>
      <c r="AP155" s="8" t="s">
        <v>203</v>
      </c>
      <c r="AQ155" s="8" t="s">
        <v>435</v>
      </c>
      <c r="AR155" s="8" t="s">
        <v>198</v>
      </c>
      <c r="AS155" s="8" t="s">
        <v>202</v>
      </c>
      <c r="AT155" s="8" t="s">
        <v>202</v>
      </c>
      <c r="AU155" s="8" t="s">
        <v>438</v>
      </c>
      <c r="AV155" s="8" t="s">
        <v>202</v>
      </c>
      <c r="AX155" s="8" t="s">
        <v>200</v>
      </c>
      <c r="AY155" s="8" t="s">
        <v>435</v>
      </c>
      <c r="BB155" s="8" t="s">
        <v>202</v>
      </c>
    </row>
    <row r="156" spans="1:54" x14ac:dyDescent="0.25">
      <c r="A156" s="5"/>
      <c r="V156" s="8" t="s">
        <v>201</v>
      </c>
      <c r="X156" s="8" t="s">
        <v>439</v>
      </c>
      <c r="Y156" s="8" t="s">
        <v>437</v>
      </c>
      <c r="Z156" s="8" t="s">
        <v>438</v>
      </c>
      <c r="AE156" s="8" t="s">
        <v>202</v>
      </c>
      <c r="AF156" s="8" t="s">
        <v>202</v>
      </c>
      <c r="AG156" s="8" t="s">
        <v>435</v>
      </c>
      <c r="AH156" s="8" t="s">
        <v>438</v>
      </c>
      <c r="AJ156" s="8" t="s">
        <v>437</v>
      </c>
      <c r="AK156" s="8" t="s">
        <v>436</v>
      </c>
      <c r="AL156" s="8" t="s">
        <v>199</v>
      </c>
      <c r="AM156" s="8" t="s">
        <v>434</v>
      </c>
      <c r="AO156" s="8" t="s">
        <v>437</v>
      </c>
      <c r="AU156" s="8" t="s">
        <v>437</v>
      </c>
      <c r="AV156" s="8" t="s">
        <v>202</v>
      </c>
      <c r="AW156" s="8" t="s">
        <v>436</v>
      </c>
      <c r="AX156" s="8" t="s">
        <v>202</v>
      </c>
      <c r="AY156" s="8" t="s">
        <v>435</v>
      </c>
      <c r="AZ156" s="8" t="s">
        <v>439</v>
      </c>
      <c r="BA156" s="8" t="s">
        <v>435</v>
      </c>
      <c r="BB156" s="8" t="s">
        <v>202</v>
      </c>
    </row>
    <row r="157" spans="1:54" x14ac:dyDescent="0.25">
      <c r="A157" s="5"/>
      <c r="T157" s="8" t="s">
        <v>198</v>
      </c>
      <c r="AA157" s="8" t="s">
        <v>202</v>
      </c>
      <c r="AD157" s="8" t="s">
        <v>199</v>
      </c>
      <c r="AI157" s="8" t="s">
        <v>199</v>
      </c>
      <c r="AN157" s="8" t="s">
        <v>202</v>
      </c>
      <c r="AP157" s="8" t="s">
        <v>203</v>
      </c>
      <c r="AR157" s="8" t="s">
        <v>198</v>
      </c>
      <c r="AT157" s="8" t="s">
        <v>202</v>
      </c>
    </row>
    <row r="158" spans="1:54" x14ac:dyDescent="0.25">
      <c r="A158" s="5" t="s">
        <v>144</v>
      </c>
      <c r="B158" s="8" t="s">
        <v>199</v>
      </c>
      <c r="C158" s="8" t="s">
        <v>201</v>
      </c>
      <c r="D158" s="8" t="s">
        <v>202</v>
      </c>
      <c r="E158" s="8" t="s">
        <v>199</v>
      </c>
      <c r="F158" s="8" t="s">
        <v>200</v>
      </c>
      <c r="G158" s="8" t="s">
        <v>200</v>
      </c>
      <c r="H158" s="8" t="s">
        <v>201</v>
      </c>
      <c r="I158" s="8" t="s">
        <v>202</v>
      </c>
      <c r="J158" s="8" t="s">
        <v>202</v>
      </c>
      <c r="K158" s="8" t="s">
        <v>200</v>
      </c>
      <c r="L158" s="8" t="s">
        <v>200</v>
      </c>
      <c r="M158" s="8" t="s">
        <v>201</v>
      </c>
      <c r="N158" s="8" t="s">
        <v>199</v>
      </c>
      <c r="O158" s="8" t="s">
        <v>201</v>
      </c>
      <c r="P158" s="8" t="s">
        <v>200</v>
      </c>
      <c r="Q158" s="8" t="s">
        <v>202</v>
      </c>
      <c r="R158" s="8" t="s">
        <v>199</v>
      </c>
      <c r="S158" s="8" t="s">
        <v>203</v>
      </c>
      <c r="U158" s="8" t="s">
        <v>201</v>
      </c>
      <c r="AA158" s="8" t="s">
        <v>199</v>
      </c>
      <c r="AB158" s="8" t="s">
        <v>199</v>
      </c>
      <c r="AD158" s="8" t="s">
        <v>202</v>
      </c>
      <c r="AI158" s="8" t="s">
        <v>202</v>
      </c>
      <c r="AN158" s="8" t="s">
        <v>199</v>
      </c>
      <c r="AP158" s="8" t="s">
        <v>202</v>
      </c>
      <c r="AR158" s="8" t="s">
        <v>199</v>
      </c>
      <c r="AT158" s="8" t="s">
        <v>202</v>
      </c>
    </row>
    <row r="159" spans="1:54" x14ac:dyDescent="0.25">
      <c r="A159" s="5"/>
      <c r="B159" s="8" t="s">
        <v>200</v>
      </c>
      <c r="C159" s="8" t="s">
        <v>201</v>
      </c>
      <c r="D159" s="8" t="s">
        <v>202</v>
      </c>
      <c r="E159" s="8" t="s">
        <v>199</v>
      </c>
      <c r="F159" s="8" t="s">
        <v>198</v>
      </c>
      <c r="G159" s="8" t="s">
        <v>202</v>
      </c>
      <c r="I159" s="8" t="s">
        <v>202</v>
      </c>
      <c r="J159" s="8" t="s">
        <v>202</v>
      </c>
      <c r="K159" s="8" t="s">
        <v>200</v>
      </c>
      <c r="L159" s="8" t="s">
        <v>200</v>
      </c>
      <c r="M159" s="8" t="s">
        <v>201</v>
      </c>
      <c r="N159" s="8" t="s">
        <v>199</v>
      </c>
      <c r="P159" s="8" t="s">
        <v>202</v>
      </c>
      <c r="Q159" s="8" t="s">
        <v>202</v>
      </c>
      <c r="S159" s="8" t="s">
        <v>203</v>
      </c>
      <c r="U159" s="8" t="s">
        <v>201</v>
      </c>
      <c r="V159" s="8" t="s">
        <v>202</v>
      </c>
      <c r="X159" s="8" t="s">
        <v>434</v>
      </c>
      <c r="Y159" s="8" t="s">
        <v>439</v>
      </c>
      <c r="Z159" s="8" t="s">
        <v>435</v>
      </c>
      <c r="AB159" s="8" t="s">
        <v>202</v>
      </c>
      <c r="AE159" s="8" t="s">
        <v>199</v>
      </c>
      <c r="AF159" s="8" t="s">
        <v>198</v>
      </c>
      <c r="AG159" s="8" t="s">
        <v>435</v>
      </c>
      <c r="AH159" s="8" t="s">
        <v>434</v>
      </c>
      <c r="AJ159" s="8" t="s">
        <v>439</v>
      </c>
      <c r="AK159" s="8" t="s">
        <v>435</v>
      </c>
      <c r="AL159" s="8" t="s">
        <v>199</v>
      </c>
      <c r="AM159" s="8" t="s">
        <v>435</v>
      </c>
      <c r="AO159" s="8" t="s">
        <v>435</v>
      </c>
      <c r="AU159" s="8" t="s">
        <v>435</v>
      </c>
      <c r="AV159" s="8" t="s">
        <v>201</v>
      </c>
      <c r="AW159" s="8" t="s">
        <v>437</v>
      </c>
      <c r="AX159" s="8" t="s">
        <v>202</v>
      </c>
      <c r="AY159" s="8" t="s">
        <v>435</v>
      </c>
      <c r="AZ159" s="8" t="s">
        <v>435</v>
      </c>
      <c r="BA159" s="8" t="s">
        <v>435</v>
      </c>
    </row>
    <row r="160" spans="1:54" x14ac:dyDescent="0.25">
      <c r="A160" s="5"/>
      <c r="B160" s="8" t="s">
        <v>200</v>
      </c>
      <c r="C160" s="8" t="s">
        <v>200</v>
      </c>
      <c r="D160" s="8" t="s">
        <v>202</v>
      </c>
      <c r="E160" s="8" t="s">
        <v>199</v>
      </c>
      <c r="F160" s="8" t="s">
        <v>202</v>
      </c>
      <c r="G160" s="8" t="s">
        <v>200</v>
      </c>
      <c r="I160" s="8" t="s">
        <v>201</v>
      </c>
      <c r="J160" s="8" t="s">
        <v>202</v>
      </c>
      <c r="K160" s="8" t="s">
        <v>202</v>
      </c>
      <c r="L160" s="8" t="s">
        <v>198</v>
      </c>
      <c r="M160" s="8" t="s">
        <v>198</v>
      </c>
      <c r="N160" s="8" t="s">
        <v>199</v>
      </c>
      <c r="P160" s="8" t="s">
        <v>202</v>
      </c>
      <c r="Q160" s="8" t="s">
        <v>203</v>
      </c>
      <c r="S160" s="8" t="s">
        <v>203</v>
      </c>
      <c r="T160" s="8" t="s">
        <v>201</v>
      </c>
      <c r="U160" s="8" t="s">
        <v>201</v>
      </c>
      <c r="V160" s="8" t="s">
        <v>201</v>
      </c>
      <c r="W160" s="8" t="s">
        <v>199</v>
      </c>
      <c r="X160" s="8" t="s">
        <v>436</v>
      </c>
      <c r="Y160" s="8" t="s">
        <v>438</v>
      </c>
      <c r="Z160" s="8" t="s">
        <v>436</v>
      </c>
      <c r="AA160" s="8" t="s">
        <v>202</v>
      </c>
      <c r="AB160" s="8" t="s">
        <v>198</v>
      </c>
      <c r="AC160" s="8" t="s">
        <v>199</v>
      </c>
      <c r="AD160" s="8" t="s">
        <v>202</v>
      </c>
      <c r="AE160" s="8" t="s">
        <v>202</v>
      </c>
      <c r="AF160" s="8" t="s">
        <v>202</v>
      </c>
      <c r="AG160" s="8" t="s">
        <v>435</v>
      </c>
      <c r="AH160" s="8" t="s">
        <v>435</v>
      </c>
      <c r="AJ160" s="8" t="s">
        <v>438</v>
      </c>
      <c r="AK160" s="8" t="s">
        <v>435</v>
      </c>
      <c r="AL160" s="8" t="s">
        <v>200</v>
      </c>
      <c r="AM160" s="8" t="s">
        <v>434</v>
      </c>
      <c r="AN160" s="8" t="s">
        <v>202</v>
      </c>
      <c r="AO160" s="8" t="s">
        <v>435</v>
      </c>
      <c r="AP160" s="8" t="s">
        <v>202</v>
      </c>
      <c r="AQ160" s="8" t="s">
        <v>435</v>
      </c>
      <c r="AR160" s="8" t="s">
        <v>201</v>
      </c>
      <c r="AS160" s="8" t="s">
        <v>201</v>
      </c>
      <c r="AT160" s="8" t="s">
        <v>202</v>
      </c>
      <c r="AU160" s="8" t="s">
        <v>435</v>
      </c>
      <c r="AV160" s="8" t="s">
        <v>202</v>
      </c>
      <c r="AW160" s="8" t="s">
        <v>435</v>
      </c>
      <c r="AX160" s="8" t="s">
        <v>202</v>
      </c>
      <c r="AY160" s="8" t="s">
        <v>435</v>
      </c>
      <c r="AZ160" s="8" t="s">
        <v>435</v>
      </c>
      <c r="BA160" s="8" t="s">
        <v>435</v>
      </c>
      <c r="BB160" s="8" t="s">
        <v>202</v>
      </c>
    </row>
    <row r="161" spans="1:54" x14ac:dyDescent="0.25">
      <c r="A161" s="5"/>
      <c r="V161" s="8" t="s">
        <v>201</v>
      </c>
      <c r="X161" s="8" t="s">
        <v>439</v>
      </c>
      <c r="Y161" s="8" t="s">
        <v>435</v>
      </c>
      <c r="Z161" s="8" t="s">
        <v>435</v>
      </c>
      <c r="AE161" s="8" t="s">
        <v>199</v>
      </c>
      <c r="AF161" s="8" t="s">
        <v>202</v>
      </c>
      <c r="AG161" s="8" t="s">
        <v>436</v>
      </c>
      <c r="AH161" s="8" t="s">
        <v>435</v>
      </c>
      <c r="AJ161" s="8" t="s">
        <v>437</v>
      </c>
      <c r="AK161" s="8" t="s">
        <v>437</v>
      </c>
      <c r="AL161" s="8" t="s">
        <v>203</v>
      </c>
      <c r="AM161" s="8" t="s">
        <v>435</v>
      </c>
      <c r="AO161" s="8" t="s">
        <v>437</v>
      </c>
      <c r="AU161" s="8" t="s">
        <v>435</v>
      </c>
      <c r="AV161" s="8" t="s">
        <v>202</v>
      </c>
      <c r="AX161" s="8" t="s">
        <v>429</v>
      </c>
      <c r="AY161" s="8" t="s">
        <v>435</v>
      </c>
      <c r="AZ161" s="8" t="s">
        <v>439</v>
      </c>
      <c r="BA161" s="8" t="s">
        <v>435</v>
      </c>
    </row>
    <row r="162" spans="1:54" x14ac:dyDescent="0.25">
      <c r="A162" s="5"/>
      <c r="AA162" s="8" t="s">
        <v>199</v>
      </c>
      <c r="AD162" s="8" t="s">
        <v>203</v>
      </c>
      <c r="AN162" s="8" t="s">
        <v>199</v>
      </c>
      <c r="AP162" s="8" t="s">
        <v>203</v>
      </c>
      <c r="AR162" s="8" t="s">
        <v>199</v>
      </c>
      <c r="AT162" s="8" t="s">
        <v>202</v>
      </c>
    </row>
    <row r="163" spans="1:54" x14ac:dyDescent="0.25">
      <c r="A163" s="5" t="s">
        <v>145</v>
      </c>
      <c r="B163" s="8" t="s">
        <v>201</v>
      </c>
      <c r="C163" s="8" t="s">
        <v>200</v>
      </c>
      <c r="D163" s="8" t="s">
        <v>202</v>
      </c>
      <c r="E163" s="8" t="s">
        <v>429</v>
      </c>
      <c r="F163" s="8" t="s">
        <v>202</v>
      </c>
      <c r="G163" s="8" t="s">
        <v>200</v>
      </c>
      <c r="H163" s="8" t="s">
        <v>202</v>
      </c>
      <c r="I163" s="8" t="s">
        <v>198</v>
      </c>
      <c r="J163" s="8" t="s">
        <v>202</v>
      </c>
      <c r="K163" s="8" t="s">
        <v>199</v>
      </c>
      <c r="L163" s="8" t="s">
        <v>202</v>
      </c>
      <c r="M163" s="8" t="s">
        <v>202</v>
      </c>
      <c r="N163" s="8" t="s">
        <v>202</v>
      </c>
      <c r="O163" s="8" t="s">
        <v>201</v>
      </c>
      <c r="P163" s="8" t="s">
        <v>201</v>
      </c>
      <c r="Q163" s="8" t="s">
        <v>202</v>
      </c>
      <c r="R163" s="8" t="s">
        <v>199</v>
      </c>
      <c r="S163" s="8" t="s">
        <v>202</v>
      </c>
      <c r="T163" s="8" t="s">
        <v>201</v>
      </c>
      <c r="U163" s="8" t="s">
        <v>202</v>
      </c>
      <c r="V163" s="8" t="s">
        <v>201</v>
      </c>
      <c r="W163" s="8" t="s">
        <v>198</v>
      </c>
      <c r="X163" s="8" t="s">
        <v>434</v>
      </c>
      <c r="Y163" s="8" t="s">
        <v>439</v>
      </c>
      <c r="Z163" s="8" t="s">
        <v>435</v>
      </c>
      <c r="AA163" s="8" t="s">
        <v>202</v>
      </c>
      <c r="AB163" s="8" t="s">
        <v>199</v>
      </c>
      <c r="AC163" s="8" t="s">
        <v>202</v>
      </c>
      <c r="AD163" s="8" t="s">
        <v>202</v>
      </c>
      <c r="AE163" s="8" t="s">
        <v>198</v>
      </c>
      <c r="AF163" s="8" t="s">
        <v>199</v>
      </c>
      <c r="AG163" s="8" t="s">
        <v>438</v>
      </c>
      <c r="AH163" s="8" t="s">
        <v>438</v>
      </c>
      <c r="AI163" s="8" t="s">
        <v>202</v>
      </c>
      <c r="AJ163" s="8" t="s">
        <v>439</v>
      </c>
      <c r="AK163" s="8" t="s">
        <v>435</v>
      </c>
      <c r="AL163" s="8" t="s">
        <v>202</v>
      </c>
      <c r="AM163" s="8" t="s">
        <v>435</v>
      </c>
      <c r="AN163" s="8" t="s">
        <v>199</v>
      </c>
      <c r="AO163" s="8" t="s">
        <v>435</v>
      </c>
      <c r="AP163" s="8" t="s">
        <v>202</v>
      </c>
      <c r="AQ163" s="8" t="s">
        <v>439</v>
      </c>
      <c r="AR163" s="8" t="s">
        <v>198</v>
      </c>
      <c r="AS163" s="8" t="s">
        <v>201</v>
      </c>
      <c r="AT163" s="8" t="s">
        <v>199</v>
      </c>
      <c r="AU163" s="8" t="s">
        <v>435</v>
      </c>
      <c r="AV163" s="8" t="s">
        <v>202</v>
      </c>
      <c r="AW163" s="8" t="s">
        <v>203</v>
      </c>
      <c r="AX163" s="8" t="s">
        <v>202</v>
      </c>
      <c r="AY163" s="8" t="s">
        <v>436</v>
      </c>
      <c r="AZ163" s="8" t="s">
        <v>435</v>
      </c>
      <c r="BA163" s="8" t="s">
        <v>435</v>
      </c>
      <c r="BB163" s="8" t="s">
        <v>202</v>
      </c>
    </row>
    <row r="164" spans="1:54" x14ac:dyDescent="0.25">
      <c r="A164" s="5" t="s">
        <v>146</v>
      </c>
      <c r="B164" s="8" t="s">
        <v>200</v>
      </c>
      <c r="C164" s="8" t="s">
        <v>200</v>
      </c>
      <c r="D164" s="8" t="s">
        <v>202</v>
      </c>
      <c r="E164" s="8" t="s">
        <v>198</v>
      </c>
      <c r="F164" s="8" t="s">
        <v>202</v>
      </c>
      <c r="G164" s="8" t="s">
        <v>200</v>
      </c>
      <c r="H164" s="8" t="s">
        <v>202</v>
      </c>
      <c r="I164" s="8" t="s">
        <v>201</v>
      </c>
      <c r="J164" s="8" t="s">
        <v>202</v>
      </c>
      <c r="K164" s="8" t="s">
        <v>199</v>
      </c>
      <c r="L164" s="8" t="s">
        <v>200</v>
      </c>
      <c r="M164" s="8" t="s">
        <v>202</v>
      </c>
      <c r="N164" s="8" t="s">
        <v>202</v>
      </c>
      <c r="O164" s="8" t="s">
        <v>199</v>
      </c>
      <c r="P164" s="8" t="s">
        <v>202</v>
      </c>
      <c r="Q164" s="8" t="s">
        <v>202</v>
      </c>
      <c r="R164" s="8" t="s">
        <v>202</v>
      </c>
      <c r="S164" s="8" t="s">
        <v>203</v>
      </c>
      <c r="T164" s="8" t="s">
        <v>198</v>
      </c>
      <c r="U164" s="8" t="s">
        <v>202</v>
      </c>
      <c r="V164" s="8" t="s">
        <v>200</v>
      </c>
      <c r="W164" s="8" t="s">
        <v>202</v>
      </c>
      <c r="X164" s="8" t="s">
        <v>436</v>
      </c>
      <c r="Y164" s="8" t="s">
        <v>438</v>
      </c>
      <c r="Z164" s="8" t="s">
        <v>435</v>
      </c>
      <c r="AA164" s="8" t="s">
        <v>202</v>
      </c>
      <c r="AB164" s="8" t="s">
        <v>199</v>
      </c>
      <c r="AC164" s="8" t="s">
        <v>199</v>
      </c>
      <c r="AD164" s="8" t="s">
        <v>202</v>
      </c>
      <c r="AE164" s="8" t="s">
        <v>202</v>
      </c>
      <c r="AF164" s="8" t="s">
        <v>199</v>
      </c>
      <c r="AG164" s="8" t="s">
        <v>438</v>
      </c>
      <c r="AH164" s="8" t="s">
        <v>435</v>
      </c>
      <c r="AI164" s="8" t="s">
        <v>202</v>
      </c>
      <c r="AJ164" s="8" t="s">
        <v>439</v>
      </c>
      <c r="AK164" s="8" t="s">
        <v>439</v>
      </c>
      <c r="AL164" s="8" t="s">
        <v>202</v>
      </c>
      <c r="AM164" s="8" t="s">
        <v>435</v>
      </c>
      <c r="AN164" s="8" t="s">
        <v>202</v>
      </c>
      <c r="AO164" s="8" t="s">
        <v>435</v>
      </c>
      <c r="AP164" s="8" t="s">
        <v>202</v>
      </c>
      <c r="AQ164" s="8" t="s">
        <v>437</v>
      </c>
      <c r="AR164" s="8" t="s">
        <v>202</v>
      </c>
      <c r="AS164" s="8" t="s">
        <v>201</v>
      </c>
      <c r="AT164" s="8" t="s">
        <v>199</v>
      </c>
      <c r="AU164" s="8" t="s">
        <v>439</v>
      </c>
      <c r="AV164" s="8" t="s">
        <v>202</v>
      </c>
      <c r="AW164" s="8" t="s">
        <v>203</v>
      </c>
      <c r="AX164" s="8" t="s">
        <v>199</v>
      </c>
      <c r="AY164" s="8" t="s">
        <v>435</v>
      </c>
      <c r="AZ164" s="8" t="s">
        <v>435</v>
      </c>
      <c r="BA164" s="8" t="s">
        <v>437</v>
      </c>
      <c r="BB164" s="8" t="s">
        <v>202</v>
      </c>
    </row>
    <row r="165" spans="1:54" x14ac:dyDescent="0.25">
      <c r="A165" s="5" t="s">
        <v>147</v>
      </c>
      <c r="B165" s="8" t="s">
        <v>200</v>
      </c>
      <c r="C165" s="8" t="s">
        <v>201</v>
      </c>
      <c r="D165" s="8" t="s">
        <v>202</v>
      </c>
      <c r="E165" s="8" t="s">
        <v>202</v>
      </c>
      <c r="F165" s="8" t="s">
        <v>202</v>
      </c>
      <c r="G165" s="8" t="s">
        <v>200</v>
      </c>
      <c r="H165" s="8" t="s">
        <v>202</v>
      </c>
      <c r="I165" s="8" t="s">
        <v>199</v>
      </c>
      <c r="J165" s="8" t="s">
        <v>202</v>
      </c>
      <c r="K165" s="8" t="s">
        <v>202</v>
      </c>
      <c r="L165" s="8" t="s">
        <v>201</v>
      </c>
      <c r="M165" s="8" t="s">
        <v>198</v>
      </c>
      <c r="N165" s="8" t="s">
        <v>202</v>
      </c>
      <c r="O165" s="8" t="s">
        <v>202</v>
      </c>
      <c r="P165" s="8" t="s">
        <v>202</v>
      </c>
      <c r="Q165" s="8" t="s">
        <v>202</v>
      </c>
      <c r="R165" s="8" t="s">
        <v>201</v>
      </c>
      <c r="S165" s="8" t="s">
        <v>202</v>
      </c>
      <c r="T165" s="8" t="s">
        <v>201</v>
      </c>
      <c r="U165" s="8" t="s">
        <v>202</v>
      </c>
      <c r="V165" s="8" t="s">
        <v>198</v>
      </c>
      <c r="W165" s="8" t="s">
        <v>202</v>
      </c>
      <c r="X165" s="8" t="s">
        <v>434</v>
      </c>
      <c r="Y165" s="8" t="s">
        <v>439</v>
      </c>
      <c r="Z165" s="8" t="s">
        <v>439</v>
      </c>
      <c r="AA165" s="8" t="s">
        <v>202</v>
      </c>
      <c r="AB165" s="8" t="s">
        <v>199</v>
      </c>
      <c r="AC165" s="8" t="s">
        <v>201</v>
      </c>
      <c r="AD165" s="8" t="s">
        <v>202</v>
      </c>
      <c r="AE165" s="8" t="s">
        <v>198</v>
      </c>
      <c r="AF165" s="8" t="s">
        <v>198</v>
      </c>
      <c r="AG165" s="8" t="s">
        <v>435</v>
      </c>
      <c r="AH165" s="8" t="s">
        <v>439</v>
      </c>
      <c r="AI165" s="8" t="s">
        <v>199</v>
      </c>
      <c r="AJ165" s="8" t="s">
        <v>439</v>
      </c>
      <c r="AK165" s="8" t="s">
        <v>435</v>
      </c>
      <c r="AL165" s="8" t="s">
        <v>202</v>
      </c>
      <c r="AM165" s="8" t="s">
        <v>435</v>
      </c>
      <c r="AN165" s="8" t="s">
        <v>202</v>
      </c>
      <c r="AO165" s="8" t="s">
        <v>435</v>
      </c>
      <c r="AP165" s="8" t="s">
        <v>201</v>
      </c>
      <c r="AQ165" s="8" t="s">
        <v>435</v>
      </c>
      <c r="AR165" s="8" t="s">
        <v>202</v>
      </c>
      <c r="AS165" s="8" t="s">
        <v>198</v>
      </c>
      <c r="AT165" s="8" t="s">
        <v>199</v>
      </c>
      <c r="AU165" s="8" t="s">
        <v>439</v>
      </c>
      <c r="AV165" s="8" t="s">
        <v>202</v>
      </c>
      <c r="AW165" s="8" t="s">
        <v>202</v>
      </c>
      <c r="AX165" s="8" t="s">
        <v>202</v>
      </c>
      <c r="AY165" s="8" t="s">
        <v>435</v>
      </c>
      <c r="AZ165" s="8" t="s">
        <v>435</v>
      </c>
      <c r="BA165" s="8" t="s">
        <v>435</v>
      </c>
      <c r="BB165" s="8" t="s">
        <v>202</v>
      </c>
    </row>
    <row r="166" spans="1:54" x14ac:dyDescent="0.25">
      <c r="A166" s="5" t="s">
        <v>148</v>
      </c>
      <c r="B166" s="8" t="s">
        <v>200</v>
      </c>
      <c r="C166" s="8" t="s">
        <v>200</v>
      </c>
      <c r="D166" s="8" t="s">
        <v>202</v>
      </c>
      <c r="E166" s="8" t="s">
        <v>202</v>
      </c>
      <c r="F166" s="8" t="s">
        <v>202</v>
      </c>
      <c r="G166" s="8" t="s">
        <v>202</v>
      </c>
      <c r="H166" s="8" t="s">
        <v>201</v>
      </c>
      <c r="I166" s="8" t="s">
        <v>202</v>
      </c>
      <c r="J166" s="8" t="s">
        <v>202</v>
      </c>
      <c r="K166" s="8" t="s">
        <v>199</v>
      </c>
      <c r="L166" s="8" t="s">
        <v>202</v>
      </c>
      <c r="M166" s="8" t="s">
        <v>202</v>
      </c>
      <c r="N166" s="8" t="s">
        <v>202</v>
      </c>
      <c r="O166" s="8" t="s">
        <v>202</v>
      </c>
      <c r="P166" s="8" t="s">
        <v>202</v>
      </c>
      <c r="Q166" s="8" t="s">
        <v>202</v>
      </c>
      <c r="R166" s="8" t="s">
        <v>199</v>
      </c>
      <c r="S166" s="8" t="s">
        <v>202</v>
      </c>
      <c r="T166" s="8" t="s">
        <v>198</v>
      </c>
      <c r="U166" s="8" t="s">
        <v>432</v>
      </c>
      <c r="V166" s="8" t="s">
        <v>203</v>
      </c>
      <c r="W166" s="8" t="s">
        <v>199</v>
      </c>
      <c r="X166" s="8" t="s">
        <v>439</v>
      </c>
      <c r="Y166" s="8" t="s">
        <v>439</v>
      </c>
      <c r="Z166" s="8" t="s">
        <v>439</v>
      </c>
      <c r="AA166" s="8" t="s">
        <v>200</v>
      </c>
      <c r="AB166" s="8" t="s">
        <v>202</v>
      </c>
      <c r="AC166" s="8" t="s">
        <v>202</v>
      </c>
      <c r="AD166" s="8" t="s">
        <v>202</v>
      </c>
      <c r="AE166" s="8" t="s">
        <v>202</v>
      </c>
      <c r="AF166" s="8" t="s">
        <v>199</v>
      </c>
      <c r="AG166" s="8" t="s">
        <v>439</v>
      </c>
      <c r="AH166" s="8" t="s">
        <v>435</v>
      </c>
      <c r="AI166" s="8" t="s">
        <v>201</v>
      </c>
      <c r="AJ166" s="8" t="s">
        <v>439</v>
      </c>
      <c r="AK166" s="8" t="s">
        <v>434</v>
      </c>
      <c r="AL166" s="8" t="s">
        <v>202</v>
      </c>
      <c r="AM166" s="8" t="s">
        <v>435</v>
      </c>
      <c r="AN166" s="8" t="s">
        <v>202</v>
      </c>
      <c r="AO166" s="8" t="s">
        <v>435</v>
      </c>
      <c r="AP166" s="8" t="s">
        <v>201</v>
      </c>
      <c r="AQ166" s="8" t="s">
        <v>435</v>
      </c>
      <c r="AR166" s="8" t="s">
        <v>202</v>
      </c>
      <c r="AS166" s="8" t="s">
        <v>201</v>
      </c>
      <c r="AT166" s="8" t="s">
        <v>202</v>
      </c>
      <c r="AU166" s="8" t="s">
        <v>435</v>
      </c>
      <c r="AV166" s="8" t="s">
        <v>202</v>
      </c>
      <c r="AW166" s="8" t="s">
        <v>203</v>
      </c>
      <c r="AX166" s="8" t="s">
        <v>200</v>
      </c>
      <c r="AY166" s="8" t="s">
        <v>435</v>
      </c>
      <c r="AZ166" s="8" t="s">
        <v>435</v>
      </c>
      <c r="BA166" s="8" t="s">
        <v>435</v>
      </c>
      <c r="BB166" s="8" t="s">
        <v>202</v>
      </c>
    </row>
    <row r="167" spans="1:54" x14ac:dyDescent="0.25">
      <c r="A167" s="5" t="s">
        <v>149</v>
      </c>
      <c r="B167" s="8" t="s">
        <v>200</v>
      </c>
      <c r="C167" s="8" t="s">
        <v>202</v>
      </c>
      <c r="D167" s="8" t="s">
        <v>202</v>
      </c>
      <c r="E167" s="8" t="s">
        <v>200</v>
      </c>
      <c r="F167" s="8" t="s">
        <v>202</v>
      </c>
      <c r="G167" s="8" t="s">
        <v>200</v>
      </c>
      <c r="H167" s="8" t="s">
        <v>200</v>
      </c>
      <c r="I167" s="8" t="s">
        <v>202</v>
      </c>
      <c r="J167" s="8" t="s">
        <v>202</v>
      </c>
      <c r="K167" s="8" t="s">
        <v>202</v>
      </c>
      <c r="L167" s="8" t="s">
        <v>200</v>
      </c>
      <c r="M167" s="8" t="s">
        <v>200</v>
      </c>
      <c r="N167" s="8" t="s">
        <v>202</v>
      </c>
      <c r="O167" s="8" t="s">
        <v>202</v>
      </c>
      <c r="P167" s="8" t="s">
        <v>202</v>
      </c>
      <c r="Q167" s="8" t="s">
        <v>202</v>
      </c>
      <c r="R167" s="8" t="s">
        <v>202</v>
      </c>
      <c r="S167" s="8" t="s">
        <v>201</v>
      </c>
      <c r="T167" s="8" t="s">
        <v>201</v>
      </c>
      <c r="U167" s="8" t="s">
        <v>202</v>
      </c>
      <c r="V167" s="8" t="s">
        <v>203</v>
      </c>
      <c r="W167" s="8" t="s">
        <v>202</v>
      </c>
      <c r="X167" s="8" t="s">
        <v>434</v>
      </c>
      <c r="Y167" s="8" t="s">
        <v>436</v>
      </c>
      <c r="Z167" s="8" t="s">
        <v>435</v>
      </c>
      <c r="AA167" s="8" t="s">
        <v>203</v>
      </c>
      <c r="AB167" s="8" t="s">
        <v>202</v>
      </c>
      <c r="AC167" s="8" t="s">
        <v>202</v>
      </c>
      <c r="AD167" s="8" t="s">
        <v>202</v>
      </c>
      <c r="AE167" s="8" t="s">
        <v>202</v>
      </c>
      <c r="AF167" s="8" t="s">
        <v>198</v>
      </c>
      <c r="AG167" s="8" t="s">
        <v>435</v>
      </c>
      <c r="AH167" s="8" t="s">
        <v>439</v>
      </c>
      <c r="AI167" s="8" t="s">
        <v>201</v>
      </c>
      <c r="AJ167" s="8" t="s">
        <v>438</v>
      </c>
      <c r="AK167" s="8" t="s">
        <v>435</v>
      </c>
      <c r="AL167" s="8" t="s">
        <v>202</v>
      </c>
      <c r="AM167" s="8" t="s">
        <v>434</v>
      </c>
      <c r="AN167" s="8" t="s">
        <v>199</v>
      </c>
      <c r="AO167" s="8" t="s">
        <v>435</v>
      </c>
      <c r="AP167" s="8" t="s">
        <v>199</v>
      </c>
      <c r="AQ167" s="8" t="s">
        <v>437</v>
      </c>
      <c r="AR167" s="8" t="s">
        <v>202</v>
      </c>
      <c r="AS167" s="8" t="s">
        <v>202</v>
      </c>
      <c r="AT167" s="8" t="s">
        <v>199</v>
      </c>
      <c r="AU167" s="8" t="s">
        <v>439</v>
      </c>
      <c r="AV167" s="8" t="s">
        <v>202</v>
      </c>
      <c r="AW167" s="8" t="s">
        <v>202</v>
      </c>
      <c r="AX167" s="8" t="s">
        <v>200</v>
      </c>
      <c r="AY167" s="8" t="s">
        <v>435</v>
      </c>
      <c r="AZ167" s="8" t="s">
        <v>435</v>
      </c>
      <c r="BA167" s="8" t="s">
        <v>435</v>
      </c>
      <c r="BB167" s="8" t="s">
        <v>202</v>
      </c>
    </row>
    <row r="168" spans="1:54" x14ac:dyDescent="0.25">
      <c r="A168" s="5" t="s">
        <v>150</v>
      </c>
      <c r="B168" s="8" t="s">
        <v>200</v>
      </c>
      <c r="C168" s="8" t="s">
        <v>200</v>
      </c>
      <c r="D168" s="8" t="s">
        <v>202</v>
      </c>
      <c r="E168" s="8" t="s">
        <v>199</v>
      </c>
      <c r="F168" s="8" t="s">
        <v>201</v>
      </c>
      <c r="G168" s="8" t="s">
        <v>200</v>
      </c>
      <c r="H168" s="8" t="s">
        <v>202</v>
      </c>
      <c r="I168" s="8" t="s">
        <v>202</v>
      </c>
      <c r="J168" s="8" t="s">
        <v>202</v>
      </c>
      <c r="K168" s="8" t="s">
        <v>199</v>
      </c>
      <c r="L168" s="8" t="s">
        <v>201</v>
      </c>
      <c r="M168" s="8" t="s">
        <v>199</v>
      </c>
      <c r="N168" s="8" t="s">
        <v>202</v>
      </c>
      <c r="O168" s="8" t="s">
        <v>199</v>
      </c>
      <c r="P168" s="8" t="s">
        <v>201</v>
      </c>
      <c r="Q168" s="8" t="s">
        <v>202</v>
      </c>
      <c r="R168" s="8" t="s">
        <v>199</v>
      </c>
      <c r="S168" s="8" t="s">
        <v>202</v>
      </c>
      <c r="T168" s="8" t="s">
        <v>199</v>
      </c>
      <c r="U168" s="8" t="s">
        <v>202</v>
      </c>
      <c r="V168" s="8" t="s">
        <v>198</v>
      </c>
      <c r="W168" s="8" t="s">
        <v>202</v>
      </c>
      <c r="X168" s="8" t="s">
        <v>439</v>
      </c>
      <c r="Y168" s="8" t="s">
        <v>435</v>
      </c>
      <c r="Z168" s="8" t="s">
        <v>436</v>
      </c>
      <c r="AA168" s="8" t="s">
        <v>202</v>
      </c>
      <c r="AB168" s="8" t="s">
        <v>202</v>
      </c>
      <c r="AC168" s="8" t="s">
        <v>202</v>
      </c>
      <c r="AD168" s="8" t="s">
        <v>202</v>
      </c>
      <c r="AE168" s="8" t="s">
        <v>199</v>
      </c>
      <c r="AF168" s="8" t="s">
        <v>199</v>
      </c>
      <c r="AG168" s="8" t="s">
        <v>439</v>
      </c>
      <c r="AH168" s="8" t="s">
        <v>435</v>
      </c>
      <c r="AI168" s="8" t="s">
        <v>202</v>
      </c>
      <c r="AJ168" s="8" t="s">
        <v>438</v>
      </c>
      <c r="AK168" s="8" t="s">
        <v>435</v>
      </c>
      <c r="AL168" s="8" t="s">
        <v>203</v>
      </c>
      <c r="AM168" s="8" t="s">
        <v>203</v>
      </c>
      <c r="AN168" s="8" t="s">
        <v>201</v>
      </c>
      <c r="AO168" s="8" t="s">
        <v>437</v>
      </c>
      <c r="AP168" s="8" t="s">
        <v>202</v>
      </c>
      <c r="AQ168" s="8" t="s">
        <v>437</v>
      </c>
      <c r="AR168" s="8" t="s">
        <v>202</v>
      </c>
      <c r="AS168" s="8" t="s">
        <v>202</v>
      </c>
      <c r="AT168" s="8" t="s">
        <v>202</v>
      </c>
      <c r="AU168" s="8" t="s">
        <v>435</v>
      </c>
      <c r="AV168" s="8" t="s">
        <v>201</v>
      </c>
      <c r="AW168" s="8" t="s">
        <v>199</v>
      </c>
      <c r="AX168" s="8" t="s">
        <v>202</v>
      </c>
      <c r="AY168" s="8" t="s">
        <v>435</v>
      </c>
      <c r="AZ168" s="8" t="s">
        <v>435</v>
      </c>
      <c r="BA168" s="8" t="s">
        <v>435</v>
      </c>
      <c r="BB168" s="8" t="s">
        <v>202</v>
      </c>
    </row>
    <row r="169" spans="1:54" x14ac:dyDescent="0.25">
      <c r="A169" s="5" t="s">
        <v>151</v>
      </c>
      <c r="B169" s="8" t="s">
        <v>200</v>
      </c>
      <c r="C169" s="8" t="s">
        <v>202</v>
      </c>
      <c r="D169" s="8" t="s">
        <v>202</v>
      </c>
      <c r="E169" s="8" t="s">
        <v>202</v>
      </c>
      <c r="F169" s="8" t="s">
        <v>202</v>
      </c>
      <c r="G169" s="8" t="s">
        <v>200</v>
      </c>
      <c r="H169" s="8" t="s">
        <v>199</v>
      </c>
      <c r="I169" s="8" t="s">
        <v>202</v>
      </c>
      <c r="J169" s="8" t="s">
        <v>202</v>
      </c>
      <c r="K169" s="8" t="s">
        <v>200</v>
      </c>
      <c r="L169" s="8" t="s">
        <v>201</v>
      </c>
      <c r="M169" s="8" t="s">
        <v>200</v>
      </c>
      <c r="N169" s="8" t="s">
        <v>202</v>
      </c>
      <c r="O169" s="8" t="s">
        <v>199</v>
      </c>
      <c r="P169" s="8" t="s">
        <v>202</v>
      </c>
      <c r="Q169" s="8" t="s">
        <v>202</v>
      </c>
      <c r="R169" s="8" t="s">
        <v>199</v>
      </c>
      <c r="S169" s="8" t="s">
        <v>202</v>
      </c>
      <c r="T169" s="8" t="s">
        <v>201</v>
      </c>
      <c r="U169" s="8" t="s">
        <v>202</v>
      </c>
      <c r="V169" s="8" t="s">
        <v>200</v>
      </c>
      <c r="W169" s="8" t="s">
        <v>199</v>
      </c>
      <c r="X169" s="8" t="s">
        <v>439</v>
      </c>
      <c r="Y169" s="8" t="s">
        <v>439</v>
      </c>
      <c r="Z169" s="8" t="s">
        <v>435</v>
      </c>
      <c r="AA169" s="8" t="s">
        <v>202</v>
      </c>
      <c r="AB169" s="8" t="s">
        <v>201</v>
      </c>
      <c r="AC169" s="8" t="s">
        <v>199</v>
      </c>
      <c r="AD169" s="8" t="s">
        <v>202</v>
      </c>
      <c r="AE169" s="8" t="s">
        <v>199</v>
      </c>
      <c r="AF169" s="8" t="s">
        <v>199</v>
      </c>
      <c r="AG169" s="8" t="s">
        <v>438</v>
      </c>
      <c r="AH169" s="8" t="s">
        <v>439</v>
      </c>
      <c r="AI169" s="8" t="s">
        <v>202</v>
      </c>
      <c r="AJ169" s="8" t="s">
        <v>437</v>
      </c>
      <c r="AK169" s="8" t="s">
        <v>435</v>
      </c>
      <c r="AL169" s="8" t="s">
        <v>202</v>
      </c>
      <c r="AM169" s="8" t="s">
        <v>435</v>
      </c>
      <c r="AN169" s="8" t="s">
        <v>202</v>
      </c>
      <c r="AO169" s="8" t="s">
        <v>436</v>
      </c>
      <c r="AP169" s="8" t="s">
        <v>202</v>
      </c>
      <c r="AQ169" s="8" t="s">
        <v>435</v>
      </c>
      <c r="AR169" s="8" t="s">
        <v>199</v>
      </c>
      <c r="AS169" s="8" t="s">
        <v>199</v>
      </c>
      <c r="AT169" s="8" t="s">
        <v>199</v>
      </c>
      <c r="AU169" s="8" t="s">
        <v>439</v>
      </c>
      <c r="AV169" s="8" t="s">
        <v>202</v>
      </c>
      <c r="AW169" s="8" t="s">
        <v>202</v>
      </c>
      <c r="AX169" s="8" t="s">
        <v>199</v>
      </c>
      <c r="AY169" s="8" t="s">
        <v>435</v>
      </c>
      <c r="AZ169" s="8" t="s">
        <v>435</v>
      </c>
      <c r="BA169" s="8" t="s">
        <v>435</v>
      </c>
      <c r="BB169" s="8" t="s">
        <v>202</v>
      </c>
    </row>
    <row r="170" spans="1:54" x14ac:dyDescent="0.25">
      <c r="A170" s="5" t="s">
        <v>152</v>
      </c>
      <c r="B170" s="8" t="s">
        <v>200</v>
      </c>
      <c r="C170" s="8" t="s">
        <v>201</v>
      </c>
      <c r="D170" s="8" t="s">
        <v>202</v>
      </c>
      <c r="E170" s="8" t="s">
        <v>202</v>
      </c>
      <c r="F170" s="8" t="s">
        <v>202</v>
      </c>
      <c r="G170" s="8" t="s">
        <v>200</v>
      </c>
      <c r="H170" s="8" t="s">
        <v>200</v>
      </c>
      <c r="I170" s="8" t="s">
        <v>202</v>
      </c>
      <c r="J170" s="8" t="s">
        <v>202</v>
      </c>
      <c r="K170" s="8" t="s">
        <v>202</v>
      </c>
      <c r="L170" s="8" t="s">
        <v>202</v>
      </c>
      <c r="M170" s="8" t="s">
        <v>202</v>
      </c>
      <c r="N170" s="8" t="s">
        <v>203</v>
      </c>
      <c r="O170" s="8" t="s">
        <v>201</v>
      </c>
      <c r="P170" s="8" t="s">
        <v>202</v>
      </c>
      <c r="Q170" s="8" t="s">
        <v>202</v>
      </c>
      <c r="R170" s="8" t="s">
        <v>202</v>
      </c>
      <c r="S170" s="8" t="s">
        <v>202</v>
      </c>
      <c r="T170" s="8" t="s">
        <v>202</v>
      </c>
      <c r="U170" s="8" t="s">
        <v>202</v>
      </c>
      <c r="V170" s="8" t="s">
        <v>201</v>
      </c>
      <c r="W170" s="8" t="s">
        <v>202</v>
      </c>
      <c r="X170" s="8" t="s">
        <v>435</v>
      </c>
      <c r="Y170" s="8" t="s">
        <v>439</v>
      </c>
      <c r="Z170" s="8" t="s">
        <v>435</v>
      </c>
      <c r="AA170" s="8" t="s">
        <v>202</v>
      </c>
      <c r="AB170" s="8" t="s">
        <v>198</v>
      </c>
      <c r="AC170" s="8" t="s">
        <v>202</v>
      </c>
      <c r="AD170" s="8" t="s">
        <v>203</v>
      </c>
      <c r="AE170" s="8" t="s">
        <v>202</v>
      </c>
      <c r="AF170" s="8" t="s">
        <v>199</v>
      </c>
      <c r="AG170" s="8" t="s">
        <v>438</v>
      </c>
      <c r="AH170" s="8" t="s">
        <v>435</v>
      </c>
      <c r="AI170" s="8" t="s">
        <v>202</v>
      </c>
      <c r="AJ170" s="8" t="s">
        <v>438</v>
      </c>
      <c r="AK170" s="8" t="s">
        <v>435</v>
      </c>
      <c r="AL170" s="8" t="s">
        <v>202</v>
      </c>
      <c r="AM170" s="8" t="s">
        <v>203</v>
      </c>
      <c r="AN170" s="8" t="s">
        <v>199</v>
      </c>
      <c r="AO170" s="8" t="s">
        <v>435</v>
      </c>
      <c r="AP170" s="8" t="s">
        <v>202</v>
      </c>
      <c r="AQ170" s="8" t="s">
        <v>436</v>
      </c>
      <c r="AR170" s="8" t="s">
        <v>198</v>
      </c>
      <c r="AS170" s="8" t="s">
        <v>202</v>
      </c>
      <c r="AT170" s="8" t="s">
        <v>198</v>
      </c>
      <c r="AU170" s="8" t="s">
        <v>435</v>
      </c>
      <c r="AV170" s="8" t="s">
        <v>202</v>
      </c>
      <c r="AW170" s="8" t="s">
        <v>202</v>
      </c>
      <c r="AX170" s="8" t="s">
        <v>199</v>
      </c>
      <c r="AY170" s="8" t="s">
        <v>436</v>
      </c>
      <c r="AZ170" s="8" t="s">
        <v>203</v>
      </c>
      <c r="BA170" s="8" t="s">
        <v>435</v>
      </c>
      <c r="BB170" s="8" t="s">
        <v>202</v>
      </c>
    </row>
    <row r="171" spans="1:54" x14ac:dyDescent="0.25">
      <c r="A171" s="5" t="s">
        <v>153</v>
      </c>
      <c r="B171" s="8" t="s">
        <v>200</v>
      </c>
      <c r="C171" s="8" t="s">
        <v>201</v>
      </c>
      <c r="D171" s="8" t="s">
        <v>202</v>
      </c>
      <c r="E171" s="8" t="s">
        <v>200</v>
      </c>
      <c r="F171" s="8" t="s">
        <v>203</v>
      </c>
      <c r="G171" s="8" t="s">
        <v>200</v>
      </c>
      <c r="H171" s="8" t="s">
        <v>200</v>
      </c>
      <c r="I171" s="8" t="s">
        <v>202</v>
      </c>
      <c r="J171" s="8" t="s">
        <v>202</v>
      </c>
      <c r="K171" s="8" t="s">
        <v>202</v>
      </c>
      <c r="L171" s="8" t="s">
        <v>199</v>
      </c>
      <c r="M171" s="8" t="s">
        <v>201</v>
      </c>
      <c r="N171" s="8" t="s">
        <v>199</v>
      </c>
      <c r="O171" s="8" t="s">
        <v>202</v>
      </c>
      <c r="P171" s="8" t="s">
        <v>202</v>
      </c>
      <c r="Q171" s="8" t="s">
        <v>202</v>
      </c>
      <c r="R171" s="8" t="s">
        <v>199</v>
      </c>
      <c r="S171" s="8" t="s">
        <v>203</v>
      </c>
      <c r="T171" s="8" t="s">
        <v>200</v>
      </c>
      <c r="U171" s="8" t="s">
        <v>202</v>
      </c>
      <c r="V171" s="8" t="s">
        <v>200</v>
      </c>
      <c r="W171" s="8" t="s">
        <v>199</v>
      </c>
      <c r="X171" s="8" t="s">
        <v>439</v>
      </c>
      <c r="Y171" s="8" t="s">
        <v>435</v>
      </c>
      <c r="Z171" s="8" t="s">
        <v>435</v>
      </c>
      <c r="AA171" s="8" t="s">
        <v>201</v>
      </c>
      <c r="AB171" s="8" t="s">
        <v>203</v>
      </c>
      <c r="AC171" s="8" t="s">
        <v>199</v>
      </c>
      <c r="AD171" s="8" t="s">
        <v>203</v>
      </c>
      <c r="AE171" s="8" t="s">
        <v>201</v>
      </c>
      <c r="AF171" s="8" t="s">
        <v>201</v>
      </c>
      <c r="AG171" s="8" t="s">
        <v>435</v>
      </c>
      <c r="AH171" s="8" t="s">
        <v>434</v>
      </c>
      <c r="AI171" s="8" t="s">
        <v>199</v>
      </c>
      <c r="AJ171" s="8" t="s">
        <v>437</v>
      </c>
      <c r="AK171" s="8" t="s">
        <v>435</v>
      </c>
      <c r="AL171" s="8" t="s">
        <v>202</v>
      </c>
      <c r="AM171" s="8" t="s">
        <v>436</v>
      </c>
      <c r="AN171" s="8" t="s">
        <v>198</v>
      </c>
      <c r="AO171" s="8" t="s">
        <v>438</v>
      </c>
      <c r="AP171" s="8" t="s">
        <v>203</v>
      </c>
      <c r="AQ171" s="8" t="s">
        <v>436</v>
      </c>
      <c r="AR171" s="8" t="s">
        <v>198</v>
      </c>
      <c r="AS171" s="8" t="s">
        <v>202</v>
      </c>
      <c r="AT171" s="8" t="s">
        <v>198</v>
      </c>
      <c r="AU171" s="8" t="s">
        <v>438</v>
      </c>
      <c r="AV171" s="8" t="s">
        <v>201</v>
      </c>
      <c r="AW171" s="8" t="s">
        <v>202</v>
      </c>
      <c r="AX171" s="8" t="s">
        <v>202</v>
      </c>
      <c r="AY171" s="8" t="s">
        <v>435</v>
      </c>
      <c r="AZ171" s="8" t="s">
        <v>435</v>
      </c>
      <c r="BA171" s="8" t="s">
        <v>435</v>
      </c>
      <c r="BB171" s="8" t="s">
        <v>202</v>
      </c>
    </row>
    <row r="172" spans="1:54" x14ac:dyDescent="0.25">
      <c r="A172" s="5" t="s">
        <v>154</v>
      </c>
      <c r="B172" s="8" t="s">
        <v>202</v>
      </c>
      <c r="C172" s="8" t="s">
        <v>201</v>
      </c>
      <c r="D172" s="8" t="s">
        <v>202</v>
      </c>
      <c r="E172" s="8" t="s">
        <v>202</v>
      </c>
      <c r="F172" s="8" t="s">
        <v>202</v>
      </c>
      <c r="G172" s="8" t="s">
        <v>201</v>
      </c>
      <c r="H172" s="8" t="s">
        <v>202</v>
      </c>
      <c r="I172" s="8" t="s">
        <v>202</v>
      </c>
      <c r="J172" s="8" t="s">
        <v>202</v>
      </c>
      <c r="K172" s="8" t="s">
        <v>200</v>
      </c>
      <c r="L172" s="8" t="s">
        <v>200</v>
      </c>
      <c r="M172" s="8" t="s">
        <v>198</v>
      </c>
      <c r="N172" s="8" t="s">
        <v>202</v>
      </c>
      <c r="O172" s="8" t="s">
        <v>199</v>
      </c>
      <c r="P172" s="8" t="s">
        <v>202</v>
      </c>
      <c r="Q172" s="8" t="s">
        <v>202</v>
      </c>
      <c r="R172" s="8" t="s">
        <v>429</v>
      </c>
      <c r="S172" s="8" t="s">
        <v>202</v>
      </c>
      <c r="T172" s="8" t="s">
        <v>199</v>
      </c>
      <c r="U172" s="8" t="s">
        <v>202</v>
      </c>
      <c r="V172" s="8" t="s">
        <v>202</v>
      </c>
      <c r="W172" s="8" t="s">
        <v>201</v>
      </c>
      <c r="X172" s="8" t="s">
        <v>439</v>
      </c>
      <c r="Y172" s="8" t="s">
        <v>437</v>
      </c>
      <c r="Z172" s="8" t="s">
        <v>435</v>
      </c>
      <c r="AA172" s="8" t="s">
        <v>202</v>
      </c>
      <c r="AB172" s="8" t="s">
        <v>202</v>
      </c>
      <c r="AC172" s="8" t="s">
        <v>199</v>
      </c>
      <c r="AD172" s="8" t="s">
        <v>203</v>
      </c>
      <c r="AE172" s="8" t="s">
        <v>202</v>
      </c>
      <c r="AF172" s="8" t="s">
        <v>199</v>
      </c>
      <c r="AG172" s="8" t="s">
        <v>435</v>
      </c>
      <c r="AH172" s="8" t="s">
        <v>434</v>
      </c>
      <c r="AI172" s="8" t="s">
        <v>199</v>
      </c>
      <c r="AJ172" s="8" t="s">
        <v>438</v>
      </c>
      <c r="AK172" s="8" t="s">
        <v>448</v>
      </c>
      <c r="AL172" s="8" t="s">
        <v>202</v>
      </c>
      <c r="AM172" s="8" t="s">
        <v>435</v>
      </c>
      <c r="AN172" s="8" t="s">
        <v>202</v>
      </c>
      <c r="AO172" s="8" t="s">
        <v>434</v>
      </c>
      <c r="AP172" s="8" t="s">
        <v>201</v>
      </c>
      <c r="AQ172" s="8" t="s">
        <v>438</v>
      </c>
      <c r="AR172" s="8" t="s">
        <v>199</v>
      </c>
      <c r="AS172" s="8" t="s">
        <v>199</v>
      </c>
      <c r="AT172" s="8" t="s">
        <v>198</v>
      </c>
      <c r="AU172" s="8" t="s">
        <v>435</v>
      </c>
      <c r="AV172" s="8" t="s">
        <v>202</v>
      </c>
      <c r="AW172" s="8" t="s">
        <v>201</v>
      </c>
      <c r="AX172" s="8" t="s">
        <v>203</v>
      </c>
      <c r="AY172" s="8" t="s">
        <v>435</v>
      </c>
      <c r="AZ172" s="8" t="s">
        <v>435</v>
      </c>
      <c r="BA172" s="8" t="s">
        <v>435</v>
      </c>
      <c r="BB172" s="8" t="s">
        <v>202</v>
      </c>
    </row>
    <row r="173" spans="1:54" x14ac:dyDescent="0.25">
      <c r="A173" s="5" t="s">
        <v>155</v>
      </c>
      <c r="B173" s="8" t="s">
        <v>201</v>
      </c>
      <c r="C173" s="8" t="s">
        <v>201</v>
      </c>
      <c r="D173" s="8" t="s">
        <v>202</v>
      </c>
      <c r="E173" s="8" t="s">
        <v>202</v>
      </c>
      <c r="F173" s="8" t="s">
        <v>202</v>
      </c>
      <c r="G173" s="8" t="s">
        <v>200</v>
      </c>
      <c r="H173" s="8" t="s">
        <v>200</v>
      </c>
      <c r="I173" s="8" t="s">
        <v>202</v>
      </c>
      <c r="J173" s="8" t="s">
        <v>202</v>
      </c>
      <c r="K173" s="8" t="s">
        <v>201</v>
      </c>
      <c r="L173" s="8" t="s">
        <v>202</v>
      </c>
      <c r="M173" s="8" t="s">
        <v>201</v>
      </c>
      <c r="N173" s="8" t="s">
        <v>199</v>
      </c>
      <c r="O173" s="8" t="s">
        <v>199</v>
      </c>
      <c r="P173" s="8" t="s">
        <v>203</v>
      </c>
      <c r="Q173" s="8" t="s">
        <v>202</v>
      </c>
      <c r="R173" s="8" t="s">
        <v>199</v>
      </c>
      <c r="S173" s="8" t="s">
        <v>203</v>
      </c>
      <c r="T173" s="8" t="s">
        <v>202</v>
      </c>
      <c r="U173" s="8" t="s">
        <v>201</v>
      </c>
      <c r="V173" s="8" t="s">
        <v>202</v>
      </c>
      <c r="W173" s="8" t="s">
        <v>202</v>
      </c>
      <c r="X173" s="8" t="s">
        <v>439</v>
      </c>
      <c r="Y173" s="8" t="s">
        <v>435</v>
      </c>
      <c r="Z173" s="8" t="s">
        <v>435</v>
      </c>
      <c r="AA173" s="8" t="s">
        <v>201</v>
      </c>
      <c r="AB173" s="8" t="s">
        <v>198</v>
      </c>
      <c r="AC173" s="8" t="s">
        <v>199</v>
      </c>
      <c r="AD173" s="8" t="s">
        <v>202</v>
      </c>
      <c r="AE173" s="8" t="s">
        <v>201</v>
      </c>
      <c r="AF173" s="8" t="s">
        <v>202</v>
      </c>
      <c r="AG173" s="8" t="s">
        <v>436</v>
      </c>
      <c r="AH173" s="8" t="s">
        <v>435</v>
      </c>
      <c r="AI173" s="8" t="s">
        <v>202</v>
      </c>
      <c r="AJ173" s="8" t="s">
        <v>437</v>
      </c>
      <c r="AK173" s="8" t="s">
        <v>435</v>
      </c>
      <c r="AL173" s="8" t="s">
        <v>200</v>
      </c>
      <c r="AM173" s="8" t="s">
        <v>437</v>
      </c>
      <c r="AN173" s="8" t="s">
        <v>201</v>
      </c>
      <c r="AO173" s="8" t="s">
        <v>438</v>
      </c>
      <c r="AP173" s="8" t="s">
        <v>202</v>
      </c>
      <c r="AQ173" s="8" t="s">
        <v>437</v>
      </c>
      <c r="AR173" s="8" t="s">
        <v>201</v>
      </c>
      <c r="AS173" s="8" t="s">
        <v>201</v>
      </c>
      <c r="AT173" s="8" t="s">
        <v>202</v>
      </c>
      <c r="AU173" s="8" t="s">
        <v>438</v>
      </c>
      <c r="AV173" s="8" t="s">
        <v>202</v>
      </c>
      <c r="AW173" s="8" t="s">
        <v>203</v>
      </c>
      <c r="AX173" s="8" t="s">
        <v>202</v>
      </c>
      <c r="AY173" s="8" t="s">
        <v>435</v>
      </c>
      <c r="AZ173" s="8" t="s">
        <v>437</v>
      </c>
      <c r="BA173" s="8" t="s">
        <v>435</v>
      </c>
      <c r="BB173" s="8" t="s">
        <v>203</v>
      </c>
    </row>
    <row r="174" spans="1:54" x14ac:dyDescent="0.25">
      <c r="A174" s="5" t="s">
        <v>156</v>
      </c>
      <c r="B174" s="8" t="s">
        <v>200</v>
      </c>
      <c r="C174" s="8" t="s">
        <v>202</v>
      </c>
      <c r="D174" s="8" t="s">
        <v>202</v>
      </c>
      <c r="E174" s="8" t="s">
        <v>202</v>
      </c>
      <c r="F174" s="8" t="s">
        <v>202</v>
      </c>
      <c r="G174" s="8" t="s">
        <v>200</v>
      </c>
      <c r="H174" s="8" t="s">
        <v>200</v>
      </c>
      <c r="I174" s="8" t="s">
        <v>201</v>
      </c>
      <c r="J174" s="8" t="s">
        <v>202</v>
      </c>
      <c r="K174" s="8" t="s">
        <v>202</v>
      </c>
      <c r="L174" s="8" t="s">
        <v>200</v>
      </c>
      <c r="M174" s="8" t="s">
        <v>200</v>
      </c>
      <c r="N174" s="8" t="s">
        <v>199</v>
      </c>
      <c r="O174" s="8" t="s">
        <v>198</v>
      </c>
      <c r="P174" s="8" t="s">
        <v>203</v>
      </c>
      <c r="Q174" s="8" t="s">
        <v>202</v>
      </c>
      <c r="R174" s="8" t="s">
        <v>199</v>
      </c>
      <c r="S174" s="8" t="s">
        <v>203</v>
      </c>
      <c r="T174" s="8" t="s">
        <v>198</v>
      </c>
      <c r="U174" s="8" t="s">
        <v>201</v>
      </c>
      <c r="V174" s="8" t="s">
        <v>200</v>
      </c>
      <c r="W174" s="8" t="s">
        <v>199</v>
      </c>
      <c r="X174" s="8" t="s">
        <v>435</v>
      </c>
      <c r="Y174" s="8" t="s">
        <v>438</v>
      </c>
      <c r="Z174" s="8" t="s">
        <v>435</v>
      </c>
      <c r="AA174" s="8" t="s">
        <v>202</v>
      </c>
      <c r="AB174" s="8" t="s">
        <v>199</v>
      </c>
      <c r="AC174" s="8" t="s">
        <v>201</v>
      </c>
      <c r="AD174" s="8" t="s">
        <v>202</v>
      </c>
      <c r="AE174" s="8" t="s">
        <v>202</v>
      </c>
      <c r="AF174" s="8" t="s">
        <v>199</v>
      </c>
      <c r="AG174" s="8" t="s">
        <v>434</v>
      </c>
      <c r="AH174" s="8" t="s">
        <v>435</v>
      </c>
      <c r="AI174" s="8" t="s">
        <v>202</v>
      </c>
      <c r="AJ174" s="8" t="s">
        <v>436</v>
      </c>
      <c r="AK174" s="8" t="s">
        <v>435</v>
      </c>
      <c r="AL174" s="8" t="s">
        <v>203</v>
      </c>
      <c r="AM174" s="8" t="s">
        <v>439</v>
      </c>
      <c r="AN174" s="8" t="s">
        <v>201</v>
      </c>
      <c r="AO174" s="8" t="s">
        <v>438</v>
      </c>
      <c r="AP174" s="8" t="s">
        <v>201</v>
      </c>
      <c r="AQ174" s="8" t="s">
        <v>435</v>
      </c>
      <c r="AR174" s="8" t="s">
        <v>199</v>
      </c>
      <c r="AS174" s="8" t="s">
        <v>201</v>
      </c>
      <c r="AT174" s="8" t="s">
        <v>202</v>
      </c>
      <c r="AU174" s="8" t="s">
        <v>436</v>
      </c>
      <c r="AV174" s="8" t="s">
        <v>198</v>
      </c>
      <c r="AW174" s="8" t="s">
        <v>202</v>
      </c>
      <c r="AX174" s="8" t="s">
        <v>199</v>
      </c>
      <c r="AY174" s="8" t="s">
        <v>435</v>
      </c>
      <c r="AZ174" s="8" t="s">
        <v>435</v>
      </c>
      <c r="BA174" s="8" t="s">
        <v>435</v>
      </c>
      <c r="BB174" s="8" t="s">
        <v>202</v>
      </c>
    </row>
    <row r="175" spans="1:54" x14ac:dyDescent="0.25">
      <c r="A175" s="5" t="s">
        <v>157</v>
      </c>
      <c r="B175" s="8" t="s">
        <v>195</v>
      </c>
      <c r="C175" s="8" t="s">
        <v>195</v>
      </c>
      <c r="D175" s="8" t="s">
        <v>194</v>
      </c>
      <c r="E175" s="8" t="s">
        <v>195</v>
      </c>
      <c r="F175" s="8" t="s">
        <v>195</v>
      </c>
      <c r="G175" s="8" t="s">
        <v>195</v>
      </c>
      <c r="H175" s="8" t="s">
        <v>195</v>
      </c>
      <c r="I175" s="8" t="s">
        <v>195</v>
      </c>
      <c r="J175" s="8" t="s">
        <v>195</v>
      </c>
      <c r="K175" s="8" t="s">
        <v>197</v>
      </c>
      <c r="L175" s="8" t="s">
        <v>195</v>
      </c>
      <c r="M175" s="8" t="s">
        <v>197</v>
      </c>
      <c r="N175" s="8" t="s">
        <v>195</v>
      </c>
      <c r="O175" s="8" t="s">
        <v>194</v>
      </c>
      <c r="P175" s="8" t="s">
        <v>195</v>
      </c>
      <c r="Q175" s="8" t="s">
        <v>194</v>
      </c>
      <c r="R175" s="8" t="s">
        <v>195</v>
      </c>
      <c r="S175" s="8" t="s">
        <v>195</v>
      </c>
      <c r="T175" s="8" t="s">
        <v>195</v>
      </c>
      <c r="U175" s="8" t="s">
        <v>195</v>
      </c>
      <c r="V175" s="8" t="s">
        <v>194</v>
      </c>
      <c r="W175" s="8" t="s">
        <v>195</v>
      </c>
      <c r="X175" s="8" t="s">
        <v>194</v>
      </c>
      <c r="Y175" s="8" t="s">
        <v>440</v>
      </c>
      <c r="Z175" s="8" t="s">
        <v>442</v>
      </c>
      <c r="AA175" s="8" t="s">
        <v>195</v>
      </c>
      <c r="AB175" s="8" t="s">
        <v>195</v>
      </c>
      <c r="AC175" s="8" t="s">
        <v>194</v>
      </c>
      <c r="AD175" s="8" t="s">
        <v>446</v>
      </c>
      <c r="AE175" s="8" t="s">
        <v>197</v>
      </c>
      <c r="AF175" s="8" t="s">
        <v>197</v>
      </c>
      <c r="AG175" s="8" t="s">
        <v>443</v>
      </c>
      <c r="AH175" s="8" t="s">
        <v>440</v>
      </c>
      <c r="AI175" s="8" t="s">
        <v>447</v>
      </c>
      <c r="AJ175" s="8" t="s">
        <v>440</v>
      </c>
      <c r="AK175" s="8" t="s">
        <v>443</v>
      </c>
      <c r="AL175" s="8" t="s">
        <v>194</v>
      </c>
      <c r="AM175" s="8" t="s">
        <v>443</v>
      </c>
      <c r="AN175" s="8" t="s">
        <v>446</v>
      </c>
      <c r="AO175" s="8" t="s">
        <v>440</v>
      </c>
      <c r="AP175" s="8" t="s">
        <v>446</v>
      </c>
      <c r="AQ175" s="8" t="s">
        <v>440</v>
      </c>
      <c r="AR175" s="8" t="s">
        <v>447</v>
      </c>
      <c r="AS175" s="8" t="s">
        <v>447</v>
      </c>
      <c r="AT175" s="8" t="s">
        <v>446</v>
      </c>
      <c r="AU175" s="8" t="s">
        <v>443</v>
      </c>
      <c r="AV175" s="8" t="s">
        <v>195</v>
      </c>
      <c r="AW175" s="8" t="s">
        <v>440</v>
      </c>
      <c r="AX175" s="8" t="s">
        <v>195</v>
      </c>
      <c r="AY175" s="8" t="s">
        <v>443</v>
      </c>
      <c r="AZ175" s="8" t="s">
        <v>443</v>
      </c>
      <c r="BA175" s="8" t="s">
        <v>443</v>
      </c>
      <c r="BB175" s="8" t="s">
        <v>197</v>
      </c>
    </row>
    <row r="176" spans="1:54" x14ac:dyDescent="0.25">
      <c r="A176" s="5" t="s">
        <v>158</v>
      </c>
      <c r="B176" s="8" t="s">
        <v>195</v>
      </c>
      <c r="C176" s="8" t="s">
        <v>195</v>
      </c>
      <c r="D176" s="8" t="s">
        <v>195</v>
      </c>
      <c r="E176" s="8" t="s">
        <v>197</v>
      </c>
      <c r="F176" s="8" t="s">
        <v>197</v>
      </c>
      <c r="G176" s="8" t="s">
        <v>195</v>
      </c>
      <c r="H176" s="8" t="s">
        <v>194</v>
      </c>
      <c r="I176" s="8" t="s">
        <v>196</v>
      </c>
      <c r="J176" s="8" t="s">
        <v>196</v>
      </c>
      <c r="K176" s="8" t="s">
        <v>197</v>
      </c>
      <c r="L176" s="8" t="s">
        <v>195</v>
      </c>
      <c r="M176" s="8" t="s">
        <v>197</v>
      </c>
      <c r="N176" s="8" t="s">
        <v>194</v>
      </c>
      <c r="O176" s="8" t="s">
        <v>196</v>
      </c>
      <c r="P176" s="8" t="s">
        <v>194</v>
      </c>
      <c r="Q176" s="8" t="s">
        <v>196</v>
      </c>
      <c r="R176" s="8" t="s">
        <v>195</v>
      </c>
      <c r="S176" s="8" t="s">
        <v>195</v>
      </c>
      <c r="T176" s="8" t="s">
        <v>196</v>
      </c>
      <c r="U176" s="8" t="s">
        <v>194</v>
      </c>
      <c r="V176" s="8" t="s">
        <v>194</v>
      </c>
      <c r="W176" s="8" t="s">
        <v>194</v>
      </c>
      <c r="X176" s="8" t="s">
        <v>195</v>
      </c>
      <c r="Y176" s="8" t="s">
        <v>440</v>
      </c>
      <c r="Z176" s="8" t="s">
        <v>194</v>
      </c>
      <c r="AA176" s="8" t="s">
        <v>195</v>
      </c>
      <c r="AB176" s="8" t="s">
        <v>197</v>
      </c>
      <c r="AC176" s="8" t="s">
        <v>195</v>
      </c>
      <c r="AD176" s="8" t="s">
        <v>447</v>
      </c>
      <c r="AE176" s="8" t="s">
        <v>195</v>
      </c>
      <c r="AF176" s="8" t="s">
        <v>196</v>
      </c>
      <c r="AG176" s="8" t="s">
        <v>443</v>
      </c>
      <c r="AH176" s="8" t="s">
        <v>443</v>
      </c>
      <c r="AI176" s="8" t="s">
        <v>447</v>
      </c>
      <c r="AJ176" s="8" t="s">
        <v>440</v>
      </c>
      <c r="AK176" s="8" t="s">
        <v>443</v>
      </c>
      <c r="AL176" s="8" t="s">
        <v>194</v>
      </c>
      <c r="AM176" s="8" t="s">
        <v>442</v>
      </c>
      <c r="AN176" s="8" t="s">
        <v>447</v>
      </c>
      <c r="AO176" s="8" t="s">
        <v>197</v>
      </c>
      <c r="AP176" s="8" t="s">
        <v>447</v>
      </c>
      <c r="AQ176" s="8" t="s">
        <v>441</v>
      </c>
      <c r="AR176" s="8" t="s">
        <v>447</v>
      </c>
      <c r="AS176" s="8" t="s">
        <v>446</v>
      </c>
      <c r="AT176" s="8" t="s">
        <v>195</v>
      </c>
      <c r="AU176" s="8" t="s">
        <v>443</v>
      </c>
      <c r="AV176" s="8" t="s">
        <v>194</v>
      </c>
      <c r="AW176" s="8" t="s">
        <v>440</v>
      </c>
      <c r="AX176" s="8" t="s">
        <v>194</v>
      </c>
      <c r="AY176" s="8" t="s">
        <v>440</v>
      </c>
      <c r="AZ176" s="8" t="s">
        <v>443</v>
      </c>
      <c r="BA176" s="8" t="s">
        <v>443</v>
      </c>
      <c r="BB176" s="8" t="s">
        <v>195</v>
      </c>
    </row>
    <row r="177" spans="1:54" x14ac:dyDescent="0.25">
      <c r="A177" s="5" t="s">
        <v>159</v>
      </c>
      <c r="B177" s="8" t="s">
        <v>195</v>
      </c>
      <c r="C177" s="8" t="s">
        <v>195</v>
      </c>
      <c r="D177" s="8" t="s">
        <v>195</v>
      </c>
      <c r="E177" s="8" t="s">
        <v>195</v>
      </c>
      <c r="F177" s="8" t="s">
        <v>195</v>
      </c>
      <c r="G177" s="8" t="s">
        <v>194</v>
      </c>
      <c r="H177" s="8" t="s">
        <v>196</v>
      </c>
      <c r="I177" s="8" t="s">
        <v>195</v>
      </c>
      <c r="J177" s="8" t="s">
        <v>194</v>
      </c>
      <c r="K177" s="8" t="s">
        <v>197</v>
      </c>
      <c r="L177" s="8" t="s">
        <v>195</v>
      </c>
      <c r="M177" s="8" t="s">
        <v>197</v>
      </c>
      <c r="N177" s="8" t="s">
        <v>195</v>
      </c>
      <c r="O177" s="8" t="s">
        <v>194</v>
      </c>
      <c r="P177" s="8" t="s">
        <v>195</v>
      </c>
      <c r="Q177" s="8" t="s">
        <v>194</v>
      </c>
      <c r="R177" s="8" t="s">
        <v>195</v>
      </c>
      <c r="S177" s="8" t="s">
        <v>194</v>
      </c>
      <c r="T177" s="8" t="s">
        <v>196</v>
      </c>
      <c r="U177" s="8" t="s">
        <v>195</v>
      </c>
      <c r="V177" s="8" t="s">
        <v>196</v>
      </c>
      <c r="W177" s="8" t="s">
        <v>195</v>
      </c>
      <c r="X177" s="8" t="s">
        <v>195</v>
      </c>
      <c r="Y177" s="8" t="s">
        <v>440</v>
      </c>
      <c r="Z177" s="8" t="s">
        <v>442</v>
      </c>
      <c r="AA177" s="8" t="s">
        <v>194</v>
      </c>
      <c r="AB177" s="8" t="s">
        <v>196</v>
      </c>
      <c r="AC177" s="8" t="s">
        <v>195</v>
      </c>
      <c r="AD177" s="8" t="s">
        <v>446</v>
      </c>
      <c r="AE177" s="8" t="s">
        <v>194</v>
      </c>
      <c r="AF177" s="8" t="s">
        <v>195</v>
      </c>
      <c r="AG177" s="8" t="s">
        <v>440</v>
      </c>
      <c r="AH177" s="8" t="s">
        <v>440</v>
      </c>
      <c r="AI177" s="8" t="s">
        <v>446</v>
      </c>
      <c r="AJ177" s="8" t="s">
        <v>443</v>
      </c>
      <c r="AK177" s="8" t="s">
        <v>440</v>
      </c>
      <c r="AL177" s="8" t="s">
        <v>194</v>
      </c>
      <c r="AM177" s="8" t="s">
        <v>443</v>
      </c>
      <c r="AN177" s="8" t="s">
        <v>452</v>
      </c>
      <c r="AO177" s="8" t="s">
        <v>440</v>
      </c>
      <c r="AP177" s="8" t="s">
        <v>450</v>
      </c>
      <c r="AQ177" s="8" t="s">
        <v>440</v>
      </c>
      <c r="AR177" s="8" t="s">
        <v>447</v>
      </c>
      <c r="AS177" s="8" t="s">
        <v>447</v>
      </c>
      <c r="AT177" s="8" t="s">
        <v>195</v>
      </c>
      <c r="AU177" s="8" t="s">
        <v>443</v>
      </c>
      <c r="AV177" s="8" t="s">
        <v>194</v>
      </c>
      <c r="AW177" s="8" t="s">
        <v>440</v>
      </c>
      <c r="AX177" s="8" t="s">
        <v>196</v>
      </c>
      <c r="AY177" s="8" t="s">
        <v>443</v>
      </c>
      <c r="AZ177" s="8" t="s">
        <v>443</v>
      </c>
      <c r="BA177" s="8" t="s">
        <v>440</v>
      </c>
      <c r="BB177" s="8" t="s">
        <v>194</v>
      </c>
    </row>
    <row r="178" spans="1:54" x14ac:dyDescent="0.25">
      <c r="A178" s="5" t="s">
        <v>160</v>
      </c>
      <c r="B178" s="8" t="s">
        <v>197</v>
      </c>
      <c r="C178" s="8" t="s">
        <v>195</v>
      </c>
      <c r="D178" s="8" t="s">
        <v>195</v>
      </c>
      <c r="E178" s="8" t="s">
        <v>195</v>
      </c>
      <c r="F178" s="8" t="s">
        <v>196</v>
      </c>
      <c r="G178" s="8" t="s">
        <v>195</v>
      </c>
      <c r="H178" s="8" t="s">
        <v>194</v>
      </c>
      <c r="I178" s="8" t="s">
        <v>194</v>
      </c>
      <c r="J178" s="8" t="s">
        <v>194</v>
      </c>
      <c r="K178" s="8" t="s">
        <v>197</v>
      </c>
      <c r="L178" s="8" t="s">
        <v>195</v>
      </c>
      <c r="M178" s="8" t="s">
        <v>194</v>
      </c>
      <c r="N178" s="8" t="s">
        <v>194</v>
      </c>
      <c r="O178" s="8" t="s">
        <v>195</v>
      </c>
      <c r="P178" s="8" t="s">
        <v>197</v>
      </c>
      <c r="Q178" s="8" t="s">
        <v>195</v>
      </c>
      <c r="R178" s="8" t="s">
        <v>195</v>
      </c>
      <c r="S178" s="8" t="s">
        <v>195</v>
      </c>
      <c r="T178" s="8" t="s">
        <v>197</v>
      </c>
      <c r="U178" s="8" t="s">
        <v>195</v>
      </c>
      <c r="V178" s="8" t="s">
        <v>197</v>
      </c>
      <c r="W178" s="8" t="s">
        <v>195</v>
      </c>
      <c r="X178" s="8" t="s">
        <v>195</v>
      </c>
      <c r="Y178" s="8" t="s">
        <v>442</v>
      </c>
      <c r="Z178" s="8" t="s">
        <v>194</v>
      </c>
      <c r="AA178" s="8" t="s">
        <v>195</v>
      </c>
      <c r="AB178" s="8" t="s">
        <v>195</v>
      </c>
      <c r="AC178" s="8" t="s">
        <v>194</v>
      </c>
      <c r="AD178" s="8" t="s">
        <v>447</v>
      </c>
      <c r="AE178" s="8" t="s">
        <v>194</v>
      </c>
      <c r="AF178" s="8" t="s">
        <v>195</v>
      </c>
      <c r="AG178" s="8" t="s">
        <v>443</v>
      </c>
      <c r="AH178" s="8" t="s">
        <v>196</v>
      </c>
      <c r="AI178" s="8" t="s">
        <v>447</v>
      </c>
      <c r="AJ178" s="8" t="s">
        <v>440</v>
      </c>
      <c r="AK178" s="8" t="s">
        <v>443</v>
      </c>
      <c r="AL178" s="8" t="s">
        <v>194</v>
      </c>
      <c r="AM178" s="8" t="s">
        <v>442</v>
      </c>
      <c r="AN178" s="8" t="s">
        <v>446</v>
      </c>
      <c r="AO178" s="8" t="s">
        <v>440</v>
      </c>
      <c r="AP178" s="8" t="s">
        <v>446</v>
      </c>
      <c r="AQ178" s="8" t="s">
        <v>196</v>
      </c>
      <c r="AR178" s="8" t="s">
        <v>447</v>
      </c>
      <c r="AS178" s="8" t="s">
        <v>447</v>
      </c>
      <c r="AT178" s="8" t="s">
        <v>195</v>
      </c>
      <c r="AU178" s="8" t="s">
        <v>440</v>
      </c>
      <c r="AV178" s="8" t="s">
        <v>194</v>
      </c>
      <c r="AW178" s="8" t="s">
        <v>442</v>
      </c>
      <c r="AX178" s="8" t="s">
        <v>195</v>
      </c>
      <c r="AY178" s="8" t="s">
        <v>443</v>
      </c>
      <c r="AZ178" s="8" t="s">
        <v>442</v>
      </c>
      <c r="BA178" s="8" t="s">
        <v>443</v>
      </c>
      <c r="BB178" s="8" t="s">
        <v>194</v>
      </c>
    </row>
    <row r="179" spans="1:54" x14ac:dyDescent="0.25">
      <c r="A179" s="5" t="s">
        <v>161</v>
      </c>
      <c r="B179" s="8" t="s">
        <v>195</v>
      </c>
      <c r="C179" s="8" t="s">
        <v>195</v>
      </c>
      <c r="D179" s="8" t="s">
        <v>194</v>
      </c>
      <c r="E179" s="8" t="s">
        <v>197</v>
      </c>
      <c r="F179" s="8" t="s">
        <v>195</v>
      </c>
      <c r="G179" s="8" t="s">
        <v>195</v>
      </c>
      <c r="H179" s="8" t="s">
        <v>194</v>
      </c>
      <c r="I179" s="8" t="s">
        <v>195</v>
      </c>
      <c r="J179" s="8" t="s">
        <v>194</v>
      </c>
      <c r="K179" s="8" t="s">
        <v>197</v>
      </c>
      <c r="L179" s="8" t="s">
        <v>195</v>
      </c>
      <c r="M179" s="8" t="s">
        <v>197</v>
      </c>
      <c r="N179" s="8" t="s">
        <v>194</v>
      </c>
      <c r="O179" s="8" t="s">
        <v>195</v>
      </c>
      <c r="P179" s="8" t="s">
        <v>197</v>
      </c>
      <c r="Q179" s="8" t="s">
        <v>195</v>
      </c>
      <c r="R179" s="8" t="s">
        <v>195</v>
      </c>
      <c r="S179" s="8" t="s">
        <v>194</v>
      </c>
      <c r="T179" s="8" t="s">
        <v>195</v>
      </c>
      <c r="U179" s="8" t="s">
        <v>195</v>
      </c>
      <c r="V179" s="8" t="s">
        <v>195</v>
      </c>
      <c r="W179" s="8" t="s">
        <v>196</v>
      </c>
      <c r="X179" s="8" t="s">
        <v>195</v>
      </c>
      <c r="Y179" s="8" t="s">
        <v>440</v>
      </c>
      <c r="Z179" s="8" t="s">
        <v>442</v>
      </c>
      <c r="AA179" s="8" t="s">
        <v>195</v>
      </c>
      <c r="AB179" s="8" t="s">
        <v>195</v>
      </c>
      <c r="AC179" s="8" t="s">
        <v>195</v>
      </c>
      <c r="AD179" s="8" t="s">
        <v>446</v>
      </c>
      <c r="AE179" s="8" t="s">
        <v>195</v>
      </c>
      <c r="AF179" s="8" t="s">
        <v>196</v>
      </c>
      <c r="AG179" s="8" t="s">
        <v>443</v>
      </c>
      <c r="AH179" s="8" t="s">
        <v>441</v>
      </c>
      <c r="AI179" s="8" t="s">
        <v>447</v>
      </c>
      <c r="AJ179" s="8" t="s">
        <v>440</v>
      </c>
      <c r="AK179" s="8" t="s">
        <v>196</v>
      </c>
      <c r="AL179" s="8" t="s">
        <v>197</v>
      </c>
      <c r="AM179" s="8" t="s">
        <v>443</v>
      </c>
      <c r="AN179" s="8" t="s">
        <v>450</v>
      </c>
      <c r="AO179" s="8" t="s">
        <v>443</v>
      </c>
      <c r="AP179" s="8" t="s">
        <v>450</v>
      </c>
      <c r="AQ179" s="8" t="s">
        <v>440</v>
      </c>
      <c r="AR179" s="8" t="s">
        <v>446</v>
      </c>
      <c r="AS179" s="8" t="s">
        <v>447</v>
      </c>
      <c r="AT179" s="8" t="s">
        <v>195</v>
      </c>
      <c r="AU179" s="8" t="s">
        <v>443</v>
      </c>
      <c r="AV179" s="8" t="s">
        <v>194</v>
      </c>
      <c r="AW179" s="8" t="s">
        <v>440</v>
      </c>
      <c r="AX179" s="8" t="s">
        <v>194</v>
      </c>
      <c r="AY179" s="8" t="s">
        <v>440</v>
      </c>
      <c r="AZ179" s="8" t="s">
        <v>443</v>
      </c>
      <c r="BA179" s="8" t="s">
        <v>442</v>
      </c>
      <c r="BB179" s="8" t="s">
        <v>194</v>
      </c>
    </row>
    <row r="180" spans="1:54" x14ac:dyDescent="0.25">
      <c r="A180" s="5" t="s">
        <v>162</v>
      </c>
      <c r="B180" s="8" t="s">
        <v>195</v>
      </c>
      <c r="C180" s="8" t="s">
        <v>195</v>
      </c>
      <c r="D180" s="8" t="s">
        <v>196</v>
      </c>
      <c r="E180" s="8" t="s">
        <v>195</v>
      </c>
      <c r="F180" s="8" t="s">
        <v>195</v>
      </c>
      <c r="G180" s="8" t="s">
        <v>195</v>
      </c>
      <c r="H180" s="8" t="s">
        <v>195</v>
      </c>
      <c r="I180" s="8" t="s">
        <v>195</v>
      </c>
      <c r="J180" s="8" t="s">
        <v>194</v>
      </c>
      <c r="K180" s="8" t="s">
        <v>197</v>
      </c>
      <c r="L180" s="8" t="s">
        <v>195</v>
      </c>
      <c r="M180" s="8" t="s">
        <v>197</v>
      </c>
      <c r="N180" s="8" t="s">
        <v>196</v>
      </c>
      <c r="O180" s="8" t="s">
        <v>195</v>
      </c>
      <c r="P180" s="8" t="s">
        <v>194</v>
      </c>
      <c r="Q180" s="8" t="s">
        <v>195</v>
      </c>
      <c r="R180" s="8" t="s">
        <v>196</v>
      </c>
      <c r="S180" s="8" t="s">
        <v>194</v>
      </c>
      <c r="T180" s="8" t="s">
        <v>197</v>
      </c>
      <c r="U180" s="8" t="s">
        <v>195</v>
      </c>
      <c r="V180" s="8" t="s">
        <v>194</v>
      </c>
      <c r="W180" s="8" t="s">
        <v>196</v>
      </c>
      <c r="X180" s="8" t="s">
        <v>197</v>
      </c>
      <c r="Y180" s="8" t="s">
        <v>443</v>
      </c>
      <c r="Z180" s="8" t="s">
        <v>194</v>
      </c>
      <c r="AA180" s="8" t="s">
        <v>194</v>
      </c>
      <c r="AB180" s="8" t="s">
        <v>194</v>
      </c>
      <c r="AC180" s="8" t="s">
        <v>194</v>
      </c>
      <c r="AD180" s="8" t="s">
        <v>446</v>
      </c>
      <c r="AE180" s="8" t="s">
        <v>195</v>
      </c>
      <c r="AF180" s="8" t="s">
        <v>196</v>
      </c>
      <c r="AG180" s="8" t="s">
        <v>442</v>
      </c>
      <c r="AH180" s="8" t="s">
        <v>440</v>
      </c>
      <c r="AI180" s="8" t="s">
        <v>446</v>
      </c>
      <c r="AJ180" s="8" t="s">
        <v>442</v>
      </c>
      <c r="AK180" s="8" t="s">
        <v>440</v>
      </c>
      <c r="AL180" s="8" t="s">
        <v>197</v>
      </c>
      <c r="AM180" s="8" t="s">
        <v>442</v>
      </c>
      <c r="AN180" s="8" t="s">
        <v>446</v>
      </c>
      <c r="AO180" s="8" t="s">
        <v>440</v>
      </c>
      <c r="AP180" s="8" t="s">
        <v>447</v>
      </c>
      <c r="AQ180" s="8" t="s">
        <v>440</v>
      </c>
      <c r="AR180" s="8" t="s">
        <v>447</v>
      </c>
      <c r="AS180" s="8" t="s">
        <v>447</v>
      </c>
      <c r="AT180" s="8" t="s">
        <v>195</v>
      </c>
      <c r="AU180" s="8" t="s">
        <v>440</v>
      </c>
      <c r="AV180" s="8" t="s">
        <v>194</v>
      </c>
      <c r="AW180" s="8" t="s">
        <v>440</v>
      </c>
      <c r="AX180" s="8" t="s">
        <v>195</v>
      </c>
      <c r="AY180" s="8" t="s">
        <v>443</v>
      </c>
      <c r="AZ180" s="8" t="s">
        <v>441</v>
      </c>
      <c r="BA180" s="8" t="s">
        <v>440</v>
      </c>
      <c r="BB180" s="8" t="s">
        <v>195</v>
      </c>
    </row>
    <row r="181" spans="1:54" x14ac:dyDescent="0.25">
      <c r="A181" s="5" t="s">
        <v>163</v>
      </c>
      <c r="B181" s="8" t="s">
        <v>195</v>
      </c>
      <c r="C181" s="8" t="s">
        <v>194</v>
      </c>
      <c r="D181" s="8" t="s">
        <v>197</v>
      </c>
      <c r="E181" s="8" t="s">
        <v>197</v>
      </c>
      <c r="F181" s="8" t="s">
        <v>194</v>
      </c>
      <c r="G181" s="8" t="s">
        <v>195</v>
      </c>
      <c r="H181" s="8" t="s">
        <v>197</v>
      </c>
      <c r="I181" s="8" t="s">
        <v>196</v>
      </c>
      <c r="J181" s="8" t="s">
        <v>195</v>
      </c>
      <c r="K181" s="8" t="s">
        <v>197</v>
      </c>
      <c r="L181" s="8" t="s">
        <v>195</v>
      </c>
      <c r="M181" s="8" t="s">
        <v>197</v>
      </c>
      <c r="N181" s="8" t="s">
        <v>194</v>
      </c>
      <c r="O181" s="8" t="s">
        <v>197</v>
      </c>
      <c r="P181" s="8" t="s">
        <v>197</v>
      </c>
      <c r="Q181" s="8" t="s">
        <v>197</v>
      </c>
      <c r="R181" s="8" t="s">
        <v>196</v>
      </c>
      <c r="S181" s="8" t="s">
        <v>195</v>
      </c>
      <c r="T181" s="8" t="s">
        <v>195</v>
      </c>
      <c r="U181" s="8" t="s">
        <v>195</v>
      </c>
      <c r="V181" s="8" t="s">
        <v>197</v>
      </c>
      <c r="W181" s="8" t="s">
        <v>195</v>
      </c>
      <c r="X181" s="8" t="s">
        <v>195</v>
      </c>
      <c r="Y181" s="8" t="s">
        <v>442</v>
      </c>
      <c r="Z181" s="8" t="s">
        <v>440</v>
      </c>
      <c r="AA181" s="8" t="s">
        <v>195</v>
      </c>
      <c r="AB181" s="8" t="s">
        <v>194</v>
      </c>
      <c r="AC181" s="8" t="s">
        <v>195</v>
      </c>
      <c r="AD181" s="8" t="s">
        <v>447</v>
      </c>
      <c r="AE181" s="8" t="s">
        <v>195</v>
      </c>
      <c r="AF181" s="8" t="s">
        <v>196</v>
      </c>
      <c r="AG181" s="8" t="s">
        <v>442</v>
      </c>
      <c r="AH181" s="8" t="s">
        <v>440</v>
      </c>
      <c r="AI181" s="8" t="s">
        <v>450</v>
      </c>
      <c r="AJ181" s="8" t="s">
        <v>441</v>
      </c>
      <c r="AK181" s="8" t="s">
        <v>443</v>
      </c>
      <c r="AL181" s="8" t="s">
        <v>197</v>
      </c>
      <c r="AM181" s="8" t="s">
        <v>442</v>
      </c>
      <c r="AN181" s="8" t="s">
        <v>447</v>
      </c>
      <c r="AO181" s="8" t="s">
        <v>440</v>
      </c>
      <c r="AP181" s="8" t="s">
        <v>447</v>
      </c>
      <c r="AQ181" s="8" t="s">
        <v>440</v>
      </c>
      <c r="AR181" s="8" t="s">
        <v>450</v>
      </c>
      <c r="AS181" s="8" t="s">
        <v>447</v>
      </c>
      <c r="AT181" s="8" t="s">
        <v>194</v>
      </c>
      <c r="AU181" s="8" t="s">
        <v>443</v>
      </c>
      <c r="AV181" s="8" t="s">
        <v>195</v>
      </c>
      <c r="AW181" s="8" t="s">
        <v>442</v>
      </c>
      <c r="AX181" s="8" t="s">
        <v>195</v>
      </c>
      <c r="AY181" s="8" t="s">
        <v>443</v>
      </c>
      <c r="AZ181" s="8" t="s">
        <v>440</v>
      </c>
      <c r="BA181" s="8" t="s">
        <v>443</v>
      </c>
      <c r="BB181" s="8" t="s">
        <v>195</v>
      </c>
    </row>
    <row r="182" spans="1:54" x14ac:dyDescent="0.25">
      <c r="A182" s="5" t="s">
        <v>164</v>
      </c>
      <c r="B182" s="8" t="s">
        <v>195</v>
      </c>
      <c r="C182" s="8" t="s">
        <v>195</v>
      </c>
      <c r="D182" s="8" t="s">
        <v>196</v>
      </c>
      <c r="E182" s="8" t="s">
        <v>196</v>
      </c>
      <c r="F182" s="8" t="s">
        <v>195</v>
      </c>
      <c r="G182" s="8" t="s">
        <v>195</v>
      </c>
      <c r="H182" s="8" t="s">
        <v>195</v>
      </c>
      <c r="I182" s="8" t="s">
        <v>196</v>
      </c>
      <c r="J182" s="8" t="s">
        <v>194</v>
      </c>
      <c r="K182" s="8" t="s">
        <v>197</v>
      </c>
      <c r="L182" s="8" t="s">
        <v>195</v>
      </c>
      <c r="M182" s="8" t="s">
        <v>197</v>
      </c>
      <c r="N182" s="8" t="s">
        <v>195</v>
      </c>
      <c r="O182" s="8" t="s">
        <v>195</v>
      </c>
      <c r="P182" s="8" t="s">
        <v>197</v>
      </c>
      <c r="Q182" s="8" t="s">
        <v>194</v>
      </c>
      <c r="R182" s="8" t="s">
        <v>195</v>
      </c>
      <c r="S182" s="8" t="s">
        <v>194</v>
      </c>
      <c r="T182" s="8" t="s">
        <v>196</v>
      </c>
      <c r="U182" s="8" t="s">
        <v>194</v>
      </c>
      <c r="V182" s="8" t="s">
        <v>197</v>
      </c>
      <c r="W182" s="8" t="s">
        <v>195</v>
      </c>
      <c r="X182" s="8" t="s">
        <v>195</v>
      </c>
      <c r="Y182" s="8" t="s">
        <v>440</v>
      </c>
      <c r="Z182" s="8" t="s">
        <v>194</v>
      </c>
      <c r="AA182" s="8" t="s">
        <v>195</v>
      </c>
      <c r="AB182" s="8" t="s">
        <v>197</v>
      </c>
      <c r="AC182" s="8" t="s">
        <v>195</v>
      </c>
      <c r="AD182" s="8" t="s">
        <v>446</v>
      </c>
      <c r="AE182" s="8" t="s">
        <v>195</v>
      </c>
      <c r="AF182" s="8" t="s">
        <v>195</v>
      </c>
      <c r="AG182" s="8" t="s">
        <v>441</v>
      </c>
      <c r="AH182" s="8" t="s">
        <v>441</v>
      </c>
      <c r="AI182" s="8" t="s">
        <v>446</v>
      </c>
      <c r="AJ182" s="8" t="s">
        <v>441</v>
      </c>
      <c r="AK182" s="8" t="s">
        <v>196</v>
      </c>
      <c r="AL182" s="8" t="s">
        <v>196</v>
      </c>
      <c r="AM182" s="8" t="s">
        <v>442</v>
      </c>
      <c r="AN182" s="8" t="s">
        <v>447</v>
      </c>
      <c r="AO182" s="8" t="s">
        <v>440</v>
      </c>
      <c r="AP182" s="8" t="s">
        <v>447</v>
      </c>
      <c r="AQ182" s="8" t="s">
        <v>440</v>
      </c>
      <c r="AR182" s="8" t="s">
        <v>450</v>
      </c>
      <c r="AS182" s="8" t="s">
        <v>446</v>
      </c>
      <c r="AT182" s="8" t="s">
        <v>195</v>
      </c>
      <c r="AU182" s="8" t="s">
        <v>440</v>
      </c>
      <c r="AV182" s="8" t="s">
        <v>195</v>
      </c>
      <c r="AW182" s="8" t="s">
        <v>442</v>
      </c>
      <c r="AX182" s="8" t="s">
        <v>197</v>
      </c>
      <c r="AY182" s="8" t="s">
        <v>440</v>
      </c>
      <c r="AZ182" s="8" t="s">
        <v>442</v>
      </c>
      <c r="BA182" s="8" t="s">
        <v>443</v>
      </c>
      <c r="BB182" s="8" t="s">
        <v>195</v>
      </c>
    </row>
    <row r="183" spans="1:54" x14ac:dyDescent="0.25">
      <c r="A183" s="5" t="s">
        <v>165</v>
      </c>
      <c r="B183" s="8" t="s">
        <v>195</v>
      </c>
      <c r="C183" s="8" t="s">
        <v>195</v>
      </c>
      <c r="D183" s="8" t="s">
        <v>194</v>
      </c>
      <c r="E183" s="8" t="s">
        <v>195</v>
      </c>
      <c r="F183" s="8" t="s">
        <v>194</v>
      </c>
      <c r="G183" s="8" t="s">
        <v>195</v>
      </c>
      <c r="H183" s="8" t="s">
        <v>197</v>
      </c>
      <c r="I183" s="8" t="s">
        <v>195</v>
      </c>
      <c r="J183" s="8" t="s">
        <v>194</v>
      </c>
      <c r="K183" s="8" t="s">
        <v>197</v>
      </c>
      <c r="L183" s="8" t="s">
        <v>195</v>
      </c>
      <c r="M183" s="8" t="s">
        <v>194</v>
      </c>
      <c r="N183" s="8" t="s">
        <v>195</v>
      </c>
      <c r="O183" s="8" t="s">
        <v>194</v>
      </c>
      <c r="P183" s="8" t="s">
        <v>195</v>
      </c>
      <c r="Q183" s="8" t="s">
        <v>194</v>
      </c>
      <c r="R183" s="8" t="s">
        <v>195</v>
      </c>
      <c r="S183" s="8" t="s">
        <v>195</v>
      </c>
      <c r="T183" s="8" t="s">
        <v>195</v>
      </c>
      <c r="U183" s="8" t="s">
        <v>194</v>
      </c>
      <c r="V183" s="8" t="s">
        <v>194</v>
      </c>
      <c r="W183" s="8" t="s">
        <v>194</v>
      </c>
      <c r="X183" s="8" t="s">
        <v>195</v>
      </c>
      <c r="Y183" s="8" t="s">
        <v>443</v>
      </c>
      <c r="Z183" s="8" t="s">
        <v>440</v>
      </c>
      <c r="AA183" s="8" t="s">
        <v>194</v>
      </c>
      <c r="AB183" s="8" t="s">
        <v>194</v>
      </c>
      <c r="AC183" s="8" t="s">
        <v>196</v>
      </c>
      <c r="AD183" s="8" t="s">
        <v>196</v>
      </c>
      <c r="AE183" s="8" t="s">
        <v>194</v>
      </c>
      <c r="AF183" s="8" t="s">
        <v>195</v>
      </c>
      <c r="AG183" s="8" t="s">
        <v>443</v>
      </c>
      <c r="AH183" s="8" t="s">
        <v>443</v>
      </c>
      <c r="AI183" s="8" t="s">
        <v>450</v>
      </c>
      <c r="AJ183" s="8" t="s">
        <v>443</v>
      </c>
      <c r="AK183" s="8" t="s">
        <v>443</v>
      </c>
      <c r="AL183" s="8" t="s">
        <v>194</v>
      </c>
      <c r="AM183" s="8" t="s">
        <v>440</v>
      </c>
      <c r="AN183" s="8" t="s">
        <v>450</v>
      </c>
      <c r="AO183" s="8" t="s">
        <v>443</v>
      </c>
      <c r="AP183" s="8" t="s">
        <v>447</v>
      </c>
      <c r="AQ183" s="8" t="s">
        <v>440</v>
      </c>
      <c r="AR183" s="8" t="s">
        <v>452</v>
      </c>
      <c r="AS183" s="8" t="s">
        <v>447</v>
      </c>
      <c r="AT183" s="8" t="s">
        <v>195</v>
      </c>
      <c r="AU183" s="8" t="s">
        <v>441</v>
      </c>
      <c r="AV183" s="8" t="s">
        <v>194</v>
      </c>
      <c r="AW183" s="8" t="s">
        <v>440</v>
      </c>
      <c r="AX183" s="8" t="s">
        <v>195</v>
      </c>
      <c r="AY183" s="8" t="s">
        <v>443</v>
      </c>
      <c r="AZ183" s="8" t="s">
        <v>442</v>
      </c>
      <c r="BA183" s="8" t="s">
        <v>442</v>
      </c>
      <c r="BB183" s="8" t="s">
        <v>194</v>
      </c>
    </row>
    <row r="184" spans="1:54" x14ac:dyDescent="0.25">
      <c r="A184" s="5" t="s">
        <v>166</v>
      </c>
      <c r="B184" s="8" t="s">
        <v>195</v>
      </c>
      <c r="C184" s="8" t="s">
        <v>195</v>
      </c>
      <c r="D184" s="8" t="s">
        <v>196</v>
      </c>
      <c r="E184" s="8" t="s">
        <v>197</v>
      </c>
      <c r="F184" s="8" t="s">
        <v>196</v>
      </c>
      <c r="G184" s="8" t="s">
        <v>194</v>
      </c>
      <c r="H184" s="8" t="s">
        <v>196</v>
      </c>
      <c r="I184" s="8" t="s">
        <v>197</v>
      </c>
      <c r="J184" s="8" t="s">
        <v>195</v>
      </c>
      <c r="K184" s="8" t="s">
        <v>197</v>
      </c>
      <c r="L184" s="8" t="s">
        <v>194</v>
      </c>
      <c r="M184" s="8" t="s">
        <v>195</v>
      </c>
      <c r="N184" s="8" t="s">
        <v>195</v>
      </c>
      <c r="O184" s="8" t="s">
        <v>195</v>
      </c>
      <c r="P184" s="8" t="s">
        <v>194</v>
      </c>
      <c r="Q184" s="8" t="s">
        <v>195</v>
      </c>
      <c r="R184" s="8" t="s">
        <v>195</v>
      </c>
      <c r="S184" s="8" t="s">
        <v>194</v>
      </c>
      <c r="T184" s="8" t="s">
        <v>195</v>
      </c>
      <c r="U184" s="8" t="s">
        <v>194</v>
      </c>
      <c r="V184" s="8" t="s">
        <v>195</v>
      </c>
      <c r="W184" s="8" t="s">
        <v>195</v>
      </c>
      <c r="X184" s="8" t="s">
        <v>195</v>
      </c>
      <c r="Y184" s="8" t="s">
        <v>442</v>
      </c>
      <c r="Z184" s="8" t="s">
        <v>194</v>
      </c>
      <c r="AA184" s="8" t="s">
        <v>195</v>
      </c>
      <c r="AB184" s="8" t="s">
        <v>195</v>
      </c>
      <c r="AC184" s="8" t="s">
        <v>195</v>
      </c>
      <c r="AD184" s="8" t="s">
        <v>197</v>
      </c>
      <c r="AE184" s="8" t="s">
        <v>196</v>
      </c>
      <c r="AF184" s="8" t="s">
        <v>195</v>
      </c>
      <c r="AG184" s="8" t="s">
        <v>442</v>
      </c>
      <c r="AH184" s="8" t="s">
        <v>443</v>
      </c>
      <c r="AI184" s="8" t="s">
        <v>450</v>
      </c>
      <c r="AJ184" s="8" t="s">
        <v>440</v>
      </c>
      <c r="AK184" s="8" t="s">
        <v>441</v>
      </c>
      <c r="AL184" s="8" t="s">
        <v>195</v>
      </c>
      <c r="AM184" s="8" t="s">
        <v>440</v>
      </c>
      <c r="AN184" s="8" t="s">
        <v>446</v>
      </c>
      <c r="AO184" s="8" t="s">
        <v>440</v>
      </c>
      <c r="AP184" s="8" t="s">
        <v>452</v>
      </c>
      <c r="AQ184" s="8" t="s">
        <v>440</v>
      </c>
      <c r="AR184" s="8" t="s">
        <v>447</v>
      </c>
      <c r="AS184" s="8" t="s">
        <v>447</v>
      </c>
      <c r="AT184" s="8" t="s">
        <v>446</v>
      </c>
      <c r="AU184" s="8" t="s">
        <v>440</v>
      </c>
      <c r="AV184" s="8" t="s">
        <v>195</v>
      </c>
      <c r="AW184" s="8" t="s">
        <v>440</v>
      </c>
      <c r="AX184" s="8" t="s">
        <v>194</v>
      </c>
      <c r="AY184" s="8" t="s">
        <v>440</v>
      </c>
      <c r="AZ184" s="8" t="s">
        <v>442</v>
      </c>
      <c r="BA184" s="8" t="s">
        <v>443</v>
      </c>
      <c r="BB184" s="8" t="s">
        <v>195</v>
      </c>
    </row>
    <row r="185" spans="1:54" x14ac:dyDescent="0.25">
      <c r="A185" s="5" t="s">
        <v>167</v>
      </c>
      <c r="B185" s="8" t="s">
        <v>194</v>
      </c>
      <c r="C185" s="8" t="s">
        <v>195</v>
      </c>
      <c r="D185" s="8" t="s">
        <v>194</v>
      </c>
      <c r="E185" s="8" t="s">
        <v>194</v>
      </c>
      <c r="F185" s="8" t="s">
        <v>196</v>
      </c>
      <c r="G185" s="8" t="s">
        <v>195</v>
      </c>
      <c r="H185" s="8" t="s">
        <v>196</v>
      </c>
      <c r="I185" s="8" t="s">
        <v>197</v>
      </c>
      <c r="J185" s="8" t="s">
        <v>194</v>
      </c>
      <c r="K185" s="8" t="s">
        <v>195</v>
      </c>
      <c r="L185" s="8" t="s">
        <v>195</v>
      </c>
      <c r="M185" s="8" t="s">
        <v>195</v>
      </c>
      <c r="N185" s="8" t="s">
        <v>194</v>
      </c>
      <c r="O185" s="8" t="s">
        <v>196</v>
      </c>
      <c r="P185" s="8" t="s">
        <v>194</v>
      </c>
      <c r="Q185" s="8" t="s">
        <v>195</v>
      </c>
      <c r="R185" s="8" t="s">
        <v>195</v>
      </c>
      <c r="S185" s="8" t="s">
        <v>194</v>
      </c>
      <c r="T185" s="8" t="s">
        <v>194</v>
      </c>
      <c r="U185" s="8" t="s">
        <v>194</v>
      </c>
      <c r="V185" s="8" t="s">
        <v>196</v>
      </c>
      <c r="W185" s="8" t="s">
        <v>194</v>
      </c>
      <c r="X185" s="8" t="s">
        <v>195</v>
      </c>
      <c r="Y185" s="8" t="s">
        <v>440</v>
      </c>
      <c r="Z185" s="8" t="s">
        <v>441</v>
      </c>
      <c r="AA185" s="8" t="s">
        <v>194</v>
      </c>
      <c r="AB185" s="8" t="s">
        <v>195</v>
      </c>
      <c r="AC185" s="8" t="s">
        <v>194</v>
      </c>
      <c r="AD185" s="8" t="s">
        <v>447</v>
      </c>
      <c r="AE185" s="8" t="s">
        <v>194</v>
      </c>
      <c r="AF185" s="8" t="s">
        <v>194</v>
      </c>
      <c r="AG185" s="8" t="s">
        <v>442</v>
      </c>
      <c r="AH185" s="8" t="s">
        <v>441</v>
      </c>
      <c r="AI185" s="8" t="s">
        <v>450</v>
      </c>
      <c r="AJ185" s="8" t="s">
        <v>441</v>
      </c>
      <c r="AK185" s="8" t="s">
        <v>443</v>
      </c>
      <c r="AL185" s="8" t="s">
        <v>196</v>
      </c>
      <c r="AM185" s="8" t="s">
        <v>442</v>
      </c>
      <c r="AN185" s="8" t="s">
        <v>446</v>
      </c>
      <c r="AO185" s="8" t="s">
        <v>440</v>
      </c>
      <c r="AP185" s="8" t="s">
        <v>447</v>
      </c>
      <c r="AQ185" s="8" t="s">
        <v>440</v>
      </c>
      <c r="AR185" s="8" t="s">
        <v>447</v>
      </c>
      <c r="AS185" s="8" t="s">
        <v>447</v>
      </c>
      <c r="AT185" s="8" t="s">
        <v>446</v>
      </c>
      <c r="AU185" s="8" t="s">
        <v>196</v>
      </c>
      <c r="AV185" s="8" t="s">
        <v>194</v>
      </c>
      <c r="AW185" s="8" t="s">
        <v>443</v>
      </c>
      <c r="AX185" s="8" t="s">
        <v>195</v>
      </c>
      <c r="AY185" s="8" t="s">
        <v>443</v>
      </c>
      <c r="AZ185" s="8" t="s">
        <v>443</v>
      </c>
      <c r="BA185" s="8" t="s">
        <v>443</v>
      </c>
      <c r="BB185" s="8" t="s">
        <v>194</v>
      </c>
    </row>
    <row r="186" spans="1:54" x14ac:dyDescent="0.25">
      <c r="A186" s="5" t="s">
        <v>168</v>
      </c>
      <c r="B186" s="8" t="s">
        <v>195</v>
      </c>
      <c r="C186" s="8" t="s">
        <v>195</v>
      </c>
      <c r="D186" s="8" t="s">
        <v>195</v>
      </c>
      <c r="E186" s="8" t="s">
        <v>197</v>
      </c>
      <c r="F186" s="8" t="s">
        <v>196</v>
      </c>
      <c r="G186" s="8" t="s">
        <v>195</v>
      </c>
      <c r="H186" s="8" t="s">
        <v>196</v>
      </c>
      <c r="I186" s="8" t="s">
        <v>194</v>
      </c>
      <c r="J186" s="8" t="s">
        <v>194</v>
      </c>
      <c r="K186" s="8" t="s">
        <v>195</v>
      </c>
      <c r="L186" s="8" t="s">
        <v>195</v>
      </c>
      <c r="M186" s="8" t="s">
        <v>194</v>
      </c>
      <c r="N186" s="8" t="s">
        <v>197</v>
      </c>
      <c r="O186" s="8" t="s">
        <v>194</v>
      </c>
      <c r="P186" s="8" t="s">
        <v>194</v>
      </c>
      <c r="Q186" s="8" t="s">
        <v>194</v>
      </c>
      <c r="R186" s="8" t="s">
        <v>197</v>
      </c>
      <c r="S186" s="8" t="s">
        <v>195</v>
      </c>
      <c r="T186" s="8" t="s">
        <v>195</v>
      </c>
      <c r="U186" s="8" t="s">
        <v>195</v>
      </c>
      <c r="V186" s="8" t="s">
        <v>195</v>
      </c>
      <c r="W186" s="8" t="s">
        <v>195</v>
      </c>
      <c r="X186" s="8" t="s">
        <v>195</v>
      </c>
      <c r="Y186" s="8" t="s">
        <v>197</v>
      </c>
      <c r="Z186" s="8" t="s">
        <v>194</v>
      </c>
      <c r="AA186" s="8" t="s">
        <v>196</v>
      </c>
      <c r="AB186" s="8" t="s">
        <v>195</v>
      </c>
      <c r="AC186" s="8" t="s">
        <v>195</v>
      </c>
      <c r="AD186" s="8" t="s">
        <v>446</v>
      </c>
      <c r="AE186" s="8" t="s">
        <v>197</v>
      </c>
      <c r="AF186" s="8" t="s">
        <v>195</v>
      </c>
      <c r="AG186" s="8" t="s">
        <v>443</v>
      </c>
      <c r="AH186" s="8" t="s">
        <v>440</v>
      </c>
      <c r="AI186" s="8" t="s">
        <v>447</v>
      </c>
      <c r="AJ186" s="8" t="s">
        <v>440</v>
      </c>
      <c r="AK186" s="8" t="s">
        <v>441</v>
      </c>
      <c r="AL186" s="8" t="s">
        <v>197</v>
      </c>
      <c r="AM186" s="8" t="s">
        <v>443</v>
      </c>
      <c r="AN186" s="8" t="s">
        <v>447</v>
      </c>
      <c r="AO186" s="8" t="s">
        <v>197</v>
      </c>
      <c r="AP186" s="8" t="s">
        <v>452</v>
      </c>
      <c r="AQ186" s="8" t="s">
        <v>441</v>
      </c>
      <c r="AR186" s="8" t="s">
        <v>447</v>
      </c>
      <c r="AS186" s="8" t="s">
        <v>450</v>
      </c>
      <c r="AT186" s="8" t="s">
        <v>446</v>
      </c>
      <c r="AU186" s="8" t="s">
        <v>443</v>
      </c>
      <c r="AV186" s="8" t="s">
        <v>195</v>
      </c>
      <c r="AW186" s="8" t="s">
        <v>442</v>
      </c>
      <c r="AX186" s="8" t="s">
        <v>194</v>
      </c>
      <c r="AY186" s="8" t="s">
        <v>443</v>
      </c>
      <c r="AZ186" s="8" t="s">
        <v>440</v>
      </c>
      <c r="BA186" s="8" t="s">
        <v>443</v>
      </c>
      <c r="BB186" s="8" t="s">
        <v>194</v>
      </c>
    </row>
    <row r="187" spans="1:54" x14ac:dyDescent="0.25">
      <c r="A187" s="5" t="s">
        <v>169</v>
      </c>
      <c r="B187" s="8" t="s">
        <v>195</v>
      </c>
      <c r="C187" s="8" t="s">
        <v>196</v>
      </c>
      <c r="D187" s="8" t="s">
        <v>194</v>
      </c>
      <c r="E187" s="8" t="s">
        <v>197</v>
      </c>
      <c r="F187" s="8" t="s">
        <v>194</v>
      </c>
      <c r="G187" s="8" t="s">
        <v>194</v>
      </c>
      <c r="H187" s="8" t="s">
        <v>194</v>
      </c>
      <c r="I187" s="8" t="s">
        <v>195</v>
      </c>
      <c r="J187" s="8" t="s">
        <v>194</v>
      </c>
      <c r="K187" s="8" t="s">
        <v>197</v>
      </c>
      <c r="L187" s="8" t="s">
        <v>194</v>
      </c>
      <c r="M187" s="8" t="s">
        <v>197</v>
      </c>
      <c r="N187" s="8" t="s">
        <v>194</v>
      </c>
      <c r="O187" s="8" t="s">
        <v>195</v>
      </c>
      <c r="P187" s="8" t="s">
        <v>196</v>
      </c>
      <c r="Q187" s="8" t="s">
        <v>196</v>
      </c>
      <c r="R187" s="8" t="s">
        <v>195</v>
      </c>
      <c r="S187" s="8" t="s">
        <v>194</v>
      </c>
      <c r="T187" s="8" t="s">
        <v>197</v>
      </c>
      <c r="U187" s="8" t="s">
        <v>194</v>
      </c>
      <c r="V187" s="8" t="s">
        <v>194</v>
      </c>
      <c r="W187" s="8" t="s">
        <v>194</v>
      </c>
      <c r="X187" s="8" t="s">
        <v>440</v>
      </c>
      <c r="Y187" s="8" t="s">
        <v>440</v>
      </c>
      <c r="Z187" s="8" t="s">
        <v>442</v>
      </c>
      <c r="AA187" s="8" t="s">
        <v>195</v>
      </c>
      <c r="AB187" s="8" t="s">
        <v>197</v>
      </c>
      <c r="AC187" s="8" t="s">
        <v>194</v>
      </c>
      <c r="AD187" s="8" t="s">
        <v>446</v>
      </c>
      <c r="AE187" s="8" t="s">
        <v>197</v>
      </c>
      <c r="AF187" s="8" t="s">
        <v>195</v>
      </c>
      <c r="AG187" s="8" t="s">
        <v>440</v>
      </c>
      <c r="AH187" s="8" t="s">
        <v>440</v>
      </c>
      <c r="AI187" s="8" t="s">
        <v>447</v>
      </c>
      <c r="AJ187" s="8" t="s">
        <v>440</v>
      </c>
      <c r="AK187" s="8" t="s">
        <v>440</v>
      </c>
      <c r="AL187" s="8" t="s">
        <v>194</v>
      </c>
      <c r="AM187" s="8" t="s">
        <v>442</v>
      </c>
      <c r="AN187" s="8" t="s">
        <v>450</v>
      </c>
      <c r="AO187" s="8" t="s">
        <v>443</v>
      </c>
      <c r="AP187" s="8" t="s">
        <v>450</v>
      </c>
      <c r="AQ187" s="8" t="s">
        <v>440</v>
      </c>
      <c r="AR187" s="8" t="s">
        <v>447</v>
      </c>
      <c r="AS187" s="8" t="s">
        <v>447</v>
      </c>
      <c r="AT187" s="8" t="s">
        <v>452</v>
      </c>
      <c r="AU187" s="8" t="s">
        <v>440</v>
      </c>
      <c r="AV187" s="8" t="s">
        <v>195</v>
      </c>
      <c r="AW187" s="8" t="s">
        <v>440</v>
      </c>
      <c r="AX187" s="8" t="s">
        <v>195</v>
      </c>
      <c r="AY187" s="8" t="s">
        <v>440</v>
      </c>
      <c r="AZ187" s="8" t="s">
        <v>443</v>
      </c>
      <c r="BA187" s="8" t="s">
        <v>443</v>
      </c>
      <c r="BB187" s="8" t="s">
        <v>197</v>
      </c>
    </row>
    <row r="188" spans="1:54" x14ac:dyDescent="0.25">
      <c r="A188" s="5" t="s">
        <v>170</v>
      </c>
      <c r="B188" s="8" t="s">
        <v>195</v>
      </c>
      <c r="C188" s="8" t="s">
        <v>195</v>
      </c>
      <c r="D188" s="8" t="s">
        <v>195</v>
      </c>
      <c r="E188" s="8" t="s">
        <v>194</v>
      </c>
      <c r="F188" s="8" t="s">
        <v>195</v>
      </c>
      <c r="G188" s="8" t="s">
        <v>195</v>
      </c>
      <c r="H188" s="8" t="s">
        <v>194</v>
      </c>
      <c r="I188" s="8" t="s">
        <v>194</v>
      </c>
      <c r="J188" s="8" t="s">
        <v>194</v>
      </c>
      <c r="K188" s="8" t="s">
        <v>197</v>
      </c>
      <c r="L188" s="8" t="s">
        <v>195</v>
      </c>
      <c r="M188" s="8" t="s">
        <v>197</v>
      </c>
      <c r="N188" s="8" t="s">
        <v>195</v>
      </c>
      <c r="O188" s="8" t="s">
        <v>194</v>
      </c>
      <c r="P188" s="8" t="s">
        <v>196</v>
      </c>
      <c r="Q188" s="8" t="s">
        <v>196</v>
      </c>
      <c r="R188" s="8" t="s">
        <v>195</v>
      </c>
      <c r="S188" s="8" t="s">
        <v>195</v>
      </c>
      <c r="T188" s="8" t="s">
        <v>196</v>
      </c>
      <c r="U188" s="8" t="s">
        <v>194</v>
      </c>
      <c r="V188" s="8" t="s">
        <v>197</v>
      </c>
      <c r="W188" s="8" t="s">
        <v>195</v>
      </c>
      <c r="X188" s="8" t="s">
        <v>440</v>
      </c>
      <c r="Y188" s="8" t="s">
        <v>442</v>
      </c>
      <c r="Z188" s="8" t="s">
        <v>440</v>
      </c>
      <c r="AA188" s="8" t="s">
        <v>195</v>
      </c>
      <c r="AB188" s="8" t="s">
        <v>197</v>
      </c>
      <c r="AC188" s="8" t="s">
        <v>195</v>
      </c>
      <c r="AD188" s="8" t="s">
        <v>446</v>
      </c>
      <c r="AE188" s="8" t="s">
        <v>195</v>
      </c>
      <c r="AF188" s="8" t="s">
        <v>196</v>
      </c>
      <c r="AG188" s="8" t="s">
        <v>440</v>
      </c>
      <c r="AH188" s="8" t="s">
        <v>443</v>
      </c>
      <c r="AI188" s="8" t="s">
        <v>446</v>
      </c>
      <c r="AJ188" s="8" t="s">
        <v>443</v>
      </c>
      <c r="AK188" s="8" t="s">
        <v>443</v>
      </c>
      <c r="AL188" s="8" t="s">
        <v>194</v>
      </c>
      <c r="AM188" s="8" t="s">
        <v>442</v>
      </c>
      <c r="AN188" s="8" t="s">
        <v>447</v>
      </c>
      <c r="AO188" s="8" t="s">
        <v>440</v>
      </c>
      <c r="AP188" s="8" t="s">
        <v>446</v>
      </c>
      <c r="AQ188" s="8" t="s">
        <v>440</v>
      </c>
      <c r="AR188" s="8" t="s">
        <v>450</v>
      </c>
      <c r="AS188" s="8" t="s">
        <v>446</v>
      </c>
      <c r="AT188" s="8" t="s">
        <v>447</v>
      </c>
      <c r="AU188" s="8" t="s">
        <v>440</v>
      </c>
      <c r="AV188" s="8" t="s">
        <v>194</v>
      </c>
      <c r="AW188" s="8" t="s">
        <v>443</v>
      </c>
      <c r="AX188" s="8" t="s">
        <v>197</v>
      </c>
      <c r="AY188" s="8" t="s">
        <v>443</v>
      </c>
      <c r="AZ188" s="8" t="s">
        <v>443</v>
      </c>
      <c r="BA188" s="8" t="s">
        <v>442</v>
      </c>
      <c r="BB188" s="8" t="s">
        <v>194</v>
      </c>
    </row>
    <row r="189" spans="1:54" x14ac:dyDescent="0.25">
      <c r="A189" s="5" t="s">
        <v>171</v>
      </c>
      <c r="B189" s="8" t="s">
        <v>195</v>
      </c>
      <c r="C189" s="8" t="s">
        <v>195</v>
      </c>
      <c r="D189" s="8" t="s">
        <v>194</v>
      </c>
      <c r="E189" s="8" t="s">
        <v>195</v>
      </c>
      <c r="F189" s="8" t="s">
        <v>195</v>
      </c>
      <c r="G189" s="8" t="s">
        <v>194</v>
      </c>
      <c r="H189" s="8" t="s">
        <v>194</v>
      </c>
      <c r="I189" s="8" t="s">
        <v>196</v>
      </c>
      <c r="J189" s="8" t="s">
        <v>194</v>
      </c>
      <c r="K189" s="8" t="s">
        <v>197</v>
      </c>
      <c r="L189" s="8" t="s">
        <v>194</v>
      </c>
      <c r="M189" s="8" t="s">
        <v>195</v>
      </c>
      <c r="N189" s="8" t="s">
        <v>194</v>
      </c>
      <c r="O189" s="8" t="s">
        <v>195</v>
      </c>
      <c r="P189" s="8" t="s">
        <v>194</v>
      </c>
      <c r="Q189" s="8" t="s">
        <v>194</v>
      </c>
      <c r="R189" s="8" t="s">
        <v>195</v>
      </c>
      <c r="S189" s="8" t="s">
        <v>194</v>
      </c>
      <c r="T189" s="8" t="s">
        <v>197</v>
      </c>
      <c r="U189" s="8" t="s">
        <v>195</v>
      </c>
      <c r="V189" s="8" t="s">
        <v>196</v>
      </c>
      <c r="W189" s="8" t="s">
        <v>195</v>
      </c>
      <c r="X189" s="8" t="s">
        <v>440</v>
      </c>
      <c r="Y189" s="8" t="s">
        <v>443</v>
      </c>
      <c r="Z189" s="8" t="s">
        <v>194</v>
      </c>
      <c r="AA189" s="8" t="s">
        <v>195</v>
      </c>
      <c r="AB189" s="8" t="s">
        <v>196</v>
      </c>
      <c r="AC189" s="8" t="s">
        <v>195</v>
      </c>
      <c r="AD189" s="8" t="s">
        <v>446</v>
      </c>
      <c r="AE189" s="8" t="s">
        <v>194</v>
      </c>
      <c r="AF189" s="8" t="s">
        <v>195</v>
      </c>
      <c r="AG189" s="8" t="s">
        <v>443</v>
      </c>
      <c r="AH189" s="8" t="s">
        <v>443</v>
      </c>
      <c r="AI189" s="8" t="s">
        <v>447</v>
      </c>
      <c r="AJ189" s="8" t="s">
        <v>443</v>
      </c>
      <c r="AK189" s="8" t="s">
        <v>443</v>
      </c>
      <c r="AL189" s="8" t="s">
        <v>195</v>
      </c>
      <c r="AM189" s="8" t="s">
        <v>440</v>
      </c>
      <c r="AN189" s="8" t="s">
        <v>446</v>
      </c>
      <c r="AO189" s="8" t="s">
        <v>443</v>
      </c>
      <c r="AP189" s="8" t="s">
        <v>447</v>
      </c>
      <c r="AQ189" s="8" t="s">
        <v>440</v>
      </c>
      <c r="AR189" s="8" t="s">
        <v>452</v>
      </c>
      <c r="AS189" s="8" t="s">
        <v>447</v>
      </c>
      <c r="AT189" s="8" t="s">
        <v>447</v>
      </c>
      <c r="AU189" s="8" t="s">
        <v>440</v>
      </c>
      <c r="AV189" s="8" t="s">
        <v>194</v>
      </c>
      <c r="AW189" s="8" t="s">
        <v>440</v>
      </c>
      <c r="AX189" s="8" t="s">
        <v>197</v>
      </c>
      <c r="AY189" s="8" t="s">
        <v>443</v>
      </c>
      <c r="AZ189" s="8" t="s">
        <v>442</v>
      </c>
      <c r="BA189" s="8" t="s">
        <v>443</v>
      </c>
      <c r="BB189" s="8" t="s">
        <v>195</v>
      </c>
    </row>
    <row r="190" spans="1:54" x14ac:dyDescent="0.25">
      <c r="A190" s="5" t="s">
        <v>172</v>
      </c>
      <c r="B190" s="8" t="s">
        <v>195</v>
      </c>
      <c r="C190" s="8" t="s">
        <v>195</v>
      </c>
      <c r="D190" s="8" t="s">
        <v>194</v>
      </c>
      <c r="E190" s="8" t="s">
        <v>194</v>
      </c>
      <c r="F190" s="8" t="s">
        <v>196</v>
      </c>
      <c r="G190" s="8" t="s">
        <v>194</v>
      </c>
      <c r="H190" s="8" t="s">
        <v>194</v>
      </c>
      <c r="I190" s="8" t="s">
        <v>195</v>
      </c>
      <c r="J190" s="8" t="s">
        <v>194</v>
      </c>
      <c r="K190" s="8" t="s">
        <v>197</v>
      </c>
      <c r="L190" s="8" t="s">
        <v>195</v>
      </c>
      <c r="M190" s="8" t="s">
        <v>194</v>
      </c>
      <c r="N190" s="8" t="s">
        <v>194</v>
      </c>
      <c r="O190" s="8" t="s">
        <v>195</v>
      </c>
      <c r="P190" s="8" t="s">
        <v>195</v>
      </c>
      <c r="Q190" s="8" t="s">
        <v>196</v>
      </c>
      <c r="R190" s="8" t="s">
        <v>195</v>
      </c>
      <c r="S190" s="8" t="s">
        <v>194</v>
      </c>
      <c r="T190" s="8" t="s">
        <v>197</v>
      </c>
      <c r="U190" s="8" t="s">
        <v>195</v>
      </c>
      <c r="V190" s="8" t="s">
        <v>196</v>
      </c>
      <c r="W190" s="8" t="s">
        <v>195</v>
      </c>
      <c r="X190" s="8" t="s">
        <v>440</v>
      </c>
      <c r="Y190" s="8" t="s">
        <v>440</v>
      </c>
      <c r="Z190" s="8" t="s">
        <v>443</v>
      </c>
      <c r="AA190" s="8" t="s">
        <v>195</v>
      </c>
      <c r="AB190" s="8" t="s">
        <v>195</v>
      </c>
      <c r="AC190" s="8" t="s">
        <v>194</v>
      </c>
      <c r="AD190" s="8" t="s">
        <v>446</v>
      </c>
      <c r="AE190" s="8" t="s">
        <v>194</v>
      </c>
      <c r="AF190" s="8" t="s">
        <v>196</v>
      </c>
      <c r="AG190" s="8" t="s">
        <v>440</v>
      </c>
      <c r="AH190" s="8" t="s">
        <v>443</v>
      </c>
      <c r="AI190" s="8" t="s">
        <v>446</v>
      </c>
      <c r="AJ190" s="8" t="s">
        <v>440</v>
      </c>
      <c r="AK190" s="8" t="s">
        <v>440</v>
      </c>
      <c r="AL190" s="8" t="s">
        <v>194</v>
      </c>
      <c r="AM190" s="8" t="s">
        <v>442</v>
      </c>
      <c r="AN190" s="8" t="s">
        <v>447</v>
      </c>
      <c r="AO190" s="8" t="s">
        <v>443</v>
      </c>
      <c r="AP190" s="8" t="s">
        <v>447</v>
      </c>
      <c r="AQ190" s="8" t="s">
        <v>443</v>
      </c>
      <c r="AR190" s="8" t="s">
        <v>447</v>
      </c>
      <c r="AS190" s="8" t="s">
        <v>447</v>
      </c>
      <c r="AT190" s="8" t="s">
        <v>447</v>
      </c>
      <c r="AU190" s="8" t="s">
        <v>443</v>
      </c>
      <c r="AV190" s="8" t="s">
        <v>195</v>
      </c>
      <c r="AW190" s="8" t="s">
        <v>442</v>
      </c>
      <c r="AX190" s="8" t="s">
        <v>195</v>
      </c>
      <c r="AY190" s="8" t="s">
        <v>443</v>
      </c>
      <c r="AZ190" s="8" t="s">
        <v>442</v>
      </c>
      <c r="BA190" s="8" t="s">
        <v>440</v>
      </c>
      <c r="BB190" s="8" t="s">
        <v>195</v>
      </c>
    </row>
    <row r="191" spans="1:54" x14ac:dyDescent="0.25">
      <c r="A191" s="5" t="s">
        <v>173</v>
      </c>
      <c r="B191" s="8" t="s">
        <v>195</v>
      </c>
      <c r="C191" s="8" t="s">
        <v>195</v>
      </c>
      <c r="D191" s="8" t="s">
        <v>194</v>
      </c>
      <c r="E191" s="8" t="s">
        <v>197</v>
      </c>
      <c r="F191" s="8" t="s">
        <v>194</v>
      </c>
      <c r="G191" s="8" t="s">
        <v>195</v>
      </c>
      <c r="H191" s="8" t="s">
        <v>195</v>
      </c>
      <c r="I191" s="8" t="s">
        <v>194</v>
      </c>
      <c r="J191" s="8" t="s">
        <v>195</v>
      </c>
      <c r="K191" s="8" t="s">
        <v>197</v>
      </c>
      <c r="L191" s="8" t="s">
        <v>195</v>
      </c>
      <c r="M191" s="8" t="s">
        <v>197</v>
      </c>
      <c r="N191" s="8" t="s">
        <v>194</v>
      </c>
      <c r="O191" s="8" t="s">
        <v>195</v>
      </c>
      <c r="P191" s="8" t="s">
        <v>196</v>
      </c>
      <c r="Q191" s="8" t="s">
        <v>195</v>
      </c>
      <c r="R191" s="8" t="s">
        <v>195</v>
      </c>
      <c r="S191" s="8" t="s">
        <v>194</v>
      </c>
      <c r="T191" s="8" t="s">
        <v>197</v>
      </c>
      <c r="U191" s="8" t="s">
        <v>194</v>
      </c>
      <c r="V191" s="8" t="s">
        <v>194</v>
      </c>
      <c r="W191" s="8" t="s">
        <v>195</v>
      </c>
      <c r="X191" s="8" t="s">
        <v>440</v>
      </c>
      <c r="Y191" s="8" t="s">
        <v>442</v>
      </c>
      <c r="Z191" s="8" t="s">
        <v>443</v>
      </c>
      <c r="AA191" s="8" t="s">
        <v>195</v>
      </c>
      <c r="AB191" s="8" t="s">
        <v>195</v>
      </c>
      <c r="AC191" s="8" t="s">
        <v>195</v>
      </c>
      <c r="AD191" s="8" t="s">
        <v>446</v>
      </c>
      <c r="AE191" s="8" t="s">
        <v>195</v>
      </c>
      <c r="AF191" s="8" t="s">
        <v>195</v>
      </c>
      <c r="AG191" s="8" t="s">
        <v>443</v>
      </c>
      <c r="AH191" s="8" t="s">
        <v>440</v>
      </c>
      <c r="AI191" s="8" t="s">
        <v>447</v>
      </c>
      <c r="AJ191" s="8" t="s">
        <v>441</v>
      </c>
      <c r="AK191" s="8" t="s">
        <v>443</v>
      </c>
      <c r="AL191" s="8" t="s">
        <v>197</v>
      </c>
      <c r="AM191" s="8" t="s">
        <v>441</v>
      </c>
      <c r="AN191" s="8" t="s">
        <v>450</v>
      </c>
      <c r="AO191" s="8" t="s">
        <v>443</v>
      </c>
      <c r="AP191" s="8" t="s">
        <v>450</v>
      </c>
      <c r="AQ191" s="8" t="s">
        <v>440</v>
      </c>
      <c r="AR191" s="8" t="s">
        <v>447</v>
      </c>
      <c r="AS191" s="8" t="s">
        <v>447</v>
      </c>
      <c r="AT191" s="8" t="s">
        <v>453</v>
      </c>
      <c r="AU191" s="8" t="s">
        <v>440</v>
      </c>
      <c r="AV191" s="8" t="s">
        <v>195</v>
      </c>
      <c r="AW191" s="8" t="s">
        <v>440</v>
      </c>
      <c r="AX191" s="8" t="s">
        <v>195</v>
      </c>
      <c r="AY191" s="8" t="s">
        <v>443</v>
      </c>
      <c r="AZ191" s="8" t="s">
        <v>440</v>
      </c>
      <c r="BA191" s="8" t="s">
        <v>443</v>
      </c>
      <c r="BB191" s="8" t="s">
        <v>195</v>
      </c>
    </row>
    <row r="192" spans="1:54" x14ac:dyDescent="0.25">
      <c r="A192" s="5" t="s">
        <v>174</v>
      </c>
      <c r="B192" s="8" t="s">
        <v>195</v>
      </c>
      <c r="C192" s="8" t="s">
        <v>195</v>
      </c>
      <c r="D192" s="8" t="s">
        <v>195</v>
      </c>
      <c r="E192" s="8" t="s">
        <v>197</v>
      </c>
      <c r="F192" s="8" t="s">
        <v>195</v>
      </c>
      <c r="G192" s="8" t="s">
        <v>195</v>
      </c>
      <c r="H192" s="8" t="s">
        <v>195</v>
      </c>
      <c r="I192" s="8" t="s">
        <v>196</v>
      </c>
      <c r="J192" s="8" t="s">
        <v>194</v>
      </c>
      <c r="K192" s="8" t="s">
        <v>197</v>
      </c>
      <c r="L192" s="8" t="s">
        <v>195</v>
      </c>
      <c r="M192" s="8" t="s">
        <v>197</v>
      </c>
      <c r="N192" s="8" t="s">
        <v>194</v>
      </c>
      <c r="O192" s="8" t="s">
        <v>196</v>
      </c>
      <c r="P192" s="8" t="s">
        <v>197</v>
      </c>
      <c r="Q192" s="8" t="s">
        <v>194</v>
      </c>
      <c r="R192" s="8" t="s">
        <v>195</v>
      </c>
      <c r="S192" s="8" t="s">
        <v>195</v>
      </c>
      <c r="T192" s="8" t="s">
        <v>196</v>
      </c>
      <c r="U192" s="8" t="s">
        <v>194</v>
      </c>
      <c r="V192" s="8" t="s">
        <v>196</v>
      </c>
      <c r="W192" s="8" t="s">
        <v>195</v>
      </c>
      <c r="X192" s="8" t="s">
        <v>440</v>
      </c>
      <c r="Y192" s="8" t="s">
        <v>440</v>
      </c>
      <c r="Z192" s="8" t="s">
        <v>440</v>
      </c>
      <c r="AA192" s="8" t="s">
        <v>195</v>
      </c>
      <c r="AB192" s="8" t="s">
        <v>194</v>
      </c>
      <c r="AC192" s="8" t="s">
        <v>195</v>
      </c>
      <c r="AD192" s="8" t="s">
        <v>447</v>
      </c>
      <c r="AE192" s="8" t="s">
        <v>195</v>
      </c>
      <c r="AF192" s="8" t="s">
        <v>196</v>
      </c>
      <c r="AG192" s="8" t="s">
        <v>442</v>
      </c>
      <c r="AH192" s="8" t="s">
        <v>443</v>
      </c>
      <c r="AI192" s="8" t="s">
        <v>446</v>
      </c>
      <c r="AJ192" s="8" t="s">
        <v>441</v>
      </c>
      <c r="AK192" s="8" t="s">
        <v>440</v>
      </c>
      <c r="AL192" s="8" t="s">
        <v>195</v>
      </c>
      <c r="AM192" s="8" t="s">
        <v>441</v>
      </c>
      <c r="AN192" s="8" t="s">
        <v>446</v>
      </c>
      <c r="AO192" s="8" t="s">
        <v>442</v>
      </c>
      <c r="AP192" s="8" t="s">
        <v>450</v>
      </c>
      <c r="AQ192" s="8" t="s">
        <v>440</v>
      </c>
      <c r="AR192" s="8" t="s">
        <v>446</v>
      </c>
      <c r="AS192" s="8" t="s">
        <v>447</v>
      </c>
      <c r="AT192" s="8" t="s">
        <v>446</v>
      </c>
      <c r="AU192" s="8" t="s">
        <v>443</v>
      </c>
      <c r="AV192" s="8" t="s">
        <v>195</v>
      </c>
      <c r="AW192" s="8" t="s">
        <v>442</v>
      </c>
      <c r="AX192" s="8" t="s">
        <v>194</v>
      </c>
      <c r="AY192" s="8" t="s">
        <v>443</v>
      </c>
      <c r="AZ192" s="8" t="s">
        <v>440</v>
      </c>
      <c r="BA192" s="8" t="s">
        <v>443</v>
      </c>
      <c r="BB192" s="8" t="s">
        <v>196</v>
      </c>
    </row>
    <row r="193" spans="1:54" x14ac:dyDescent="0.25">
      <c r="A193" s="5" t="s">
        <v>175</v>
      </c>
      <c r="B193" s="8" t="s">
        <v>195</v>
      </c>
      <c r="C193" s="8" t="s">
        <v>195</v>
      </c>
      <c r="D193" s="8" t="s">
        <v>196</v>
      </c>
      <c r="E193" s="8" t="s">
        <v>196</v>
      </c>
      <c r="F193" s="8" t="s">
        <v>194</v>
      </c>
      <c r="G193" s="8" t="s">
        <v>195</v>
      </c>
      <c r="H193" s="8" t="s">
        <v>196</v>
      </c>
      <c r="I193" s="8" t="s">
        <v>194</v>
      </c>
      <c r="J193" s="8" t="s">
        <v>194</v>
      </c>
      <c r="K193" s="8" t="s">
        <v>197</v>
      </c>
      <c r="L193" s="8" t="s">
        <v>195</v>
      </c>
      <c r="M193" s="8" t="s">
        <v>197</v>
      </c>
      <c r="N193" s="8" t="s">
        <v>194</v>
      </c>
      <c r="O193" s="8" t="s">
        <v>197</v>
      </c>
      <c r="P193" s="8" t="s">
        <v>197</v>
      </c>
      <c r="Q193" s="8" t="s">
        <v>197</v>
      </c>
      <c r="R193" s="8" t="s">
        <v>195</v>
      </c>
      <c r="S193" s="8" t="s">
        <v>195</v>
      </c>
      <c r="T193" s="8" t="s">
        <v>197</v>
      </c>
      <c r="U193" s="8" t="s">
        <v>194</v>
      </c>
      <c r="V193" s="8" t="s">
        <v>197</v>
      </c>
      <c r="W193" s="8" t="s">
        <v>195</v>
      </c>
      <c r="X193" s="8" t="s">
        <v>441</v>
      </c>
      <c r="Y193" s="8" t="s">
        <v>442</v>
      </c>
      <c r="Z193" s="8" t="s">
        <v>440</v>
      </c>
      <c r="AA193" s="8" t="s">
        <v>195</v>
      </c>
      <c r="AB193" s="8" t="s">
        <v>195</v>
      </c>
      <c r="AC193" s="8" t="s">
        <v>195</v>
      </c>
      <c r="AD193" s="8" t="s">
        <v>446</v>
      </c>
      <c r="AE193" s="8" t="s">
        <v>197</v>
      </c>
      <c r="AF193" s="8" t="s">
        <v>197</v>
      </c>
      <c r="AG193" s="8" t="s">
        <v>441</v>
      </c>
      <c r="AH193" s="8" t="s">
        <v>443</v>
      </c>
      <c r="AI193" s="8" t="s">
        <v>446</v>
      </c>
      <c r="AJ193" s="8" t="s">
        <v>442</v>
      </c>
      <c r="AK193" s="8" t="s">
        <v>440</v>
      </c>
      <c r="AL193" s="8" t="s">
        <v>195</v>
      </c>
      <c r="AM193" s="8" t="s">
        <v>443</v>
      </c>
      <c r="AN193" s="8" t="s">
        <v>446</v>
      </c>
      <c r="AO193" s="8" t="s">
        <v>442</v>
      </c>
      <c r="AP193" s="8" t="s">
        <v>447</v>
      </c>
      <c r="AQ193" s="8" t="s">
        <v>440</v>
      </c>
      <c r="AR193" s="8" t="s">
        <v>450</v>
      </c>
      <c r="AS193" s="8" t="s">
        <v>446</v>
      </c>
      <c r="AT193" s="8" t="s">
        <v>447</v>
      </c>
      <c r="AU193" s="8" t="s">
        <v>441</v>
      </c>
      <c r="AV193" s="8" t="s">
        <v>195</v>
      </c>
      <c r="AW193" s="8" t="s">
        <v>443</v>
      </c>
      <c r="AX193" s="8" t="s">
        <v>197</v>
      </c>
      <c r="AY193" s="8" t="s">
        <v>442</v>
      </c>
      <c r="AZ193" s="8" t="s">
        <v>441</v>
      </c>
      <c r="BA193" s="8" t="s">
        <v>440</v>
      </c>
      <c r="BB193" s="8" t="s">
        <v>194</v>
      </c>
    </row>
    <row r="194" spans="1:54" x14ac:dyDescent="0.25">
      <c r="A194" s="5" t="s">
        <v>176</v>
      </c>
      <c r="B194" s="8" t="s">
        <v>195</v>
      </c>
      <c r="C194" s="8" t="s">
        <v>195</v>
      </c>
      <c r="D194" s="8" t="s">
        <v>194</v>
      </c>
      <c r="E194" s="8" t="s">
        <v>196</v>
      </c>
      <c r="F194" s="8" t="s">
        <v>197</v>
      </c>
      <c r="G194" s="8" t="s">
        <v>195</v>
      </c>
      <c r="H194" s="8" t="s">
        <v>195</v>
      </c>
      <c r="I194" s="8" t="s">
        <v>196</v>
      </c>
      <c r="J194" s="8" t="s">
        <v>194</v>
      </c>
      <c r="K194" s="8" t="s">
        <v>197</v>
      </c>
      <c r="L194" s="8" t="s">
        <v>195</v>
      </c>
      <c r="M194" s="8" t="s">
        <v>195</v>
      </c>
      <c r="N194" s="8" t="s">
        <v>195</v>
      </c>
      <c r="O194" s="8" t="s">
        <v>195</v>
      </c>
      <c r="P194" s="8" t="s">
        <v>195</v>
      </c>
      <c r="Q194" s="8" t="s">
        <v>197</v>
      </c>
      <c r="R194" s="8" t="s">
        <v>196</v>
      </c>
      <c r="S194" s="8" t="s">
        <v>195</v>
      </c>
      <c r="T194" s="8" t="s">
        <v>195</v>
      </c>
      <c r="U194" s="8" t="s">
        <v>195</v>
      </c>
      <c r="V194" s="8" t="s">
        <v>196</v>
      </c>
      <c r="W194" s="8" t="s">
        <v>197</v>
      </c>
      <c r="X194" s="8" t="s">
        <v>440</v>
      </c>
      <c r="Y194" s="8" t="s">
        <v>442</v>
      </c>
      <c r="Z194" s="8" t="s">
        <v>443</v>
      </c>
      <c r="AA194" s="8" t="s">
        <v>195</v>
      </c>
      <c r="AB194" s="8" t="s">
        <v>195</v>
      </c>
      <c r="AC194" s="8" t="s">
        <v>194</v>
      </c>
      <c r="AD194" s="8" t="s">
        <v>447</v>
      </c>
      <c r="AE194" s="8" t="s">
        <v>194</v>
      </c>
      <c r="AF194" s="8" t="s">
        <v>197</v>
      </c>
      <c r="AG194" s="8" t="s">
        <v>441</v>
      </c>
      <c r="AH194" s="8" t="s">
        <v>443</v>
      </c>
      <c r="AI194" s="8" t="s">
        <v>446</v>
      </c>
      <c r="AJ194" s="8" t="s">
        <v>440</v>
      </c>
      <c r="AK194" s="8" t="s">
        <v>440</v>
      </c>
      <c r="AL194" s="8" t="s">
        <v>194</v>
      </c>
      <c r="AM194" s="8" t="s">
        <v>442</v>
      </c>
      <c r="AN194" s="8" t="s">
        <v>452</v>
      </c>
      <c r="AO194" s="8" t="s">
        <v>440</v>
      </c>
      <c r="AP194" s="8" t="s">
        <v>447</v>
      </c>
      <c r="AQ194" s="8" t="s">
        <v>440</v>
      </c>
      <c r="AR194" s="8" t="s">
        <v>447</v>
      </c>
      <c r="AS194" s="8" t="s">
        <v>446</v>
      </c>
      <c r="AT194" s="8" t="s">
        <v>447</v>
      </c>
      <c r="AU194" s="8" t="s">
        <v>443</v>
      </c>
      <c r="AV194" s="8" t="s">
        <v>195</v>
      </c>
      <c r="AW194" s="8" t="s">
        <v>440</v>
      </c>
      <c r="AX194" s="8" t="s">
        <v>197</v>
      </c>
      <c r="AY194" s="8" t="s">
        <v>442</v>
      </c>
      <c r="AZ194" s="8" t="s">
        <v>442</v>
      </c>
      <c r="BA194" s="8" t="s">
        <v>440</v>
      </c>
      <c r="BB194" s="8" t="s">
        <v>194</v>
      </c>
    </row>
    <row r="195" spans="1:54" x14ac:dyDescent="0.25">
      <c r="A195" s="5" t="s">
        <v>177</v>
      </c>
      <c r="B195" s="8" t="s">
        <v>195</v>
      </c>
      <c r="C195" s="8" t="s">
        <v>195</v>
      </c>
      <c r="D195" s="8" t="s">
        <v>194</v>
      </c>
      <c r="E195" s="8" t="s">
        <v>197</v>
      </c>
      <c r="F195" s="8" t="s">
        <v>195</v>
      </c>
      <c r="G195" s="8" t="s">
        <v>195</v>
      </c>
      <c r="H195" s="8" t="s">
        <v>197</v>
      </c>
      <c r="I195" s="8" t="s">
        <v>196</v>
      </c>
      <c r="J195" s="8" t="s">
        <v>194</v>
      </c>
      <c r="K195" s="8" t="s">
        <v>197</v>
      </c>
      <c r="L195" s="8" t="s">
        <v>195</v>
      </c>
      <c r="M195" s="8" t="s">
        <v>197</v>
      </c>
      <c r="N195" s="8" t="s">
        <v>197</v>
      </c>
      <c r="O195" s="8" t="s">
        <v>194</v>
      </c>
      <c r="P195" s="8" t="s">
        <v>195</v>
      </c>
      <c r="Q195" s="8" t="s">
        <v>195</v>
      </c>
      <c r="R195" s="8" t="s">
        <v>195</v>
      </c>
      <c r="S195" s="8" t="s">
        <v>196</v>
      </c>
      <c r="T195" s="8" t="s">
        <v>195</v>
      </c>
      <c r="U195" s="8" t="s">
        <v>195</v>
      </c>
      <c r="V195" s="8" t="s">
        <v>195</v>
      </c>
      <c r="W195" s="8" t="s">
        <v>195</v>
      </c>
      <c r="X195" s="8" t="s">
        <v>440</v>
      </c>
      <c r="Y195" s="8" t="s">
        <v>443</v>
      </c>
      <c r="Z195" s="8" t="s">
        <v>441</v>
      </c>
      <c r="AA195" s="8" t="s">
        <v>195</v>
      </c>
      <c r="AB195" s="8" t="s">
        <v>195</v>
      </c>
      <c r="AC195" s="8" t="s">
        <v>195</v>
      </c>
      <c r="AD195" s="8" t="s">
        <v>447</v>
      </c>
      <c r="AE195" s="8" t="s">
        <v>195</v>
      </c>
      <c r="AF195" s="8" t="s">
        <v>194</v>
      </c>
      <c r="AG195" s="8" t="s">
        <v>442</v>
      </c>
      <c r="AH195" s="8" t="s">
        <v>440</v>
      </c>
      <c r="AI195" s="8" t="s">
        <v>450</v>
      </c>
      <c r="AJ195" s="8" t="s">
        <v>440</v>
      </c>
      <c r="AK195" s="8" t="s">
        <v>440</v>
      </c>
      <c r="AL195" s="8" t="s">
        <v>194</v>
      </c>
      <c r="AM195" s="8" t="s">
        <v>441</v>
      </c>
      <c r="AN195" s="8" t="s">
        <v>446</v>
      </c>
      <c r="AO195" s="8" t="s">
        <v>440</v>
      </c>
      <c r="AP195" s="8" t="s">
        <v>447</v>
      </c>
      <c r="AQ195" s="8" t="s">
        <v>440</v>
      </c>
      <c r="AR195" s="8" t="s">
        <v>447</v>
      </c>
      <c r="AS195" s="8" t="s">
        <v>446</v>
      </c>
      <c r="AT195" s="8" t="s">
        <v>446</v>
      </c>
      <c r="AU195" s="8" t="s">
        <v>440</v>
      </c>
      <c r="AV195" s="8" t="s">
        <v>195</v>
      </c>
      <c r="AW195" s="8" t="s">
        <v>443</v>
      </c>
      <c r="AX195" s="8" t="s">
        <v>195</v>
      </c>
      <c r="AY195" s="8" t="s">
        <v>443</v>
      </c>
      <c r="AZ195" s="8" t="s">
        <v>443</v>
      </c>
      <c r="BA195" s="8" t="s">
        <v>440</v>
      </c>
      <c r="BB195" s="8" t="s">
        <v>195</v>
      </c>
    </row>
    <row r="196" spans="1:54" x14ac:dyDescent="0.25">
      <c r="A196" s="5" t="s">
        <v>178</v>
      </c>
      <c r="B196" s="8" t="s">
        <v>195</v>
      </c>
      <c r="C196" s="8" t="s">
        <v>195</v>
      </c>
      <c r="D196" s="8" t="s">
        <v>195</v>
      </c>
      <c r="E196" s="8" t="s">
        <v>197</v>
      </c>
      <c r="F196" s="8" t="s">
        <v>194</v>
      </c>
      <c r="G196" s="8" t="s">
        <v>195</v>
      </c>
      <c r="H196" s="8" t="s">
        <v>195</v>
      </c>
      <c r="I196" s="8" t="s">
        <v>196</v>
      </c>
      <c r="J196" s="8" t="s">
        <v>194</v>
      </c>
      <c r="K196" s="8" t="s">
        <v>195</v>
      </c>
      <c r="L196" s="8" t="s">
        <v>195</v>
      </c>
      <c r="M196" s="8" t="s">
        <v>195</v>
      </c>
      <c r="N196" s="8" t="s">
        <v>194</v>
      </c>
      <c r="O196" s="8" t="s">
        <v>195</v>
      </c>
      <c r="P196" s="8" t="s">
        <v>194</v>
      </c>
      <c r="Q196" s="8" t="s">
        <v>195</v>
      </c>
      <c r="R196" s="8" t="s">
        <v>194</v>
      </c>
      <c r="S196" s="8" t="s">
        <v>194</v>
      </c>
      <c r="T196" s="8" t="s">
        <v>195</v>
      </c>
      <c r="U196" s="8" t="s">
        <v>433</v>
      </c>
      <c r="V196" s="8" t="s">
        <v>194</v>
      </c>
      <c r="W196" s="8" t="s">
        <v>195</v>
      </c>
      <c r="X196" s="8" t="s">
        <v>440</v>
      </c>
      <c r="Y196" s="8" t="s">
        <v>442</v>
      </c>
      <c r="Z196" s="8" t="s">
        <v>440</v>
      </c>
      <c r="AA196" s="8" t="s">
        <v>195</v>
      </c>
      <c r="AB196" s="8" t="s">
        <v>195</v>
      </c>
      <c r="AC196" s="8" t="s">
        <v>195</v>
      </c>
      <c r="AD196" s="8" t="s">
        <v>447</v>
      </c>
      <c r="AE196" s="8" t="s">
        <v>194</v>
      </c>
      <c r="AF196" s="8" t="s">
        <v>195</v>
      </c>
      <c r="AG196" s="8" t="s">
        <v>442</v>
      </c>
      <c r="AH196" s="8" t="s">
        <v>441</v>
      </c>
      <c r="AI196" s="8" t="s">
        <v>450</v>
      </c>
      <c r="AJ196" s="8" t="s">
        <v>440</v>
      </c>
      <c r="AK196" s="8" t="s">
        <v>441</v>
      </c>
      <c r="AL196" s="8" t="s">
        <v>195</v>
      </c>
      <c r="AM196" s="8" t="s">
        <v>442</v>
      </c>
      <c r="AN196" s="8" t="s">
        <v>446</v>
      </c>
      <c r="AO196" s="8" t="s">
        <v>442</v>
      </c>
      <c r="AP196" s="8" t="s">
        <v>452</v>
      </c>
      <c r="AQ196" s="8" t="s">
        <v>441</v>
      </c>
      <c r="AR196" s="8" t="s">
        <v>447</v>
      </c>
      <c r="AS196" s="8" t="s">
        <v>447</v>
      </c>
      <c r="AT196" s="8" t="s">
        <v>447</v>
      </c>
      <c r="AU196" s="8" t="s">
        <v>441</v>
      </c>
      <c r="AV196" s="8" t="s">
        <v>194</v>
      </c>
      <c r="AW196" s="8" t="s">
        <v>441</v>
      </c>
      <c r="AX196" s="8" t="s">
        <v>197</v>
      </c>
      <c r="AY196" s="8" t="s">
        <v>443</v>
      </c>
      <c r="AZ196" s="8" t="s">
        <v>441</v>
      </c>
      <c r="BA196" s="8" t="s">
        <v>440</v>
      </c>
      <c r="BB196" s="8" t="s">
        <v>195</v>
      </c>
    </row>
    <row r="197" spans="1:54" x14ac:dyDescent="0.25">
      <c r="A197" s="5" t="s">
        <v>179</v>
      </c>
      <c r="B197" s="8" t="s">
        <v>194</v>
      </c>
      <c r="C197" s="8" t="s">
        <v>195</v>
      </c>
      <c r="D197" s="8" t="s">
        <v>195</v>
      </c>
      <c r="E197" s="8" t="s">
        <v>197</v>
      </c>
      <c r="F197" s="8" t="s">
        <v>197</v>
      </c>
      <c r="G197" s="8" t="s">
        <v>195</v>
      </c>
      <c r="H197" s="8" t="s">
        <v>196</v>
      </c>
      <c r="I197" s="8" t="s">
        <v>196</v>
      </c>
      <c r="J197" s="8" t="s">
        <v>195</v>
      </c>
      <c r="K197" s="8" t="s">
        <v>195</v>
      </c>
      <c r="L197" s="8" t="s">
        <v>194</v>
      </c>
      <c r="M197" s="8" t="s">
        <v>194</v>
      </c>
      <c r="N197" s="8" t="s">
        <v>197</v>
      </c>
      <c r="O197" s="8" t="s">
        <v>196</v>
      </c>
      <c r="P197" s="8" t="s">
        <v>197</v>
      </c>
      <c r="Q197" s="8" t="s">
        <v>194</v>
      </c>
      <c r="R197" s="8" t="s">
        <v>195</v>
      </c>
      <c r="S197" s="8" t="s">
        <v>195</v>
      </c>
      <c r="T197" s="8" t="s">
        <v>194</v>
      </c>
      <c r="U197" s="8" t="s">
        <v>195</v>
      </c>
      <c r="V197" s="8" t="s">
        <v>196</v>
      </c>
      <c r="W197" s="8" t="s">
        <v>194</v>
      </c>
      <c r="X197" s="8" t="s">
        <v>441</v>
      </c>
      <c r="Y197" s="8" t="s">
        <v>440</v>
      </c>
      <c r="Z197" s="8" t="s">
        <v>441</v>
      </c>
      <c r="AA197" s="8" t="s">
        <v>195</v>
      </c>
      <c r="AB197" s="8" t="s">
        <v>195</v>
      </c>
      <c r="AC197" s="8" t="s">
        <v>195</v>
      </c>
      <c r="AD197" s="8" t="s">
        <v>447</v>
      </c>
      <c r="AE197" s="8" t="s">
        <v>197</v>
      </c>
      <c r="AF197" s="8" t="s">
        <v>197</v>
      </c>
      <c r="AG197" s="8" t="s">
        <v>443</v>
      </c>
      <c r="AH197" s="8" t="s">
        <v>440</v>
      </c>
      <c r="AI197" s="8" t="s">
        <v>447</v>
      </c>
      <c r="AJ197" s="8" t="s">
        <v>441</v>
      </c>
      <c r="AK197" s="8" t="s">
        <v>441</v>
      </c>
      <c r="AL197" s="8" t="s">
        <v>197</v>
      </c>
      <c r="AM197" s="8" t="s">
        <v>442</v>
      </c>
      <c r="AN197" s="8" t="s">
        <v>446</v>
      </c>
      <c r="AO197" s="8" t="s">
        <v>440</v>
      </c>
      <c r="AP197" s="8" t="s">
        <v>447</v>
      </c>
      <c r="AQ197" s="8" t="s">
        <v>440</v>
      </c>
      <c r="AR197" s="8" t="s">
        <v>447</v>
      </c>
      <c r="AS197" s="8" t="s">
        <v>446</v>
      </c>
      <c r="AT197" s="8" t="s">
        <v>450</v>
      </c>
      <c r="AU197" s="8" t="s">
        <v>440</v>
      </c>
      <c r="AV197" s="8" t="s">
        <v>195</v>
      </c>
      <c r="AW197" s="8" t="s">
        <v>442</v>
      </c>
      <c r="AX197" s="8" t="s">
        <v>195</v>
      </c>
      <c r="AY197" s="8" t="s">
        <v>440</v>
      </c>
      <c r="AZ197" s="8" t="s">
        <v>440</v>
      </c>
      <c r="BA197" s="8" t="s">
        <v>440</v>
      </c>
      <c r="BB197" s="8" t="s">
        <v>197</v>
      </c>
    </row>
    <row r="198" spans="1:54" x14ac:dyDescent="0.25">
      <c r="A198" s="5" t="s">
        <v>180</v>
      </c>
      <c r="B198" s="8" t="s">
        <v>195</v>
      </c>
      <c r="C198" s="8" t="s">
        <v>195</v>
      </c>
      <c r="D198" s="8" t="s">
        <v>196</v>
      </c>
      <c r="E198" s="8" t="s">
        <v>195</v>
      </c>
      <c r="F198" s="8" t="s">
        <v>194</v>
      </c>
      <c r="G198" s="8" t="s">
        <v>195</v>
      </c>
      <c r="H198" s="8" t="s">
        <v>195</v>
      </c>
      <c r="I198" s="8" t="s">
        <v>196</v>
      </c>
      <c r="J198" s="8" t="s">
        <v>195</v>
      </c>
      <c r="K198" s="8" t="s">
        <v>194</v>
      </c>
      <c r="L198" s="8" t="s">
        <v>196</v>
      </c>
      <c r="M198" s="8" t="s">
        <v>195</v>
      </c>
      <c r="N198" s="8" t="s">
        <v>197</v>
      </c>
      <c r="O198" s="8" t="s">
        <v>195</v>
      </c>
      <c r="P198" s="8" t="s">
        <v>195</v>
      </c>
      <c r="Q198" s="8" t="s">
        <v>194</v>
      </c>
      <c r="R198" s="8" t="s">
        <v>196</v>
      </c>
      <c r="S198" s="8" t="s">
        <v>195</v>
      </c>
      <c r="T198" s="8" t="s">
        <v>195</v>
      </c>
      <c r="U198" s="8" t="s">
        <v>197</v>
      </c>
      <c r="V198" s="8" t="s">
        <v>196</v>
      </c>
      <c r="W198" s="8" t="s">
        <v>197</v>
      </c>
      <c r="X198" s="8" t="s">
        <v>440</v>
      </c>
      <c r="Y198" s="8" t="s">
        <v>440</v>
      </c>
      <c r="Z198" s="8" t="s">
        <v>440</v>
      </c>
      <c r="AA198" s="8" t="s">
        <v>194</v>
      </c>
      <c r="AB198" s="8" t="s">
        <v>196</v>
      </c>
      <c r="AC198" s="8" t="s">
        <v>194</v>
      </c>
      <c r="AD198" s="8" t="s">
        <v>447</v>
      </c>
      <c r="AE198" s="8" t="s">
        <v>196</v>
      </c>
      <c r="AF198" s="8" t="s">
        <v>195</v>
      </c>
      <c r="AG198" s="8" t="s">
        <v>442</v>
      </c>
      <c r="AH198" s="8" t="s">
        <v>441</v>
      </c>
      <c r="AI198" s="8" t="s">
        <v>446</v>
      </c>
      <c r="AJ198" s="8" t="s">
        <v>443</v>
      </c>
      <c r="AK198" s="8" t="s">
        <v>440</v>
      </c>
      <c r="AL198" s="8" t="s">
        <v>197</v>
      </c>
      <c r="AM198" s="8" t="s">
        <v>441</v>
      </c>
      <c r="AN198" s="8" t="s">
        <v>447</v>
      </c>
      <c r="AO198" s="8" t="s">
        <v>442</v>
      </c>
      <c r="AP198" s="8" t="s">
        <v>447</v>
      </c>
      <c r="AQ198" s="8" t="s">
        <v>443</v>
      </c>
      <c r="AR198" s="8" t="s">
        <v>447</v>
      </c>
      <c r="AS198" s="8" t="s">
        <v>450</v>
      </c>
      <c r="AT198" s="8" t="s">
        <v>447</v>
      </c>
      <c r="AU198" s="8" t="s">
        <v>440</v>
      </c>
      <c r="AV198" s="8" t="s">
        <v>194</v>
      </c>
      <c r="AW198" s="8" t="s">
        <v>443</v>
      </c>
      <c r="AX198" s="8" t="s">
        <v>197</v>
      </c>
      <c r="AY198" s="8" t="s">
        <v>443</v>
      </c>
      <c r="AZ198" s="8" t="s">
        <v>443</v>
      </c>
      <c r="BA198" s="8" t="s">
        <v>440</v>
      </c>
      <c r="BB198" s="8" t="s">
        <v>194</v>
      </c>
    </row>
    <row r="199" spans="1:54" x14ac:dyDescent="0.25">
      <c r="A199" s="5"/>
    </row>
    <row r="200" spans="1:54" x14ac:dyDescent="0.25">
      <c r="A200" s="5" t="s">
        <v>181</v>
      </c>
      <c r="B200" s="6">
        <f t="shared" ref="B200:BB200" si="1">AVERAGE(B7:B30)</f>
        <v>2.0187499999999998</v>
      </c>
      <c r="C200" s="6">
        <f t="shared" si="1"/>
        <v>3.7437500000000008</v>
      </c>
      <c r="D200" s="6">
        <f t="shared" si="1"/>
        <v>5.3875000000000002</v>
      </c>
      <c r="E200" s="6">
        <f t="shared" si="1"/>
        <v>3.3791666666666669</v>
      </c>
      <c r="F200" s="6">
        <f t="shared" si="1"/>
        <v>3.0562500000000004</v>
      </c>
      <c r="G200" s="6">
        <f t="shared" si="1"/>
        <v>3.9354166666666668</v>
      </c>
      <c r="H200" s="6">
        <f t="shared" si="1"/>
        <v>1.9166666666666661</v>
      </c>
      <c r="I200" s="6">
        <f t="shared" si="1"/>
        <v>3.3875000000000006</v>
      </c>
      <c r="J200" s="6">
        <f t="shared" si="1"/>
        <v>3.9187499999999993</v>
      </c>
      <c r="K200" s="6">
        <f t="shared" si="1"/>
        <v>11.208333333333334</v>
      </c>
      <c r="L200" s="6">
        <f t="shared" si="1"/>
        <v>4.45</v>
      </c>
      <c r="M200" s="6">
        <f t="shared" si="1"/>
        <v>1.575</v>
      </c>
      <c r="N200" s="6">
        <f t="shared" si="1"/>
        <v>5.7458333333333345</v>
      </c>
      <c r="O200" s="6">
        <f t="shared" si="1"/>
        <v>1.4020833333333333</v>
      </c>
      <c r="P200" s="6">
        <f t="shared" si="1"/>
        <v>3.4541666666666657</v>
      </c>
      <c r="Q200" s="6">
        <f t="shared" si="1"/>
        <v>4.46875</v>
      </c>
      <c r="R200" s="6">
        <f t="shared" si="1"/>
        <v>0.81874999999999998</v>
      </c>
      <c r="S200" s="6">
        <f t="shared" si="1"/>
        <v>4.3354166666666663</v>
      </c>
      <c r="T200" s="6">
        <f t="shared" si="1"/>
        <v>1.8166666666666664</v>
      </c>
      <c r="U200" s="6">
        <f t="shared" si="1"/>
        <v>4.4749999999999996</v>
      </c>
      <c r="V200" s="6">
        <f t="shared" si="1"/>
        <v>2.8645833333333335</v>
      </c>
      <c r="W200" s="6">
        <f t="shared" si="1"/>
        <v>1.0708333333333331</v>
      </c>
      <c r="X200" s="6">
        <f t="shared" si="1"/>
        <v>6.354166666666667</v>
      </c>
      <c r="Y200" s="6">
        <f t="shared" si="1"/>
        <v>6.8652173913043484</v>
      </c>
      <c r="Z200" s="6">
        <f t="shared" si="1"/>
        <v>2.4250000000000003</v>
      </c>
      <c r="AA200" s="6">
        <f t="shared" si="1"/>
        <v>3.7333333333333325</v>
      </c>
      <c r="AB200" s="6">
        <f t="shared" si="1"/>
        <v>3.1812499999999999</v>
      </c>
      <c r="AC200" s="6">
        <f t="shared" si="1"/>
        <v>1.1583333333333334</v>
      </c>
      <c r="AD200" s="6">
        <f t="shared" si="1"/>
        <v>3.4666666666666663</v>
      </c>
      <c r="AE200" s="6">
        <f t="shared" si="1"/>
        <v>3.03125</v>
      </c>
      <c r="AF200" s="6">
        <f t="shared" si="1"/>
        <v>1.8500000000000003</v>
      </c>
      <c r="AG200" s="6">
        <f t="shared" si="1"/>
        <v>3.5478260869565221</v>
      </c>
      <c r="AH200" s="6">
        <f t="shared" si="1"/>
        <v>2.5833333333333326</v>
      </c>
      <c r="AI200" s="6">
        <f t="shared" si="1"/>
        <v>1.5562499999999997</v>
      </c>
      <c r="AJ200" s="6">
        <f t="shared" si="1"/>
        <v>1.59375</v>
      </c>
      <c r="AK200" s="6">
        <f t="shared" si="1"/>
        <v>2.8458333333333332</v>
      </c>
      <c r="AL200" s="6">
        <f t="shared" si="1"/>
        <v>4.8</v>
      </c>
      <c r="AM200" s="6">
        <f t="shared" si="1"/>
        <v>3.4291666666666667</v>
      </c>
      <c r="AN200" s="6">
        <f t="shared" si="1"/>
        <v>2.4708333333333332</v>
      </c>
      <c r="AO200" s="6">
        <f t="shared" si="1"/>
        <v>5.7145833333333336</v>
      </c>
      <c r="AP200" s="6">
        <f t="shared" si="1"/>
        <v>3.7500000000000004</v>
      </c>
      <c r="AQ200" s="6">
        <f t="shared" si="1"/>
        <v>1.1499999999999999</v>
      </c>
      <c r="AR200" s="6">
        <f t="shared" si="1"/>
        <v>2.0541666666666667</v>
      </c>
      <c r="AS200" s="6">
        <f t="shared" si="1"/>
        <v>1.0125000000000002</v>
      </c>
      <c r="AT200" s="6">
        <f t="shared" si="1"/>
        <v>2.1958333333333333</v>
      </c>
      <c r="AU200" s="6">
        <f t="shared" si="1"/>
        <v>2.7250000000000001</v>
      </c>
      <c r="AV200" s="6">
        <f t="shared" si="1"/>
        <v>3.2291666666666665</v>
      </c>
      <c r="AW200" s="6">
        <f t="shared" si="1"/>
        <v>2.0812499999999998</v>
      </c>
      <c r="AX200" s="6">
        <f t="shared" si="1"/>
        <v>2.9062499999999996</v>
      </c>
      <c r="AY200" s="6">
        <f t="shared" si="1"/>
        <v>2.4145833333333333</v>
      </c>
      <c r="AZ200" s="6">
        <f t="shared" si="1"/>
        <v>2.2437500000000004</v>
      </c>
      <c r="BA200" s="6">
        <f t="shared" si="1"/>
        <v>1.70625</v>
      </c>
      <c r="BB200" s="6">
        <f t="shared" si="1"/>
        <v>2.8916666666666671</v>
      </c>
    </row>
    <row r="201" spans="1:54" x14ac:dyDescent="0.25">
      <c r="A201" s="5" t="s">
        <v>182</v>
      </c>
      <c r="B201" s="6">
        <f t="shared" ref="B201:BB201" si="2">_xlfn.STDEV.S(B7:B30)</f>
        <v>0.54629433458530408</v>
      </c>
      <c r="C201" s="6">
        <f t="shared" si="2"/>
        <v>0.851892075732395</v>
      </c>
      <c r="D201" s="6">
        <f t="shared" si="2"/>
        <v>1.80923055948967</v>
      </c>
      <c r="E201" s="6">
        <f t="shared" si="2"/>
        <v>1.4755924872422586</v>
      </c>
      <c r="F201" s="6">
        <f t="shared" si="2"/>
        <v>0.92104766670776927</v>
      </c>
      <c r="G201" s="6">
        <f t="shared" si="2"/>
        <v>1.2292167147757376</v>
      </c>
      <c r="H201" s="6">
        <f t="shared" si="2"/>
        <v>1.0760906163017847</v>
      </c>
      <c r="I201" s="6">
        <f t="shared" si="2"/>
        <v>0.97102030606090062</v>
      </c>
      <c r="J201" s="6">
        <f t="shared" si="2"/>
        <v>0.97999694986216201</v>
      </c>
      <c r="K201" s="6">
        <f t="shared" si="2"/>
        <v>2.4313025077225534</v>
      </c>
      <c r="L201" s="6">
        <f t="shared" si="2"/>
        <v>0.80311892021045306</v>
      </c>
      <c r="M201" s="6">
        <f t="shared" si="2"/>
        <v>0.27106873827419814</v>
      </c>
      <c r="N201" s="6">
        <f t="shared" si="2"/>
        <v>1.926695564198309</v>
      </c>
      <c r="O201" s="6">
        <f t="shared" si="2"/>
        <v>0.46144366245858059</v>
      </c>
      <c r="P201" s="6">
        <f t="shared" si="2"/>
        <v>0.79631169703865645</v>
      </c>
      <c r="Q201" s="6">
        <f t="shared" si="2"/>
        <v>1.3006530550324413</v>
      </c>
      <c r="R201" s="6">
        <f t="shared" si="2"/>
        <v>0.30744829894104042</v>
      </c>
      <c r="S201" s="6">
        <f t="shared" si="2"/>
        <v>1.1039926715520274</v>
      </c>
      <c r="T201" s="6">
        <f t="shared" si="2"/>
        <v>0.75103792914505496</v>
      </c>
      <c r="U201" s="6">
        <f t="shared" si="2"/>
        <v>1.0876780214111474</v>
      </c>
      <c r="V201" s="6">
        <f t="shared" si="2"/>
        <v>1.0891240164409222</v>
      </c>
      <c r="W201" s="6">
        <f t="shared" si="2"/>
        <v>0.15174110293141163</v>
      </c>
      <c r="X201" s="6">
        <f t="shared" si="2"/>
        <v>1.3606197969616864</v>
      </c>
      <c r="Y201" s="6">
        <f t="shared" si="2"/>
        <v>1.3193003296004249</v>
      </c>
      <c r="Z201" s="6">
        <f t="shared" si="2"/>
        <v>0.83040063667563724</v>
      </c>
      <c r="AA201" s="6">
        <f t="shared" si="2"/>
        <v>0.80253222428417326</v>
      </c>
      <c r="AB201" s="6">
        <f t="shared" si="2"/>
        <v>0.67836319949919222</v>
      </c>
      <c r="AC201" s="6">
        <f t="shared" si="2"/>
        <v>0.25693285650851155</v>
      </c>
      <c r="AD201" s="6">
        <f t="shared" si="2"/>
        <v>0.67011787844714277</v>
      </c>
      <c r="AE201" s="6">
        <f t="shared" si="2"/>
        <v>1.2438380731324763</v>
      </c>
      <c r="AF201" s="6">
        <f t="shared" si="2"/>
        <v>0.4107257627345911</v>
      </c>
      <c r="AG201" s="6">
        <f t="shared" si="2"/>
        <v>1.1967264308093262</v>
      </c>
      <c r="AH201" s="6">
        <f t="shared" si="2"/>
        <v>0.62877843382274545</v>
      </c>
      <c r="AI201" s="6">
        <f t="shared" si="2"/>
        <v>0.3669239051546167</v>
      </c>
      <c r="AJ201" s="6">
        <f t="shared" si="2"/>
        <v>0.46632525036763239</v>
      </c>
      <c r="AK201" s="6">
        <f t="shared" si="2"/>
        <v>0.52974905188307209</v>
      </c>
      <c r="AL201" s="6">
        <f t="shared" si="2"/>
        <v>2.0868115891703436</v>
      </c>
      <c r="AM201" s="6">
        <f t="shared" si="2"/>
        <v>1.1311706774175481</v>
      </c>
      <c r="AN201" s="6">
        <f t="shared" si="2"/>
        <v>0.71230133258740846</v>
      </c>
      <c r="AO201" s="6">
        <f t="shared" si="2"/>
        <v>1.590835107916502</v>
      </c>
      <c r="AP201" s="6">
        <f t="shared" si="2"/>
        <v>1.1506142027101245</v>
      </c>
      <c r="AQ201" s="6">
        <f t="shared" si="2"/>
        <v>0.2321918247446737</v>
      </c>
      <c r="AR201" s="6">
        <f t="shared" si="2"/>
        <v>0.388955308337678</v>
      </c>
      <c r="AS201" s="6">
        <f t="shared" si="2"/>
        <v>0.33141659059518885</v>
      </c>
      <c r="AT201" s="6">
        <f t="shared" si="2"/>
        <v>0.82724223184320522</v>
      </c>
      <c r="AU201" s="6">
        <f t="shared" si="2"/>
        <v>0.63827212405667832</v>
      </c>
      <c r="AV201" s="6">
        <f t="shared" si="2"/>
        <v>1.2160088553262609</v>
      </c>
      <c r="AW201" s="6">
        <f t="shared" si="2"/>
        <v>0.76638798495165716</v>
      </c>
      <c r="AX201" s="6">
        <f t="shared" si="2"/>
        <v>0.82122820267546148</v>
      </c>
      <c r="AY201" s="6">
        <f t="shared" si="2"/>
        <v>0.87208884253576147</v>
      </c>
      <c r="AZ201" s="6">
        <f t="shared" si="2"/>
        <v>1.260202925343167</v>
      </c>
      <c r="BA201" s="6">
        <f t="shared" si="2"/>
        <v>0.61755346538473499</v>
      </c>
      <c r="BB201" s="6">
        <f t="shared" si="2"/>
        <v>0.95264696078036004</v>
      </c>
    </row>
    <row r="202" spans="1:54" x14ac:dyDescent="0.25">
      <c r="A202" s="5" t="s">
        <v>26</v>
      </c>
      <c r="B202" s="6">
        <f t="shared" ref="B202:BB202" si="3">MAX(B31:B102)</f>
        <v>0.4</v>
      </c>
      <c r="C202" s="6">
        <f t="shared" si="3"/>
        <v>0.69</v>
      </c>
      <c r="D202" s="6">
        <f t="shared" si="3"/>
        <v>0.76</v>
      </c>
      <c r="E202" s="6">
        <f t="shared" si="3"/>
        <v>0.56999999999999995</v>
      </c>
      <c r="F202" s="6">
        <f t="shared" si="3"/>
        <v>0.94</v>
      </c>
      <c r="G202" s="6">
        <f t="shared" si="3"/>
        <v>0.4</v>
      </c>
      <c r="H202" s="6">
        <f t="shared" si="3"/>
        <v>0.32</v>
      </c>
      <c r="I202" s="6">
        <f t="shared" si="3"/>
        <v>0.94</v>
      </c>
      <c r="J202" s="6">
        <f t="shared" si="3"/>
        <v>0.56000000000000005</v>
      </c>
      <c r="K202" s="6">
        <f t="shared" si="3"/>
        <v>0.88</v>
      </c>
      <c r="L202" s="6">
        <f t="shared" si="3"/>
        <v>0.63</v>
      </c>
      <c r="M202" s="6">
        <f t="shared" si="3"/>
        <v>0.22</v>
      </c>
      <c r="N202" s="6">
        <f t="shared" si="3"/>
        <v>0.57999999999999996</v>
      </c>
      <c r="O202" s="6">
        <f t="shared" si="3"/>
        <v>0.6</v>
      </c>
      <c r="P202" s="6">
        <f t="shared" si="3"/>
        <v>0.7</v>
      </c>
      <c r="Q202" s="6">
        <f t="shared" si="3"/>
        <v>0.89</v>
      </c>
      <c r="R202" s="6">
        <f t="shared" si="3"/>
        <v>0.28000000000000003</v>
      </c>
      <c r="S202" s="6">
        <f t="shared" si="3"/>
        <v>0.64</v>
      </c>
      <c r="T202" s="6">
        <f t="shared" si="3"/>
        <v>0.57999999999999996</v>
      </c>
      <c r="U202" s="6">
        <f t="shared" si="3"/>
        <v>0.41</v>
      </c>
      <c r="V202" s="6">
        <f t="shared" si="3"/>
        <v>1</v>
      </c>
      <c r="W202" s="6">
        <f t="shared" si="3"/>
        <v>0.36</v>
      </c>
      <c r="X202" s="6">
        <f t="shared" si="3"/>
        <v>0.83</v>
      </c>
      <c r="Y202" s="6">
        <f t="shared" si="3"/>
        <v>0.75</v>
      </c>
      <c r="Z202" s="6">
        <f t="shared" si="3"/>
        <v>0.56999999999999995</v>
      </c>
      <c r="AA202" s="6">
        <f t="shared" si="3"/>
        <v>0.74</v>
      </c>
      <c r="AB202" s="6">
        <f t="shared" si="3"/>
        <v>0.9</v>
      </c>
      <c r="AC202" s="6">
        <f t="shared" si="3"/>
        <v>0.37</v>
      </c>
      <c r="AD202" s="6">
        <f t="shared" si="3"/>
        <v>0.68</v>
      </c>
      <c r="AE202" s="6">
        <f t="shared" si="3"/>
        <v>1.02</v>
      </c>
      <c r="AF202" s="6">
        <f t="shared" si="3"/>
        <v>0.55000000000000004</v>
      </c>
      <c r="AG202" s="6">
        <f t="shared" si="3"/>
        <v>0.8</v>
      </c>
      <c r="AH202" s="6">
        <f t="shared" si="3"/>
        <v>0.48</v>
      </c>
      <c r="AI202" s="6">
        <f t="shared" si="3"/>
        <v>0.32</v>
      </c>
      <c r="AJ202" s="6">
        <f t="shared" si="3"/>
        <v>0.54</v>
      </c>
      <c r="AK202" s="6">
        <f t="shared" si="3"/>
        <v>0.4</v>
      </c>
      <c r="AL202" s="6">
        <f t="shared" si="3"/>
        <v>0.9</v>
      </c>
      <c r="AM202" s="6">
        <f t="shared" si="3"/>
        <v>0.57999999999999996</v>
      </c>
      <c r="AN202" s="6">
        <f t="shared" si="3"/>
        <v>0.42</v>
      </c>
      <c r="AO202" s="6">
        <f t="shared" si="3"/>
        <v>0.88</v>
      </c>
      <c r="AP202" s="6">
        <f t="shared" si="3"/>
        <v>1.01</v>
      </c>
      <c r="AQ202" s="6">
        <f t="shared" si="3"/>
        <v>0.46</v>
      </c>
      <c r="AR202" s="6">
        <f t="shared" si="3"/>
        <v>0.56000000000000005</v>
      </c>
      <c r="AS202" s="6">
        <f t="shared" si="3"/>
        <v>0.24</v>
      </c>
      <c r="AT202" s="6">
        <f t="shared" si="3"/>
        <v>0.46</v>
      </c>
      <c r="AU202" s="6">
        <f t="shared" si="3"/>
        <v>0.6</v>
      </c>
      <c r="AV202" s="6">
        <f t="shared" si="3"/>
        <v>0.32</v>
      </c>
      <c r="AW202" s="6">
        <f t="shared" si="3"/>
        <v>16</v>
      </c>
      <c r="AX202" s="6">
        <f t="shared" si="3"/>
        <v>0.5</v>
      </c>
      <c r="AY202" s="6">
        <f t="shared" si="3"/>
        <v>0.28000000000000003</v>
      </c>
      <c r="AZ202" s="6">
        <f t="shared" si="3"/>
        <v>0.9</v>
      </c>
      <c r="BA202" s="6">
        <f t="shared" si="3"/>
        <v>0.36</v>
      </c>
      <c r="BB202" s="6">
        <f t="shared" si="3"/>
        <v>0.4</v>
      </c>
    </row>
    <row r="203" spans="1:54" x14ac:dyDescent="0.25">
      <c r="A203" s="5" t="s">
        <v>183</v>
      </c>
      <c r="B203" s="6">
        <f>(B$221/B$227)*100</f>
        <v>0</v>
      </c>
      <c r="C203" s="6">
        <f t="shared" ref="C203:BB203" si="4">(C$221/C$227)*100</f>
        <v>0</v>
      </c>
      <c r="D203" s="6">
        <f t="shared" si="4"/>
        <v>0</v>
      </c>
      <c r="E203" s="6">
        <f t="shared" si="4"/>
        <v>2.3255813953488373</v>
      </c>
      <c r="F203" s="6">
        <f t="shared" si="4"/>
        <v>2.083333333333333</v>
      </c>
      <c r="G203" s="6">
        <f t="shared" si="4"/>
        <v>0</v>
      </c>
      <c r="H203" s="6">
        <f t="shared" si="4"/>
        <v>0</v>
      </c>
      <c r="I203" s="6">
        <f t="shared" si="4"/>
        <v>14.583333333333334</v>
      </c>
      <c r="J203" s="6">
        <f t="shared" si="4"/>
        <v>8.3333333333333321</v>
      </c>
      <c r="K203" s="6">
        <f t="shared" si="4"/>
        <v>0</v>
      </c>
      <c r="L203" s="6">
        <f t="shared" si="4"/>
        <v>2.1276595744680851</v>
      </c>
      <c r="M203" s="6">
        <f t="shared" si="4"/>
        <v>15.555555555555555</v>
      </c>
      <c r="N203" s="6">
        <f t="shared" si="4"/>
        <v>0</v>
      </c>
      <c r="O203" s="6">
        <f t="shared" si="4"/>
        <v>5.1282051282051277</v>
      </c>
      <c r="P203" s="6">
        <f t="shared" si="4"/>
        <v>2.083333333333333</v>
      </c>
      <c r="Q203" s="6">
        <f t="shared" si="4"/>
        <v>4.1666666666666661</v>
      </c>
      <c r="R203" s="6">
        <f t="shared" si="4"/>
        <v>0</v>
      </c>
      <c r="S203" s="6">
        <f t="shared" si="4"/>
        <v>0</v>
      </c>
      <c r="T203" s="6">
        <f t="shared" si="4"/>
        <v>19.512195121951219</v>
      </c>
      <c r="U203" s="6">
        <f t="shared" si="4"/>
        <v>0</v>
      </c>
      <c r="V203" s="6">
        <f t="shared" si="4"/>
        <v>17.777777777777779</v>
      </c>
      <c r="W203" s="6">
        <f t="shared" si="4"/>
        <v>8.3333333333333321</v>
      </c>
      <c r="X203" s="6">
        <f t="shared" si="4"/>
        <v>39.583333333333329</v>
      </c>
      <c r="Y203" s="6">
        <f t="shared" si="4"/>
        <v>31.25</v>
      </c>
      <c r="Z203" s="6">
        <f t="shared" si="4"/>
        <v>11.627906976744185</v>
      </c>
      <c r="AA203" s="6">
        <f t="shared" si="4"/>
        <v>2.1276595744680851</v>
      </c>
      <c r="AB203" s="6">
        <f t="shared" si="4"/>
        <v>21.739130434782609</v>
      </c>
      <c r="AC203" s="6">
        <f t="shared" si="4"/>
        <v>0</v>
      </c>
      <c r="AD203" s="6">
        <f t="shared" si="4"/>
        <v>0</v>
      </c>
      <c r="AE203" s="6">
        <f t="shared" si="4"/>
        <v>23.404255319148938</v>
      </c>
      <c r="AF203" s="6">
        <f t="shared" si="4"/>
        <v>12.5</v>
      </c>
      <c r="AG203" s="6">
        <f t="shared" si="4"/>
        <v>11.111111111111111</v>
      </c>
      <c r="AH203" s="6">
        <f t="shared" si="4"/>
        <v>17.391304347826086</v>
      </c>
      <c r="AI203" s="6">
        <f t="shared" si="4"/>
        <v>0</v>
      </c>
      <c r="AJ203" s="6">
        <f t="shared" si="4"/>
        <v>23.404255319148938</v>
      </c>
      <c r="AK203" s="6">
        <f t="shared" si="4"/>
        <v>6.3829787234042552</v>
      </c>
      <c r="AL203" s="6">
        <f t="shared" si="4"/>
        <v>0</v>
      </c>
      <c r="AM203" s="6">
        <f t="shared" si="4"/>
        <v>2.2727272727272729</v>
      </c>
      <c r="AN203" s="6">
        <f t="shared" si="4"/>
        <v>4.3478260869565215</v>
      </c>
      <c r="AO203" s="6">
        <f t="shared" si="4"/>
        <v>2.083333333333333</v>
      </c>
      <c r="AP203" s="6">
        <f t="shared" si="4"/>
        <v>2.2222222222222223</v>
      </c>
      <c r="AQ203" s="6">
        <f t="shared" si="4"/>
        <v>4.1666666666666661</v>
      </c>
      <c r="AR203" s="6">
        <f t="shared" si="4"/>
        <v>25.531914893617021</v>
      </c>
      <c r="AS203" s="6">
        <f t="shared" si="4"/>
        <v>8.695652173913043</v>
      </c>
      <c r="AT203" s="6">
        <f t="shared" si="4"/>
        <v>10.869565217391305</v>
      </c>
      <c r="AU203" s="6">
        <f t="shared" si="4"/>
        <v>25.531914893617021</v>
      </c>
      <c r="AV203" s="6">
        <f t="shared" si="4"/>
        <v>2.1739130434782608</v>
      </c>
      <c r="AW203" s="6">
        <f t="shared" si="4"/>
        <v>2.4390243902439024</v>
      </c>
      <c r="AX203" s="6">
        <f t="shared" si="4"/>
        <v>2.1739130434782608</v>
      </c>
      <c r="AY203" s="6">
        <f t="shared" si="4"/>
        <v>0</v>
      </c>
      <c r="AZ203" s="6">
        <f t="shared" si="4"/>
        <v>12.5</v>
      </c>
      <c r="BA203" s="6">
        <f t="shared" si="4"/>
        <v>0</v>
      </c>
      <c r="BB203" s="6">
        <f t="shared" si="4"/>
        <v>0</v>
      </c>
    </row>
    <row r="204" spans="1:54" x14ac:dyDescent="0.25">
      <c r="A204" s="5" t="s">
        <v>184</v>
      </c>
      <c r="B204" s="6">
        <f>(B$222/B$227)*100</f>
        <v>7.8947368421052628</v>
      </c>
      <c r="C204" s="6">
        <f t="shared" ref="C204:BB204" si="5">(C$222/C$227)*100</f>
        <v>2.1276595744680851</v>
      </c>
      <c r="D204" s="6">
        <f t="shared" si="5"/>
        <v>8.5106382978723403</v>
      </c>
      <c r="E204" s="6">
        <f t="shared" si="5"/>
        <v>20.930232558139537</v>
      </c>
      <c r="F204" s="6">
        <f t="shared" si="5"/>
        <v>10.416666666666668</v>
      </c>
      <c r="G204" s="6">
        <f t="shared" si="5"/>
        <v>0</v>
      </c>
      <c r="H204" s="6">
        <f t="shared" si="5"/>
        <v>2.9411764705882351</v>
      </c>
      <c r="I204" s="6">
        <f t="shared" si="5"/>
        <v>12.5</v>
      </c>
      <c r="J204" s="6">
        <f t="shared" si="5"/>
        <v>0</v>
      </c>
      <c r="K204" s="6">
        <f t="shared" si="5"/>
        <v>58.333333333333336</v>
      </c>
      <c r="L204" s="6">
        <f t="shared" si="5"/>
        <v>4.2553191489361701</v>
      </c>
      <c r="M204" s="6">
        <f t="shared" si="5"/>
        <v>31.111111111111111</v>
      </c>
      <c r="N204" s="6">
        <f t="shared" si="5"/>
        <v>20.833333333333336</v>
      </c>
      <c r="O204" s="6">
        <f t="shared" si="5"/>
        <v>38.461538461538467</v>
      </c>
      <c r="P204" s="6">
        <f t="shared" si="5"/>
        <v>0</v>
      </c>
      <c r="Q204" s="6">
        <f t="shared" si="5"/>
        <v>0</v>
      </c>
      <c r="R204" s="6">
        <f t="shared" si="5"/>
        <v>73.91304347826086</v>
      </c>
      <c r="S204" s="6">
        <f t="shared" si="5"/>
        <v>0</v>
      </c>
      <c r="T204" s="6">
        <f t="shared" si="5"/>
        <v>26.829268292682929</v>
      </c>
      <c r="U204" s="6">
        <f t="shared" si="5"/>
        <v>0</v>
      </c>
      <c r="V204" s="6">
        <f t="shared" si="5"/>
        <v>0</v>
      </c>
      <c r="W204" s="6">
        <f t="shared" si="5"/>
        <v>41.666666666666671</v>
      </c>
      <c r="X204" s="6">
        <f t="shared" si="5"/>
        <v>8.3333333333333321</v>
      </c>
      <c r="Y204" s="6">
        <f t="shared" si="5"/>
        <v>14.583333333333334</v>
      </c>
      <c r="Z204" s="6">
        <f t="shared" si="5"/>
        <v>0</v>
      </c>
      <c r="AA204" s="6">
        <f t="shared" si="5"/>
        <v>6.3829787234042552</v>
      </c>
      <c r="AB204" s="6">
        <f t="shared" si="5"/>
        <v>30.434782608695656</v>
      </c>
      <c r="AC204" s="6">
        <f t="shared" si="5"/>
        <v>37.5</v>
      </c>
      <c r="AD204" s="6">
        <f t="shared" si="5"/>
        <v>4.1666666666666661</v>
      </c>
      <c r="AE204" s="6">
        <f t="shared" si="5"/>
        <v>29.787234042553191</v>
      </c>
      <c r="AF204" s="6">
        <f t="shared" si="5"/>
        <v>66.666666666666657</v>
      </c>
      <c r="AG204" s="6">
        <f t="shared" si="5"/>
        <v>11.111111111111111</v>
      </c>
      <c r="AH204" s="6">
        <f t="shared" si="5"/>
        <v>13.043478260869565</v>
      </c>
      <c r="AI204" s="6">
        <f t="shared" si="5"/>
        <v>27.586206896551722</v>
      </c>
      <c r="AJ204" s="6">
        <f t="shared" si="5"/>
        <v>31.914893617021278</v>
      </c>
      <c r="AK204" s="6">
        <f t="shared" si="5"/>
        <v>6.3829787234042552</v>
      </c>
      <c r="AL204" s="6">
        <f t="shared" si="5"/>
        <v>8.5106382978723403</v>
      </c>
      <c r="AM204" s="6">
        <f t="shared" si="5"/>
        <v>22.727272727272727</v>
      </c>
      <c r="AN204" s="6">
        <f t="shared" si="5"/>
        <v>30.434782608695656</v>
      </c>
      <c r="AO204" s="6">
        <f t="shared" si="5"/>
        <v>8.3333333333333321</v>
      </c>
      <c r="AP204" s="6">
        <f t="shared" si="5"/>
        <v>17.777777777777779</v>
      </c>
      <c r="AQ204" s="6">
        <f t="shared" si="5"/>
        <v>16.666666666666664</v>
      </c>
      <c r="AR204" s="6">
        <f t="shared" si="5"/>
        <v>29.787234042553191</v>
      </c>
      <c r="AS204" s="6">
        <f t="shared" si="5"/>
        <v>13.043478260869565</v>
      </c>
      <c r="AT204" s="6">
        <f t="shared" si="5"/>
        <v>50</v>
      </c>
      <c r="AU204" s="6">
        <f t="shared" si="5"/>
        <v>2.1276595744680851</v>
      </c>
      <c r="AV204" s="6">
        <f t="shared" si="5"/>
        <v>0</v>
      </c>
      <c r="AW204" s="6">
        <f t="shared" si="5"/>
        <v>17.073170731707318</v>
      </c>
      <c r="AX204" s="6">
        <f t="shared" si="5"/>
        <v>19.565217391304348</v>
      </c>
      <c r="AY204" s="6">
        <f t="shared" si="5"/>
        <v>0</v>
      </c>
      <c r="AZ204" s="6">
        <f t="shared" si="5"/>
        <v>7.5</v>
      </c>
      <c r="BA204" s="6">
        <f t="shared" si="5"/>
        <v>12.820512820512819</v>
      </c>
      <c r="BB204" s="6">
        <f t="shared" si="5"/>
        <v>15.217391304347828</v>
      </c>
    </row>
    <row r="205" spans="1:54" x14ac:dyDescent="0.25">
      <c r="A205" s="5" t="s">
        <v>185</v>
      </c>
      <c r="B205" s="6">
        <f>(B$223/B$227)*100</f>
        <v>78.94736842105263</v>
      </c>
      <c r="C205" s="6">
        <f t="shared" ref="C205:BB205" si="6">(C$223/C$227)*100</f>
        <v>44.680851063829785</v>
      </c>
      <c r="D205" s="6">
        <f t="shared" si="6"/>
        <v>2.1276595744680851</v>
      </c>
      <c r="E205" s="6">
        <f t="shared" si="6"/>
        <v>23.255813953488371</v>
      </c>
      <c r="F205" s="6">
        <f t="shared" si="6"/>
        <v>4.1666666666666661</v>
      </c>
      <c r="G205" s="6">
        <f t="shared" si="6"/>
        <v>76.59574468085107</v>
      </c>
      <c r="H205" s="6">
        <f t="shared" si="6"/>
        <v>41.17647058823529</v>
      </c>
      <c r="I205" s="6">
        <f t="shared" si="6"/>
        <v>4.1666666666666661</v>
      </c>
      <c r="J205" s="6">
        <f t="shared" si="6"/>
        <v>0</v>
      </c>
      <c r="K205" s="6">
        <f t="shared" si="6"/>
        <v>16.666666666666664</v>
      </c>
      <c r="L205" s="6">
        <f t="shared" si="6"/>
        <v>36.170212765957451</v>
      </c>
      <c r="M205" s="6">
        <f t="shared" si="6"/>
        <v>15.555555555555555</v>
      </c>
      <c r="N205" s="6">
        <f t="shared" si="6"/>
        <v>8.3333333333333321</v>
      </c>
      <c r="O205" s="6">
        <f t="shared" si="6"/>
        <v>0</v>
      </c>
      <c r="P205" s="6">
        <f t="shared" si="6"/>
        <v>4.1666666666666661</v>
      </c>
      <c r="Q205" s="6">
        <f t="shared" si="6"/>
        <v>0</v>
      </c>
      <c r="R205" s="6">
        <f t="shared" si="6"/>
        <v>0</v>
      </c>
      <c r="S205" s="6">
        <f t="shared" si="6"/>
        <v>0</v>
      </c>
      <c r="T205" s="6">
        <f t="shared" si="6"/>
        <v>9.7560975609756095</v>
      </c>
      <c r="U205" s="6">
        <f t="shared" si="6"/>
        <v>0</v>
      </c>
      <c r="V205" s="6">
        <f t="shared" si="6"/>
        <v>15.555555555555555</v>
      </c>
      <c r="W205" s="6">
        <f t="shared" si="6"/>
        <v>0</v>
      </c>
      <c r="X205" s="6">
        <f t="shared" si="6"/>
        <v>2.083333333333333</v>
      </c>
      <c r="Y205" s="6">
        <f t="shared" si="6"/>
        <v>27.083333333333332</v>
      </c>
      <c r="Z205" s="6">
        <f t="shared" si="6"/>
        <v>2.3255813953488373</v>
      </c>
      <c r="AA205" s="6">
        <f t="shared" si="6"/>
        <v>8.5106382978723403</v>
      </c>
      <c r="AB205" s="6">
        <f t="shared" si="6"/>
        <v>0</v>
      </c>
      <c r="AC205" s="6">
        <f t="shared" si="6"/>
        <v>0</v>
      </c>
      <c r="AD205" s="6">
        <f t="shared" si="6"/>
        <v>0</v>
      </c>
      <c r="AE205" s="6">
        <f t="shared" si="6"/>
        <v>4.2553191489361701</v>
      </c>
      <c r="AF205" s="6">
        <f t="shared" si="6"/>
        <v>0</v>
      </c>
      <c r="AG205" s="6">
        <f t="shared" si="6"/>
        <v>28.888888888888886</v>
      </c>
      <c r="AH205" s="6">
        <f t="shared" si="6"/>
        <v>15.217391304347828</v>
      </c>
      <c r="AI205" s="6">
        <f t="shared" si="6"/>
        <v>6.8965517241379306</v>
      </c>
      <c r="AJ205" s="6">
        <f t="shared" si="6"/>
        <v>27.659574468085108</v>
      </c>
      <c r="AK205" s="6">
        <f t="shared" si="6"/>
        <v>4.2553191489361701</v>
      </c>
      <c r="AL205" s="6">
        <f t="shared" si="6"/>
        <v>4.2553191489361701</v>
      </c>
      <c r="AM205" s="6">
        <f t="shared" si="6"/>
        <v>0</v>
      </c>
      <c r="AN205" s="6">
        <f t="shared" si="6"/>
        <v>2.1739130434782608</v>
      </c>
      <c r="AO205" s="6">
        <f t="shared" si="6"/>
        <v>14.583333333333334</v>
      </c>
      <c r="AP205" s="6">
        <f t="shared" si="6"/>
        <v>0</v>
      </c>
      <c r="AQ205" s="6">
        <f t="shared" si="6"/>
        <v>12.5</v>
      </c>
      <c r="AR205" s="6">
        <f t="shared" si="6"/>
        <v>4.2553191489361701</v>
      </c>
      <c r="AS205" s="6">
        <f t="shared" si="6"/>
        <v>0</v>
      </c>
      <c r="AT205" s="6">
        <f t="shared" si="6"/>
        <v>0</v>
      </c>
      <c r="AU205" s="6">
        <f t="shared" si="6"/>
        <v>12.76595744680851</v>
      </c>
      <c r="AV205" s="6">
        <f t="shared" si="6"/>
        <v>2.1739130434782608</v>
      </c>
      <c r="AW205" s="6">
        <f t="shared" si="6"/>
        <v>4.8780487804878048</v>
      </c>
      <c r="AX205" s="6">
        <f t="shared" si="6"/>
        <v>10.869565217391305</v>
      </c>
      <c r="AY205" s="6">
        <f t="shared" si="6"/>
        <v>0</v>
      </c>
      <c r="AZ205" s="6">
        <f t="shared" si="6"/>
        <v>0</v>
      </c>
      <c r="BA205" s="6">
        <f t="shared" si="6"/>
        <v>0</v>
      </c>
      <c r="BB205" s="6">
        <f t="shared" si="6"/>
        <v>0</v>
      </c>
    </row>
    <row r="206" spans="1:54" x14ac:dyDescent="0.25">
      <c r="A206" s="5" t="s">
        <v>186</v>
      </c>
      <c r="B206" s="6">
        <f>SUM(B203:B205)</f>
        <v>86.84210526315789</v>
      </c>
      <c r="C206" s="6">
        <f t="shared" ref="C206:BB206" si="7">SUM(C203:C205)</f>
        <v>46.808510638297868</v>
      </c>
      <c r="D206" s="6">
        <f t="shared" si="7"/>
        <v>10.638297872340425</v>
      </c>
      <c r="E206" s="6">
        <f t="shared" si="7"/>
        <v>46.511627906976742</v>
      </c>
      <c r="F206" s="6">
        <f t="shared" si="7"/>
        <v>16.666666666666664</v>
      </c>
      <c r="G206" s="6">
        <f t="shared" si="7"/>
        <v>76.59574468085107</v>
      </c>
      <c r="H206" s="6">
        <f t="shared" si="7"/>
        <v>44.117647058823522</v>
      </c>
      <c r="I206" s="6">
        <f t="shared" si="7"/>
        <v>31.25</v>
      </c>
      <c r="J206" s="6">
        <f t="shared" si="7"/>
        <v>8.3333333333333321</v>
      </c>
      <c r="K206" s="6">
        <f t="shared" si="7"/>
        <v>75</v>
      </c>
      <c r="L206" s="6">
        <f t="shared" si="7"/>
        <v>42.553191489361708</v>
      </c>
      <c r="M206" s="6">
        <f t="shared" si="7"/>
        <v>62.222222222222221</v>
      </c>
      <c r="N206" s="6">
        <f t="shared" si="7"/>
        <v>29.166666666666668</v>
      </c>
      <c r="O206" s="6">
        <f t="shared" si="7"/>
        <v>43.589743589743591</v>
      </c>
      <c r="P206" s="6">
        <f t="shared" si="7"/>
        <v>6.2499999999999991</v>
      </c>
      <c r="Q206" s="6">
        <f t="shared" si="7"/>
        <v>4.1666666666666661</v>
      </c>
      <c r="R206" s="6">
        <f t="shared" si="7"/>
        <v>73.91304347826086</v>
      </c>
      <c r="S206" s="6">
        <f t="shared" si="7"/>
        <v>0</v>
      </c>
      <c r="T206" s="6">
        <f t="shared" si="7"/>
        <v>56.09756097560976</v>
      </c>
      <c r="U206" s="6">
        <f t="shared" si="7"/>
        <v>0</v>
      </c>
      <c r="V206" s="6">
        <f t="shared" si="7"/>
        <v>33.333333333333336</v>
      </c>
      <c r="W206" s="6">
        <f t="shared" si="7"/>
        <v>50</v>
      </c>
      <c r="X206" s="6">
        <f t="shared" si="7"/>
        <v>49.999999999999993</v>
      </c>
      <c r="Y206" s="6">
        <f t="shared" si="7"/>
        <v>72.916666666666671</v>
      </c>
      <c r="Z206" s="6">
        <f t="shared" si="7"/>
        <v>13.953488372093023</v>
      </c>
      <c r="AA206" s="6">
        <f t="shared" si="7"/>
        <v>17.021276595744681</v>
      </c>
      <c r="AB206" s="6">
        <f t="shared" si="7"/>
        <v>52.173913043478265</v>
      </c>
      <c r="AC206" s="6">
        <f t="shared" si="7"/>
        <v>37.5</v>
      </c>
      <c r="AD206" s="6">
        <f t="shared" si="7"/>
        <v>4.1666666666666661</v>
      </c>
      <c r="AE206" s="6">
        <f t="shared" si="7"/>
        <v>57.446808510638292</v>
      </c>
      <c r="AF206" s="6">
        <f t="shared" si="7"/>
        <v>79.166666666666657</v>
      </c>
      <c r="AG206" s="6">
        <f t="shared" si="7"/>
        <v>51.111111111111107</v>
      </c>
      <c r="AH206" s="6">
        <f t="shared" si="7"/>
        <v>45.652173913043477</v>
      </c>
      <c r="AI206" s="6">
        <f t="shared" si="7"/>
        <v>34.482758620689651</v>
      </c>
      <c r="AJ206" s="6">
        <f t="shared" si="7"/>
        <v>82.978723404255319</v>
      </c>
      <c r="AK206" s="6">
        <f t="shared" si="7"/>
        <v>17.021276595744681</v>
      </c>
      <c r="AL206" s="6">
        <f t="shared" si="7"/>
        <v>12.76595744680851</v>
      </c>
      <c r="AM206" s="6">
        <f t="shared" si="7"/>
        <v>25</v>
      </c>
      <c r="AN206" s="6">
        <f t="shared" si="7"/>
        <v>36.956521739130437</v>
      </c>
      <c r="AO206" s="6">
        <f t="shared" si="7"/>
        <v>25</v>
      </c>
      <c r="AP206" s="6">
        <f t="shared" si="7"/>
        <v>20</v>
      </c>
      <c r="AQ206" s="6">
        <f t="shared" si="7"/>
        <v>33.333333333333329</v>
      </c>
      <c r="AR206" s="6">
        <f t="shared" si="7"/>
        <v>59.574468085106375</v>
      </c>
      <c r="AS206" s="6">
        <f t="shared" si="7"/>
        <v>21.739130434782609</v>
      </c>
      <c r="AT206" s="6">
        <f t="shared" si="7"/>
        <v>60.869565217391305</v>
      </c>
      <c r="AU206" s="6">
        <f t="shared" si="7"/>
        <v>40.425531914893611</v>
      </c>
      <c r="AV206" s="6">
        <f t="shared" si="7"/>
        <v>4.3478260869565215</v>
      </c>
      <c r="AW206" s="6">
        <f t="shared" si="7"/>
        <v>24.390243902439025</v>
      </c>
      <c r="AX206" s="6">
        <f t="shared" si="7"/>
        <v>32.608695652173914</v>
      </c>
      <c r="AY206" s="6">
        <f t="shared" si="7"/>
        <v>0</v>
      </c>
      <c r="AZ206" s="6">
        <f t="shared" si="7"/>
        <v>20</v>
      </c>
      <c r="BA206" s="6">
        <f t="shared" si="7"/>
        <v>12.820512820512819</v>
      </c>
      <c r="BB206" s="6">
        <f t="shared" si="7"/>
        <v>15.217391304347828</v>
      </c>
    </row>
    <row r="207" spans="1:54" x14ac:dyDescent="0.25">
      <c r="A207" s="5" t="s">
        <v>187</v>
      </c>
      <c r="B207" s="6">
        <f>(B$224/B$227)*100</f>
        <v>7.8947368421052628</v>
      </c>
      <c r="C207" s="6">
        <f t="shared" ref="C207:BB207" si="8">(C$224/C$227)*100</f>
        <v>34.042553191489361</v>
      </c>
      <c r="D207" s="6">
        <f t="shared" si="8"/>
        <v>0</v>
      </c>
      <c r="E207" s="6">
        <f t="shared" si="8"/>
        <v>2.3255813953488373</v>
      </c>
      <c r="F207" s="6">
        <f t="shared" si="8"/>
        <v>10.416666666666668</v>
      </c>
      <c r="G207" s="6">
        <f t="shared" si="8"/>
        <v>6.3829787234042552</v>
      </c>
      <c r="H207" s="6">
        <f t="shared" si="8"/>
        <v>20.588235294117645</v>
      </c>
      <c r="I207" s="6">
        <f t="shared" si="8"/>
        <v>16.666666666666664</v>
      </c>
      <c r="J207" s="6">
        <f t="shared" si="8"/>
        <v>6.25</v>
      </c>
      <c r="K207" s="6">
        <f t="shared" si="8"/>
        <v>2.083333333333333</v>
      </c>
      <c r="L207" s="6">
        <f t="shared" si="8"/>
        <v>29.787234042553191</v>
      </c>
      <c r="M207" s="6">
        <f t="shared" si="8"/>
        <v>20</v>
      </c>
      <c r="N207" s="6">
        <f t="shared" si="8"/>
        <v>2.083333333333333</v>
      </c>
      <c r="O207" s="6">
        <f t="shared" si="8"/>
        <v>20.512820512820511</v>
      </c>
      <c r="P207" s="6">
        <f t="shared" si="8"/>
        <v>18.75</v>
      </c>
      <c r="Q207" s="6">
        <f t="shared" si="8"/>
        <v>6.25</v>
      </c>
      <c r="R207" s="6">
        <f t="shared" si="8"/>
        <v>8.695652173913043</v>
      </c>
      <c r="S207" s="6">
        <f t="shared" si="8"/>
        <v>6.25</v>
      </c>
      <c r="T207" s="6">
        <f t="shared" si="8"/>
        <v>26.829268292682929</v>
      </c>
      <c r="U207" s="6">
        <f t="shared" si="8"/>
        <v>19.148936170212767</v>
      </c>
      <c r="V207" s="6">
        <f t="shared" si="8"/>
        <v>22.222222222222221</v>
      </c>
      <c r="W207" s="6">
        <f t="shared" si="8"/>
        <v>8.3333333333333321</v>
      </c>
      <c r="X207" s="6">
        <f t="shared" si="8"/>
        <v>12.5</v>
      </c>
      <c r="Y207" s="6">
        <f t="shared" si="8"/>
        <v>6.25</v>
      </c>
      <c r="Z207" s="6">
        <f t="shared" si="8"/>
        <v>6.9767441860465116</v>
      </c>
      <c r="AA207" s="6">
        <f t="shared" si="8"/>
        <v>19.148936170212767</v>
      </c>
      <c r="AB207" s="6">
        <f t="shared" si="8"/>
        <v>15.217391304347828</v>
      </c>
      <c r="AC207" s="6">
        <f t="shared" si="8"/>
        <v>16.666666666666664</v>
      </c>
      <c r="AD207" s="6">
        <f t="shared" si="8"/>
        <v>2.083333333333333</v>
      </c>
      <c r="AE207" s="6">
        <f t="shared" si="8"/>
        <v>6.3829787234042552</v>
      </c>
      <c r="AF207" s="6">
        <f t="shared" si="8"/>
        <v>6.25</v>
      </c>
      <c r="AG207" s="6">
        <f t="shared" si="8"/>
        <v>6.666666666666667</v>
      </c>
      <c r="AH207" s="6">
        <f t="shared" si="8"/>
        <v>0</v>
      </c>
      <c r="AI207" s="6">
        <f t="shared" si="8"/>
        <v>20.689655172413794</v>
      </c>
      <c r="AJ207" s="6">
        <f t="shared" si="8"/>
        <v>8.5106382978723403</v>
      </c>
      <c r="AK207" s="6">
        <f t="shared" si="8"/>
        <v>14.893617021276595</v>
      </c>
      <c r="AL207" s="6">
        <f t="shared" si="8"/>
        <v>2.1276595744680851</v>
      </c>
      <c r="AM207" s="6">
        <f t="shared" si="8"/>
        <v>6.8181818181818175</v>
      </c>
      <c r="AN207" s="6">
        <f t="shared" si="8"/>
        <v>10.869565217391305</v>
      </c>
      <c r="AO207" s="6">
        <f t="shared" si="8"/>
        <v>6.25</v>
      </c>
      <c r="AP207" s="6">
        <f t="shared" si="8"/>
        <v>13.333333333333334</v>
      </c>
      <c r="AQ207" s="6">
        <f t="shared" si="8"/>
        <v>8.3333333333333321</v>
      </c>
      <c r="AR207" s="6">
        <f t="shared" si="8"/>
        <v>4.2553191489361701</v>
      </c>
      <c r="AS207" s="6">
        <f t="shared" si="8"/>
        <v>43.478260869565219</v>
      </c>
      <c r="AT207" s="6">
        <f t="shared" si="8"/>
        <v>2.1739130434782608</v>
      </c>
      <c r="AU207" s="6">
        <f t="shared" si="8"/>
        <v>10.638297872340425</v>
      </c>
      <c r="AV207" s="6">
        <f t="shared" si="8"/>
        <v>13.043478260869565</v>
      </c>
      <c r="AW207" s="6">
        <f t="shared" si="8"/>
        <v>17.073170731707318</v>
      </c>
      <c r="AX207" s="6">
        <f t="shared" si="8"/>
        <v>6.5217391304347823</v>
      </c>
      <c r="AY207" s="6">
        <f t="shared" si="8"/>
        <v>17.021276595744681</v>
      </c>
      <c r="AZ207" s="6">
        <f t="shared" si="8"/>
        <v>5</v>
      </c>
      <c r="BA207" s="6">
        <f t="shared" si="8"/>
        <v>12.820512820512819</v>
      </c>
      <c r="BB207" s="6">
        <f t="shared" si="8"/>
        <v>2.1739130434782608</v>
      </c>
    </row>
    <row r="208" spans="1:54" x14ac:dyDescent="0.25">
      <c r="A208" s="5" t="s">
        <v>188</v>
      </c>
      <c r="B208" s="6">
        <f>(B$225/B$227)*100</f>
        <v>5.2631578947368416</v>
      </c>
      <c r="C208" s="6">
        <f t="shared" ref="C208:BB208" si="9">(C$225/C$227)*100</f>
        <v>19.148936170212767</v>
      </c>
      <c r="D208" s="6">
        <f t="shared" si="9"/>
        <v>87.2340425531915</v>
      </c>
      <c r="E208" s="6">
        <f t="shared" si="9"/>
        <v>51.162790697674424</v>
      </c>
      <c r="F208" s="6">
        <f t="shared" si="9"/>
        <v>64.583333333333343</v>
      </c>
      <c r="G208" s="6">
        <f t="shared" si="9"/>
        <v>17.021276595744681</v>
      </c>
      <c r="H208" s="6">
        <f t="shared" si="9"/>
        <v>35.294117647058826</v>
      </c>
      <c r="I208" s="6">
        <f t="shared" si="9"/>
        <v>52.083333333333336</v>
      </c>
      <c r="J208" s="6">
        <f t="shared" si="9"/>
        <v>83.333333333333343</v>
      </c>
      <c r="K208" s="6">
        <f t="shared" si="9"/>
        <v>22.916666666666664</v>
      </c>
      <c r="L208" s="6">
        <f t="shared" si="9"/>
        <v>27.659574468085108</v>
      </c>
      <c r="M208" s="6">
        <f t="shared" si="9"/>
        <v>17.777777777777779</v>
      </c>
      <c r="N208" s="6">
        <f t="shared" si="9"/>
        <v>66.666666666666657</v>
      </c>
      <c r="O208" s="6">
        <f t="shared" si="9"/>
        <v>35.897435897435898</v>
      </c>
      <c r="P208" s="6">
        <f t="shared" si="9"/>
        <v>66.666666666666657</v>
      </c>
      <c r="Q208" s="6">
        <f t="shared" si="9"/>
        <v>87.5</v>
      </c>
      <c r="R208" s="6">
        <f t="shared" si="9"/>
        <v>17.391304347826086</v>
      </c>
      <c r="S208" s="6">
        <f t="shared" si="9"/>
        <v>75</v>
      </c>
      <c r="T208" s="6">
        <f t="shared" si="9"/>
        <v>17.073170731707318</v>
      </c>
      <c r="U208" s="6">
        <f t="shared" si="9"/>
        <v>72.340425531914903</v>
      </c>
      <c r="V208" s="6">
        <f t="shared" si="9"/>
        <v>40</v>
      </c>
      <c r="W208" s="6">
        <f t="shared" si="9"/>
        <v>41.666666666666671</v>
      </c>
      <c r="X208" s="6">
        <f t="shared" si="9"/>
        <v>12.5</v>
      </c>
      <c r="Y208" s="6">
        <f t="shared" si="9"/>
        <v>20.833333333333336</v>
      </c>
      <c r="Z208" s="6">
        <f t="shared" si="9"/>
        <v>76.744186046511629</v>
      </c>
      <c r="AA208" s="6">
        <f t="shared" si="9"/>
        <v>59.574468085106382</v>
      </c>
      <c r="AB208" s="6">
        <f t="shared" si="9"/>
        <v>30.434782608695656</v>
      </c>
      <c r="AC208" s="6">
        <f t="shared" si="9"/>
        <v>45.833333333333329</v>
      </c>
      <c r="AD208" s="6">
        <f t="shared" si="9"/>
        <v>75</v>
      </c>
      <c r="AE208" s="6">
        <f t="shared" si="9"/>
        <v>36.170212765957451</v>
      </c>
      <c r="AF208" s="6">
        <f t="shared" si="9"/>
        <v>14.583333333333334</v>
      </c>
      <c r="AG208" s="6">
        <f t="shared" si="9"/>
        <v>28.888888888888886</v>
      </c>
      <c r="AH208" s="6">
        <f t="shared" si="9"/>
        <v>47.826086956521742</v>
      </c>
      <c r="AI208" s="6">
        <f t="shared" si="9"/>
        <v>44.827586206896555</v>
      </c>
      <c r="AJ208" s="6">
        <f t="shared" si="9"/>
        <v>8.5106382978723403</v>
      </c>
      <c r="AK208" s="6">
        <f t="shared" si="9"/>
        <v>65.957446808510639</v>
      </c>
      <c r="AL208" s="6">
        <f t="shared" si="9"/>
        <v>70.212765957446805</v>
      </c>
      <c r="AM208" s="6">
        <f t="shared" si="9"/>
        <v>47.727272727272727</v>
      </c>
      <c r="AN208" s="6">
        <f t="shared" si="9"/>
        <v>52.173913043478258</v>
      </c>
      <c r="AO208" s="6">
        <f t="shared" si="9"/>
        <v>56.25</v>
      </c>
      <c r="AP208" s="6">
        <f t="shared" si="9"/>
        <v>57.777777777777771</v>
      </c>
      <c r="AQ208" s="6">
        <f t="shared" si="9"/>
        <v>58.333333333333336</v>
      </c>
      <c r="AR208" s="6">
        <f t="shared" si="9"/>
        <v>36.170212765957451</v>
      </c>
      <c r="AS208" s="6">
        <f t="shared" si="9"/>
        <v>30.434782608695656</v>
      </c>
      <c r="AT208" s="6">
        <f t="shared" si="9"/>
        <v>36.95652173913043</v>
      </c>
      <c r="AU208" s="6">
        <f t="shared" si="9"/>
        <v>44.680851063829785</v>
      </c>
      <c r="AV208" s="6">
        <f t="shared" si="9"/>
        <v>71.739130434782609</v>
      </c>
      <c r="AW208" s="6">
        <f t="shared" si="9"/>
        <v>39.024390243902438</v>
      </c>
      <c r="AX208" s="6">
        <f t="shared" si="9"/>
        <v>56.521739130434781</v>
      </c>
      <c r="AY208" s="6">
        <f t="shared" si="9"/>
        <v>76.59574468085107</v>
      </c>
      <c r="AZ208" s="6">
        <f t="shared" si="9"/>
        <v>67.5</v>
      </c>
      <c r="BA208" s="6">
        <f t="shared" si="9"/>
        <v>74.358974358974365</v>
      </c>
      <c r="BB208" s="6">
        <f t="shared" si="9"/>
        <v>78.260869565217391</v>
      </c>
    </row>
    <row r="209" spans="1:54" x14ac:dyDescent="0.25">
      <c r="A209" s="5" t="s">
        <v>189</v>
      </c>
      <c r="B209" s="6">
        <f>(B$226/B$227)*100</f>
        <v>0</v>
      </c>
      <c r="C209" s="6">
        <f t="shared" ref="C209:BB209" si="10">(C$226/C$227)*100</f>
        <v>0</v>
      </c>
      <c r="D209" s="6">
        <f t="shared" si="10"/>
        <v>2.1276595744680851</v>
      </c>
      <c r="E209" s="6">
        <f t="shared" si="10"/>
        <v>0</v>
      </c>
      <c r="F209" s="6">
        <f t="shared" si="10"/>
        <v>8.3333333333333321</v>
      </c>
      <c r="G209" s="6">
        <f t="shared" si="10"/>
        <v>0</v>
      </c>
      <c r="H209" s="6">
        <f t="shared" si="10"/>
        <v>0</v>
      </c>
      <c r="I209" s="6">
        <f t="shared" si="10"/>
        <v>0</v>
      </c>
      <c r="J209" s="6">
        <f t="shared" si="10"/>
        <v>2.083333333333333</v>
      </c>
      <c r="K209" s="6">
        <f t="shared" si="10"/>
        <v>0</v>
      </c>
      <c r="L209" s="6">
        <f t="shared" si="10"/>
        <v>0</v>
      </c>
      <c r="M209" s="6">
        <f t="shared" si="10"/>
        <v>0</v>
      </c>
      <c r="N209" s="6">
        <f t="shared" si="10"/>
        <v>2.083333333333333</v>
      </c>
      <c r="O209" s="6">
        <f t="shared" si="10"/>
        <v>0</v>
      </c>
      <c r="P209" s="6">
        <f t="shared" si="10"/>
        <v>8.3333333333333321</v>
      </c>
      <c r="Q209" s="6">
        <f t="shared" si="10"/>
        <v>2.083333333333333</v>
      </c>
      <c r="R209" s="6">
        <f t="shared" si="10"/>
        <v>0</v>
      </c>
      <c r="S209" s="6">
        <f t="shared" si="10"/>
        <v>18.75</v>
      </c>
      <c r="T209" s="6">
        <f t="shared" si="10"/>
        <v>0</v>
      </c>
      <c r="U209" s="6">
        <f t="shared" si="10"/>
        <v>8.5106382978723403</v>
      </c>
      <c r="V209" s="6">
        <f t="shared" si="10"/>
        <v>4.4444444444444446</v>
      </c>
      <c r="W209" s="6">
        <f t="shared" si="10"/>
        <v>0</v>
      </c>
      <c r="X209" s="6">
        <f t="shared" si="10"/>
        <v>25</v>
      </c>
      <c r="Y209" s="6">
        <f t="shared" si="10"/>
        <v>0</v>
      </c>
      <c r="Z209" s="6">
        <f t="shared" si="10"/>
        <v>2.3255813953488373</v>
      </c>
      <c r="AA209" s="6">
        <f t="shared" si="10"/>
        <v>4.2553191489361701</v>
      </c>
      <c r="AB209" s="6">
        <f t="shared" si="10"/>
        <v>2.1739130434782608</v>
      </c>
      <c r="AC209" s="6">
        <f t="shared" si="10"/>
        <v>0</v>
      </c>
      <c r="AD209" s="6">
        <f t="shared" si="10"/>
        <v>18.75</v>
      </c>
      <c r="AE209" s="6">
        <f t="shared" si="10"/>
        <v>0</v>
      </c>
      <c r="AF209" s="6">
        <f t="shared" si="10"/>
        <v>0</v>
      </c>
      <c r="AG209" s="6">
        <f t="shared" si="10"/>
        <v>13.333333333333334</v>
      </c>
      <c r="AH209" s="6">
        <f t="shared" si="10"/>
        <v>6.5217391304347823</v>
      </c>
      <c r="AI209" s="6">
        <f t="shared" si="10"/>
        <v>0</v>
      </c>
      <c r="AJ209" s="6">
        <f t="shared" si="10"/>
        <v>0</v>
      </c>
      <c r="AK209" s="6">
        <f t="shared" si="10"/>
        <v>2.1276595744680851</v>
      </c>
      <c r="AL209" s="6">
        <f t="shared" si="10"/>
        <v>14.893617021276595</v>
      </c>
      <c r="AM209" s="6">
        <f t="shared" si="10"/>
        <v>20.454545454545457</v>
      </c>
      <c r="AN209" s="6">
        <f t="shared" si="10"/>
        <v>0</v>
      </c>
      <c r="AO209" s="6">
        <f t="shared" si="10"/>
        <v>12.5</v>
      </c>
      <c r="AP209" s="6">
        <f t="shared" si="10"/>
        <v>8.8888888888888893</v>
      </c>
      <c r="AQ209" s="6">
        <f t="shared" si="10"/>
        <v>0</v>
      </c>
      <c r="AR209" s="6">
        <f t="shared" si="10"/>
        <v>0</v>
      </c>
      <c r="AS209" s="6">
        <f t="shared" si="10"/>
        <v>4.3478260869565215</v>
      </c>
      <c r="AT209" s="6">
        <f t="shared" si="10"/>
        <v>0</v>
      </c>
      <c r="AU209" s="6">
        <f t="shared" si="10"/>
        <v>4.2553191489361701</v>
      </c>
      <c r="AV209" s="6">
        <f t="shared" si="10"/>
        <v>10.869565217391305</v>
      </c>
      <c r="AW209" s="6">
        <f t="shared" si="10"/>
        <v>19.512195121951219</v>
      </c>
      <c r="AX209" s="6">
        <f t="shared" si="10"/>
        <v>4.3478260869565215</v>
      </c>
      <c r="AY209" s="6">
        <f t="shared" si="10"/>
        <v>6.3829787234042552</v>
      </c>
      <c r="AZ209" s="6">
        <f t="shared" si="10"/>
        <v>7.5</v>
      </c>
      <c r="BA209" s="6">
        <f t="shared" si="10"/>
        <v>0</v>
      </c>
      <c r="BB209" s="6">
        <f t="shared" si="10"/>
        <v>4.3478260869565215</v>
      </c>
    </row>
    <row r="210" spans="1:54" x14ac:dyDescent="0.25">
      <c r="A210" s="5" t="s">
        <v>190</v>
      </c>
      <c r="B210" s="6">
        <f>SUM(B207:B209)</f>
        <v>13.157894736842104</v>
      </c>
      <c r="C210" s="6">
        <f t="shared" ref="C210:BB210" si="11">SUM(C207:C209)</f>
        <v>53.191489361702125</v>
      </c>
      <c r="D210" s="6">
        <f t="shared" si="11"/>
        <v>89.361702127659584</v>
      </c>
      <c r="E210" s="6">
        <f t="shared" si="11"/>
        <v>53.488372093023258</v>
      </c>
      <c r="F210" s="6">
        <f t="shared" si="11"/>
        <v>83.333333333333343</v>
      </c>
      <c r="G210" s="6">
        <f t="shared" si="11"/>
        <v>23.404255319148938</v>
      </c>
      <c r="H210" s="6">
        <f t="shared" si="11"/>
        <v>55.882352941176471</v>
      </c>
      <c r="I210" s="6">
        <f t="shared" si="11"/>
        <v>68.75</v>
      </c>
      <c r="J210" s="6">
        <f t="shared" si="11"/>
        <v>91.666666666666671</v>
      </c>
      <c r="K210" s="6">
        <f t="shared" si="11"/>
        <v>24.999999999999996</v>
      </c>
      <c r="L210" s="6">
        <f t="shared" si="11"/>
        <v>57.446808510638299</v>
      </c>
      <c r="M210" s="6">
        <f t="shared" si="11"/>
        <v>37.777777777777779</v>
      </c>
      <c r="N210" s="6">
        <f t="shared" si="11"/>
        <v>70.833333333333314</v>
      </c>
      <c r="O210" s="6">
        <f t="shared" si="11"/>
        <v>56.410256410256409</v>
      </c>
      <c r="P210" s="6">
        <f t="shared" si="11"/>
        <v>93.749999999999986</v>
      </c>
      <c r="Q210" s="6">
        <f t="shared" si="11"/>
        <v>95.833333333333329</v>
      </c>
      <c r="R210" s="6">
        <f t="shared" si="11"/>
        <v>26.086956521739129</v>
      </c>
      <c r="S210" s="6">
        <f t="shared" si="11"/>
        <v>100</v>
      </c>
      <c r="T210" s="6">
        <f t="shared" si="11"/>
        <v>43.902439024390247</v>
      </c>
      <c r="U210" s="6">
        <f t="shared" si="11"/>
        <v>100</v>
      </c>
      <c r="V210" s="6">
        <f t="shared" si="11"/>
        <v>66.666666666666671</v>
      </c>
      <c r="W210" s="6">
        <f t="shared" si="11"/>
        <v>50</v>
      </c>
      <c r="X210" s="6">
        <f t="shared" si="11"/>
        <v>50</v>
      </c>
      <c r="Y210" s="6">
        <f t="shared" si="11"/>
        <v>27.083333333333336</v>
      </c>
      <c r="Z210" s="6">
        <f t="shared" si="11"/>
        <v>86.04651162790698</v>
      </c>
      <c r="AA210" s="6">
        <f t="shared" si="11"/>
        <v>82.978723404255319</v>
      </c>
      <c r="AB210" s="6">
        <f t="shared" si="11"/>
        <v>47.826086956521742</v>
      </c>
      <c r="AC210" s="6">
        <f t="shared" si="11"/>
        <v>62.499999999999993</v>
      </c>
      <c r="AD210" s="6">
        <f t="shared" si="11"/>
        <v>95.833333333333329</v>
      </c>
      <c r="AE210" s="6">
        <f t="shared" si="11"/>
        <v>42.553191489361708</v>
      </c>
      <c r="AF210" s="6">
        <f t="shared" si="11"/>
        <v>20.833333333333336</v>
      </c>
      <c r="AG210" s="6">
        <f t="shared" si="11"/>
        <v>48.888888888888886</v>
      </c>
      <c r="AH210" s="6">
        <f t="shared" si="11"/>
        <v>54.347826086956523</v>
      </c>
      <c r="AI210" s="6">
        <f t="shared" si="11"/>
        <v>65.517241379310349</v>
      </c>
      <c r="AJ210" s="6">
        <f t="shared" si="11"/>
        <v>17.021276595744681</v>
      </c>
      <c r="AK210" s="6">
        <f t="shared" si="11"/>
        <v>82.978723404255319</v>
      </c>
      <c r="AL210" s="6">
        <f t="shared" si="11"/>
        <v>87.234042553191486</v>
      </c>
      <c r="AM210" s="6">
        <f t="shared" si="11"/>
        <v>75</v>
      </c>
      <c r="AN210" s="6">
        <f t="shared" si="11"/>
        <v>63.043478260869563</v>
      </c>
      <c r="AO210" s="6">
        <f t="shared" si="11"/>
        <v>75</v>
      </c>
      <c r="AP210" s="6">
        <f t="shared" si="11"/>
        <v>79.999999999999986</v>
      </c>
      <c r="AQ210" s="6">
        <f t="shared" si="11"/>
        <v>66.666666666666671</v>
      </c>
      <c r="AR210" s="6">
        <f t="shared" si="11"/>
        <v>40.425531914893625</v>
      </c>
      <c r="AS210" s="6">
        <f t="shared" si="11"/>
        <v>78.260869565217391</v>
      </c>
      <c r="AT210" s="6">
        <f t="shared" si="11"/>
        <v>39.130434782608688</v>
      </c>
      <c r="AU210" s="6">
        <f t="shared" si="11"/>
        <v>59.574468085106375</v>
      </c>
      <c r="AV210" s="6">
        <f t="shared" si="11"/>
        <v>95.65217391304347</v>
      </c>
      <c r="AW210" s="6">
        <f t="shared" si="11"/>
        <v>75.609756097560975</v>
      </c>
      <c r="AX210" s="6">
        <f t="shared" si="11"/>
        <v>67.391304347826079</v>
      </c>
      <c r="AY210" s="6">
        <f t="shared" si="11"/>
        <v>100</v>
      </c>
      <c r="AZ210" s="6">
        <f t="shared" si="11"/>
        <v>80</v>
      </c>
      <c r="BA210" s="6">
        <f t="shared" si="11"/>
        <v>87.179487179487182</v>
      </c>
      <c r="BB210" s="6">
        <f t="shared" si="11"/>
        <v>84.782608695652172</v>
      </c>
    </row>
    <row r="211" spans="1:54" x14ac:dyDescent="0.25">
      <c r="A211" s="5" t="s">
        <v>191</v>
      </c>
      <c r="B211" s="6">
        <f t="shared" ref="B211:BB211" si="12">(MAX(B221:B226)/B227)*100</f>
        <v>78.94736842105263</v>
      </c>
      <c r="C211" s="6">
        <f t="shared" si="12"/>
        <v>44.680851063829785</v>
      </c>
      <c r="D211" s="6">
        <f t="shared" si="12"/>
        <v>87.2340425531915</v>
      </c>
      <c r="E211" s="6">
        <f t="shared" si="12"/>
        <v>51.162790697674424</v>
      </c>
      <c r="F211" s="6">
        <f t="shared" si="12"/>
        <v>64.583333333333343</v>
      </c>
      <c r="G211" s="6">
        <f t="shared" si="12"/>
        <v>76.59574468085107</v>
      </c>
      <c r="H211" s="6">
        <f t="shared" si="12"/>
        <v>41.17647058823529</v>
      </c>
      <c r="I211" s="6">
        <f t="shared" si="12"/>
        <v>52.083333333333336</v>
      </c>
      <c r="J211" s="6">
        <f t="shared" si="12"/>
        <v>83.333333333333343</v>
      </c>
      <c r="K211" s="6">
        <f t="shared" si="12"/>
        <v>58.333333333333336</v>
      </c>
      <c r="L211" s="6">
        <f t="shared" si="12"/>
        <v>36.170212765957451</v>
      </c>
      <c r="M211" s="6">
        <f t="shared" si="12"/>
        <v>31.111111111111111</v>
      </c>
      <c r="N211" s="6">
        <f t="shared" si="12"/>
        <v>66.666666666666657</v>
      </c>
      <c r="O211" s="6">
        <f t="shared" si="12"/>
        <v>38.461538461538467</v>
      </c>
      <c r="P211" s="6">
        <f t="shared" si="12"/>
        <v>66.666666666666657</v>
      </c>
      <c r="Q211" s="6">
        <f t="shared" si="12"/>
        <v>87.5</v>
      </c>
      <c r="R211" s="6">
        <f t="shared" si="12"/>
        <v>73.91304347826086</v>
      </c>
      <c r="S211" s="6">
        <f t="shared" si="12"/>
        <v>75</v>
      </c>
      <c r="T211" s="6">
        <f t="shared" si="12"/>
        <v>26.829268292682929</v>
      </c>
      <c r="U211" s="6">
        <f t="shared" si="12"/>
        <v>72.340425531914903</v>
      </c>
      <c r="V211" s="6">
        <f t="shared" si="12"/>
        <v>40</v>
      </c>
      <c r="W211" s="6">
        <f t="shared" si="12"/>
        <v>41.666666666666671</v>
      </c>
      <c r="X211" s="6">
        <f t="shared" si="12"/>
        <v>39.583333333333329</v>
      </c>
      <c r="Y211" s="6">
        <f t="shared" si="12"/>
        <v>31.25</v>
      </c>
      <c r="Z211" s="6">
        <f t="shared" si="12"/>
        <v>76.744186046511629</v>
      </c>
      <c r="AA211" s="6">
        <f t="shared" si="12"/>
        <v>59.574468085106382</v>
      </c>
      <c r="AB211" s="6">
        <f t="shared" si="12"/>
        <v>30.434782608695656</v>
      </c>
      <c r="AC211" s="6">
        <f t="shared" si="12"/>
        <v>45.833333333333329</v>
      </c>
      <c r="AD211" s="6">
        <f t="shared" si="12"/>
        <v>75</v>
      </c>
      <c r="AE211" s="6">
        <f t="shared" si="12"/>
        <v>36.170212765957451</v>
      </c>
      <c r="AF211" s="6">
        <f t="shared" si="12"/>
        <v>66.666666666666657</v>
      </c>
      <c r="AG211" s="6">
        <f t="shared" si="12"/>
        <v>28.888888888888886</v>
      </c>
      <c r="AH211" s="6">
        <f t="shared" si="12"/>
        <v>47.826086956521742</v>
      </c>
      <c r="AI211" s="6">
        <f t="shared" si="12"/>
        <v>44.827586206896555</v>
      </c>
      <c r="AJ211" s="6">
        <f t="shared" si="12"/>
        <v>31.914893617021278</v>
      </c>
      <c r="AK211" s="6">
        <f t="shared" si="12"/>
        <v>65.957446808510639</v>
      </c>
      <c r="AL211" s="6">
        <f t="shared" si="12"/>
        <v>70.212765957446805</v>
      </c>
      <c r="AM211" s="6">
        <f t="shared" si="12"/>
        <v>47.727272727272727</v>
      </c>
      <c r="AN211" s="6">
        <f t="shared" si="12"/>
        <v>52.173913043478258</v>
      </c>
      <c r="AO211" s="6">
        <f t="shared" si="12"/>
        <v>56.25</v>
      </c>
      <c r="AP211" s="6">
        <f t="shared" si="12"/>
        <v>57.777777777777771</v>
      </c>
      <c r="AQ211" s="6">
        <f t="shared" si="12"/>
        <v>58.333333333333336</v>
      </c>
      <c r="AR211" s="6">
        <f t="shared" si="12"/>
        <v>36.170212765957451</v>
      </c>
      <c r="AS211" s="6">
        <f t="shared" si="12"/>
        <v>43.478260869565219</v>
      </c>
      <c r="AT211" s="6">
        <f t="shared" si="12"/>
        <v>50</v>
      </c>
      <c r="AU211" s="6">
        <f t="shared" si="12"/>
        <v>44.680851063829785</v>
      </c>
      <c r="AV211" s="6">
        <f t="shared" si="12"/>
        <v>71.739130434782609</v>
      </c>
      <c r="AW211" s="6">
        <f t="shared" si="12"/>
        <v>39.024390243902438</v>
      </c>
      <c r="AX211" s="6">
        <f t="shared" si="12"/>
        <v>56.521739130434781</v>
      </c>
      <c r="AY211" s="6">
        <f t="shared" si="12"/>
        <v>76.59574468085107</v>
      </c>
      <c r="AZ211" s="6">
        <f t="shared" si="12"/>
        <v>67.5</v>
      </c>
      <c r="BA211" s="6">
        <f t="shared" si="12"/>
        <v>74.358974358974365</v>
      </c>
      <c r="BB211" s="6">
        <f t="shared" si="12"/>
        <v>78.260869565217391</v>
      </c>
    </row>
    <row r="212" spans="1:54" x14ac:dyDescent="0.25">
      <c r="A212" s="5" t="s">
        <v>192</v>
      </c>
      <c r="B212" s="6">
        <f>(B$215/B$219)*100</f>
        <v>8.3333333333333321</v>
      </c>
      <c r="C212" s="6">
        <f t="shared" ref="C212:BB212" si="13">(C$215/C$219)*100</f>
        <v>4.1666666666666661</v>
      </c>
      <c r="D212" s="6">
        <f t="shared" si="13"/>
        <v>41.666666666666671</v>
      </c>
      <c r="E212" s="6">
        <f t="shared" si="13"/>
        <v>12.5</v>
      </c>
      <c r="F212" s="6">
        <f t="shared" si="13"/>
        <v>29.166666666666668</v>
      </c>
      <c r="G212" s="6">
        <f t="shared" si="13"/>
        <v>20.833333333333336</v>
      </c>
      <c r="H212" s="6">
        <f t="shared" si="13"/>
        <v>29.166666666666668</v>
      </c>
      <c r="I212" s="6">
        <f t="shared" si="13"/>
        <v>20.833333333333336</v>
      </c>
      <c r="J212" s="6">
        <f t="shared" si="13"/>
        <v>70.833333333333343</v>
      </c>
      <c r="K212" s="6">
        <f t="shared" si="13"/>
        <v>4.1666666666666661</v>
      </c>
      <c r="L212" s="6">
        <f t="shared" si="13"/>
        <v>16.666666666666664</v>
      </c>
      <c r="M212" s="6">
        <f t="shared" si="13"/>
        <v>20.833333333333336</v>
      </c>
      <c r="N212" s="6">
        <f t="shared" si="13"/>
        <v>50</v>
      </c>
      <c r="O212" s="6">
        <f t="shared" si="13"/>
        <v>25</v>
      </c>
      <c r="P212" s="6">
        <f t="shared" si="13"/>
        <v>29.166666666666668</v>
      </c>
      <c r="Q212" s="6">
        <f t="shared" si="13"/>
        <v>37.5</v>
      </c>
      <c r="R212" s="6">
        <f t="shared" si="13"/>
        <v>4.1666666666666661</v>
      </c>
      <c r="S212" s="6">
        <f t="shared" si="13"/>
        <v>45.833333333333329</v>
      </c>
      <c r="T212" s="6">
        <f t="shared" si="13"/>
        <v>8.3333333333333321</v>
      </c>
      <c r="U212" s="6">
        <f t="shared" si="13"/>
        <v>43.478260869565219</v>
      </c>
      <c r="V212" s="6">
        <f t="shared" si="13"/>
        <v>29.166666666666668</v>
      </c>
      <c r="W212" s="6">
        <f t="shared" si="13"/>
        <v>20.833333333333336</v>
      </c>
      <c r="X212" s="6">
        <f t="shared" si="13"/>
        <v>4.1666666666666661</v>
      </c>
      <c r="Y212" s="6">
        <f t="shared" si="13"/>
        <v>16.666666666666664</v>
      </c>
      <c r="Z212" s="6">
        <f t="shared" si="13"/>
        <v>41.666666666666671</v>
      </c>
      <c r="AA212" s="6">
        <f t="shared" si="13"/>
        <v>20.833333333333336</v>
      </c>
      <c r="AB212" s="6">
        <f t="shared" si="13"/>
        <v>16.666666666666664</v>
      </c>
      <c r="AC212" s="6">
        <f t="shared" si="13"/>
        <v>33.333333333333329</v>
      </c>
      <c r="AD212" s="6">
        <f t="shared" si="13"/>
        <v>50</v>
      </c>
      <c r="AE212" s="6">
        <f t="shared" si="13"/>
        <v>33.333333333333329</v>
      </c>
      <c r="AF212" s="6">
        <f t="shared" si="13"/>
        <v>8.3333333333333321</v>
      </c>
      <c r="AG212" s="6">
        <f t="shared" si="13"/>
        <v>37.5</v>
      </c>
      <c r="AH212" s="6">
        <f t="shared" si="13"/>
        <v>37.5</v>
      </c>
      <c r="AI212" s="6">
        <f t="shared" si="13"/>
        <v>37.5</v>
      </c>
      <c r="AJ212" s="6">
        <f t="shared" si="13"/>
        <v>20.833333333333336</v>
      </c>
      <c r="AK212" s="6">
        <f t="shared" si="13"/>
        <v>37.5</v>
      </c>
      <c r="AL212" s="6">
        <f t="shared" si="13"/>
        <v>41.666666666666671</v>
      </c>
      <c r="AM212" s="6">
        <f t="shared" si="13"/>
        <v>20.833333333333336</v>
      </c>
      <c r="AN212" s="6">
        <f t="shared" si="13"/>
        <v>45.833333333333329</v>
      </c>
      <c r="AO212" s="6">
        <f t="shared" si="13"/>
        <v>25</v>
      </c>
      <c r="AP212" s="6">
        <f t="shared" si="13"/>
        <v>12.5</v>
      </c>
      <c r="AQ212" s="6">
        <f t="shared" si="13"/>
        <v>8.3333333333333321</v>
      </c>
      <c r="AR212" s="6">
        <f t="shared" si="13"/>
        <v>8.3333333333333321</v>
      </c>
      <c r="AS212" s="6">
        <f t="shared" si="13"/>
        <v>29.166666666666668</v>
      </c>
      <c r="AT212" s="6">
        <f t="shared" si="13"/>
        <v>30.434782608695656</v>
      </c>
      <c r="AU212" s="6">
        <f t="shared" si="13"/>
        <v>37.5</v>
      </c>
      <c r="AV212" s="6">
        <f t="shared" si="13"/>
        <v>45.833333333333329</v>
      </c>
      <c r="AW212" s="6">
        <f t="shared" si="13"/>
        <v>20.833333333333336</v>
      </c>
      <c r="AX212" s="6">
        <f t="shared" si="13"/>
        <v>20.833333333333336</v>
      </c>
      <c r="AY212" s="6">
        <f t="shared" si="13"/>
        <v>66.666666666666657</v>
      </c>
      <c r="AZ212" s="6">
        <f t="shared" si="13"/>
        <v>37.5</v>
      </c>
      <c r="BA212" s="6">
        <f t="shared" si="13"/>
        <v>50</v>
      </c>
      <c r="BB212" s="6">
        <f t="shared" si="13"/>
        <v>41.666666666666671</v>
      </c>
    </row>
    <row r="213" spans="1:54" x14ac:dyDescent="0.25">
      <c r="A213" s="5" t="s">
        <v>193</v>
      </c>
      <c r="B213" s="6">
        <f>(MAX(B$215:B$218)/B$219)*100</f>
        <v>87.5</v>
      </c>
      <c r="C213" s="6">
        <f t="shared" ref="C213:BB213" si="14">(MAX(C$215:C$218)/C$219)*100</f>
        <v>91.666666666666657</v>
      </c>
      <c r="D213" s="6">
        <f t="shared" si="14"/>
        <v>41.666666666666671</v>
      </c>
      <c r="E213" s="6">
        <f t="shared" si="14"/>
        <v>45.833333333333329</v>
      </c>
      <c r="F213" s="6">
        <f t="shared" si="14"/>
        <v>37.5</v>
      </c>
      <c r="G213" s="6">
        <f t="shared" si="14"/>
        <v>79.166666666666657</v>
      </c>
      <c r="H213" s="6">
        <f t="shared" si="14"/>
        <v>33.333333333333329</v>
      </c>
      <c r="I213" s="6">
        <f t="shared" si="14"/>
        <v>41.666666666666671</v>
      </c>
      <c r="J213" s="6">
        <f t="shared" si="14"/>
        <v>70.833333333333343</v>
      </c>
      <c r="K213" s="6">
        <f t="shared" si="14"/>
        <v>79.166666666666657</v>
      </c>
      <c r="L213" s="6">
        <f t="shared" si="14"/>
        <v>79.166666666666657</v>
      </c>
      <c r="M213" s="6">
        <f t="shared" si="14"/>
        <v>54.166666666666664</v>
      </c>
      <c r="N213" s="6">
        <f t="shared" si="14"/>
        <v>50</v>
      </c>
      <c r="O213" s="6">
        <f t="shared" si="14"/>
        <v>50</v>
      </c>
      <c r="P213" s="6">
        <f t="shared" si="14"/>
        <v>29.166666666666668</v>
      </c>
      <c r="Q213" s="6">
        <f t="shared" si="14"/>
        <v>37.5</v>
      </c>
      <c r="R213" s="6">
        <f t="shared" si="14"/>
        <v>75</v>
      </c>
      <c r="S213" s="6">
        <f t="shared" si="14"/>
        <v>50</v>
      </c>
      <c r="T213" s="6">
        <f t="shared" si="14"/>
        <v>41.666666666666671</v>
      </c>
      <c r="U213" s="6">
        <f t="shared" si="14"/>
        <v>52.173913043478258</v>
      </c>
      <c r="V213" s="6">
        <f t="shared" si="14"/>
        <v>33.333333333333329</v>
      </c>
      <c r="W213" s="6">
        <f t="shared" si="14"/>
        <v>62.5</v>
      </c>
      <c r="X213" s="6">
        <f t="shared" si="14"/>
        <v>83.333333333333343</v>
      </c>
      <c r="Y213" s="6">
        <f t="shared" si="14"/>
        <v>45.833333333333329</v>
      </c>
      <c r="Z213" s="6">
        <f t="shared" si="14"/>
        <v>41.666666666666671</v>
      </c>
      <c r="AA213" s="6">
        <f t="shared" si="14"/>
        <v>75</v>
      </c>
      <c r="AB213" s="6">
        <f t="shared" si="14"/>
        <v>54.166666666666664</v>
      </c>
      <c r="AC213" s="6">
        <f t="shared" si="14"/>
        <v>62.5</v>
      </c>
      <c r="AD213" s="6">
        <f t="shared" si="14"/>
        <v>50</v>
      </c>
      <c r="AE213" s="6">
        <f t="shared" si="14"/>
        <v>37.5</v>
      </c>
      <c r="AF213" s="6">
        <f t="shared" si="14"/>
        <v>45.833333333333329</v>
      </c>
      <c r="AG213" s="6">
        <f t="shared" si="14"/>
        <v>37.5</v>
      </c>
      <c r="AH213" s="6">
        <f t="shared" si="14"/>
        <v>37.5</v>
      </c>
      <c r="AI213" s="6">
        <f t="shared" si="14"/>
        <v>37.5</v>
      </c>
      <c r="AJ213" s="6">
        <f t="shared" si="14"/>
        <v>45.833333333333329</v>
      </c>
      <c r="AK213" s="6">
        <f t="shared" si="14"/>
        <v>37.5</v>
      </c>
      <c r="AL213" s="6">
        <f t="shared" si="14"/>
        <v>41.666666666666671</v>
      </c>
      <c r="AM213" s="6">
        <f t="shared" si="14"/>
        <v>50</v>
      </c>
      <c r="AN213" s="6">
        <f t="shared" si="14"/>
        <v>45.833333333333329</v>
      </c>
      <c r="AO213" s="6">
        <f t="shared" si="14"/>
        <v>50</v>
      </c>
      <c r="AP213" s="6">
        <f t="shared" si="14"/>
        <v>54.166666666666664</v>
      </c>
      <c r="AQ213" s="6">
        <f t="shared" si="14"/>
        <v>75</v>
      </c>
      <c r="AR213" s="6">
        <f t="shared" si="14"/>
        <v>66.666666666666657</v>
      </c>
      <c r="AS213" s="6">
        <f t="shared" si="14"/>
        <v>62.5</v>
      </c>
      <c r="AT213" s="6">
        <f t="shared" si="14"/>
        <v>60.869565217391312</v>
      </c>
      <c r="AU213" s="6">
        <f t="shared" si="14"/>
        <v>45.833333333333329</v>
      </c>
      <c r="AV213" s="6">
        <f t="shared" si="14"/>
        <v>54.166666666666664</v>
      </c>
      <c r="AW213" s="6">
        <f t="shared" si="14"/>
        <v>45.833333333333329</v>
      </c>
      <c r="AX213" s="6">
        <f t="shared" si="14"/>
        <v>45.833333333333329</v>
      </c>
      <c r="AY213" s="6">
        <f t="shared" si="14"/>
        <v>66.666666666666657</v>
      </c>
      <c r="AZ213" s="6">
        <f t="shared" si="14"/>
        <v>37.5</v>
      </c>
      <c r="BA213" s="6">
        <f t="shared" si="14"/>
        <v>50</v>
      </c>
      <c r="BB213" s="6">
        <f t="shared" si="14"/>
        <v>41.666666666666671</v>
      </c>
    </row>
    <row r="214" spans="1:54" x14ac:dyDescent="0.25">
      <c r="A214" s="5"/>
      <c r="B214" s="8" t="s">
        <v>214</v>
      </c>
      <c r="C214" s="8" t="s">
        <v>214</v>
      </c>
      <c r="D214" s="8" t="s">
        <v>214</v>
      </c>
      <c r="E214" s="8" t="s">
        <v>214</v>
      </c>
      <c r="F214" s="8" t="s">
        <v>214</v>
      </c>
      <c r="G214" s="8" t="s">
        <v>214</v>
      </c>
      <c r="H214" s="8" t="s">
        <v>214</v>
      </c>
      <c r="I214" s="8" t="s">
        <v>214</v>
      </c>
      <c r="J214" s="8" t="s">
        <v>214</v>
      </c>
      <c r="K214" s="8" t="s">
        <v>214</v>
      </c>
      <c r="L214" s="8" t="s">
        <v>214</v>
      </c>
      <c r="M214" s="8" t="s">
        <v>214</v>
      </c>
      <c r="N214" s="8" t="s">
        <v>214</v>
      </c>
      <c r="O214" s="8" t="s">
        <v>214</v>
      </c>
      <c r="P214" s="8" t="s">
        <v>214</v>
      </c>
      <c r="Q214" s="8" t="s">
        <v>214</v>
      </c>
      <c r="R214" s="8" t="s">
        <v>214</v>
      </c>
      <c r="S214" s="8" t="s">
        <v>214</v>
      </c>
      <c r="T214" s="8" t="s">
        <v>214</v>
      </c>
      <c r="U214" s="8" t="s">
        <v>214</v>
      </c>
      <c r="V214" s="8" t="s">
        <v>214</v>
      </c>
      <c r="W214" s="8" t="s">
        <v>214</v>
      </c>
      <c r="X214" s="8" t="s">
        <v>214</v>
      </c>
      <c r="Y214" s="8" t="s">
        <v>214</v>
      </c>
      <c r="Z214" s="8" t="s">
        <v>214</v>
      </c>
      <c r="AA214" s="8" t="s">
        <v>214</v>
      </c>
      <c r="AB214" s="8" t="s">
        <v>214</v>
      </c>
      <c r="AC214" s="8" t="s">
        <v>214</v>
      </c>
      <c r="AD214" s="8" t="s">
        <v>214</v>
      </c>
      <c r="AE214" s="8" t="s">
        <v>214</v>
      </c>
      <c r="AF214" s="8" t="s">
        <v>214</v>
      </c>
      <c r="AG214" s="8" t="s">
        <v>214</v>
      </c>
      <c r="AH214" s="8" t="s">
        <v>214</v>
      </c>
      <c r="AI214" s="8" t="s">
        <v>214</v>
      </c>
      <c r="AJ214" s="8" t="s">
        <v>214</v>
      </c>
      <c r="AK214" s="8" t="s">
        <v>214</v>
      </c>
      <c r="AL214" s="8" t="s">
        <v>214</v>
      </c>
      <c r="AM214" s="8" t="s">
        <v>214</v>
      </c>
      <c r="AN214" s="8" t="s">
        <v>214</v>
      </c>
      <c r="AO214" s="8" t="s">
        <v>214</v>
      </c>
      <c r="AP214" s="8" t="s">
        <v>214</v>
      </c>
      <c r="AQ214" s="8" t="s">
        <v>214</v>
      </c>
      <c r="AR214" s="8" t="s">
        <v>214</v>
      </c>
      <c r="AS214" s="8" t="s">
        <v>214</v>
      </c>
      <c r="AT214" s="8" t="s">
        <v>214</v>
      </c>
      <c r="AU214" s="8" t="s">
        <v>214</v>
      </c>
      <c r="AV214" s="8" t="s">
        <v>214</v>
      </c>
      <c r="AW214" s="8" t="s">
        <v>214</v>
      </c>
      <c r="AX214" s="8" t="s">
        <v>214</v>
      </c>
      <c r="AY214" s="8" t="s">
        <v>214</v>
      </c>
      <c r="AZ214" s="8" t="s">
        <v>214</v>
      </c>
      <c r="BA214" s="8" t="s">
        <v>214</v>
      </c>
      <c r="BB214" s="8" t="s">
        <v>214</v>
      </c>
    </row>
    <row r="215" spans="1:54" x14ac:dyDescent="0.25">
      <c r="A215" s="5" t="s">
        <v>194</v>
      </c>
      <c r="B215" s="8">
        <f>COUNTIF(B$175:B$198,$A215)</f>
        <v>2</v>
      </c>
      <c r="C215" s="8">
        <f>COUNTIF(C$175:C$198,$A215)</f>
        <v>1</v>
      </c>
      <c r="D215" s="8">
        <f t="shared" ref="D215:BB218" si="15">COUNTIF(D$175:D$198,$A215)</f>
        <v>10</v>
      </c>
      <c r="E215" s="8">
        <f t="shared" si="15"/>
        <v>3</v>
      </c>
      <c r="F215" s="8">
        <f t="shared" si="15"/>
        <v>7</v>
      </c>
      <c r="G215" s="8">
        <f t="shared" si="15"/>
        <v>5</v>
      </c>
      <c r="H215" s="8">
        <f t="shared" si="15"/>
        <v>7</v>
      </c>
      <c r="I215" s="8">
        <f t="shared" si="15"/>
        <v>5</v>
      </c>
      <c r="J215" s="8">
        <f t="shared" si="15"/>
        <v>17</v>
      </c>
      <c r="K215" s="8">
        <f t="shared" si="15"/>
        <v>1</v>
      </c>
      <c r="L215" s="8">
        <f t="shared" si="15"/>
        <v>4</v>
      </c>
      <c r="M215" s="8">
        <f t="shared" si="15"/>
        <v>5</v>
      </c>
      <c r="N215" s="8">
        <f t="shared" si="15"/>
        <v>12</v>
      </c>
      <c r="O215" s="8">
        <f t="shared" si="15"/>
        <v>6</v>
      </c>
      <c r="P215" s="8">
        <f t="shared" si="15"/>
        <v>7</v>
      </c>
      <c r="Q215" s="8">
        <f t="shared" si="15"/>
        <v>9</v>
      </c>
      <c r="R215" s="8">
        <f t="shared" si="15"/>
        <v>1</v>
      </c>
      <c r="S215" s="8">
        <f t="shared" si="15"/>
        <v>11</v>
      </c>
      <c r="T215" s="8">
        <f t="shared" si="15"/>
        <v>2</v>
      </c>
      <c r="U215" s="8">
        <f t="shared" si="15"/>
        <v>10</v>
      </c>
      <c r="V215" s="8">
        <f t="shared" si="15"/>
        <v>7</v>
      </c>
      <c r="W215" s="8">
        <f t="shared" si="15"/>
        <v>5</v>
      </c>
      <c r="X215" s="8">
        <f t="shared" si="15"/>
        <v>1</v>
      </c>
      <c r="Y215" s="8">
        <f t="shared" si="15"/>
        <v>4</v>
      </c>
      <c r="Z215" s="8">
        <f t="shared" si="15"/>
        <v>10</v>
      </c>
      <c r="AA215" s="8">
        <f t="shared" si="15"/>
        <v>5</v>
      </c>
      <c r="AB215" s="8">
        <f t="shared" si="15"/>
        <v>4</v>
      </c>
      <c r="AC215" s="8">
        <f t="shared" si="15"/>
        <v>8</v>
      </c>
      <c r="AD215" s="8">
        <f t="shared" si="15"/>
        <v>12</v>
      </c>
      <c r="AE215" s="8">
        <f t="shared" si="15"/>
        <v>8</v>
      </c>
      <c r="AF215" s="8">
        <f t="shared" si="15"/>
        <v>2</v>
      </c>
      <c r="AG215" s="8">
        <f t="shared" si="15"/>
        <v>9</v>
      </c>
      <c r="AH215" s="8">
        <f t="shared" si="15"/>
        <v>9</v>
      </c>
      <c r="AI215" s="8">
        <f t="shared" si="15"/>
        <v>9</v>
      </c>
      <c r="AJ215" s="8">
        <f t="shared" si="15"/>
        <v>5</v>
      </c>
      <c r="AK215" s="8">
        <f t="shared" si="15"/>
        <v>9</v>
      </c>
      <c r="AL215" s="8">
        <f t="shared" si="15"/>
        <v>10</v>
      </c>
      <c r="AM215" s="8">
        <f t="shared" si="15"/>
        <v>5</v>
      </c>
      <c r="AN215" s="8">
        <f t="shared" si="15"/>
        <v>11</v>
      </c>
      <c r="AO215" s="8">
        <f t="shared" si="15"/>
        <v>6</v>
      </c>
      <c r="AP215" s="8">
        <f t="shared" si="15"/>
        <v>3</v>
      </c>
      <c r="AQ215" s="8">
        <f t="shared" si="15"/>
        <v>2</v>
      </c>
      <c r="AR215" s="8">
        <f t="shared" si="15"/>
        <v>2</v>
      </c>
      <c r="AS215" s="8">
        <f t="shared" si="15"/>
        <v>7</v>
      </c>
      <c r="AT215" s="8">
        <f t="shared" si="15"/>
        <v>7</v>
      </c>
      <c r="AU215" s="8">
        <f t="shared" si="15"/>
        <v>9</v>
      </c>
      <c r="AV215" s="8">
        <f t="shared" si="15"/>
        <v>11</v>
      </c>
      <c r="AW215" s="8">
        <f t="shared" si="15"/>
        <v>5</v>
      </c>
      <c r="AX215" s="8">
        <f t="shared" si="15"/>
        <v>5</v>
      </c>
      <c r="AY215" s="8">
        <f t="shared" si="15"/>
        <v>16</v>
      </c>
      <c r="AZ215" s="8">
        <f t="shared" si="15"/>
        <v>9</v>
      </c>
      <c r="BA215" s="8">
        <f t="shared" si="15"/>
        <v>12</v>
      </c>
      <c r="BB215" s="8">
        <f t="shared" si="15"/>
        <v>10</v>
      </c>
    </row>
    <row r="216" spans="1:54" x14ac:dyDescent="0.25">
      <c r="A216" s="5" t="s">
        <v>195</v>
      </c>
      <c r="B216" s="8">
        <f t="shared" ref="B216:Q218" si="16">COUNTIF(B$175:B$198,$A216)</f>
        <v>21</v>
      </c>
      <c r="C216" s="8">
        <f t="shared" si="16"/>
        <v>22</v>
      </c>
      <c r="D216" s="8">
        <f t="shared" si="16"/>
        <v>8</v>
      </c>
      <c r="E216" s="8">
        <f t="shared" si="16"/>
        <v>7</v>
      </c>
      <c r="F216" s="8">
        <f t="shared" si="16"/>
        <v>9</v>
      </c>
      <c r="G216" s="8">
        <f t="shared" si="16"/>
        <v>19</v>
      </c>
      <c r="H216" s="8">
        <f t="shared" si="16"/>
        <v>8</v>
      </c>
      <c r="I216" s="8">
        <f t="shared" si="16"/>
        <v>7</v>
      </c>
      <c r="J216" s="8">
        <f t="shared" si="16"/>
        <v>6</v>
      </c>
      <c r="K216" s="8">
        <f t="shared" si="16"/>
        <v>4</v>
      </c>
      <c r="L216" s="8">
        <f t="shared" si="16"/>
        <v>19</v>
      </c>
      <c r="M216" s="8">
        <f t="shared" si="16"/>
        <v>6</v>
      </c>
      <c r="N216" s="8">
        <f t="shared" si="16"/>
        <v>7</v>
      </c>
      <c r="O216" s="8">
        <f t="shared" si="16"/>
        <v>12</v>
      </c>
      <c r="P216" s="8">
        <f t="shared" si="16"/>
        <v>7</v>
      </c>
      <c r="Q216" s="8">
        <f t="shared" si="16"/>
        <v>8</v>
      </c>
      <c r="R216" s="8">
        <f t="shared" si="15"/>
        <v>18</v>
      </c>
      <c r="S216" s="8">
        <f t="shared" si="15"/>
        <v>12</v>
      </c>
      <c r="T216" s="8">
        <f t="shared" si="15"/>
        <v>10</v>
      </c>
      <c r="U216" s="8">
        <f t="shared" si="15"/>
        <v>12</v>
      </c>
      <c r="V216" s="8">
        <f t="shared" si="15"/>
        <v>4</v>
      </c>
      <c r="W216" s="8">
        <f t="shared" si="15"/>
        <v>15</v>
      </c>
      <c r="X216" s="8">
        <f t="shared" si="15"/>
        <v>20</v>
      </c>
      <c r="Y216" s="8">
        <f t="shared" si="15"/>
        <v>11</v>
      </c>
      <c r="Z216" s="8">
        <f t="shared" si="15"/>
        <v>7</v>
      </c>
      <c r="AA216" s="8">
        <f t="shared" si="15"/>
        <v>18</v>
      </c>
      <c r="AB216" s="8">
        <f t="shared" si="15"/>
        <v>13</v>
      </c>
      <c r="AC216" s="8">
        <f t="shared" si="15"/>
        <v>15</v>
      </c>
      <c r="AD216" s="8">
        <f t="shared" si="15"/>
        <v>10</v>
      </c>
      <c r="AE216" s="8">
        <f t="shared" si="15"/>
        <v>9</v>
      </c>
      <c r="AF216" s="8">
        <f t="shared" si="15"/>
        <v>11</v>
      </c>
      <c r="AG216" s="8">
        <f t="shared" si="15"/>
        <v>4</v>
      </c>
      <c r="AH216" s="8">
        <f t="shared" si="15"/>
        <v>9</v>
      </c>
      <c r="AI216" s="8">
        <f t="shared" si="15"/>
        <v>9</v>
      </c>
      <c r="AJ216" s="8">
        <f t="shared" si="15"/>
        <v>11</v>
      </c>
      <c r="AK216" s="8">
        <f t="shared" si="15"/>
        <v>9</v>
      </c>
      <c r="AL216" s="8">
        <f t="shared" si="15"/>
        <v>5</v>
      </c>
      <c r="AM216" s="8">
        <f t="shared" si="15"/>
        <v>3</v>
      </c>
      <c r="AN216" s="8">
        <f t="shared" si="15"/>
        <v>7</v>
      </c>
      <c r="AO216" s="8">
        <f t="shared" si="15"/>
        <v>12</v>
      </c>
      <c r="AP216" s="8">
        <f t="shared" si="15"/>
        <v>13</v>
      </c>
      <c r="AQ216" s="8">
        <f t="shared" si="15"/>
        <v>18</v>
      </c>
      <c r="AR216" s="8">
        <f t="shared" si="15"/>
        <v>16</v>
      </c>
      <c r="AS216" s="8">
        <f t="shared" si="15"/>
        <v>15</v>
      </c>
      <c r="AT216" s="8">
        <f t="shared" si="15"/>
        <v>14</v>
      </c>
      <c r="AU216" s="8">
        <f t="shared" si="15"/>
        <v>11</v>
      </c>
      <c r="AV216" s="8">
        <f t="shared" si="15"/>
        <v>13</v>
      </c>
      <c r="AW216" s="8">
        <f t="shared" si="15"/>
        <v>11</v>
      </c>
      <c r="AX216" s="8">
        <f t="shared" si="15"/>
        <v>11</v>
      </c>
      <c r="AY216" s="8">
        <f t="shared" si="15"/>
        <v>6</v>
      </c>
      <c r="AZ216" s="8">
        <f t="shared" si="15"/>
        <v>5</v>
      </c>
      <c r="BA216" s="8">
        <f t="shared" si="15"/>
        <v>9</v>
      </c>
      <c r="BB216" s="8">
        <f t="shared" si="15"/>
        <v>10</v>
      </c>
    </row>
    <row r="217" spans="1:54" x14ac:dyDescent="0.25">
      <c r="A217" s="5" t="s">
        <v>196</v>
      </c>
      <c r="B217" s="8">
        <f t="shared" si="16"/>
        <v>0</v>
      </c>
      <c r="C217" s="8">
        <f t="shared" si="16"/>
        <v>1</v>
      </c>
      <c r="D217" s="8">
        <f t="shared" si="15"/>
        <v>5</v>
      </c>
      <c r="E217" s="8">
        <f t="shared" si="15"/>
        <v>3</v>
      </c>
      <c r="F217" s="8">
        <f t="shared" si="15"/>
        <v>5</v>
      </c>
      <c r="G217" s="8">
        <f t="shared" si="15"/>
        <v>0</v>
      </c>
      <c r="H217" s="8">
        <f t="shared" si="15"/>
        <v>6</v>
      </c>
      <c r="I217" s="8">
        <f t="shared" si="15"/>
        <v>10</v>
      </c>
      <c r="J217" s="8">
        <f t="shared" si="15"/>
        <v>1</v>
      </c>
      <c r="K217" s="8">
        <f t="shared" si="15"/>
        <v>0</v>
      </c>
      <c r="L217" s="8">
        <f t="shared" si="15"/>
        <v>1</v>
      </c>
      <c r="M217" s="8">
        <f t="shared" si="15"/>
        <v>0</v>
      </c>
      <c r="N217" s="8">
        <f t="shared" si="15"/>
        <v>1</v>
      </c>
      <c r="O217" s="8">
        <f t="shared" si="15"/>
        <v>4</v>
      </c>
      <c r="P217" s="8">
        <f t="shared" si="15"/>
        <v>3</v>
      </c>
      <c r="Q217" s="8">
        <f t="shared" si="15"/>
        <v>4</v>
      </c>
      <c r="R217" s="8">
        <f t="shared" si="15"/>
        <v>4</v>
      </c>
      <c r="S217" s="8">
        <f t="shared" si="15"/>
        <v>1</v>
      </c>
      <c r="T217" s="8">
        <f t="shared" si="15"/>
        <v>5</v>
      </c>
      <c r="U217" s="8">
        <f t="shared" si="15"/>
        <v>0</v>
      </c>
      <c r="V217" s="8">
        <f t="shared" si="15"/>
        <v>8</v>
      </c>
      <c r="W217" s="8">
        <f t="shared" si="15"/>
        <v>2</v>
      </c>
      <c r="X217" s="8">
        <f t="shared" si="15"/>
        <v>0</v>
      </c>
      <c r="Y217" s="8">
        <f t="shared" si="15"/>
        <v>8</v>
      </c>
      <c r="Z217" s="8">
        <f t="shared" si="15"/>
        <v>4</v>
      </c>
      <c r="AA217" s="8">
        <f t="shared" si="15"/>
        <v>1</v>
      </c>
      <c r="AB217" s="8">
        <f t="shared" si="15"/>
        <v>3</v>
      </c>
      <c r="AC217" s="8">
        <f t="shared" si="15"/>
        <v>1</v>
      </c>
      <c r="AD217" s="8">
        <f t="shared" si="15"/>
        <v>1</v>
      </c>
      <c r="AE217" s="8">
        <f t="shared" si="15"/>
        <v>2</v>
      </c>
      <c r="AF217" s="8">
        <f t="shared" si="15"/>
        <v>7</v>
      </c>
      <c r="AG217" s="8">
        <f t="shared" si="15"/>
        <v>8</v>
      </c>
      <c r="AH217" s="8">
        <f t="shared" si="15"/>
        <v>1</v>
      </c>
      <c r="AI217" s="8">
        <f t="shared" si="15"/>
        <v>0</v>
      </c>
      <c r="AJ217" s="8">
        <f t="shared" si="15"/>
        <v>2</v>
      </c>
      <c r="AK217" s="8">
        <f t="shared" si="15"/>
        <v>2</v>
      </c>
      <c r="AL217" s="8">
        <f t="shared" si="15"/>
        <v>2</v>
      </c>
      <c r="AM217" s="8">
        <f t="shared" si="15"/>
        <v>12</v>
      </c>
      <c r="AN217" s="8">
        <f t="shared" si="15"/>
        <v>2</v>
      </c>
      <c r="AO217" s="8">
        <f t="shared" si="15"/>
        <v>4</v>
      </c>
      <c r="AP217" s="8">
        <f t="shared" si="15"/>
        <v>3</v>
      </c>
      <c r="AQ217" s="8">
        <f t="shared" si="15"/>
        <v>1</v>
      </c>
      <c r="AR217" s="8">
        <f t="shared" si="15"/>
        <v>2</v>
      </c>
      <c r="AS217" s="8">
        <f t="shared" si="15"/>
        <v>0</v>
      </c>
      <c r="AT217" s="8">
        <f t="shared" si="15"/>
        <v>1</v>
      </c>
      <c r="AU217" s="8">
        <f t="shared" si="15"/>
        <v>1</v>
      </c>
      <c r="AV217" s="8">
        <f t="shared" si="15"/>
        <v>0</v>
      </c>
      <c r="AW217" s="8">
        <f t="shared" si="15"/>
        <v>7</v>
      </c>
      <c r="AX217" s="8">
        <f t="shared" si="15"/>
        <v>1</v>
      </c>
      <c r="AY217" s="8">
        <f t="shared" si="15"/>
        <v>2</v>
      </c>
      <c r="AZ217" s="8">
        <f t="shared" si="15"/>
        <v>7</v>
      </c>
      <c r="BA217" s="8">
        <f t="shared" si="15"/>
        <v>3</v>
      </c>
      <c r="BB217" s="8">
        <f t="shared" si="15"/>
        <v>1</v>
      </c>
    </row>
    <row r="218" spans="1:54" x14ac:dyDescent="0.25">
      <c r="A218" s="5" t="s">
        <v>197</v>
      </c>
      <c r="B218" s="8">
        <f t="shared" si="16"/>
        <v>1</v>
      </c>
      <c r="C218" s="8">
        <f t="shared" si="16"/>
        <v>0</v>
      </c>
      <c r="D218" s="8">
        <f t="shared" si="15"/>
        <v>1</v>
      </c>
      <c r="E218" s="8">
        <f t="shared" si="15"/>
        <v>11</v>
      </c>
      <c r="F218" s="8">
        <f t="shared" si="15"/>
        <v>3</v>
      </c>
      <c r="G218" s="8">
        <f t="shared" si="15"/>
        <v>0</v>
      </c>
      <c r="H218" s="8">
        <f t="shared" si="15"/>
        <v>3</v>
      </c>
      <c r="I218" s="8">
        <f t="shared" si="15"/>
        <v>2</v>
      </c>
      <c r="J218" s="8">
        <f t="shared" si="15"/>
        <v>0</v>
      </c>
      <c r="K218" s="8">
        <f t="shared" si="15"/>
        <v>19</v>
      </c>
      <c r="L218" s="8">
        <f t="shared" si="15"/>
        <v>0</v>
      </c>
      <c r="M218" s="8">
        <f t="shared" si="15"/>
        <v>13</v>
      </c>
      <c r="N218" s="8">
        <f t="shared" si="15"/>
        <v>4</v>
      </c>
      <c r="O218" s="8">
        <f t="shared" si="15"/>
        <v>2</v>
      </c>
      <c r="P218" s="8">
        <f t="shared" si="15"/>
        <v>7</v>
      </c>
      <c r="Q218" s="8">
        <f t="shared" si="15"/>
        <v>3</v>
      </c>
      <c r="R218" s="8">
        <f t="shared" si="15"/>
        <v>1</v>
      </c>
      <c r="S218" s="8">
        <f t="shared" si="15"/>
        <v>0</v>
      </c>
      <c r="T218" s="8">
        <f t="shared" si="15"/>
        <v>7</v>
      </c>
      <c r="U218" s="8">
        <f t="shared" si="15"/>
        <v>1</v>
      </c>
      <c r="V218" s="8">
        <f t="shared" si="15"/>
        <v>5</v>
      </c>
      <c r="W218" s="8">
        <f t="shared" si="15"/>
        <v>2</v>
      </c>
      <c r="X218" s="8">
        <f t="shared" si="15"/>
        <v>3</v>
      </c>
      <c r="Y218" s="8">
        <f t="shared" si="15"/>
        <v>1</v>
      </c>
      <c r="Z218" s="8">
        <f t="shared" si="15"/>
        <v>3</v>
      </c>
      <c r="AA218" s="8">
        <f t="shared" si="15"/>
        <v>0</v>
      </c>
      <c r="AB218" s="8">
        <f t="shared" si="15"/>
        <v>4</v>
      </c>
      <c r="AC218" s="8">
        <f t="shared" si="15"/>
        <v>0</v>
      </c>
      <c r="AD218" s="8">
        <f t="shared" si="15"/>
        <v>1</v>
      </c>
      <c r="AE218" s="8">
        <f t="shared" si="15"/>
        <v>5</v>
      </c>
      <c r="AF218" s="8">
        <f t="shared" si="15"/>
        <v>4</v>
      </c>
      <c r="AG218" s="8">
        <f t="shared" si="15"/>
        <v>3</v>
      </c>
      <c r="AH218" s="8">
        <f t="shared" si="15"/>
        <v>5</v>
      </c>
      <c r="AI218" s="8">
        <f t="shared" si="15"/>
        <v>6</v>
      </c>
      <c r="AJ218" s="8">
        <f t="shared" si="15"/>
        <v>6</v>
      </c>
      <c r="AK218" s="8">
        <f t="shared" si="15"/>
        <v>4</v>
      </c>
      <c r="AL218" s="8">
        <f t="shared" si="15"/>
        <v>7</v>
      </c>
      <c r="AM218" s="8">
        <f t="shared" si="15"/>
        <v>4</v>
      </c>
      <c r="AN218" s="8">
        <f t="shared" si="15"/>
        <v>4</v>
      </c>
      <c r="AO218" s="8">
        <f t="shared" si="15"/>
        <v>2</v>
      </c>
      <c r="AP218" s="8">
        <f t="shared" si="15"/>
        <v>5</v>
      </c>
      <c r="AQ218" s="8">
        <f t="shared" si="15"/>
        <v>3</v>
      </c>
      <c r="AR218" s="8">
        <f t="shared" si="15"/>
        <v>4</v>
      </c>
      <c r="AS218" s="8">
        <f t="shared" si="15"/>
        <v>2</v>
      </c>
      <c r="AT218" s="8">
        <f t="shared" si="15"/>
        <v>1</v>
      </c>
      <c r="AU218" s="8">
        <f t="shared" si="15"/>
        <v>3</v>
      </c>
      <c r="AV218" s="8">
        <f t="shared" si="15"/>
        <v>0</v>
      </c>
      <c r="AW218" s="8">
        <f t="shared" si="15"/>
        <v>1</v>
      </c>
      <c r="AX218" s="8">
        <f t="shared" si="15"/>
        <v>7</v>
      </c>
      <c r="AY218" s="8">
        <f t="shared" si="15"/>
        <v>0</v>
      </c>
      <c r="AZ218" s="8">
        <f t="shared" si="15"/>
        <v>3</v>
      </c>
      <c r="BA218" s="8">
        <f t="shared" si="15"/>
        <v>0</v>
      </c>
      <c r="BB218" s="8">
        <f t="shared" si="15"/>
        <v>3</v>
      </c>
    </row>
    <row r="219" spans="1:54" x14ac:dyDescent="0.25">
      <c r="A219" s="5"/>
      <c r="B219" s="8">
        <f t="shared" ref="B219" si="17">SUM(B215:B218)</f>
        <v>24</v>
      </c>
      <c r="C219" s="8">
        <f t="shared" ref="C219:D219" si="18">SUM(C215:C218)</f>
        <v>24</v>
      </c>
      <c r="D219" s="8">
        <f t="shared" si="18"/>
        <v>24</v>
      </c>
      <c r="E219" s="8">
        <f t="shared" ref="E219:BB219" si="19">SUM(E215:E218)</f>
        <v>24</v>
      </c>
      <c r="F219" s="8">
        <f t="shared" si="19"/>
        <v>24</v>
      </c>
      <c r="G219" s="8">
        <f t="shared" si="19"/>
        <v>24</v>
      </c>
      <c r="H219" s="8">
        <f t="shared" si="19"/>
        <v>24</v>
      </c>
      <c r="I219" s="8">
        <f t="shared" si="19"/>
        <v>24</v>
      </c>
      <c r="J219" s="8">
        <f t="shared" si="19"/>
        <v>24</v>
      </c>
      <c r="K219" s="8">
        <f t="shared" si="19"/>
        <v>24</v>
      </c>
      <c r="L219" s="8">
        <f t="shared" si="19"/>
        <v>24</v>
      </c>
      <c r="M219" s="8">
        <f t="shared" si="19"/>
        <v>24</v>
      </c>
      <c r="N219" s="8">
        <f t="shared" si="19"/>
        <v>24</v>
      </c>
      <c r="O219" s="8">
        <f t="shared" si="19"/>
        <v>24</v>
      </c>
      <c r="P219" s="8">
        <f t="shared" si="19"/>
        <v>24</v>
      </c>
      <c r="Q219" s="8">
        <f t="shared" si="19"/>
        <v>24</v>
      </c>
      <c r="R219" s="8">
        <f t="shared" si="19"/>
        <v>24</v>
      </c>
      <c r="S219" s="8">
        <f t="shared" si="19"/>
        <v>24</v>
      </c>
      <c r="T219" s="8">
        <f t="shared" si="19"/>
        <v>24</v>
      </c>
      <c r="U219" s="8">
        <f t="shared" si="19"/>
        <v>23</v>
      </c>
      <c r="V219" s="8">
        <f t="shared" si="19"/>
        <v>24</v>
      </c>
      <c r="W219" s="8">
        <f t="shared" si="19"/>
        <v>24</v>
      </c>
      <c r="X219" s="8">
        <f t="shared" si="19"/>
        <v>24</v>
      </c>
      <c r="Y219" s="8">
        <f t="shared" si="19"/>
        <v>24</v>
      </c>
      <c r="Z219" s="8">
        <f t="shared" si="19"/>
        <v>24</v>
      </c>
      <c r="AA219" s="8">
        <f t="shared" si="19"/>
        <v>24</v>
      </c>
      <c r="AB219" s="8">
        <f t="shared" si="19"/>
        <v>24</v>
      </c>
      <c r="AC219" s="8">
        <f t="shared" si="19"/>
        <v>24</v>
      </c>
      <c r="AD219" s="8">
        <f t="shared" si="19"/>
        <v>24</v>
      </c>
      <c r="AE219" s="8">
        <f t="shared" si="19"/>
        <v>24</v>
      </c>
      <c r="AF219" s="8">
        <f t="shared" si="19"/>
        <v>24</v>
      </c>
      <c r="AG219" s="8">
        <f t="shared" si="19"/>
        <v>24</v>
      </c>
      <c r="AH219" s="8">
        <f t="shared" si="19"/>
        <v>24</v>
      </c>
      <c r="AI219" s="8">
        <f t="shared" si="19"/>
        <v>24</v>
      </c>
      <c r="AJ219" s="8">
        <f t="shared" si="19"/>
        <v>24</v>
      </c>
      <c r="AK219" s="8">
        <f t="shared" si="19"/>
        <v>24</v>
      </c>
      <c r="AL219" s="8">
        <f t="shared" si="19"/>
        <v>24</v>
      </c>
      <c r="AM219" s="8">
        <f t="shared" si="19"/>
        <v>24</v>
      </c>
      <c r="AN219" s="8">
        <f t="shared" si="19"/>
        <v>24</v>
      </c>
      <c r="AO219" s="8">
        <f t="shared" si="19"/>
        <v>24</v>
      </c>
      <c r="AP219" s="8">
        <f t="shared" si="19"/>
        <v>24</v>
      </c>
      <c r="AQ219" s="8">
        <f t="shared" si="19"/>
        <v>24</v>
      </c>
      <c r="AR219" s="8">
        <f t="shared" si="19"/>
        <v>24</v>
      </c>
      <c r="AS219" s="8">
        <f t="shared" si="19"/>
        <v>24</v>
      </c>
      <c r="AT219" s="8">
        <f t="shared" si="19"/>
        <v>23</v>
      </c>
      <c r="AU219" s="8">
        <f t="shared" si="19"/>
        <v>24</v>
      </c>
      <c r="AV219" s="8">
        <f t="shared" si="19"/>
        <v>24</v>
      </c>
      <c r="AW219" s="8">
        <f t="shared" si="19"/>
        <v>24</v>
      </c>
      <c r="AX219" s="8">
        <f t="shared" si="19"/>
        <v>24</v>
      </c>
      <c r="AY219" s="8">
        <f t="shared" si="19"/>
        <v>24</v>
      </c>
      <c r="AZ219" s="8">
        <f t="shared" si="19"/>
        <v>24</v>
      </c>
      <c r="BA219" s="8">
        <f t="shared" si="19"/>
        <v>24</v>
      </c>
      <c r="BB219" s="8">
        <f t="shared" si="19"/>
        <v>24</v>
      </c>
    </row>
    <row r="220" spans="1:54" x14ac:dyDescent="0.25">
      <c r="A220" s="5"/>
    </row>
    <row r="221" spans="1:54" x14ac:dyDescent="0.25">
      <c r="A221" s="5" t="s">
        <v>198</v>
      </c>
      <c r="B221" s="8">
        <f>COUNTIF(B$103:B$174,$A221)</f>
        <v>0</v>
      </c>
      <c r="C221" s="8">
        <f>COUNTIF(C$103:C$174,$A221)</f>
        <v>0</v>
      </c>
      <c r="D221" s="8">
        <f t="shared" ref="D221:BB226" si="20">COUNTIF(D$103:D$174,$A221)</f>
        <v>0</v>
      </c>
      <c r="E221" s="8">
        <f t="shared" si="20"/>
        <v>1</v>
      </c>
      <c r="F221" s="8">
        <f t="shared" si="20"/>
        <v>1</v>
      </c>
      <c r="G221" s="8">
        <f t="shared" si="20"/>
        <v>0</v>
      </c>
      <c r="H221" s="8">
        <f t="shared" si="20"/>
        <v>0</v>
      </c>
      <c r="I221" s="8">
        <f t="shared" si="20"/>
        <v>7</v>
      </c>
      <c r="J221" s="8">
        <f t="shared" si="20"/>
        <v>4</v>
      </c>
      <c r="K221" s="8">
        <f t="shared" si="20"/>
        <v>0</v>
      </c>
      <c r="L221" s="8">
        <f t="shared" si="20"/>
        <v>1</v>
      </c>
      <c r="M221" s="8">
        <f t="shared" si="20"/>
        <v>7</v>
      </c>
      <c r="N221" s="8">
        <f t="shared" si="20"/>
        <v>0</v>
      </c>
      <c r="O221" s="8">
        <f t="shared" si="20"/>
        <v>2</v>
      </c>
      <c r="P221" s="8">
        <f t="shared" si="20"/>
        <v>1</v>
      </c>
      <c r="Q221" s="8">
        <f t="shared" si="20"/>
        <v>2</v>
      </c>
      <c r="R221" s="8">
        <f t="shared" si="20"/>
        <v>0</v>
      </c>
      <c r="S221" s="8">
        <f t="shared" si="20"/>
        <v>0</v>
      </c>
      <c r="T221" s="8">
        <f t="shared" si="20"/>
        <v>8</v>
      </c>
      <c r="U221" s="8">
        <f t="shared" si="20"/>
        <v>0</v>
      </c>
      <c r="V221" s="8">
        <f t="shared" si="20"/>
        <v>8</v>
      </c>
      <c r="W221" s="8">
        <f t="shared" si="20"/>
        <v>2</v>
      </c>
      <c r="X221" s="8">
        <f t="shared" si="20"/>
        <v>19</v>
      </c>
      <c r="Y221" s="8">
        <f t="shared" si="20"/>
        <v>15</v>
      </c>
      <c r="Z221" s="8">
        <f t="shared" si="20"/>
        <v>5</v>
      </c>
      <c r="AA221" s="8">
        <f t="shared" si="20"/>
        <v>1</v>
      </c>
      <c r="AB221" s="8">
        <f t="shared" si="20"/>
        <v>10</v>
      </c>
      <c r="AC221" s="8">
        <f t="shared" si="20"/>
        <v>0</v>
      </c>
      <c r="AD221" s="8">
        <f t="shared" si="20"/>
        <v>0</v>
      </c>
      <c r="AE221" s="8">
        <f t="shared" si="20"/>
        <v>11</v>
      </c>
      <c r="AF221" s="8">
        <f t="shared" si="20"/>
        <v>6</v>
      </c>
      <c r="AG221" s="8">
        <f t="shared" si="20"/>
        <v>5</v>
      </c>
      <c r="AH221" s="8">
        <f t="shared" si="20"/>
        <v>8</v>
      </c>
      <c r="AI221" s="8">
        <f t="shared" si="20"/>
        <v>0</v>
      </c>
      <c r="AJ221" s="8">
        <f t="shared" si="20"/>
        <v>11</v>
      </c>
      <c r="AK221" s="8">
        <f t="shared" si="20"/>
        <v>3</v>
      </c>
      <c r="AL221" s="8">
        <f t="shared" si="20"/>
        <v>0</v>
      </c>
      <c r="AM221" s="8">
        <f t="shared" si="20"/>
        <v>1</v>
      </c>
      <c r="AN221" s="8">
        <f t="shared" si="20"/>
        <v>2</v>
      </c>
      <c r="AO221" s="8">
        <f t="shared" si="20"/>
        <v>1</v>
      </c>
      <c r="AP221" s="8">
        <f t="shared" si="20"/>
        <v>1</v>
      </c>
      <c r="AQ221" s="8">
        <f t="shared" si="20"/>
        <v>1</v>
      </c>
      <c r="AR221" s="8">
        <f t="shared" si="20"/>
        <v>12</v>
      </c>
      <c r="AS221" s="8">
        <f t="shared" si="20"/>
        <v>2</v>
      </c>
      <c r="AT221" s="8">
        <f t="shared" si="20"/>
        <v>5</v>
      </c>
      <c r="AU221" s="8">
        <f t="shared" si="20"/>
        <v>12</v>
      </c>
      <c r="AV221" s="8">
        <f t="shared" si="20"/>
        <v>1</v>
      </c>
      <c r="AW221" s="8">
        <f t="shared" si="20"/>
        <v>1</v>
      </c>
      <c r="AX221" s="8">
        <f t="shared" si="20"/>
        <v>1</v>
      </c>
      <c r="AY221" s="8">
        <f t="shared" si="20"/>
        <v>0</v>
      </c>
      <c r="AZ221" s="8">
        <f t="shared" si="20"/>
        <v>5</v>
      </c>
      <c r="BA221" s="8">
        <f t="shared" si="20"/>
        <v>0</v>
      </c>
      <c r="BB221" s="8">
        <f t="shared" si="20"/>
        <v>0</v>
      </c>
    </row>
    <row r="222" spans="1:54" x14ac:dyDescent="0.25">
      <c r="A222" s="5" t="s">
        <v>199</v>
      </c>
      <c r="B222" s="8">
        <f t="shared" ref="B222:Q226" si="21">COUNTIF(B$103:B$174,$A222)</f>
        <v>3</v>
      </c>
      <c r="C222" s="8">
        <f t="shared" si="21"/>
        <v>1</v>
      </c>
      <c r="D222" s="8">
        <f t="shared" si="21"/>
        <v>4</v>
      </c>
      <c r="E222" s="8">
        <f t="shared" si="21"/>
        <v>9</v>
      </c>
      <c r="F222" s="8">
        <f t="shared" si="21"/>
        <v>5</v>
      </c>
      <c r="G222" s="8">
        <f t="shared" si="21"/>
        <v>0</v>
      </c>
      <c r="H222" s="8">
        <f t="shared" si="21"/>
        <v>1</v>
      </c>
      <c r="I222" s="8">
        <f t="shared" si="21"/>
        <v>6</v>
      </c>
      <c r="J222" s="8">
        <f t="shared" si="21"/>
        <v>0</v>
      </c>
      <c r="K222" s="8">
        <f t="shared" si="21"/>
        <v>28</v>
      </c>
      <c r="L222" s="8">
        <f t="shared" si="21"/>
        <v>2</v>
      </c>
      <c r="M222" s="8">
        <f t="shared" si="21"/>
        <v>14</v>
      </c>
      <c r="N222" s="8">
        <f t="shared" si="21"/>
        <v>10</v>
      </c>
      <c r="O222" s="8">
        <f t="shared" si="21"/>
        <v>15</v>
      </c>
      <c r="P222" s="8">
        <f t="shared" si="21"/>
        <v>0</v>
      </c>
      <c r="Q222" s="8">
        <f t="shared" si="21"/>
        <v>0</v>
      </c>
      <c r="R222" s="8">
        <f t="shared" si="20"/>
        <v>17</v>
      </c>
      <c r="S222" s="8">
        <f t="shared" si="20"/>
        <v>0</v>
      </c>
      <c r="T222" s="8">
        <f t="shared" si="20"/>
        <v>11</v>
      </c>
      <c r="U222" s="8">
        <f t="shared" si="20"/>
        <v>0</v>
      </c>
      <c r="V222" s="8">
        <f t="shared" si="20"/>
        <v>0</v>
      </c>
      <c r="W222" s="8">
        <f t="shared" si="20"/>
        <v>10</v>
      </c>
      <c r="X222" s="8">
        <f t="shared" si="20"/>
        <v>4</v>
      </c>
      <c r="Y222" s="8">
        <f t="shared" si="20"/>
        <v>7</v>
      </c>
      <c r="Z222" s="8">
        <f t="shared" si="20"/>
        <v>0</v>
      </c>
      <c r="AA222" s="8">
        <f t="shared" si="20"/>
        <v>3</v>
      </c>
      <c r="AB222" s="8">
        <f t="shared" si="20"/>
        <v>14</v>
      </c>
      <c r="AC222" s="8">
        <f t="shared" si="20"/>
        <v>9</v>
      </c>
      <c r="AD222" s="8">
        <f t="shared" si="20"/>
        <v>2</v>
      </c>
      <c r="AE222" s="8">
        <f t="shared" si="20"/>
        <v>14</v>
      </c>
      <c r="AF222" s="8">
        <f t="shared" si="20"/>
        <v>32</v>
      </c>
      <c r="AG222" s="8">
        <f t="shared" si="20"/>
        <v>5</v>
      </c>
      <c r="AH222" s="8">
        <f t="shared" si="20"/>
        <v>6</v>
      </c>
      <c r="AI222" s="8">
        <f t="shared" si="20"/>
        <v>8</v>
      </c>
      <c r="AJ222" s="8">
        <f t="shared" si="20"/>
        <v>15</v>
      </c>
      <c r="AK222" s="8">
        <f t="shared" si="20"/>
        <v>3</v>
      </c>
      <c r="AL222" s="8">
        <f t="shared" si="20"/>
        <v>4</v>
      </c>
      <c r="AM222" s="8">
        <f t="shared" si="20"/>
        <v>10</v>
      </c>
      <c r="AN222" s="8">
        <f t="shared" si="20"/>
        <v>14</v>
      </c>
      <c r="AO222" s="8">
        <f t="shared" si="20"/>
        <v>4</v>
      </c>
      <c r="AP222" s="8">
        <f t="shared" si="20"/>
        <v>8</v>
      </c>
      <c r="AQ222" s="8">
        <f t="shared" si="20"/>
        <v>4</v>
      </c>
      <c r="AR222" s="8">
        <f t="shared" si="20"/>
        <v>14</v>
      </c>
      <c r="AS222" s="8">
        <f t="shared" si="20"/>
        <v>3</v>
      </c>
      <c r="AT222" s="8">
        <f t="shared" si="20"/>
        <v>23</v>
      </c>
      <c r="AU222" s="8">
        <f t="shared" si="20"/>
        <v>1</v>
      </c>
      <c r="AV222" s="8">
        <f t="shared" si="20"/>
        <v>0</v>
      </c>
      <c r="AW222" s="8">
        <f t="shared" si="20"/>
        <v>7</v>
      </c>
      <c r="AX222" s="8">
        <f t="shared" si="20"/>
        <v>9</v>
      </c>
      <c r="AY222" s="8">
        <f t="shared" si="20"/>
        <v>0</v>
      </c>
      <c r="AZ222" s="8">
        <f t="shared" si="20"/>
        <v>3</v>
      </c>
      <c r="BA222" s="8">
        <f t="shared" si="20"/>
        <v>5</v>
      </c>
      <c r="BB222" s="8">
        <f t="shared" si="20"/>
        <v>7</v>
      </c>
    </row>
    <row r="223" spans="1:54" x14ac:dyDescent="0.25">
      <c r="A223" s="5" t="s">
        <v>200</v>
      </c>
      <c r="B223" s="8">
        <f t="shared" si="21"/>
        <v>30</v>
      </c>
      <c r="C223" s="8">
        <f t="shared" si="21"/>
        <v>21</v>
      </c>
      <c r="D223" s="8">
        <f t="shared" si="20"/>
        <v>1</v>
      </c>
      <c r="E223" s="8">
        <f t="shared" si="20"/>
        <v>10</v>
      </c>
      <c r="F223" s="8">
        <f t="shared" si="20"/>
        <v>2</v>
      </c>
      <c r="G223" s="8">
        <f t="shared" si="20"/>
        <v>36</v>
      </c>
      <c r="H223" s="8">
        <f t="shared" si="20"/>
        <v>14</v>
      </c>
      <c r="I223" s="8">
        <f t="shared" si="20"/>
        <v>2</v>
      </c>
      <c r="J223" s="8">
        <f t="shared" si="20"/>
        <v>0</v>
      </c>
      <c r="K223" s="8">
        <f t="shared" si="20"/>
        <v>8</v>
      </c>
      <c r="L223" s="8">
        <f t="shared" si="20"/>
        <v>17</v>
      </c>
      <c r="M223" s="8">
        <f t="shared" si="20"/>
        <v>7</v>
      </c>
      <c r="N223" s="8">
        <f t="shared" si="20"/>
        <v>4</v>
      </c>
      <c r="O223" s="8">
        <f t="shared" si="20"/>
        <v>0</v>
      </c>
      <c r="P223" s="8">
        <f t="shared" si="20"/>
        <v>2</v>
      </c>
      <c r="Q223" s="8">
        <f t="shared" si="20"/>
        <v>0</v>
      </c>
      <c r="R223" s="8">
        <f t="shared" si="20"/>
        <v>0</v>
      </c>
      <c r="S223" s="8">
        <f t="shared" si="20"/>
        <v>0</v>
      </c>
      <c r="T223" s="8">
        <f t="shared" si="20"/>
        <v>4</v>
      </c>
      <c r="U223" s="8">
        <f t="shared" si="20"/>
        <v>0</v>
      </c>
      <c r="V223" s="8">
        <f t="shared" si="20"/>
        <v>7</v>
      </c>
      <c r="W223" s="8">
        <f t="shared" si="20"/>
        <v>0</v>
      </c>
      <c r="X223" s="8">
        <f t="shared" si="20"/>
        <v>1</v>
      </c>
      <c r="Y223" s="8">
        <f t="shared" si="20"/>
        <v>13</v>
      </c>
      <c r="Z223" s="8">
        <f t="shared" si="20"/>
        <v>1</v>
      </c>
      <c r="AA223" s="8">
        <f t="shared" si="20"/>
        <v>4</v>
      </c>
      <c r="AB223" s="8">
        <f t="shared" si="20"/>
        <v>0</v>
      </c>
      <c r="AC223" s="8">
        <f t="shared" si="20"/>
        <v>0</v>
      </c>
      <c r="AD223" s="8">
        <f t="shared" si="20"/>
        <v>0</v>
      </c>
      <c r="AE223" s="8">
        <f t="shared" si="20"/>
        <v>2</v>
      </c>
      <c r="AF223" s="8">
        <f t="shared" si="20"/>
        <v>0</v>
      </c>
      <c r="AG223" s="8">
        <f t="shared" si="20"/>
        <v>13</v>
      </c>
      <c r="AH223" s="8">
        <f t="shared" si="20"/>
        <v>7</v>
      </c>
      <c r="AI223" s="8">
        <f t="shared" si="20"/>
        <v>2</v>
      </c>
      <c r="AJ223" s="8">
        <f t="shared" si="20"/>
        <v>13</v>
      </c>
      <c r="AK223" s="8">
        <f t="shared" si="20"/>
        <v>2</v>
      </c>
      <c r="AL223" s="8">
        <f t="shared" si="20"/>
        <v>2</v>
      </c>
      <c r="AM223" s="8">
        <f t="shared" si="20"/>
        <v>0</v>
      </c>
      <c r="AN223" s="8">
        <f t="shared" si="20"/>
        <v>1</v>
      </c>
      <c r="AO223" s="8">
        <f t="shared" si="20"/>
        <v>7</v>
      </c>
      <c r="AP223" s="8">
        <f t="shared" si="20"/>
        <v>0</v>
      </c>
      <c r="AQ223" s="8">
        <f t="shared" si="20"/>
        <v>3</v>
      </c>
      <c r="AR223" s="8">
        <f t="shared" si="20"/>
        <v>2</v>
      </c>
      <c r="AS223" s="8">
        <f t="shared" si="20"/>
        <v>0</v>
      </c>
      <c r="AT223" s="8">
        <f t="shared" si="20"/>
        <v>0</v>
      </c>
      <c r="AU223" s="8">
        <f t="shared" si="20"/>
        <v>6</v>
      </c>
      <c r="AV223" s="8">
        <f t="shared" si="20"/>
        <v>1</v>
      </c>
      <c r="AW223" s="8">
        <f t="shared" si="20"/>
        <v>2</v>
      </c>
      <c r="AX223" s="8">
        <f t="shared" si="20"/>
        <v>5</v>
      </c>
      <c r="AY223" s="8">
        <f t="shared" si="20"/>
        <v>0</v>
      </c>
      <c r="AZ223" s="8">
        <f t="shared" si="20"/>
        <v>0</v>
      </c>
      <c r="BA223" s="8">
        <f t="shared" si="20"/>
        <v>0</v>
      </c>
      <c r="BB223" s="8">
        <f t="shared" si="20"/>
        <v>0</v>
      </c>
    </row>
    <row r="224" spans="1:54" x14ac:dyDescent="0.25">
      <c r="A224" s="5" t="s">
        <v>201</v>
      </c>
      <c r="B224" s="8">
        <f t="shared" si="21"/>
        <v>3</v>
      </c>
      <c r="C224" s="8">
        <f t="shared" si="21"/>
        <v>16</v>
      </c>
      <c r="D224" s="8">
        <f t="shared" si="20"/>
        <v>0</v>
      </c>
      <c r="E224" s="8">
        <f t="shared" si="20"/>
        <v>1</v>
      </c>
      <c r="F224" s="8">
        <f t="shared" si="20"/>
        <v>5</v>
      </c>
      <c r="G224" s="8">
        <f t="shared" si="20"/>
        <v>3</v>
      </c>
      <c r="H224" s="8">
        <f t="shared" si="20"/>
        <v>7</v>
      </c>
      <c r="I224" s="8">
        <f t="shared" si="20"/>
        <v>8</v>
      </c>
      <c r="J224" s="8">
        <f t="shared" si="20"/>
        <v>3</v>
      </c>
      <c r="K224" s="8">
        <f t="shared" si="20"/>
        <v>1</v>
      </c>
      <c r="L224" s="8">
        <f t="shared" si="20"/>
        <v>14</v>
      </c>
      <c r="M224" s="8">
        <f t="shared" si="20"/>
        <v>9</v>
      </c>
      <c r="N224" s="8">
        <f t="shared" si="20"/>
        <v>1</v>
      </c>
      <c r="O224" s="8">
        <f t="shared" si="20"/>
        <v>8</v>
      </c>
      <c r="P224" s="8">
        <f t="shared" si="20"/>
        <v>9</v>
      </c>
      <c r="Q224" s="8">
        <f t="shared" si="20"/>
        <v>3</v>
      </c>
      <c r="R224" s="8">
        <f t="shared" si="20"/>
        <v>2</v>
      </c>
      <c r="S224" s="8">
        <f t="shared" si="20"/>
        <v>3</v>
      </c>
      <c r="T224" s="8">
        <f t="shared" si="20"/>
        <v>11</v>
      </c>
      <c r="U224" s="8">
        <f t="shared" si="20"/>
        <v>9</v>
      </c>
      <c r="V224" s="8">
        <f t="shared" si="20"/>
        <v>10</v>
      </c>
      <c r="W224" s="8">
        <f t="shared" si="20"/>
        <v>2</v>
      </c>
      <c r="X224" s="8">
        <f t="shared" si="20"/>
        <v>6</v>
      </c>
      <c r="Y224" s="8">
        <f t="shared" si="20"/>
        <v>3</v>
      </c>
      <c r="Z224" s="8">
        <f t="shared" si="20"/>
        <v>3</v>
      </c>
      <c r="AA224" s="8">
        <f t="shared" si="20"/>
        <v>9</v>
      </c>
      <c r="AB224" s="8">
        <f t="shared" si="20"/>
        <v>7</v>
      </c>
      <c r="AC224" s="8">
        <f t="shared" si="20"/>
        <v>4</v>
      </c>
      <c r="AD224" s="8">
        <f t="shared" si="20"/>
        <v>1</v>
      </c>
      <c r="AE224" s="8">
        <f t="shared" si="20"/>
        <v>3</v>
      </c>
      <c r="AF224" s="8">
        <f t="shared" si="20"/>
        <v>3</v>
      </c>
      <c r="AG224" s="8">
        <f t="shared" si="20"/>
        <v>3</v>
      </c>
      <c r="AH224" s="8">
        <f t="shared" si="20"/>
        <v>0</v>
      </c>
      <c r="AI224" s="8">
        <f t="shared" si="20"/>
        <v>6</v>
      </c>
      <c r="AJ224" s="8">
        <f t="shared" si="20"/>
        <v>4</v>
      </c>
      <c r="AK224" s="8">
        <f t="shared" si="20"/>
        <v>7</v>
      </c>
      <c r="AL224" s="8">
        <f t="shared" si="20"/>
        <v>1</v>
      </c>
      <c r="AM224" s="8">
        <f t="shared" si="20"/>
        <v>3</v>
      </c>
      <c r="AN224" s="8">
        <f t="shared" si="20"/>
        <v>5</v>
      </c>
      <c r="AO224" s="8">
        <f t="shared" si="20"/>
        <v>3</v>
      </c>
      <c r="AP224" s="8">
        <f t="shared" si="20"/>
        <v>6</v>
      </c>
      <c r="AQ224" s="8">
        <f t="shared" si="20"/>
        <v>2</v>
      </c>
      <c r="AR224" s="8">
        <f t="shared" si="20"/>
        <v>2</v>
      </c>
      <c r="AS224" s="8">
        <f t="shared" si="20"/>
        <v>10</v>
      </c>
      <c r="AT224" s="8">
        <f t="shared" si="20"/>
        <v>1</v>
      </c>
      <c r="AU224" s="8">
        <f t="shared" si="20"/>
        <v>5</v>
      </c>
      <c r="AV224" s="8">
        <f t="shared" si="20"/>
        <v>6</v>
      </c>
      <c r="AW224" s="8">
        <f t="shared" si="20"/>
        <v>7</v>
      </c>
      <c r="AX224" s="8">
        <f t="shared" si="20"/>
        <v>3</v>
      </c>
      <c r="AY224" s="8">
        <f t="shared" si="20"/>
        <v>8</v>
      </c>
      <c r="AZ224" s="8">
        <f t="shared" si="20"/>
        <v>2</v>
      </c>
      <c r="BA224" s="8">
        <f t="shared" si="20"/>
        <v>5</v>
      </c>
      <c r="BB224" s="8">
        <f t="shared" si="20"/>
        <v>1</v>
      </c>
    </row>
    <row r="225" spans="1:54" x14ac:dyDescent="0.25">
      <c r="A225" s="5" t="s">
        <v>202</v>
      </c>
      <c r="B225" s="8">
        <f t="shared" si="21"/>
        <v>2</v>
      </c>
      <c r="C225" s="8">
        <f t="shared" si="21"/>
        <v>9</v>
      </c>
      <c r="D225" s="8">
        <f t="shared" si="20"/>
        <v>41</v>
      </c>
      <c r="E225" s="8">
        <f t="shared" si="20"/>
        <v>22</v>
      </c>
      <c r="F225" s="8">
        <f t="shared" si="20"/>
        <v>31</v>
      </c>
      <c r="G225" s="8">
        <f t="shared" si="20"/>
        <v>8</v>
      </c>
      <c r="H225" s="8">
        <f t="shared" si="20"/>
        <v>12</v>
      </c>
      <c r="I225" s="8">
        <f t="shared" si="20"/>
        <v>25</v>
      </c>
      <c r="J225" s="8">
        <f t="shared" si="20"/>
        <v>40</v>
      </c>
      <c r="K225" s="8">
        <f t="shared" si="20"/>
        <v>11</v>
      </c>
      <c r="L225" s="8">
        <f t="shared" si="20"/>
        <v>13</v>
      </c>
      <c r="M225" s="8">
        <f t="shared" si="20"/>
        <v>8</v>
      </c>
      <c r="N225" s="8">
        <f t="shared" si="20"/>
        <v>32</v>
      </c>
      <c r="O225" s="8">
        <f t="shared" si="20"/>
        <v>14</v>
      </c>
      <c r="P225" s="8">
        <f t="shared" si="20"/>
        <v>32</v>
      </c>
      <c r="Q225" s="8">
        <f t="shared" si="20"/>
        <v>42</v>
      </c>
      <c r="R225" s="8">
        <f t="shared" si="20"/>
        <v>4</v>
      </c>
      <c r="S225" s="8">
        <f t="shared" si="20"/>
        <v>36</v>
      </c>
      <c r="T225" s="8">
        <f t="shared" si="20"/>
        <v>7</v>
      </c>
      <c r="U225" s="8">
        <f t="shared" si="20"/>
        <v>34</v>
      </c>
      <c r="V225" s="8">
        <f t="shared" si="20"/>
        <v>18</v>
      </c>
      <c r="W225" s="8">
        <f t="shared" si="20"/>
        <v>10</v>
      </c>
      <c r="X225" s="8">
        <f t="shared" si="20"/>
        <v>6</v>
      </c>
      <c r="Y225" s="8">
        <f t="shared" si="20"/>
        <v>10</v>
      </c>
      <c r="Z225" s="8">
        <f t="shared" si="20"/>
        <v>33</v>
      </c>
      <c r="AA225" s="8">
        <f t="shared" si="20"/>
        <v>28</v>
      </c>
      <c r="AB225" s="8">
        <f t="shared" si="20"/>
        <v>14</v>
      </c>
      <c r="AC225" s="8">
        <f t="shared" si="20"/>
        <v>11</v>
      </c>
      <c r="AD225" s="8">
        <f t="shared" si="20"/>
        <v>36</v>
      </c>
      <c r="AE225" s="8">
        <f t="shared" si="20"/>
        <v>17</v>
      </c>
      <c r="AF225" s="8">
        <f t="shared" si="20"/>
        <v>7</v>
      </c>
      <c r="AG225" s="8">
        <f t="shared" si="20"/>
        <v>13</v>
      </c>
      <c r="AH225" s="8">
        <f t="shared" si="20"/>
        <v>22</v>
      </c>
      <c r="AI225" s="8">
        <f t="shared" si="20"/>
        <v>13</v>
      </c>
      <c r="AJ225" s="8">
        <f t="shared" si="20"/>
        <v>4</v>
      </c>
      <c r="AK225" s="8">
        <f t="shared" si="20"/>
        <v>31</v>
      </c>
      <c r="AL225" s="8">
        <f t="shared" si="20"/>
        <v>33</v>
      </c>
      <c r="AM225" s="8">
        <f t="shared" si="20"/>
        <v>21</v>
      </c>
      <c r="AN225" s="8">
        <f t="shared" si="20"/>
        <v>24</v>
      </c>
      <c r="AO225" s="8">
        <f t="shared" si="20"/>
        <v>27</v>
      </c>
      <c r="AP225" s="8">
        <f t="shared" si="20"/>
        <v>26</v>
      </c>
      <c r="AQ225" s="8">
        <f t="shared" si="20"/>
        <v>14</v>
      </c>
      <c r="AR225" s="8">
        <f t="shared" si="20"/>
        <v>17</v>
      </c>
      <c r="AS225" s="8">
        <f t="shared" si="20"/>
        <v>7</v>
      </c>
      <c r="AT225" s="8">
        <f t="shared" si="20"/>
        <v>17</v>
      </c>
      <c r="AU225" s="8">
        <f t="shared" si="20"/>
        <v>21</v>
      </c>
      <c r="AV225" s="8">
        <f t="shared" si="20"/>
        <v>33</v>
      </c>
      <c r="AW225" s="8">
        <f t="shared" si="20"/>
        <v>16</v>
      </c>
      <c r="AX225" s="8">
        <f t="shared" si="20"/>
        <v>26</v>
      </c>
      <c r="AY225" s="8">
        <f t="shared" si="20"/>
        <v>36</v>
      </c>
      <c r="AZ225" s="8">
        <f t="shared" si="20"/>
        <v>27</v>
      </c>
      <c r="BA225" s="8">
        <f t="shared" si="20"/>
        <v>29</v>
      </c>
      <c r="BB225" s="8">
        <f t="shared" si="20"/>
        <v>36</v>
      </c>
    </row>
    <row r="226" spans="1:54" x14ac:dyDescent="0.25">
      <c r="A226" s="5" t="s">
        <v>203</v>
      </c>
      <c r="B226" s="8">
        <f t="shared" si="21"/>
        <v>0</v>
      </c>
      <c r="C226" s="8">
        <f t="shared" si="21"/>
        <v>0</v>
      </c>
      <c r="D226" s="8">
        <f t="shared" si="20"/>
        <v>1</v>
      </c>
      <c r="E226" s="8">
        <f t="shared" si="20"/>
        <v>0</v>
      </c>
      <c r="F226" s="8">
        <f t="shared" si="20"/>
        <v>4</v>
      </c>
      <c r="G226" s="8">
        <f t="shared" si="20"/>
        <v>0</v>
      </c>
      <c r="H226" s="8">
        <f t="shared" si="20"/>
        <v>0</v>
      </c>
      <c r="I226" s="8">
        <f t="shared" si="20"/>
        <v>0</v>
      </c>
      <c r="J226" s="8">
        <f t="shared" si="20"/>
        <v>1</v>
      </c>
      <c r="K226" s="8">
        <f t="shared" si="20"/>
        <v>0</v>
      </c>
      <c r="L226" s="8">
        <f t="shared" si="20"/>
        <v>0</v>
      </c>
      <c r="M226" s="8">
        <f t="shared" si="20"/>
        <v>0</v>
      </c>
      <c r="N226" s="8">
        <f t="shared" si="20"/>
        <v>1</v>
      </c>
      <c r="O226" s="8">
        <f t="shared" si="20"/>
        <v>0</v>
      </c>
      <c r="P226" s="8">
        <f t="shared" si="20"/>
        <v>4</v>
      </c>
      <c r="Q226" s="8">
        <f t="shared" si="20"/>
        <v>1</v>
      </c>
      <c r="R226" s="8">
        <f t="shared" ref="R226:BB226" si="22">COUNTIF(R$103:R$174,$A226)</f>
        <v>0</v>
      </c>
      <c r="S226" s="8">
        <f t="shared" si="22"/>
        <v>9</v>
      </c>
      <c r="T226" s="8">
        <f t="shared" si="22"/>
        <v>0</v>
      </c>
      <c r="U226" s="8">
        <f t="shared" si="22"/>
        <v>4</v>
      </c>
      <c r="V226" s="8">
        <f t="shared" si="22"/>
        <v>2</v>
      </c>
      <c r="W226" s="8">
        <f t="shared" si="22"/>
        <v>0</v>
      </c>
      <c r="X226" s="8">
        <f t="shared" si="22"/>
        <v>12</v>
      </c>
      <c r="Y226" s="8">
        <f t="shared" si="22"/>
        <v>0</v>
      </c>
      <c r="Z226" s="8">
        <f t="shared" si="22"/>
        <v>1</v>
      </c>
      <c r="AA226" s="8">
        <f t="shared" si="22"/>
        <v>2</v>
      </c>
      <c r="AB226" s="8">
        <f t="shared" si="22"/>
        <v>1</v>
      </c>
      <c r="AC226" s="8">
        <f t="shared" si="22"/>
        <v>0</v>
      </c>
      <c r="AD226" s="8">
        <f t="shared" si="22"/>
        <v>9</v>
      </c>
      <c r="AE226" s="8">
        <f t="shared" si="22"/>
        <v>0</v>
      </c>
      <c r="AF226" s="8">
        <f t="shared" si="22"/>
        <v>0</v>
      </c>
      <c r="AG226" s="8">
        <f t="shared" si="22"/>
        <v>6</v>
      </c>
      <c r="AH226" s="8">
        <f t="shared" si="22"/>
        <v>3</v>
      </c>
      <c r="AI226" s="8">
        <f t="shared" si="22"/>
        <v>0</v>
      </c>
      <c r="AJ226" s="8">
        <f t="shared" si="22"/>
        <v>0</v>
      </c>
      <c r="AK226" s="8">
        <f t="shared" si="22"/>
        <v>1</v>
      </c>
      <c r="AL226" s="8">
        <f t="shared" si="22"/>
        <v>7</v>
      </c>
      <c r="AM226" s="8">
        <f t="shared" si="22"/>
        <v>9</v>
      </c>
      <c r="AN226" s="8">
        <f t="shared" si="22"/>
        <v>0</v>
      </c>
      <c r="AO226" s="8">
        <f t="shared" si="22"/>
        <v>6</v>
      </c>
      <c r="AP226" s="8">
        <f t="shared" si="22"/>
        <v>4</v>
      </c>
      <c r="AQ226" s="8">
        <f t="shared" si="22"/>
        <v>0</v>
      </c>
      <c r="AR226" s="8">
        <f t="shared" si="22"/>
        <v>0</v>
      </c>
      <c r="AS226" s="8">
        <f t="shared" si="22"/>
        <v>1</v>
      </c>
      <c r="AT226" s="8">
        <f t="shared" si="22"/>
        <v>0</v>
      </c>
      <c r="AU226" s="8">
        <f t="shared" si="22"/>
        <v>2</v>
      </c>
      <c r="AV226" s="8">
        <f t="shared" si="22"/>
        <v>5</v>
      </c>
      <c r="AW226" s="8">
        <f t="shared" si="22"/>
        <v>8</v>
      </c>
      <c r="AX226" s="8">
        <f t="shared" si="22"/>
        <v>2</v>
      </c>
      <c r="AY226" s="8">
        <f t="shared" si="22"/>
        <v>3</v>
      </c>
      <c r="AZ226" s="8">
        <f t="shared" si="22"/>
        <v>3</v>
      </c>
      <c r="BA226" s="8">
        <f t="shared" si="22"/>
        <v>0</v>
      </c>
      <c r="BB226" s="8">
        <f t="shared" si="22"/>
        <v>2</v>
      </c>
    </row>
    <row r="227" spans="1:54" x14ac:dyDescent="0.25">
      <c r="A227" s="5"/>
      <c r="B227" s="8">
        <f>SUM(B221:B226)</f>
        <v>38</v>
      </c>
      <c r="C227" s="8">
        <f>SUM(C221:C226)</f>
        <v>47</v>
      </c>
      <c r="D227" s="8">
        <f t="shared" ref="D227:BB227" si="23">SUM(D221:D226)</f>
        <v>47</v>
      </c>
      <c r="E227" s="8">
        <f t="shared" si="23"/>
        <v>43</v>
      </c>
      <c r="F227" s="8">
        <f t="shared" si="23"/>
        <v>48</v>
      </c>
      <c r="G227" s="8">
        <f t="shared" si="23"/>
        <v>47</v>
      </c>
      <c r="H227" s="8">
        <f t="shared" si="23"/>
        <v>34</v>
      </c>
      <c r="I227" s="8">
        <f t="shared" si="23"/>
        <v>48</v>
      </c>
      <c r="J227" s="8">
        <f t="shared" si="23"/>
        <v>48</v>
      </c>
      <c r="K227" s="8">
        <f t="shared" si="23"/>
        <v>48</v>
      </c>
      <c r="L227" s="8">
        <f t="shared" si="23"/>
        <v>47</v>
      </c>
      <c r="M227" s="8">
        <f t="shared" si="23"/>
        <v>45</v>
      </c>
      <c r="N227" s="8">
        <f t="shared" si="23"/>
        <v>48</v>
      </c>
      <c r="O227" s="8">
        <f t="shared" si="23"/>
        <v>39</v>
      </c>
      <c r="P227" s="8">
        <f t="shared" si="23"/>
        <v>48</v>
      </c>
      <c r="Q227" s="8">
        <f t="shared" si="23"/>
        <v>48</v>
      </c>
      <c r="R227" s="8">
        <f t="shared" si="23"/>
        <v>23</v>
      </c>
      <c r="S227" s="8">
        <f t="shared" si="23"/>
        <v>48</v>
      </c>
      <c r="T227" s="8">
        <f t="shared" si="23"/>
        <v>41</v>
      </c>
      <c r="U227" s="8">
        <f t="shared" si="23"/>
        <v>47</v>
      </c>
      <c r="V227" s="8">
        <f t="shared" si="23"/>
        <v>45</v>
      </c>
      <c r="W227" s="8">
        <f t="shared" si="23"/>
        <v>24</v>
      </c>
      <c r="X227" s="8">
        <f t="shared" si="23"/>
        <v>48</v>
      </c>
      <c r="Y227" s="8">
        <f t="shared" si="23"/>
        <v>48</v>
      </c>
      <c r="Z227" s="8">
        <f t="shared" si="23"/>
        <v>43</v>
      </c>
      <c r="AA227" s="8">
        <f t="shared" si="23"/>
        <v>47</v>
      </c>
      <c r="AB227" s="8">
        <f t="shared" si="23"/>
        <v>46</v>
      </c>
      <c r="AC227" s="8">
        <f t="shared" si="23"/>
        <v>24</v>
      </c>
      <c r="AD227" s="8">
        <f t="shared" si="23"/>
        <v>48</v>
      </c>
      <c r="AE227" s="8">
        <f t="shared" si="23"/>
        <v>47</v>
      </c>
      <c r="AF227" s="8">
        <f t="shared" si="23"/>
        <v>48</v>
      </c>
      <c r="AG227" s="8">
        <f t="shared" si="23"/>
        <v>45</v>
      </c>
      <c r="AH227" s="8">
        <f t="shared" si="23"/>
        <v>46</v>
      </c>
      <c r="AI227" s="8">
        <f t="shared" si="23"/>
        <v>29</v>
      </c>
      <c r="AJ227" s="8">
        <f t="shared" si="23"/>
        <v>47</v>
      </c>
      <c r="AK227" s="8">
        <f t="shared" si="23"/>
        <v>47</v>
      </c>
      <c r="AL227" s="8">
        <f t="shared" si="23"/>
        <v>47</v>
      </c>
      <c r="AM227" s="8">
        <f t="shared" si="23"/>
        <v>44</v>
      </c>
      <c r="AN227" s="8">
        <f t="shared" si="23"/>
        <v>46</v>
      </c>
      <c r="AO227" s="8">
        <f t="shared" si="23"/>
        <v>48</v>
      </c>
      <c r="AP227" s="8">
        <f t="shared" si="23"/>
        <v>45</v>
      </c>
      <c r="AQ227" s="8">
        <f t="shared" si="23"/>
        <v>24</v>
      </c>
      <c r="AR227" s="8">
        <f t="shared" si="23"/>
        <v>47</v>
      </c>
      <c r="AS227" s="8">
        <f t="shared" si="23"/>
        <v>23</v>
      </c>
      <c r="AT227" s="8">
        <f t="shared" si="23"/>
        <v>46</v>
      </c>
      <c r="AU227" s="8">
        <f t="shared" si="23"/>
        <v>47</v>
      </c>
      <c r="AV227" s="8">
        <f t="shared" si="23"/>
        <v>46</v>
      </c>
      <c r="AW227" s="8">
        <f t="shared" si="23"/>
        <v>41</v>
      </c>
      <c r="AX227" s="8">
        <f t="shared" si="23"/>
        <v>46</v>
      </c>
      <c r="AY227" s="8">
        <f t="shared" si="23"/>
        <v>47</v>
      </c>
      <c r="AZ227" s="8">
        <f t="shared" si="23"/>
        <v>40</v>
      </c>
      <c r="BA227" s="8">
        <f t="shared" si="23"/>
        <v>39</v>
      </c>
      <c r="BB227" s="8">
        <f t="shared" si="23"/>
        <v>46</v>
      </c>
    </row>
    <row r="228" spans="1:54" x14ac:dyDescent="0.25">
      <c r="A228" s="5"/>
    </row>
    <row r="229" spans="1:54" x14ac:dyDescent="0.25">
      <c r="A229" s="5"/>
    </row>
    <row r="230" spans="1:54" x14ac:dyDescent="0.25">
      <c r="A230" s="5" t="s">
        <v>18</v>
      </c>
      <c r="B230" s="6">
        <f>AVERAGE(B$31:B$50,B$91:B$94)</f>
        <v>0.24</v>
      </c>
      <c r="C230" s="6">
        <f t="shared" ref="C230:BB230" si="24">AVERAGE(C$31:C$50,C$91:C$94)</f>
        <v>0.46199999999999997</v>
      </c>
      <c r="D230" s="6">
        <f t="shared" si="24"/>
        <v>0.233125</v>
      </c>
      <c r="E230" s="6">
        <f t="shared" si="24"/>
        <v>0.12000000000000002</v>
      </c>
      <c r="F230" s="6">
        <f t="shared" si="24"/>
        <v>0.2506250000000001</v>
      </c>
      <c r="G230" s="6">
        <f t="shared" si="24"/>
        <v>0.20250000000000001</v>
      </c>
      <c r="H230" s="6">
        <f t="shared" si="24"/>
        <v>0.14187500000000003</v>
      </c>
      <c r="I230" s="6">
        <f t="shared" si="24"/>
        <v>0.26500000000000001</v>
      </c>
      <c r="J230" s="6">
        <f t="shared" si="24"/>
        <v>0.30499999999999999</v>
      </c>
      <c r="K230" s="6">
        <f t="shared" si="24"/>
        <v>0.63562500000000011</v>
      </c>
      <c r="L230" s="6">
        <f t="shared" si="24"/>
        <v>0.32624999999999998</v>
      </c>
      <c r="M230" s="6">
        <f t="shared" si="24"/>
        <v>0.10928571428571431</v>
      </c>
      <c r="N230" s="6">
        <f t="shared" si="24"/>
        <v>0.21500000000000002</v>
      </c>
      <c r="O230" s="6">
        <f t="shared" si="24"/>
        <v>5.6874999999999995E-2</v>
      </c>
      <c r="P230" s="6">
        <f t="shared" si="24"/>
        <v>0.27875</v>
      </c>
      <c r="Q230" s="6">
        <f t="shared" si="24"/>
        <v>0.29000000000000004</v>
      </c>
      <c r="R230" s="6">
        <f t="shared" si="24"/>
        <v>0.16500000000000001</v>
      </c>
      <c r="S230" s="6">
        <f t="shared" si="24"/>
        <v>0.19</v>
      </c>
      <c r="T230" s="6">
        <f t="shared" si="24"/>
        <v>0.38066666666666665</v>
      </c>
      <c r="U230" s="6">
        <f t="shared" si="24"/>
        <v>0.24187500000000001</v>
      </c>
      <c r="V230" s="6">
        <f t="shared" si="24"/>
        <v>0.27846153846153848</v>
      </c>
      <c r="W230" s="6">
        <f t="shared" si="24"/>
        <v>0.17250000000000001</v>
      </c>
      <c r="X230" s="6">
        <f t="shared" si="24"/>
        <v>0.52</v>
      </c>
      <c r="Y230" s="6">
        <f t="shared" si="24"/>
        <v>0.35500000000000004</v>
      </c>
      <c r="Z230" s="6">
        <f t="shared" si="24"/>
        <v>0.2085714285714286</v>
      </c>
      <c r="AA230" s="6">
        <f t="shared" si="24"/>
        <v>0.28687499999999999</v>
      </c>
      <c r="AB230" s="6">
        <f t="shared" si="24"/>
        <v>0.37250000000000005</v>
      </c>
      <c r="AC230" s="6">
        <f t="shared" si="24"/>
        <v>0.19750000000000001</v>
      </c>
      <c r="AD230" s="6">
        <f t="shared" si="24"/>
        <v>0.15437500000000001</v>
      </c>
      <c r="AE230" s="6">
        <f t="shared" si="24"/>
        <v>0.14250000000000004</v>
      </c>
      <c r="AF230" s="6">
        <f t="shared" si="24"/>
        <v>0.21437499999999998</v>
      </c>
      <c r="AG230" s="6">
        <f t="shared" si="24"/>
        <v>0.12071428571428569</v>
      </c>
      <c r="AH230" s="6">
        <f t="shared" si="24"/>
        <v>0.13812500000000003</v>
      </c>
      <c r="AI230" s="6">
        <f t="shared" si="24"/>
        <v>0.14500000000000002</v>
      </c>
      <c r="AJ230" s="6">
        <f t="shared" si="24"/>
        <v>0.21812500000000001</v>
      </c>
      <c r="AK230" s="6">
        <f t="shared" si="24"/>
        <v>0.14000000000000001</v>
      </c>
      <c r="AL230" s="6">
        <f t="shared" si="24"/>
        <v>0.268125</v>
      </c>
      <c r="AM230" s="6">
        <f t="shared" si="24"/>
        <v>0.30071428571428571</v>
      </c>
      <c r="AN230" s="6">
        <f t="shared" si="24"/>
        <v>0.14266666666666666</v>
      </c>
      <c r="AO230" s="6">
        <f t="shared" si="24"/>
        <v>0.32874999999999999</v>
      </c>
      <c r="AP230" s="6">
        <f t="shared" si="24"/>
        <v>0.20500000000000002</v>
      </c>
      <c r="AQ230" s="6">
        <f t="shared" si="24"/>
        <v>0.17625000000000002</v>
      </c>
      <c r="AR230" s="6">
        <f t="shared" si="24"/>
        <v>0.34374999999999994</v>
      </c>
      <c r="AS230" s="6">
        <f t="shared" si="24"/>
        <v>0.12</v>
      </c>
      <c r="AT230" s="6">
        <f t="shared" si="24"/>
        <v>0.215</v>
      </c>
      <c r="AU230" s="6">
        <f t="shared" si="24"/>
        <v>0.27124999999999999</v>
      </c>
      <c r="AV230" s="6">
        <f t="shared" si="24"/>
        <v>0.16125</v>
      </c>
      <c r="AW230" s="6">
        <f t="shared" si="24"/>
        <v>0.16625000000000001</v>
      </c>
      <c r="AX230" s="6">
        <f t="shared" si="24"/>
        <v>0.22500000000000001</v>
      </c>
      <c r="AY230" s="6">
        <f t="shared" si="24"/>
        <v>0.10250000000000002</v>
      </c>
      <c r="AZ230" s="6">
        <f t="shared" si="24"/>
        <v>0.33818181818181819</v>
      </c>
      <c r="BA230" s="6">
        <f t="shared" si="24"/>
        <v>0.14399999999999999</v>
      </c>
      <c r="BB230" s="6">
        <f t="shared" si="24"/>
        <v>0.20749999999999999</v>
      </c>
    </row>
    <row r="231" spans="1:54" x14ac:dyDescent="0.25">
      <c r="A231" s="5" t="s">
        <v>19</v>
      </c>
      <c r="B231" s="6">
        <f>AVERAGE(B$51:B$70,B$95:B$98)</f>
        <v>0.28333333333333338</v>
      </c>
      <c r="C231" s="6">
        <f t="shared" ref="C231:BB231" si="25">AVERAGE(C$51:C$70,C$95:C$98)</f>
        <v>0.35499999999999998</v>
      </c>
      <c r="D231" s="6">
        <f t="shared" si="25"/>
        <v>0.32800000000000001</v>
      </c>
      <c r="E231" s="6">
        <f t="shared" si="25"/>
        <v>0.27875</v>
      </c>
      <c r="F231" s="6">
        <f t="shared" si="25"/>
        <v>0.20437500000000003</v>
      </c>
      <c r="G231" s="6">
        <f t="shared" si="25"/>
        <v>0.108125</v>
      </c>
      <c r="H231" s="6">
        <f t="shared" si="25"/>
        <v>0.11300000000000002</v>
      </c>
      <c r="I231" s="6">
        <f t="shared" si="25"/>
        <v>0.27937499999999998</v>
      </c>
      <c r="J231" s="6">
        <f t="shared" si="25"/>
        <v>0.26437500000000008</v>
      </c>
      <c r="K231" s="6">
        <f t="shared" si="25"/>
        <v>0.62749999999999995</v>
      </c>
      <c r="L231" s="6">
        <f t="shared" si="25"/>
        <v>0.31687500000000002</v>
      </c>
      <c r="M231" s="6">
        <f t="shared" si="25"/>
        <v>0.17375000000000004</v>
      </c>
      <c r="N231" s="6">
        <f t="shared" si="25"/>
        <v>0.23125000000000004</v>
      </c>
      <c r="O231" s="6">
        <f t="shared" si="25"/>
        <v>0.15200000000000002</v>
      </c>
      <c r="P231" s="6">
        <f t="shared" si="25"/>
        <v>0.2525</v>
      </c>
      <c r="Q231" s="6">
        <f t="shared" si="25"/>
        <v>0.20687500000000003</v>
      </c>
      <c r="R231" s="6">
        <f t="shared" si="25"/>
        <v>0.24</v>
      </c>
      <c r="S231" s="6">
        <f t="shared" si="25"/>
        <v>0.15937499999999999</v>
      </c>
      <c r="T231" s="6">
        <f t="shared" si="25"/>
        <v>0.27583333333333332</v>
      </c>
      <c r="U231" s="6">
        <f t="shared" si="25"/>
        <v>0.24687500000000001</v>
      </c>
      <c r="V231" s="6">
        <f t="shared" si="25"/>
        <v>0.25</v>
      </c>
      <c r="W231" s="6">
        <f t="shared" si="25"/>
        <v>0.23499999999999999</v>
      </c>
      <c r="X231" s="6">
        <f t="shared" si="25"/>
        <v>0.38375000000000004</v>
      </c>
      <c r="Y231" s="6">
        <f t="shared" si="25"/>
        <v>0.35812499999999997</v>
      </c>
      <c r="Z231" s="6">
        <f t="shared" si="25"/>
        <v>0.10250000000000001</v>
      </c>
      <c r="AA231" s="6">
        <f t="shared" si="25"/>
        <v>0.32933333333333337</v>
      </c>
      <c r="AB231" s="6">
        <f t="shared" si="25"/>
        <v>0.29000000000000004</v>
      </c>
      <c r="AC231" s="6">
        <f t="shared" si="25"/>
        <v>0.17375000000000004</v>
      </c>
      <c r="AD231" s="6">
        <f t="shared" si="25"/>
        <v>0.16375000000000001</v>
      </c>
      <c r="AE231" s="6">
        <f t="shared" si="25"/>
        <v>0.14187500000000003</v>
      </c>
      <c r="AF231" s="6">
        <f t="shared" si="25"/>
        <v>0.32500000000000007</v>
      </c>
      <c r="AG231" s="6">
        <f t="shared" si="25"/>
        <v>0.36249999999999993</v>
      </c>
      <c r="AH231" s="6">
        <f t="shared" si="25"/>
        <v>0.25437500000000002</v>
      </c>
      <c r="AI231" s="6">
        <f t="shared" si="25"/>
        <v>0.09</v>
      </c>
      <c r="AJ231" s="6">
        <f t="shared" si="25"/>
        <v>0.38562499999999994</v>
      </c>
      <c r="AK231" s="6">
        <f t="shared" si="25"/>
        <v>0.23249999999999996</v>
      </c>
      <c r="AL231" s="6">
        <f t="shared" si="25"/>
        <v>0.57187500000000002</v>
      </c>
      <c r="AM231" s="6">
        <f t="shared" si="25"/>
        <v>0.22533333333333336</v>
      </c>
      <c r="AN231" s="6">
        <f t="shared" si="25"/>
        <v>0.14125000000000001</v>
      </c>
      <c r="AO231" s="6">
        <f t="shared" si="25"/>
        <v>0.35375000000000001</v>
      </c>
      <c r="AP231" s="6">
        <f t="shared" si="25"/>
        <v>0.32249999999999995</v>
      </c>
      <c r="AQ231" s="6">
        <f t="shared" si="25"/>
        <v>0.11874999999999999</v>
      </c>
      <c r="AR231" s="6">
        <f t="shared" si="25"/>
        <v>0.24312500000000004</v>
      </c>
      <c r="AS231" s="6">
        <f t="shared" si="25"/>
        <v>0.125</v>
      </c>
      <c r="AT231" s="6">
        <f t="shared" si="25"/>
        <v>0.19428571428571431</v>
      </c>
      <c r="AU231" s="6">
        <f t="shared" si="25"/>
        <v>0.24812500000000004</v>
      </c>
      <c r="AV231" s="6">
        <f t="shared" si="25"/>
        <v>0.17499999999999999</v>
      </c>
      <c r="AW231" s="6">
        <f t="shared" si="25"/>
        <v>0.21833333333333335</v>
      </c>
      <c r="AX231" s="6">
        <f t="shared" si="25"/>
        <v>0.20249999999999996</v>
      </c>
      <c r="AY231" s="6">
        <f t="shared" si="25"/>
        <v>0.13600000000000001</v>
      </c>
      <c r="AZ231" s="6">
        <f t="shared" si="25"/>
        <v>0.15428571428571428</v>
      </c>
      <c r="BA231" s="6">
        <f t="shared" si="25"/>
        <v>0.13250000000000006</v>
      </c>
      <c r="BB231" s="6">
        <f t="shared" si="25"/>
        <v>0.15875000000000003</v>
      </c>
    </row>
    <row r="232" spans="1:54" x14ac:dyDescent="0.25">
      <c r="A232" s="5" t="s">
        <v>20</v>
      </c>
      <c r="B232" s="6">
        <f>AVERAGE(B$71:B$90,B$99:B$102)</f>
        <v>0.21124999999999999</v>
      </c>
      <c r="C232" s="6">
        <f t="shared" ref="C232:BB232" si="26">AVERAGE(C$71:C$90,C$99:C$102)</f>
        <v>0.34500000000000003</v>
      </c>
      <c r="D232" s="6">
        <f t="shared" si="26"/>
        <v>0.25250000000000006</v>
      </c>
      <c r="E232" s="6">
        <f t="shared" si="26"/>
        <v>0.16749999999999998</v>
      </c>
      <c r="F232" s="6">
        <f t="shared" si="26"/>
        <v>0.31062499999999998</v>
      </c>
      <c r="G232" s="6">
        <f t="shared" si="26"/>
        <v>0.13750000000000001</v>
      </c>
      <c r="H232" s="6">
        <f t="shared" si="26"/>
        <v>6.0000000000000005E-2</v>
      </c>
      <c r="I232" s="6">
        <f t="shared" si="26"/>
        <v>0.28124999999999994</v>
      </c>
      <c r="J232" s="6">
        <f t="shared" si="26"/>
        <v>0.245</v>
      </c>
      <c r="K232" s="6">
        <f t="shared" si="26"/>
        <v>0.54999999999999993</v>
      </c>
      <c r="L232" s="6">
        <f t="shared" si="26"/>
        <v>0.39124999999999999</v>
      </c>
      <c r="M232" s="6">
        <f t="shared" si="26"/>
        <v>0.12062499999999998</v>
      </c>
      <c r="N232" s="6">
        <f t="shared" si="26"/>
        <v>0.25062500000000004</v>
      </c>
      <c r="O232" s="6">
        <f t="shared" si="26"/>
        <v>0.105</v>
      </c>
      <c r="P232" s="6">
        <f t="shared" si="26"/>
        <v>0.16999999999999998</v>
      </c>
      <c r="Q232" s="6">
        <f t="shared" si="26"/>
        <v>0.13312500000000002</v>
      </c>
      <c r="R232" s="6">
        <f t="shared" si="26"/>
        <v>0.16250000000000001</v>
      </c>
      <c r="S232" s="6">
        <f t="shared" si="26"/>
        <v>0.15625000000000006</v>
      </c>
      <c r="T232" s="6">
        <f t="shared" si="26"/>
        <v>0.15</v>
      </c>
      <c r="U232" s="6">
        <f t="shared" si="26"/>
        <v>0.24</v>
      </c>
      <c r="V232" s="6">
        <f t="shared" si="26"/>
        <v>0.2</v>
      </c>
      <c r="W232" s="6">
        <f t="shared" si="26"/>
        <v>0.19500000000000001</v>
      </c>
      <c r="X232" s="6">
        <f t="shared" si="26"/>
        <v>0.34125</v>
      </c>
      <c r="Y232" s="6">
        <f t="shared" si="26"/>
        <v>0.31</v>
      </c>
      <c r="Z232" s="6">
        <f t="shared" si="26"/>
        <v>0.14071428571428571</v>
      </c>
      <c r="AA232" s="6">
        <f t="shared" si="26"/>
        <v>0.29187500000000005</v>
      </c>
      <c r="AB232" s="6">
        <f t="shared" si="26"/>
        <v>0.26312499999999994</v>
      </c>
      <c r="AC232" s="6">
        <f t="shared" si="26"/>
        <v>0.25750000000000001</v>
      </c>
      <c r="AD232" s="6">
        <f t="shared" si="26"/>
        <v>0.24875000000000003</v>
      </c>
      <c r="AE232" s="6">
        <f t="shared" si="26"/>
        <v>0.20437500000000003</v>
      </c>
      <c r="AF232" s="6">
        <f t="shared" si="26"/>
        <v>0.19062500000000004</v>
      </c>
      <c r="AG232" s="6">
        <f t="shared" si="26"/>
        <v>0.24437500000000001</v>
      </c>
      <c r="AH232" s="6">
        <f t="shared" si="26"/>
        <v>0.20500000000000004</v>
      </c>
      <c r="AI232" s="6">
        <f t="shared" si="26"/>
        <v>0.11666666666666667</v>
      </c>
      <c r="AJ232" s="6">
        <f t="shared" si="26"/>
        <v>0.25625000000000003</v>
      </c>
      <c r="AK232" s="6">
        <f t="shared" si="26"/>
        <v>0.17749999999999999</v>
      </c>
      <c r="AL232" s="6">
        <f t="shared" si="26"/>
        <v>0.30066666666666664</v>
      </c>
      <c r="AM232" s="6">
        <f t="shared" si="26"/>
        <v>0.16437500000000002</v>
      </c>
      <c r="AN232" s="6">
        <f t="shared" si="26"/>
        <v>0.12250000000000001</v>
      </c>
      <c r="AO232" s="6">
        <f t="shared" si="26"/>
        <v>0.37437499999999996</v>
      </c>
      <c r="AP232" s="6">
        <f t="shared" si="26"/>
        <v>0.38562500000000005</v>
      </c>
      <c r="AQ232" s="6">
        <f t="shared" si="26"/>
        <v>0.13</v>
      </c>
      <c r="AR232" s="6">
        <f t="shared" si="26"/>
        <v>0.31</v>
      </c>
      <c r="AS232" s="6">
        <f t="shared" si="26"/>
        <v>0.14624999999999999</v>
      </c>
      <c r="AT232" s="6">
        <f t="shared" si="26"/>
        <v>0.11687500000000002</v>
      </c>
      <c r="AU232" s="6">
        <f t="shared" si="26"/>
        <v>0.31375000000000003</v>
      </c>
      <c r="AV232" s="6">
        <f t="shared" si="26"/>
        <v>0.15875000000000003</v>
      </c>
      <c r="AW232" s="6">
        <f t="shared" si="26"/>
        <v>1.3828571428571426</v>
      </c>
      <c r="AX232" s="6">
        <f t="shared" si="26"/>
        <v>0.20533333333333334</v>
      </c>
      <c r="AY232" s="6">
        <f t="shared" si="26"/>
        <v>0.10250000000000002</v>
      </c>
      <c r="AZ232" s="6">
        <f t="shared" si="26"/>
        <v>0.14400000000000002</v>
      </c>
      <c r="BA232" s="6">
        <f t="shared" si="26"/>
        <v>0.14923076923076922</v>
      </c>
      <c r="BB232" s="6">
        <f t="shared" si="26"/>
        <v>0.15</v>
      </c>
    </row>
    <row r="233" spans="1:54" x14ac:dyDescent="0.25">
      <c r="A233" s="5" t="s">
        <v>21</v>
      </c>
      <c r="B233" s="6">
        <f>AVERAGE(B$31:B$102)</f>
        <v>0.24157894736842103</v>
      </c>
      <c r="C233" s="6">
        <f t="shared" ref="C233:BB233" si="27">AVERAGE(C$31:C$102)</f>
        <v>0.38574468085106395</v>
      </c>
      <c r="D233" s="6">
        <f t="shared" si="27"/>
        <v>0.26999999999999996</v>
      </c>
      <c r="E233" s="6">
        <f t="shared" si="27"/>
        <v>0.18874999999999997</v>
      </c>
      <c r="F233" s="6">
        <f t="shared" si="27"/>
        <v>0.25520833333333331</v>
      </c>
      <c r="G233" s="6">
        <f t="shared" si="27"/>
        <v>0.14937500000000004</v>
      </c>
      <c r="H233" s="6">
        <f t="shared" si="27"/>
        <v>0.11411764705882355</v>
      </c>
      <c r="I233" s="6">
        <f t="shared" si="27"/>
        <v>0.27520833333333328</v>
      </c>
      <c r="J233" s="6">
        <f t="shared" si="27"/>
        <v>0.2714583333333333</v>
      </c>
      <c r="K233" s="6">
        <f t="shared" si="27"/>
        <v>0.60437499999999988</v>
      </c>
      <c r="L233" s="6">
        <f t="shared" si="27"/>
        <v>0.34479166666666661</v>
      </c>
      <c r="M233" s="6">
        <f t="shared" si="27"/>
        <v>0.13565217391304346</v>
      </c>
      <c r="N233" s="6">
        <f t="shared" si="27"/>
        <v>0.23304347826086949</v>
      </c>
      <c r="O233" s="6">
        <f t="shared" si="27"/>
        <v>0.10333333333333335</v>
      </c>
      <c r="P233" s="6">
        <f t="shared" si="27"/>
        <v>0.23375000000000001</v>
      </c>
      <c r="Q233" s="6">
        <f t="shared" si="27"/>
        <v>0.21</v>
      </c>
      <c r="R233" s="6">
        <f t="shared" si="27"/>
        <v>0.18916666666666668</v>
      </c>
      <c r="S233" s="6">
        <f t="shared" si="27"/>
        <v>0.16854166666666667</v>
      </c>
      <c r="T233" s="6">
        <f t="shared" si="27"/>
        <v>0.27121951219512191</v>
      </c>
      <c r="U233" s="6">
        <f t="shared" si="27"/>
        <v>0.24291666666666667</v>
      </c>
      <c r="V233" s="6">
        <f t="shared" si="27"/>
        <v>0.24044444444444441</v>
      </c>
      <c r="W233" s="6">
        <f t="shared" si="27"/>
        <v>0.20083333333333331</v>
      </c>
      <c r="X233" s="6">
        <f t="shared" si="27"/>
        <v>0.41500000000000004</v>
      </c>
      <c r="Y233" s="6">
        <f t="shared" si="27"/>
        <v>0.34104166666666663</v>
      </c>
      <c r="Z233" s="6">
        <f t="shared" si="27"/>
        <v>0.14840909090909088</v>
      </c>
      <c r="AA233" s="6">
        <f t="shared" si="27"/>
        <v>0.30212765957446813</v>
      </c>
      <c r="AB233" s="6">
        <f t="shared" si="27"/>
        <v>0.30934782608695655</v>
      </c>
      <c r="AC233" s="6">
        <f t="shared" si="27"/>
        <v>0.20958333333333334</v>
      </c>
      <c r="AD233" s="6">
        <f t="shared" si="27"/>
        <v>0.18895833333333337</v>
      </c>
      <c r="AE233" s="6">
        <f t="shared" si="27"/>
        <v>0.16291666666666663</v>
      </c>
      <c r="AF233" s="6">
        <f t="shared" si="27"/>
        <v>0.24333333333333329</v>
      </c>
      <c r="AG233" s="6">
        <f t="shared" si="27"/>
        <v>0.2478260869565217</v>
      </c>
      <c r="AH233" s="6">
        <f t="shared" si="27"/>
        <v>0.19916666666666674</v>
      </c>
      <c r="AI233" s="6">
        <f t="shared" si="27"/>
        <v>0.11724137931034484</v>
      </c>
      <c r="AJ233" s="6">
        <f t="shared" si="27"/>
        <v>0.28666666666666668</v>
      </c>
      <c r="AK233" s="6">
        <f t="shared" si="27"/>
        <v>0.18333333333333335</v>
      </c>
      <c r="AL233" s="6">
        <f t="shared" si="27"/>
        <v>0.38191489361702124</v>
      </c>
      <c r="AM233" s="6">
        <f t="shared" si="27"/>
        <v>0.22711111111111104</v>
      </c>
      <c r="AN233" s="6">
        <f t="shared" si="27"/>
        <v>0.1353191489361702</v>
      </c>
      <c r="AO233" s="6">
        <f t="shared" si="27"/>
        <v>0.35229166666666673</v>
      </c>
      <c r="AP233" s="6">
        <f t="shared" si="27"/>
        <v>0.30869565217391309</v>
      </c>
      <c r="AQ233" s="6">
        <f t="shared" si="27"/>
        <v>0.14166666666666672</v>
      </c>
      <c r="AR233" s="6">
        <f t="shared" si="27"/>
        <v>0.29895833333333338</v>
      </c>
      <c r="AS233" s="6">
        <f t="shared" si="27"/>
        <v>0.13041666666666668</v>
      </c>
      <c r="AT233" s="6">
        <f t="shared" si="27"/>
        <v>0.17456521739130434</v>
      </c>
      <c r="AU233" s="6">
        <f t="shared" si="27"/>
        <v>0.27770833333333339</v>
      </c>
      <c r="AV233" s="6">
        <f t="shared" si="27"/>
        <v>0.16456521739130436</v>
      </c>
      <c r="AW233" s="6">
        <f t="shared" si="27"/>
        <v>0.58666666666666656</v>
      </c>
      <c r="AX233" s="6">
        <f t="shared" si="27"/>
        <v>0.21106382978723412</v>
      </c>
      <c r="AY233" s="6">
        <f t="shared" si="27"/>
        <v>0.11319148936170217</v>
      </c>
      <c r="AZ233" s="6">
        <f t="shared" si="27"/>
        <v>0.20099999999999998</v>
      </c>
      <c r="BA233" s="6">
        <f t="shared" si="27"/>
        <v>0.14102564102564105</v>
      </c>
      <c r="BB233" s="6">
        <f t="shared" si="27"/>
        <v>0.17304347826086952</v>
      </c>
    </row>
    <row r="234" spans="1:54" x14ac:dyDescent="0.25">
      <c r="A234" s="5" t="s">
        <v>22</v>
      </c>
      <c r="B234" s="6">
        <f>_xlfn.STDEV.S(B$31:B$102)</f>
        <v>7.2055771034682387E-2</v>
      </c>
      <c r="C234" s="6">
        <f t="shared" ref="C234:BB234" si="28">_xlfn.STDEV.S(C$31:C$102)</f>
        <v>0.11052728722397696</v>
      </c>
      <c r="D234" s="6">
        <f t="shared" si="28"/>
        <v>0.17838648808257537</v>
      </c>
      <c r="E234" s="6">
        <f t="shared" si="28"/>
        <v>0.12683755736155919</v>
      </c>
      <c r="F234" s="6">
        <f t="shared" si="28"/>
        <v>0.17490410239745946</v>
      </c>
      <c r="G234" s="6">
        <f t="shared" si="28"/>
        <v>8.006397043428537E-2</v>
      </c>
      <c r="H234" s="6">
        <f t="shared" si="28"/>
        <v>6.0458733587656084E-2</v>
      </c>
      <c r="I234" s="6">
        <f t="shared" si="28"/>
        <v>0.19099949407678721</v>
      </c>
      <c r="J234" s="6">
        <f t="shared" si="28"/>
        <v>0.12824493824084124</v>
      </c>
      <c r="K234" s="6">
        <f t="shared" si="28"/>
        <v>0.14036284666322638</v>
      </c>
      <c r="L234" s="6">
        <f t="shared" si="28"/>
        <v>0.12105897249974949</v>
      </c>
      <c r="M234" s="6">
        <f t="shared" si="28"/>
        <v>4.7171185833587606E-2</v>
      </c>
      <c r="N234" s="6">
        <f t="shared" si="28"/>
        <v>0.12292490146819805</v>
      </c>
      <c r="O234" s="6">
        <f t="shared" si="28"/>
        <v>0.10800422343918664</v>
      </c>
      <c r="P234" s="6">
        <f t="shared" si="28"/>
        <v>0.12787335822868201</v>
      </c>
      <c r="Q234" s="6">
        <f t="shared" si="28"/>
        <v>0.16248076809271919</v>
      </c>
      <c r="R234" s="6">
        <f t="shared" si="28"/>
        <v>5.6021476213158256E-2</v>
      </c>
      <c r="S234" s="6">
        <f t="shared" si="28"/>
        <v>9.9016215807855468E-2</v>
      </c>
      <c r="T234" s="6">
        <f t="shared" si="28"/>
        <v>0.14190128825967765</v>
      </c>
      <c r="U234" s="6">
        <f t="shared" si="28"/>
        <v>9.1766547776301E-2</v>
      </c>
      <c r="V234" s="6">
        <f t="shared" si="28"/>
        <v>0.19330799206959812</v>
      </c>
      <c r="W234" s="6">
        <f t="shared" si="28"/>
        <v>8.9146516753462524E-2</v>
      </c>
      <c r="X234" s="6">
        <f t="shared" si="28"/>
        <v>0.15387201092037764</v>
      </c>
      <c r="Y234" s="6">
        <f t="shared" si="28"/>
        <v>0.16599461133695828</v>
      </c>
      <c r="Z234" s="6">
        <f t="shared" si="28"/>
        <v>0.10624550730459219</v>
      </c>
      <c r="AA234" s="6">
        <f t="shared" si="28"/>
        <v>0.13556542091828253</v>
      </c>
      <c r="AB234" s="6">
        <f t="shared" si="28"/>
        <v>0.16572268903754769</v>
      </c>
      <c r="AC234" s="6">
        <f t="shared" si="28"/>
        <v>9.5347381654693558E-2</v>
      </c>
      <c r="AD234" s="6">
        <f t="shared" si="28"/>
        <v>9.8569331541648236E-2</v>
      </c>
      <c r="AE234" s="6">
        <f t="shared" si="28"/>
        <v>0.15969330090711364</v>
      </c>
      <c r="AF234" s="6">
        <f t="shared" si="28"/>
        <v>0.12435935118418072</v>
      </c>
      <c r="AG234" s="6">
        <f t="shared" si="28"/>
        <v>0.18767481383710569</v>
      </c>
      <c r="AH234" s="6">
        <f t="shared" si="28"/>
        <v>0.1009493939647185</v>
      </c>
      <c r="AI234" s="6">
        <f t="shared" si="28"/>
        <v>6.374595515034312E-2</v>
      </c>
      <c r="AJ234" s="6">
        <f t="shared" si="28"/>
        <v>0.11861493812374242</v>
      </c>
      <c r="AK234" s="6">
        <f t="shared" si="28"/>
        <v>0.10114942250828161</v>
      </c>
      <c r="AL234" s="6">
        <f t="shared" si="28"/>
        <v>0.24636168443158263</v>
      </c>
      <c r="AM234" s="6">
        <f t="shared" si="28"/>
        <v>0.16123983015459567</v>
      </c>
      <c r="AN234" s="6">
        <f t="shared" si="28"/>
        <v>7.9368460054569961E-2</v>
      </c>
      <c r="AO234" s="6">
        <f t="shared" si="28"/>
        <v>0.1780776735063056</v>
      </c>
      <c r="AP234" s="6">
        <f t="shared" si="28"/>
        <v>0.17956253872678904</v>
      </c>
      <c r="AQ234" s="6">
        <f t="shared" si="28"/>
        <v>9.0345552411724706E-2</v>
      </c>
      <c r="AR234" s="6">
        <f t="shared" si="28"/>
        <v>0.11168419731133841</v>
      </c>
      <c r="AS234" s="6">
        <f t="shared" si="28"/>
        <v>4.4767920061877617E-2</v>
      </c>
      <c r="AT234" s="6">
        <f t="shared" si="28"/>
        <v>8.8561504597756066E-2</v>
      </c>
      <c r="AU234" s="6">
        <f t="shared" si="28"/>
        <v>0.13189679368505164</v>
      </c>
      <c r="AV234" s="6">
        <f t="shared" si="28"/>
        <v>7.1824060398823983E-2</v>
      </c>
      <c r="AW234" s="6">
        <f t="shared" si="28"/>
        <v>2.4414176875748357</v>
      </c>
      <c r="AX234" s="6">
        <f t="shared" si="28"/>
        <v>9.1038311155564211E-2</v>
      </c>
      <c r="AY234" s="6">
        <f t="shared" si="28"/>
        <v>5.5486245180723044E-2</v>
      </c>
      <c r="AZ234" s="6">
        <f t="shared" si="28"/>
        <v>0.18781878882555245</v>
      </c>
      <c r="BA234" s="6">
        <f t="shared" si="28"/>
        <v>6.2903220225278209E-2</v>
      </c>
      <c r="BB234" s="6">
        <f t="shared" si="28"/>
        <v>8.2431643471488833E-2</v>
      </c>
    </row>
    <row r="235" spans="1:54" x14ac:dyDescent="0.25">
      <c r="A235" s="5" t="s">
        <v>23</v>
      </c>
      <c r="B235" s="6">
        <f>MAX(B$31:B$50,B$91:B$94)</f>
        <v>0.4</v>
      </c>
      <c r="C235" s="6">
        <f t="shared" ref="C235:BB235" si="29">MAX(C$31:C$50,C$91:C$94)</f>
        <v>0.69</v>
      </c>
      <c r="D235" s="6">
        <f t="shared" si="29"/>
        <v>0.46</v>
      </c>
      <c r="E235" s="6">
        <f t="shared" si="29"/>
        <v>0.27</v>
      </c>
      <c r="F235" s="6">
        <f t="shared" si="29"/>
        <v>0.94</v>
      </c>
      <c r="G235" s="6">
        <f t="shared" si="29"/>
        <v>0.4</v>
      </c>
      <c r="H235" s="6">
        <f t="shared" si="29"/>
        <v>0.32</v>
      </c>
      <c r="I235" s="6">
        <f t="shared" si="29"/>
        <v>0.67</v>
      </c>
      <c r="J235" s="6">
        <f t="shared" si="29"/>
        <v>0.56000000000000005</v>
      </c>
      <c r="K235" s="6">
        <f t="shared" si="29"/>
        <v>0.88</v>
      </c>
      <c r="L235" s="6">
        <f t="shared" si="29"/>
        <v>0.63</v>
      </c>
      <c r="M235" s="6">
        <f t="shared" si="29"/>
        <v>0.2</v>
      </c>
      <c r="N235" s="6">
        <f t="shared" si="29"/>
        <v>0.34</v>
      </c>
      <c r="O235" s="6">
        <f t="shared" si="29"/>
        <v>0.14000000000000001</v>
      </c>
      <c r="P235" s="6">
        <f t="shared" si="29"/>
        <v>0.7</v>
      </c>
      <c r="Q235" s="6">
        <f t="shared" si="29"/>
        <v>0.57999999999999996</v>
      </c>
      <c r="R235" s="6">
        <f t="shared" si="29"/>
        <v>0.25</v>
      </c>
      <c r="S235" s="6">
        <f t="shared" si="29"/>
        <v>0.4</v>
      </c>
      <c r="T235" s="6">
        <f t="shared" si="29"/>
        <v>0.57999999999999996</v>
      </c>
      <c r="U235" s="6">
        <f t="shared" si="29"/>
        <v>0.4</v>
      </c>
      <c r="V235" s="6">
        <f t="shared" si="29"/>
        <v>0.64</v>
      </c>
      <c r="W235" s="6">
        <f t="shared" si="29"/>
        <v>0.3</v>
      </c>
      <c r="X235" s="6">
        <f t="shared" si="29"/>
        <v>0.83</v>
      </c>
      <c r="Y235" s="6">
        <f t="shared" si="29"/>
        <v>0.6</v>
      </c>
      <c r="Z235" s="6">
        <f t="shared" si="29"/>
        <v>0.56999999999999995</v>
      </c>
      <c r="AA235" s="6">
        <f t="shared" si="29"/>
        <v>0.62</v>
      </c>
      <c r="AB235" s="6">
        <f t="shared" si="29"/>
        <v>0.9</v>
      </c>
      <c r="AC235" s="6">
        <f t="shared" si="29"/>
        <v>0.33</v>
      </c>
      <c r="AD235" s="6">
        <f t="shared" si="29"/>
        <v>0.24</v>
      </c>
      <c r="AE235" s="6">
        <f t="shared" si="29"/>
        <v>0.38</v>
      </c>
      <c r="AF235" s="6">
        <f t="shared" si="29"/>
        <v>0.36</v>
      </c>
      <c r="AG235" s="6">
        <f t="shared" si="29"/>
        <v>0.2</v>
      </c>
      <c r="AH235" s="6">
        <f t="shared" si="29"/>
        <v>0.32</v>
      </c>
      <c r="AI235" s="6">
        <f t="shared" si="29"/>
        <v>0.32</v>
      </c>
      <c r="AJ235" s="6">
        <f t="shared" si="29"/>
        <v>0.38</v>
      </c>
      <c r="AK235" s="6">
        <f t="shared" si="29"/>
        <v>0.4</v>
      </c>
      <c r="AL235" s="6">
        <f t="shared" si="29"/>
        <v>0.6</v>
      </c>
      <c r="AM235" s="6">
        <f t="shared" si="29"/>
        <v>0.57999999999999996</v>
      </c>
      <c r="AN235" s="6">
        <f t="shared" si="29"/>
        <v>0.34</v>
      </c>
      <c r="AO235" s="6">
        <f t="shared" si="29"/>
        <v>0.74</v>
      </c>
      <c r="AP235" s="6">
        <f t="shared" si="29"/>
        <v>0.51</v>
      </c>
      <c r="AQ235" s="6">
        <f t="shared" si="29"/>
        <v>0.46</v>
      </c>
      <c r="AR235" s="6">
        <f t="shared" si="29"/>
        <v>0.56000000000000005</v>
      </c>
      <c r="AS235" s="6">
        <f t="shared" si="29"/>
        <v>0.24</v>
      </c>
      <c r="AT235" s="6">
        <f t="shared" si="29"/>
        <v>0.46</v>
      </c>
      <c r="AU235" s="6">
        <f t="shared" si="29"/>
        <v>0.6</v>
      </c>
      <c r="AV235" s="6">
        <f t="shared" si="29"/>
        <v>0.3</v>
      </c>
      <c r="AW235" s="6">
        <f t="shared" si="29"/>
        <v>0.52</v>
      </c>
      <c r="AX235" s="6">
        <f t="shared" si="29"/>
        <v>0.44</v>
      </c>
      <c r="AY235" s="6">
        <f t="shared" si="29"/>
        <v>0.16</v>
      </c>
      <c r="AZ235" s="6">
        <f t="shared" si="29"/>
        <v>0.9</v>
      </c>
      <c r="BA235" s="6">
        <f t="shared" si="29"/>
        <v>0.36</v>
      </c>
      <c r="BB235" s="6">
        <f t="shared" si="29"/>
        <v>0.4</v>
      </c>
    </row>
    <row r="236" spans="1:54" x14ac:dyDescent="0.25">
      <c r="A236" s="5" t="s">
        <v>24</v>
      </c>
      <c r="B236" s="6">
        <f>MAX(B$51:B$70,B$95:B$98)</f>
        <v>0.38</v>
      </c>
      <c r="C236" s="6">
        <f t="shared" ref="C236:BB236" si="30">MAX(C$51:C$70,C$95:C$98)</f>
        <v>0.5</v>
      </c>
      <c r="D236" s="6">
        <f t="shared" si="30"/>
        <v>0.64</v>
      </c>
      <c r="E236" s="6">
        <f t="shared" si="30"/>
        <v>0.56999999999999995</v>
      </c>
      <c r="F236" s="6">
        <f t="shared" si="30"/>
        <v>0.36</v>
      </c>
      <c r="G236" s="6">
        <f t="shared" si="30"/>
        <v>0.2</v>
      </c>
      <c r="H236" s="6">
        <f t="shared" si="30"/>
        <v>0.2</v>
      </c>
      <c r="I236" s="6">
        <f t="shared" si="30"/>
        <v>0.78</v>
      </c>
      <c r="J236" s="6">
        <f t="shared" si="30"/>
        <v>0.52</v>
      </c>
      <c r="K236" s="6">
        <f t="shared" si="30"/>
        <v>0.86</v>
      </c>
      <c r="L236" s="6">
        <f t="shared" si="30"/>
        <v>0.54</v>
      </c>
      <c r="M236" s="6">
        <f t="shared" si="30"/>
        <v>0.22</v>
      </c>
      <c r="N236" s="6">
        <f t="shared" si="30"/>
        <v>0.55000000000000004</v>
      </c>
      <c r="O236" s="6">
        <f t="shared" si="30"/>
        <v>0.6</v>
      </c>
      <c r="P236" s="6">
        <f t="shared" si="30"/>
        <v>0.54</v>
      </c>
      <c r="Q236" s="6">
        <f t="shared" si="30"/>
        <v>0.89</v>
      </c>
      <c r="R236" s="6">
        <f t="shared" si="30"/>
        <v>0.28000000000000003</v>
      </c>
      <c r="S236" s="6">
        <f t="shared" si="30"/>
        <v>0.28999999999999998</v>
      </c>
      <c r="T236" s="6">
        <f t="shared" si="30"/>
        <v>0.53</v>
      </c>
      <c r="U236" s="6">
        <f t="shared" si="30"/>
        <v>0.38</v>
      </c>
      <c r="V236" s="6">
        <f t="shared" si="30"/>
        <v>1</v>
      </c>
      <c r="W236" s="6">
        <f t="shared" si="30"/>
        <v>0.36</v>
      </c>
      <c r="X236" s="6">
        <f t="shared" si="30"/>
        <v>0.56000000000000005</v>
      </c>
      <c r="Y236" s="6">
        <f t="shared" si="30"/>
        <v>0.75</v>
      </c>
      <c r="Z236" s="6">
        <f t="shared" si="30"/>
        <v>0.21</v>
      </c>
      <c r="AA236" s="6">
        <f t="shared" si="30"/>
        <v>0.59</v>
      </c>
      <c r="AB236" s="6">
        <f t="shared" si="30"/>
        <v>0.5</v>
      </c>
      <c r="AC236" s="6">
        <f t="shared" si="30"/>
        <v>0.33</v>
      </c>
      <c r="AD236" s="6">
        <f t="shared" si="30"/>
        <v>0.28000000000000003</v>
      </c>
      <c r="AE236" s="6">
        <f t="shared" si="30"/>
        <v>0.32</v>
      </c>
      <c r="AF236" s="6">
        <f t="shared" si="30"/>
        <v>0.55000000000000004</v>
      </c>
      <c r="AG236" s="6">
        <f t="shared" si="30"/>
        <v>0.8</v>
      </c>
      <c r="AH236" s="6">
        <f t="shared" si="30"/>
        <v>0.48</v>
      </c>
      <c r="AI236" s="6">
        <f t="shared" si="30"/>
        <v>0.15</v>
      </c>
      <c r="AJ236" s="6">
        <f t="shared" si="30"/>
        <v>0.54</v>
      </c>
      <c r="AK236" s="6">
        <f t="shared" si="30"/>
        <v>0.38</v>
      </c>
      <c r="AL236" s="6">
        <f t="shared" si="30"/>
        <v>0.9</v>
      </c>
      <c r="AM236" s="6">
        <f t="shared" si="30"/>
        <v>0.57999999999999996</v>
      </c>
      <c r="AN236" s="6">
        <f t="shared" si="30"/>
        <v>0.42</v>
      </c>
      <c r="AO236" s="6">
        <f t="shared" si="30"/>
        <v>0.88</v>
      </c>
      <c r="AP236" s="6">
        <f t="shared" si="30"/>
        <v>0.64</v>
      </c>
      <c r="AQ236" s="6">
        <f t="shared" si="30"/>
        <v>0.22</v>
      </c>
      <c r="AR236" s="6">
        <f t="shared" si="30"/>
        <v>0.46</v>
      </c>
      <c r="AS236" s="6">
        <f t="shared" si="30"/>
        <v>0.18</v>
      </c>
      <c r="AT236" s="6">
        <f t="shared" si="30"/>
        <v>0.3</v>
      </c>
      <c r="AU236" s="6">
        <f t="shared" si="30"/>
        <v>0.55000000000000004</v>
      </c>
      <c r="AV236" s="6">
        <f t="shared" si="30"/>
        <v>0.32</v>
      </c>
      <c r="AW236" s="6">
        <f t="shared" si="30"/>
        <v>0.4</v>
      </c>
      <c r="AX236" s="6">
        <f t="shared" si="30"/>
        <v>0.3</v>
      </c>
      <c r="AY236" s="6">
        <f t="shared" si="30"/>
        <v>0.28000000000000003</v>
      </c>
      <c r="AZ236" s="6">
        <f t="shared" si="30"/>
        <v>0.34</v>
      </c>
      <c r="BA236" s="6">
        <f t="shared" si="30"/>
        <v>0.2</v>
      </c>
      <c r="BB236" s="6">
        <f t="shared" si="30"/>
        <v>0.31</v>
      </c>
    </row>
    <row r="237" spans="1:54" x14ac:dyDescent="0.25">
      <c r="A237" s="5" t="s">
        <v>25</v>
      </c>
      <c r="B237" s="6">
        <f>MAX(B$71:B$90,B$99:B$102)</f>
        <v>0.36</v>
      </c>
      <c r="C237" s="6">
        <f t="shared" ref="C237:BB237" si="31">MAX(C$71:C$90,C$99:C$102)</f>
        <v>0.48</v>
      </c>
      <c r="D237" s="6">
        <f t="shared" si="31"/>
        <v>0.76</v>
      </c>
      <c r="E237" s="6">
        <f t="shared" si="31"/>
        <v>0.32</v>
      </c>
      <c r="F237" s="6">
        <f t="shared" si="31"/>
        <v>0.7</v>
      </c>
      <c r="G237" s="6">
        <f t="shared" si="31"/>
        <v>0.26</v>
      </c>
      <c r="H237" s="6">
        <f t="shared" si="31"/>
        <v>0.12</v>
      </c>
      <c r="I237" s="6">
        <f t="shared" si="31"/>
        <v>0.94</v>
      </c>
      <c r="J237" s="6">
        <f t="shared" si="31"/>
        <v>0.44</v>
      </c>
      <c r="K237" s="6">
        <f t="shared" si="31"/>
        <v>0.76</v>
      </c>
      <c r="L237" s="6">
        <f t="shared" si="31"/>
        <v>0.6</v>
      </c>
      <c r="M237" s="6">
        <f t="shared" si="31"/>
        <v>0.2</v>
      </c>
      <c r="N237" s="6">
        <f t="shared" si="31"/>
        <v>0.57999999999999996</v>
      </c>
      <c r="O237" s="6">
        <f t="shared" si="31"/>
        <v>0.2</v>
      </c>
      <c r="P237" s="6">
        <f t="shared" si="31"/>
        <v>0.34</v>
      </c>
      <c r="Q237" s="6">
        <f t="shared" si="31"/>
        <v>0.22</v>
      </c>
      <c r="R237" s="6">
        <f t="shared" si="31"/>
        <v>0.26</v>
      </c>
      <c r="S237" s="6">
        <f t="shared" si="31"/>
        <v>0.64</v>
      </c>
      <c r="T237" s="6">
        <f t="shared" si="31"/>
        <v>0.22</v>
      </c>
      <c r="U237" s="6">
        <f t="shared" si="31"/>
        <v>0.41</v>
      </c>
      <c r="V237" s="6">
        <f t="shared" si="31"/>
        <v>0.5</v>
      </c>
      <c r="W237" s="6">
        <f t="shared" si="31"/>
        <v>0.32</v>
      </c>
      <c r="X237" s="6">
        <f t="shared" si="31"/>
        <v>0.57999999999999996</v>
      </c>
      <c r="Y237" s="6">
        <f t="shared" si="31"/>
        <v>0.7</v>
      </c>
      <c r="Z237" s="6">
        <f t="shared" si="31"/>
        <v>0.39</v>
      </c>
      <c r="AA237" s="6">
        <f t="shared" si="31"/>
        <v>0.74</v>
      </c>
      <c r="AB237" s="6">
        <f t="shared" si="31"/>
        <v>0.56000000000000005</v>
      </c>
      <c r="AC237" s="6">
        <f t="shared" si="31"/>
        <v>0.37</v>
      </c>
      <c r="AD237" s="6">
        <f t="shared" si="31"/>
        <v>0.68</v>
      </c>
      <c r="AE237" s="6">
        <f t="shared" si="31"/>
        <v>1.02</v>
      </c>
      <c r="AF237" s="6">
        <f t="shared" si="31"/>
        <v>0.54</v>
      </c>
      <c r="AG237" s="6">
        <f t="shared" si="31"/>
        <v>0.52</v>
      </c>
      <c r="AH237" s="6">
        <f t="shared" si="31"/>
        <v>0.38</v>
      </c>
      <c r="AI237" s="6">
        <f t="shared" si="31"/>
        <v>0.16</v>
      </c>
      <c r="AJ237" s="6">
        <f t="shared" si="31"/>
        <v>0.39</v>
      </c>
      <c r="AK237" s="6">
        <f t="shared" si="31"/>
        <v>0.32</v>
      </c>
      <c r="AL237" s="6">
        <f t="shared" si="31"/>
        <v>0.64</v>
      </c>
      <c r="AM237" s="6">
        <f t="shared" si="31"/>
        <v>0.4</v>
      </c>
      <c r="AN237" s="6">
        <f t="shared" si="31"/>
        <v>0.32</v>
      </c>
      <c r="AO237" s="6">
        <f t="shared" si="31"/>
        <v>0.74</v>
      </c>
      <c r="AP237" s="6">
        <f t="shared" si="31"/>
        <v>1.01</v>
      </c>
      <c r="AQ237" s="6">
        <f t="shared" si="31"/>
        <v>0.2</v>
      </c>
      <c r="AR237" s="6">
        <f t="shared" si="31"/>
        <v>0.47</v>
      </c>
      <c r="AS237" s="6">
        <f t="shared" si="31"/>
        <v>0.21</v>
      </c>
      <c r="AT237" s="6">
        <f t="shared" si="31"/>
        <v>0.28000000000000003</v>
      </c>
      <c r="AU237" s="6">
        <f t="shared" si="31"/>
        <v>0.54</v>
      </c>
      <c r="AV237" s="6">
        <f t="shared" si="31"/>
        <v>0.3</v>
      </c>
      <c r="AW237" s="6">
        <f t="shared" si="31"/>
        <v>16</v>
      </c>
      <c r="AX237" s="6">
        <f t="shared" si="31"/>
        <v>0.5</v>
      </c>
      <c r="AY237" s="6">
        <f t="shared" si="31"/>
        <v>0.22</v>
      </c>
      <c r="AZ237" s="6">
        <f t="shared" si="31"/>
        <v>0.22</v>
      </c>
      <c r="BA237" s="6">
        <f t="shared" si="31"/>
        <v>0.28000000000000003</v>
      </c>
      <c r="BB237" s="6">
        <f t="shared" si="31"/>
        <v>0.3</v>
      </c>
    </row>
    <row r="238" spans="1:54" x14ac:dyDescent="0.25">
      <c r="A238" s="5" t="s">
        <v>26</v>
      </c>
      <c r="B238" s="6">
        <f>MAX(B$235:B$237)</f>
        <v>0.4</v>
      </c>
      <c r="C238" s="6">
        <f t="shared" ref="C238:BB238" si="32">MAX(C$235:C$237)</f>
        <v>0.69</v>
      </c>
      <c r="D238" s="6">
        <f t="shared" si="32"/>
        <v>0.76</v>
      </c>
      <c r="E238" s="6">
        <f t="shared" si="32"/>
        <v>0.56999999999999995</v>
      </c>
      <c r="F238" s="6">
        <f t="shared" si="32"/>
        <v>0.94</v>
      </c>
      <c r="G238" s="6">
        <f t="shared" si="32"/>
        <v>0.4</v>
      </c>
      <c r="H238" s="6">
        <f t="shared" si="32"/>
        <v>0.32</v>
      </c>
      <c r="I238" s="6">
        <f t="shared" si="32"/>
        <v>0.94</v>
      </c>
      <c r="J238" s="6">
        <f t="shared" si="32"/>
        <v>0.56000000000000005</v>
      </c>
      <c r="K238" s="6">
        <f t="shared" si="32"/>
        <v>0.88</v>
      </c>
      <c r="L238" s="6">
        <f t="shared" si="32"/>
        <v>0.63</v>
      </c>
      <c r="M238" s="6">
        <f t="shared" si="32"/>
        <v>0.22</v>
      </c>
      <c r="N238" s="6">
        <f t="shared" si="32"/>
        <v>0.57999999999999996</v>
      </c>
      <c r="O238" s="6">
        <f t="shared" si="32"/>
        <v>0.6</v>
      </c>
      <c r="P238" s="6">
        <f t="shared" si="32"/>
        <v>0.7</v>
      </c>
      <c r="Q238" s="6">
        <f t="shared" si="32"/>
        <v>0.89</v>
      </c>
      <c r="R238" s="6">
        <f t="shared" si="32"/>
        <v>0.28000000000000003</v>
      </c>
      <c r="S238" s="6">
        <f t="shared" si="32"/>
        <v>0.64</v>
      </c>
      <c r="T238" s="6">
        <f t="shared" si="32"/>
        <v>0.57999999999999996</v>
      </c>
      <c r="U238" s="6">
        <f t="shared" si="32"/>
        <v>0.41</v>
      </c>
      <c r="V238" s="6">
        <f t="shared" si="32"/>
        <v>1</v>
      </c>
      <c r="W238" s="6">
        <f t="shared" si="32"/>
        <v>0.36</v>
      </c>
      <c r="X238" s="6">
        <f t="shared" si="32"/>
        <v>0.83</v>
      </c>
      <c r="Y238" s="6">
        <f t="shared" si="32"/>
        <v>0.75</v>
      </c>
      <c r="Z238" s="6">
        <f t="shared" si="32"/>
        <v>0.56999999999999995</v>
      </c>
      <c r="AA238" s="6">
        <f t="shared" si="32"/>
        <v>0.74</v>
      </c>
      <c r="AB238" s="6">
        <f t="shared" si="32"/>
        <v>0.9</v>
      </c>
      <c r="AC238" s="6">
        <f t="shared" si="32"/>
        <v>0.37</v>
      </c>
      <c r="AD238" s="6">
        <f t="shared" si="32"/>
        <v>0.68</v>
      </c>
      <c r="AE238" s="6">
        <f t="shared" si="32"/>
        <v>1.02</v>
      </c>
      <c r="AF238" s="6">
        <f t="shared" si="32"/>
        <v>0.55000000000000004</v>
      </c>
      <c r="AG238" s="6">
        <f t="shared" si="32"/>
        <v>0.8</v>
      </c>
      <c r="AH238" s="6">
        <f t="shared" si="32"/>
        <v>0.48</v>
      </c>
      <c r="AI238" s="6">
        <f t="shared" si="32"/>
        <v>0.32</v>
      </c>
      <c r="AJ238" s="6">
        <f t="shared" si="32"/>
        <v>0.54</v>
      </c>
      <c r="AK238" s="6">
        <f t="shared" si="32"/>
        <v>0.4</v>
      </c>
      <c r="AL238" s="6">
        <f t="shared" si="32"/>
        <v>0.9</v>
      </c>
      <c r="AM238" s="6">
        <f t="shared" si="32"/>
        <v>0.57999999999999996</v>
      </c>
      <c r="AN238" s="6">
        <f t="shared" si="32"/>
        <v>0.42</v>
      </c>
      <c r="AO238" s="6">
        <f t="shared" si="32"/>
        <v>0.88</v>
      </c>
      <c r="AP238" s="6">
        <f t="shared" si="32"/>
        <v>1.01</v>
      </c>
      <c r="AQ238" s="6">
        <f t="shared" si="32"/>
        <v>0.46</v>
      </c>
      <c r="AR238" s="6">
        <f t="shared" si="32"/>
        <v>0.56000000000000005</v>
      </c>
      <c r="AS238" s="6">
        <f t="shared" si="32"/>
        <v>0.24</v>
      </c>
      <c r="AT238" s="6">
        <f t="shared" si="32"/>
        <v>0.46</v>
      </c>
      <c r="AU238" s="6">
        <f t="shared" si="32"/>
        <v>0.6</v>
      </c>
      <c r="AV238" s="6">
        <f t="shared" si="32"/>
        <v>0.32</v>
      </c>
      <c r="AW238" s="6">
        <f t="shared" si="32"/>
        <v>16</v>
      </c>
      <c r="AX238" s="6">
        <f t="shared" si="32"/>
        <v>0.5</v>
      </c>
      <c r="AY238" s="6">
        <f t="shared" si="32"/>
        <v>0.28000000000000003</v>
      </c>
      <c r="AZ238" s="6">
        <f t="shared" si="32"/>
        <v>0.9</v>
      </c>
      <c r="BA238" s="6">
        <f t="shared" si="32"/>
        <v>0.36</v>
      </c>
      <c r="BB238" s="6">
        <f t="shared" si="32"/>
        <v>0.4</v>
      </c>
    </row>
    <row r="239" spans="1:54" x14ac:dyDescent="0.25">
      <c r="A239" s="5"/>
    </row>
    <row r="240" spans="1:54" x14ac:dyDescent="0.25">
      <c r="A240" s="5"/>
    </row>
    <row r="241" spans="1:54" x14ac:dyDescent="0.25">
      <c r="A241" s="5" t="s">
        <v>204</v>
      </c>
      <c r="B241" s="8">
        <f>(B$216/B$219)</f>
        <v>0.875</v>
      </c>
      <c r="C241" s="8">
        <f t="shared" ref="C241:BB241" si="33">(C$216/C$219)</f>
        <v>0.91666666666666663</v>
      </c>
      <c r="D241" s="8">
        <f t="shared" si="33"/>
        <v>0.33333333333333331</v>
      </c>
      <c r="E241" s="8">
        <f t="shared" si="33"/>
        <v>0.29166666666666669</v>
      </c>
      <c r="F241" s="8">
        <f t="shared" si="33"/>
        <v>0.375</v>
      </c>
      <c r="G241" s="8">
        <f t="shared" si="33"/>
        <v>0.79166666666666663</v>
      </c>
      <c r="H241" s="8">
        <f t="shared" si="33"/>
        <v>0.33333333333333331</v>
      </c>
      <c r="I241" s="8">
        <f t="shared" si="33"/>
        <v>0.29166666666666669</v>
      </c>
      <c r="J241" s="8">
        <f t="shared" si="33"/>
        <v>0.25</v>
      </c>
      <c r="K241" s="8">
        <f t="shared" si="33"/>
        <v>0.16666666666666666</v>
      </c>
      <c r="L241" s="8">
        <f t="shared" si="33"/>
        <v>0.79166666666666663</v>
      </c>
      <c r="M241" s="8">
        <f t="shared" si="33"/>
        <v>0.25</v>
      </c>
      <c r="N241" s="8">
        <f t="shared" si="33"/>
        <v>0.29166666666666669</v>
      </c>
      <c r="O241" s="8">
        <f t="shared" si="33"/>
        <v>0.5</v>
      </c>
      <c r="P241" s="8">
        <f t="shared" si="33"/>
        <v>0.29166666666666669</v>
      </c>
      <c r="Q241" s="8">
        <f t="shared" si="33"/>
        <v>0.33333333333333331</v>
      </c>
      <c r="R241" s="8">
        <f t="shared" si="33"/>
        <v>0.75</v>
      </c>
      <c r="S241" s="8">
        <f t="shared" si="33"/>
        <v>0.5</v>
      </c>
      <c r="T241" s="8">
        <f t="shared" si="33"/>
        <v>0.41666666666666669</v>
      </c>
      <c r="U241" s="8">
        <f t="shared" si="33"/>
        <v>0.52173913043478259</v>
      </c>
      <c r="V241" s="8">
        <f t="shared" si="33"/>
        <v>0.16666666666666666</v>
      </c>
      <c r="W241" s="8">
        <f t="shared" si="33"/>
        <v>0.625</v>
      </c>
      <c r="X241" s="8">
        <f t="shared" si="33"/>
        <v>0.83333333333333337</v>
      </c>
      <c r="Y241" s="8">
        <f t="shared" si="33"/>
        <v>0.45833333333333331</v>
      </c>
      <c r="Z241" s="8">
        <f t="shared" si="33"/>
        <v>0.29166666666666669</v>
      </c>
      <c r="AA241" s="8">
        <f t="shared" si="33"/>
        <v>0.75</v>
      </c>
      <c r="AB241" s="8">
        <f t="shared" si="33"/>
        <v>0.54166666666666663</v>
      </c>
      <c r="AC241" s="8">
        <f t="shared" si="33"/>
        <v>0.625</v>
      </c>
      <c r="AD241" s="8">
        <f t="shared" si="33"/>
        <v>0.41666666666666669</v>
      </c>
      <c r="AE241" s="8">
        <f t="shared" si="33"/>
        <v>0.375</v>
      </c>
      <c r="AF241" s="8">
        <f t="shared" si="33"/>
        <v>0.45833333333333331</v>
      </c>
      <c r="AG241" s="8">
        <f t="shared" si="33"/>
        <v>0.16666666666666666</v>
      </c>
      <c r="AH241" s="8">
        <f t="shared" si="33"/>
        <v>0.375</v>
      </c>
      <c r="AI241" s="8">
        <f t="shared" si="33"/>
        <v>0.375</v>
      </c>
      <c r="AJ241" s="8">
        <f t="shared" si="33"/>
        <v>0.45833333333333331</v>
      </c>
      <c r="AK241" s="8">
        <f t="shared" si="33"/>
        <v>0.375</v>
      </c>
      <c r="AL241" s="8">
        <f t="shared" si="33"/>
        <v>0.20833333333333334</v>
      </c>
      <c r="AM241" s="8">
        <f t="shared" si="33"/>
        <v>0.125</v>
      </c>
      <c r="AN241" s="8">
        <f t="shared" si="33"/>
        <v>0.29166666666666669</v>
      </c>
      <c r="AO241" s="8">
        <f t="shared" si="33"/>
        <v>0.5</v>
      </c>
      <c r="AP241" s="8">
        <f t="shared" si="33"/>
        <v>0.54166666666666663</v>
      </c>
      <c r="AQ241" s="8">
        <f t="shared" si="33"/>
        <v>0.75</v>
      </c>
      <c r="AR241" s="8">
        <f t="shared" si="33"/>
        <v>0.66666666666666663</v>
      </c>
      <c r="AS241" s="8">
        <f t="shared" si="33"/>
        <v>0.625</v>
      </c>
      <c r="AT241" s="8">
        <f t="shared" si="33"/>
        <v>0.60869565217391308</v>
      </c>
      <c r="AU241" s="8">
        <f t="shared" si="33"/>
        <v>0.45833333333333331</v>
      </c>
      <c r="AV241" s="8">
        <f t="shared" si="33"/>
        <v>0.54166666666666663</v>
      </c>
      <c r="AW241" s="8">
        <f t="shared" si="33"/>
        <v>0.45833333333333331</v>
      </c>
      <c r="AX241" s="8">
        <f t="shared" si="33"/>
        <v>0.45833333333333331</v>
      </c>
      <c r="AY241" s="8">
        <f t="shared" si="33"/>
        <v>0.25</v>
      </c>
      <c r="AZ241" s="8">
        <f t="shared" si="33"/>
        <v>0.20833333333333334</v>
      </c>
      <c r="BA241" s="8">
        <f t="shared" si="33"/>
        <v>0.375</v>
      </c>
      <c r="BB241" s="8">
        <f t="shared" si="33"/>
        <v>0.41666666666666669</v>
      </c>
    </row>
    <row r="242" spans="1:54" x14ac:dyDescent="0.25">
      <c r="A242" s="5" t="s">
        <v>205</v>
      </c>
      <c r="B242" s="10">
        <f>COUNTIF(B$175:B$178,"pool") + COUNTIF(B$187:B$190,"pool")</f>
        <v>0</v>
      </c>
      <c r="C242" s="10">
        <f t="shared" ref="C242:BB242" si="34">COUNTIF(C$175:C$178,"pool") + COUNTIF(C$187:C$190,"pool")</f>
        <v>1</v>
      </c>
      <c r="D242" s="10">
        <f t="shared" si="34"/>
        <v>0</v>
      </c>
      <c r="E242" s="10">
        <f t="shared" si="34"/>
        <v>0</v>
      </c>
      <c r="F242" s="10">
        <f t="shared" si="34"/>
        <v>2</v>
      </c>
      <c r="G242" s="10">
        <f t="shared" si="34"/>
        <v>0</v>
      </c>
      <c r="H242" s="10">
        <f t="shared" si="34"/>
        <v>1</v>
      </c>
      <c r="I242" s="10">
        <f t="shared" si="34"/>
        <v>2</v>
      </c>
      <c r="J242" s="10">
        <f t="shared" si="34"/>
        <v>1</v>
      </c>
      <c r="K242" s="10">
        <f t="shared" si="34"/>
        <v>0</v>
      </c>
      <c r="L242" s="10">
        <f t="shared" si="34"/>
        <v>0</v>
      </c>
      <c r="M242" s="10">
        <f t="shared" si="34"/>
        <v>0</v>
      </c>
      <c r="N242" s="10">
        <f t="shared" si="34"/>
        <v>0</v>
      </c>
      <c r="O242" s="10">
        <f t="shared" si="34"/>
        <v>1</v>
      </c>
      <c r="P242" s="10">
        <f t="shared" si="34"/>
        <v>2</v>
      </c>
      <c r="Q242" s="10">
        <f t="shared" si="34"/>
        <v>4</v>
      </c>
      <c r="R242" s="10">
        <f t="shared" si="34"/>
        <v>0</v>
      </c>
      <c r="S242" s="10">
        <f t="shared" si="34"/>
        <v>0</v>
      </c>
      <c r="T242" s="10">
        <f t="shared" si="34"/>
        <v>3</v>
      </c>
      <c r="U242" s="10">
        <f t="shared" si="34"/>
        <v>0</v>
      </c>
      <c r="V242" s="10">
        <f t="shared" si="34"/>
        <v>3</v>
      </c>
      <c r="W242" s="10">
        <f t="shared" si="34"/>
        <v>0</v>
      </c>
      <c r="X242" s="10">
        <f t="shared" si="34"/>
        <v>0</v>
      </c>
      <c r="Y242" s="10">
        <f t="shared" si="34"/>
        <v>2</v>
      </c>
      <c r="Z242" s="10">
        <f t="shared" si="34"/>
        <v>3</v>
      </c>
      <c r="AA242" s="10">
        <f t="shared" si="34"/>
        <v>0</v>
      </c>
      <c r="AB242" s="10">
        <f t="shared" si="34"/>
        <v>2</v>
      </c>
      <c r="AC242" s="10">
        <f t="shared" si="34"/>
        <v>0</v>
      </c>
      <c r="AD242" s="10">
        <f t="shared" si="34"/>
        <v>0</v>
      </c>
      <c r="AE242" s="10">
        <f t="shared" si="34"/>
        <v>0</v>
      </c>
      <c r="AF242" s="10">
        <f t="shared" si="34"/>
        <v>3</v>
      </c>
      <c r="AG242" s="10">
        <f t="shared" si="34"/>
        <v>0</v>
      </c>
      <c r="AH242" s="10">
        <f t="shared" si="34"/>
        <v>1</v>
      </c>
      <c r="AI242" s="10">
        <f t="shared" si="34"/>
        <v>0</v>
      </c>
      <c r="AJ242" s="10">
        <f t="shared" si="34"/>
        <v>0</v>
      </c>
      <c r="AK242" s="10">
        <f t="shared" si="34"/>
        <v>0</v>
      </c>
      <c r="AL242" s="10">
        <f t="shared" si="34"/>
        <v>0</v>
      </c>
      <c r="AM242" s="10">
        <f t="shared" si="34"/>
        <v>5</v>
      </c>
      <c r="AN242" s="10">
        <f t="shared" si="34"/>
        <v>1</v>
      </c>
      <c r="AO242" s="10">
        <f t="shared" si="34"/>
        <v>0</v>
      </c>
      <c r="AP242" s="10">
        <f t="shared" si="34"/>
        <v>0</v>
      </c>
      <c r="AQ242" s="10">
        <f t="shared" si="34"/>
        <v>1</v>
      </c>
      <c r="AR242" s="10">
        <f t="shared" si="34"/>
        <v>1</v>
      </c>
      <c r="AS242" s="10">
        <f t="shared" si="34"/>
        <v>0</v>
      </c>
      <c r="AT242" s="10">
        <f t="shared" si="34"/>
        <v>1</v>
      </c>
      <c r="AU242" s="10">
        <f t="shared" si="34"/>
        <v>0</v>
      </c>
      <c r="AV242" s="10">
        <f t="shared" si="34"/>
        <v>0</v>
      </c>
      <c r="AW242" s="10">
        <f t="shared" si="34"/>
        <v>2</v>
      </c>
      <c r="AX242" s="10">
        <f t="shared" si="34"/>
        <v>1</v>
      </c>
      <c r="AY242" s="10">
        <f t="shared" si="34"/>
        <v>0</v>
      </c>
      <c r="AZ242" s="10">
        <f t="shared" si="34"/>
        <v>3</v>
      </c>
      <c r="BA242" s="10">
        <f t="shared" si="34"/>
        <v>1</v>
      </c>
      <c r="BB242" s="10">
        <f t="shared" si="34"/>
        <v>0</v>
      </c>
    </row>
    <row r="243" spans="1:54" x14ac:dyDescent="0.25">
      <c r="A243" s="5" t="s">
        <v>206</v>
      </c>
      <c r="B243" s="10">
        <f>COUNTIF(B$179:B$182,"pool") + COUNTIF(B$191:B$194,"pool")</f>
        <v>0</v>
      </c>
      <c r="C243" s="10">
        <f t="shared" ref="C243:BB243" si="35">COUNTIF(C$179:C$182,"pool") + COUNTIF(C$191:C$194,"pool")</f>
        <v>0</v>
      </c>
      <c r="D243" s="10">
        <f t="shared" si="35"/>
        <v>3</v>
      </c>
      <c r="E243" s="10">
        <f t="shared" si="35"/>
        <v>3</v>
      </c>
      <c r="F243" s="10">
        <f t="shared" si="35"/>
        <v>0</v>
      </c>
      <c r="G243" s="10">
        <f t="shared" si="35"/>
        <v>0</v>
      </c>
      <c r="H243" s="10">
        <f t="shared" si="35"/>
        <v>1</v>
      </c>
      <c r="I243" s="10">
        <f t="shared" si="35"/>
        <v>4</v>
      </c>
      <c r="J243" s="10">
        <f t="shared" si="35"/>
        <v>0</v>
      </c>
      <c r="K243" s="10">
        <f t="shared" si="35"/>
        <v>0</v>
      </c>
      <c r="L243" s="10">
        <f t="shared" si="35"/>
        <v>0</v>
      </c>
      <c r="M243" s="10">
        <f t="shared" si="35"/>
        <v>0</v>
      </c>
      <c r="N243" s="10">
        <f t="shared" si="35"/>
        <v>1</v>
      </c>
      <c r="O243" s="10">
        <f t="shared" si="35"/>
        <v>1</v>
      </c>
      <c r="P243" s="10">
        <f t="shared" si="35"/>
        <v>1</v>
      </c>
      <c r="Q243" s="10">
        <f t="shared" si="35"/>
        <v>0</v>
      </c>
      <c r="R243" s="10">
        <f t="shared" si="35"/>
        <v>3</v>
      </c>
      <c r="S243" s="10">
        <f t="shared" si="35"/>
        <v>0</v>
      </c>
      <c r="T243" s="10">
        <f t="shared" si="35"/>
        <v>2</v>
      </c>
      <c r="U243" s="10">
        <f t="shared" si="35"/>
        <v>0</v>
      </c>
      <c r="V243" s="10">
        <f t="shared" si="35"/>
        <v>2</v>
      </c>
      <c r="W243" s="10">
        <f t="shared" si="35"/>
        <v>2</v>
      </c>
      <c r="X243" s="10">
        <f t="shared" si="35"/>
        <v>0</v>
      </c>
      <c r="Y243" s="10">
        <f t="shared" si="35"/>
        <v>4</v>
      </c>
      <c r="Z243" s="10">
        <f t="shared" si="35"/>
        <v>1</v>
      </c>
      <c r="AA243" s="10">
        <f t="shared" si="35"/>
        <v>0</v>
      </c>
      <c r="AB243" s="10">
        <f t="shared" si="35"/>
        <v>0</v>
      </c>
      <c r="AC243" s="10">
        <f t="shared" si="35"/>
        <v>0</v>
      </c>
      <c r="AD243" s="10">
        <f t="shared" si="35"/>
        <v>0</v>
      </c>
      <c r="AE243" s="10">
        <f t="shared" si="35"/>
        <v>0</v>
      </c>
      <c r="AF243" s="10">
        <f t="shared" si="35"/>
        <v>4</v>
      </c>
      <c r="AG243" s="10">
        <f t="shared" si="35"/>
        <v>3</v>
      </c>
      <c r="AH243" s="10">
        <f t="shared" si="35"/>
        <v>0</v>
      </c>
      <c r="AI243" s="10">
        <f t="shared" si="35"/>
        <v>0</v>
      </c>
      <c r="AJ243" s="10">
        <f t="shared" si="35"/>
        <v>2</v>
      </c>
      <c r="AK243" s="10">
        <f t="shared" si="35"/>
        <v>2</v>
      </c>
      <c r="AL243" s="10">
        <f t="shared" si="35"/>
        <v>1</v>
      </c>
      <c r="AM243" s="10">
        <f t="shared" si="35"/>
        <v>4</v>
      </c>
      <c r="AN243" s="10">
        <f t="shared" si="35"/>
        <v>1</v>
      </c>
      <c r="AO243" s="10">
        <f t="shared" si="35"/>
        <v>2</v>
      </c>
      <c r="AP243" s="10">
        <f t="shared" si="35"/>
        <v>0</v>
      </c>
      <c r="AQ243" s="10">
        <f t="shared" si="35"/>
        <v>0</v>
      </c>
      <c r="AR243" s="10">
        <f t="shared" si="35"/>
        <v>0</v>
      </c>
      <c r="AS243" s="10">
        <f t="shared" si="35"/>
        <v>0</v>
      </c>
      <c r="AT243" s="10">
        <f t="shared" si="35"/>
        <v>0</v>
      </c>
      <c r="AU243" s="10">
        <f t="shared" si="35"/>
        <v>0</v>
      </c>
      <c r="AV243" s="10">
        <f t="shared" si="35"/>
        <v>0</v>
      </c>
      <c r="AW243" s="10">
        <f t="shared" si="35"/>
        <v>3</v>
      </c>
      <c r="AX243" s="10">
        <f t="shared" si="35"/>
        <v>0</v>
      </c>
      <c r="AY243" s="10">
        <f t="shared" si="35"/>
        <v>2</v>
      </c>
      <c r="AZ243" s="10">
        <f t="shared" si="35"/>
        <v>2</v>
      </c>
      <c r="BA243" s="10">
        <f t="shared" si="35"/>
        <v>1</v>
      </c>
      <c r="BB243" s="10">
        <f t="shared" si="35"/>
        <v>1</v>
      </c>
    </row>
    <row r="244" spans="1:54" x14ac:dyDescent="0.25">
      <c r="A244" s="5" t="s">
        <v>207</v>
      </c>
      <c r="B244" s="10">
        <f>COUNTIF(B$183:B$186,"pool") + COUNTIF(B$195:B$198,"pool")</f>
        <v>0</v>
      </c>
      <c r="C244" s="10">
        <f t="shared" ref="C244:BB244" si="36">COUNTIF(C$183:C$186,"pool") + COUNTIF(C$195:C$198,"pool")</f>
        <v>0</v>
      </c>
      <c r="D244" s="10">
        <f t="shared" si="36"/>
        <v>2</v>
      </c>
      <c r="E244" s="10">
        <f t="shared" si="36"/>
        <v>0</v>
      </c>
      <c r="F244" s="10">
        <f t="shared" si="36"/>
        <v>3</v>
      </c>
      <c r="G244" s="10">
        <f t="shared" si="36"/>
        <v>0</v>
      </c>
      <c r="H244" s="10">
        <f t="shared" si="36"/>
        <v>4</v>
      </c>
      <c r="I244" s="10">
        <f t="shared" si="36"/>
        <v>4</v>
      </c>
      <c r="J244" s="10">
        <f t="shared" si="36"/>
        <v>0</v>
      </c>
      <c r="K244" s="10">
        <f t="shared" si="36"/>
        <v>0</v>
      </c>
      <c r="L244" s="10">
        <f t="shared" si="36"/>
        <v>1</v>
      </c>
      <c r="M244" s="10">
        <f t="shared" si="36"/>
        <v>0</v>
      </c>
      <c r="N244" s="10">
        <f t="shared" si="36"/>
        <v>0</v>
      </c>
      <c r="O244" s="10">
        <f t="shared" si="36"/>
        <v>2</v>
      </c>
      <c r="P244" s="10">
        <f t="shared" si="36"/>
        <v>0</v>
      </c>
      <c r="Q244" s="10">
        <f t="shared" si="36"/>
        <v>0</v>
      </c>
      <c r="R244" s="10">
        <f t="shared" si="36"/>
        <v>1</v>
      </c>
      <c r="S244" s="10">
        <f t="shared" si="36"/>
        <v>1</v>
      </c>
      <c r="T244" s="10">
        <f t="shared" si="36"/>
        <v>0</v>
      </c>
      <c r="U244" s="10">
        <f t="shared" si="36"/>
        <v>0</v>
      </c>
      <c r="V244" s="10">
        <f t="shared" si="36"/>
        <v>3</v>
      </c>
      <c r="W244" s="10">
        <f t="shared" si="36"/>
        <v>0</v>
      </c>
      <c r="X244" s="10">
        <f t="shared" si="36"/>
        <v>0</v>
      </c>
      <c r="Y244" s="10">
        <f t="shared" si="36"/>
        <v>2</v>
      </c>
      <c r="Z244" s="10">
        <f t="shared" si="36"/>
        <v>0</v>
      </c>
      <c r="AA244" s="10">
        <f t="shared" si="36"/>
        <v>1</v>
      </c>
      <c r="AB244" s="10">
        <f t="shared" si="36"/>
        <v>1</v>
      </c>
      <c r="AC244" s="10">
        <f t="shared" si="36"/>
        <v>1</v>
      </c>
      <c r="AD244" s="10">
        <f t="shared" si="36"/>
        <v>1</v>
      </c>
      <c r="AE244" s="10">
        <f t="shared" si="36"/>
        <v>2</v>
      </c>
      <c r="AF244" s="10">
        <f t="shared" si="36"/>
        <v>0</v>
      </c>
      <c r="AG244" s="10">
        <f t="shared" si="36"/>
        <v>5</v>
      </c>
      <c r="AH244" s="10">
        <f t="shared" si="36"/>
        <v>0</v>
      </c>
      <c r="AI244" s="10">
        <f t="shared" si="36"/>
        <v>0</v>
      </c>
      <c r="AJ244" s="10">
        <f t="shared" si="36"/>
        <v>0</v>
      </c>
      <c r="AK244" s="10">
        <f t="shared" si="36"/>
        <v>0</v>
      </c>
      <c r="AL244" s="10">
        <f t="shared" si="36"/>
        <v>1</v>
      </c>
      <c r="AM244" s="10">
        <f t="shared" si="36"/>
        <v>3</v>
      </c>
      <c r="AN244" s="10">
        <f t="shared" si="36"/>
        <v>0</v>
      </c>
      <c r="AO244" s="10">
        <f t="shared" si="36"/>
        <v>2</v>
      </c>
      <c r="AP244" s="10">
        <f t="shared" si="36"/>
        <v>3</v>
      </c>
      <c r="AQ244" s="10">
        <f t="shared" si="36"/>
        <v>0</v>
      </c>
      <c r="AR244" s="10">
        <f t="shared" si="36"/>
        <v>1</v>
      </c>
      <c r="AS244" s="10">
        <f t="shared" si="36"/>
        <v>0</v>
      </c>
      <c r="AT244" s="10">
        <f t="shared" si="36"/>
        <v>0</v>
      </c>
      <c r="AU244" s="10">
        <f t="shared" si="36"/>
        <v>1</v>
      </c>
      <c r="AV244" s="10">
        <f t="shared" si="36"/>
        <v>0</v>
      </c>
      <c r="AW244" s="10">
        <f t="shared" si="36"/>
        <v>2</v>
      </c>
      <c r="AX244" s="10">
        <f t="shared" si="36"/>
        <v>0</v>
      </c>
      <c r="AY244" s="10">
        <f t="shared" si="36"/>
        <v>0</v>
      </c>
      <c r="AZ244" s="10">
        <f t="shared" si="36"/>
        <v>2</v>
      </c>
      <c r="BA244" s="10">
        <f t="shared" si="36"/>
        <v>1</v>
      </c>
      <c r="BB244" s="10">
        <f t="shared" si="36"/>
        <v>0</v>
      </c>
    </row>
    <row r="245" spans="1:54" x14ac:dyDescent="0.25">
      <c r="A245" s="5" t="s">
        <v>208</v>
      </c>
      <c r="B245" s="8">
        <f>COUNTIF(B$175:B$198, "pool")</f>
        <v>0</v>
      </c>
      <c r="C245" s="8">
        <f t="shared" ref="C245:BB245" si="37">COUNTIF(C$175:C$198, "pool")</f>
        <v>1</v>
      </c>
      <c r="D245" s="8">
        <f t="shared" si="37"/>
        <v>5</v>
      </c>
      <c r="E245" s="8">
        <f t="shared" si="37"/>
        <v>3</v>
      </c>
      <c r="F245" s="8">
        <f t="shared" si="37"/>
        <v>5</v>
      </c>
      <c r="G245" s="8">
        <f t="shared" si="37"/>
        <v>0</v>
      </c>
      <c r="H245" s="8">
        <f t="shared" si="37"/>
        <v>6</v>
      </c>
      <c r="I245" s="8">
        <f t="shared" si="37"/>
        <v>10</v>
      </c>
      <c r="J245" s="8">
        <f t="shared" si="37"/>
        <v>1</v>
      </c>
      <c r="K245" s="8">
        <f t="shared" si="37"/>
        <v>0</v>
      </c>
      <c r="L245" s="8">
        <f t="shared" si="37"/>
        <v>1</v>
      </c>
      <c r="M245" s="8">
        <f t="shared" si="37"/>
        <v>0</v>
      </c>
      <c r="N245" s="8">
        <f t="shared" si="37"/>
        <v>1</v>
      </c>
      <c r="O245" s="8">
        <f t="shared" si="37"/>
        <v>4</v>
      </c>
      <c r="P245" s="8">
        <f t="shared" si="37"/>
        <v>3</v>
      </c>
      <c r="Q245" s="8">
        <f t="shared" si="37"/>
        <v>4</v>
      </c>
      <c r="R245" s="8">
        <f t="shared" si="37"/>
        <v>4</v>
      </c>
      <c r="S245" s="8">
        <f t="shared" si="37"/>
        <v>1</v>
      </c>
      <c r="T245" s="8">
        <f t="shared" si="37"/>
        <v>5</v>
      </c>
      <c r="U245" s="8">
        <f t="shared" si="37"/>
        <v>0</v>
      </c>
      <c r="V245" s="8">
        <f t="shared" si="37"/>
        <v>8</v>
      </c>
      <c r="W245" s="8">
        <f t="shared" si="37"/>
        <v>2</v>
      </c>
      <c r="X245" s="8">
        <f t="shared" si="37"/>
        <v>0</v>
      </c>
      <c r="Y245" s="8">
        <f t="shared" si="37"/>
        <v>8</v>
      </c>
      <c r="Z245" s="8">
        <f t="shared" si="37"/>
        <v>4</v>
      </c>
      <c r="AA245" s="8">
        <f t="shared" si="37"/>
        <v>1</v>
      </c>
      <c r="AB245" s="8">
        <f t="shared" si="37"/>
        <v>3</v>
      </c>
      <c r="AC245" s="8">
        <f t="shared" si="37"/>
        <v>1</v>
      </c>
      <c r="AD245" s="8">
        <f t="shared" si="37"/>
        <v>1</v>
      </c>
      <c r="AE245" s="8">
        <f t="shared" si="37"/>
        <v>2</v>
      </c>
      <c r="AF245" s="8">
        <f t="shared" si="37"/>
        <v>7</v>
      </c>
      <c r="AG245" s="8">
        <f t="shared" si="37"/>
        <v>8</v>
      </c>
      <c r="AH245" s="8">
        <f t="shared" si="37"/>
        <v>1</v>
      </c>
      <c r="AI245" s="8">
        <f t="shared" si="37"/>
        <v>0</v>
      </c>
      <c r="AJ245" s="8">
        <f t="shared" si="37"/>
        <v>2</v>
      </c>
      <c r="AK245" s="8">
        <f t="shared" si="37"/>
        <v>2</v>
      </c>
      <c r="AL245" s="8">
        <f t="shared" si="37"/>
        <v>2</v>
      </c>
      <c r="AM245" s="8">
        <f t="shared" si="37"/>
        <v>12</v>
      </c>
      <c r="AN245" s="8">
        <f t="shared" si="37"/>
        <v>2</v>
      </c>
      <c r="AO245" s="8">
        <f t="shared" si="37"/>
        <v>4</v>
      </c>
      <c r="AP245" s="8">
        <f t="shared" si="37"/>
        <v>3</v>
      </c>
      <c r="AQ245" s="8">
        <f t="shared" si="37"/>
        <v>1</v>
      </c>
      <c r="AR245" s="8">
        <f t="shared" si="37"/>
        <v>2</v>
      </c>
      <c r="AS245" s="8">
        <f t="shared" si="37"/>
        <v>0</v>
      </c>
      <c r="AT245" s="8">
        <f t="shared" si="37"/>
        <v>1</v>
      </c>
      <c r="AU245" s="8">
        <f t="shared" si="37"/>
        <v>1</v>
      </c>
      <c r="AV245" s="8">
        <f t="shared" si="37"/>
        <v>0</v>
      </c>
      <c r="AW245" s="8">
        <f t="shared" si="37"/>
        <v>7</v>
      </c>
      <c r="AX245" s="8">
        <f t="shared" si="37"/>
        <v>1</v>
      </c>
      <c r="AY245" s="8">
        <f t="shared" si="37"/>
        <v>2</v>
      </c>
      <c r="AZ245" s="8">
        <f t="shared" si="37"/>
        <v>7</v>
      </c>
      <c r="BA245" s="8">
        <f t="shared" si="37"/>
        <v>3</v>
      </c>
      <c r="BB245" s="8">
        <f t="shared" si="37"/>
        <v>1</v>
      </c>
    </row>
    <row r="246" spans="1:54" x14ac:dyDescent="0.25">
      <c r="A246" s="5" t="s">
        <v>209</v>
      </c>
      <c r="B246" s="8">
        <f>(B$242/8)*100</f>
        <v>0</v>
      </c>
      <c r="C246" s="8">
        <f t="shared" ref="C246:BB246" si="38">(C$242/8)*100</f>
        <v>12.5</v>
      </c>
      <c r="D246" s="8">
        <f t="shared" si="38"/>
        <v>0</v>
      </c>
      <c r="E246" s="8">
        <f t="shared" si="38"/>
        <v>0</v>
      </c>
      <c r="F246" s="8">
        <f t="shared" si="38"/>
        <v>25</v>
      </c>
      <c r="G246" s="8">
        <f t="shared" si="38"/>
        <v>0</v>
      </c>
      <c r="H246" s="8">
        <f t="shared" si="38"/>
        <v>12.5</v>
      </c>
      <c r="I246" s="8">
        <f t="shared" si="38"/>
        <v>25</v>
      </c>
      <c r="J246" s="8">
        <f t="shared" si="38"/>
        <v>12.5</v>
      </c>
      <c r="K246" s="8">
        <f t="shared" si="38"/>
        <v>0</v>
      </c>
      <c r="L246" s="8">
        <f t="shared" si="38"/>
        <v>0</v>
      </c>
      <c r="M246" s="8">
        <f t="shared" si="38"/>
        <v>0</v>
      </c>
      <c r="N246" s="8">
        <f t="shared" si="38"/>
        <v>0</v>
      </c>
      <c r="O246" s="8">
        <f t="shared" si="38"/>
        <v>12.5</v>
      </c>
      <c r="P246" s="8">
        <f t="shared" si="38"/>
        <v>25</v>
      </c>
      <c r="Q246" s="8">
        <f t="shared" si="38"/>
        <v>50</v>
      </c>
      <c r="R246" s="8">
        <f t="shared" si="38"/>
        <v>0</v>
      </c>
      <c r="S246" s="8">
        <f t="shared" si="38"/>
        <v>0</v>
      </c>
      <c r="T246" s="8">
        <f t="shared" si="38"/>
        <v>37.5</v>
      </c>
      <c r="U246" s="8">
        <f t="shared" si="38"/>
        <v>0</v>
      </c>
      <c r="V246" s="8">
        <f t="shared" si="38"/>
        <v>37.5</v>
      </c>
      <c r="W246" s="8">
        <f t="shared" si="38"/>
        <v>0</v>
      </c>
      <c r="X246" s="8">
        <f t="shared" si="38"/>
        <v>0</v>
      </c>
      <c r="Y246" s="8">
        <f t="shared" si="38"/>
        <v>25</v>
      </c>
      <c r="Z246" s="8">
        <f t="shared" si="38"/>
        <v>37.5</v>
      </c>
      <c r="AA246" s="8">
        <f t="shared" si="38"/>
        <v>0</v>
      </c>
      <c r="AB246" s="8">
        <f t="shared" si="38"/>
        <v>25</v>
      </c>
      <c r="AC246" s="8">
        <f t="shared" si="38"/>
        <v>0</v>
      </c>
      <c r="AD246" s="8">
        <f t="shared" si="38"/>
        <v>0</v>
      </c>
      <c r="AE246" s="8">
        <f t="shared" si="38"/>
        <v>0</v>
      </c>
      <c r="AF246" s="8">
        <f t="shared" si="38"/>
        <v>37.5</v>
      </c>
      <c r="AG246" s="8">
        <f t="shared" si="38"/>
        <v>0</v>
      </c>
      <c r="AH246" s="8">
        <f t="shared" si="38"/>
        <v>12.5</v>
      </c>
      <c r="AI246" s="8">
        <f t="shared" si="38"/>
        <v>0</v>
      </c>
      <c r="AJ246" s="8">
        <f t="shared" si="38"/>
        <v>0</v>
      </c>
      <c r="AK246" s="8">
        <f t="shared" si="38"/>
        <v>0</v>
      </c>
      <c r="AL246" s="8">
        <f t="shared" si="38"/>
        <v>0</v>
      </c>
      <c r="AM246" s="8">
        <f t="shared" si="38"/>
        <v>62.5</v>
      </c>
      <c r="AN246" s="8">
        <f t="shared" si="38"/>
        <v>12.5</v>
      </c>
      <c r="AO246" s="8">
        <f t="shared" si="38"/>
        <v>0</v>
      </c>
      <c r="AP246" s="8">
        <f t="shared" si="38"/>
        <v>0</v>
      </c>
      <c r="AQ246" s="8">
        <f t="shared" si="38"/>
        <v>12.5</v>
      </c>
      <c r="AR246" s="8">
        <f t="shared" si="38"/>
        <v>12.5</v>
      </c>
      <c r="AS246" s="8">
        <f t="shared" si="38"/>
        <v>0</v>
      </c>
      <c r="AT246" s="8">
        <f t="shared" si="38"/>
        <v>12.5</v>
      </c>
      <c r="AU246" s="8">
        <f t="shared" si="38"/>
        <v>0</v>
      </c>
      <c r="AV246" s="8">
        <f t="shared" si="38"/>
        <v>0</v>
      </c>
      <c r="AW246" s="8">
        <f t="shared" si="38"/>
        <v>25</v>
      </c>
      <c r="AX246" s="8">
        <f t="shared" si="38"/>
        <v>12.5</v>
      </c>
      <c r="AY246" s="8">
        <f t="shared" si="38"/>
        <v>0</v>
      </c>
      <c r="AZ246" s="8">
        <f t="shared" si="38"/>
        <v>37.5</v>
      </c>
      <c r="BA246" s="8">
        <f t="shared" si="38"/>
        <v>12.5</v>
      </c>
      <c r="BB246" s="8">
        <f t="shared" si="38"/>
        <v>0</v>
      </c>
    </row>
    <row r="247" spans="1:54" x14ac:dyDescent="0.25">
      <c r="A247" s="5" t="s">
        <v>210</v>
      </c>
      <c r="B247" s="8">
        <f>(B$243/8)*100</f>
        <v>0</v>
      </c>
      <c r="C247" s="8">
        <f t="shared" ref="C247:BB247" si="39">(C$243/8)*100</f>
        <v>0</v>
      </c>
      <c r="D247" s="8">
        <f t="shared" si="39"/>
        <v>37.5</v>
      </c>
      <c r="E247" s="8">
        <f t="shared" si="39"/>
        <v>37.5</v>
      </c>
      <c r="F247" s="8">
        <f t="shared" si="39"/>
        <v>0</v>
      </c>
      <c r="G247" s="8">
        <f t="shared" si="39"/>
        <v>0</v>
      </c>
      <c r="H247" s="8">
        <f t="shared" si="39"/>
        <v>12.5</v>
      </c>
      <c r="I247" s="8">
        <f t="shared" si="39"/>
        <v>50</v>
      </c>
      <c r="J247" s="8">
        <f t="shared" si="39"/>
        <v>0</v>
      </c>
      <c r="K247" s="8">
        <f t="shared" si="39"/>
        <v>0</v>
      </c>
      <c r="L247" s="8">
        <f t="shared" si="39"/>
        <v>0</v>
      </c>
      <c r="M247" s="8">
        <f t="shared" si="39"/>
        <v>0</v>
      </c>
      <c r="N247" s="8">
        <f t="shared" si="39"/>
        <v>12.5</v>
      </c>
      <c r="O247" s="8">
        <f t="shared" si="39"/>
        <v>12.5</v>
      </c>
      <c r="P247" s="8">
        <f t="shared" si="39"/>
        <v>12.5</v>
      </c>
      <c r="Q247" s="8">
        <f t="shared" si="39"/>
        <v>0</v>
      </c>
      <c r="R247" s="8">
        <f t="shared" si="39"/>
        <v>37.5</v>
      </c>
      <c r="S247" s="8">
        <f t="shared" si="39"/>
        <v>0</v>
      </c>
      <c r="T247" s="8">
        <f t="shared" si="39"/>
        <v>25</v>
      </c>
      <c r="U247" s="8">
        <f t="shared" si="39"/>
        <v>0</v>
      </c>
      <c r="V247" s="8">
        <f t="shared" si="39"/>
        <v>25</v>
      </c>
      <c r="W247" s="8">
        <f t="shared" si="39"/>
        <v>25</v>
      </c>
      <c r="X247" s="8">
        <f t="shared" si="39"/>
        <v>0</v>
      </c>
      <c r="Y247" s="8">
        <f t="shared" si="39"/>
        <v>50</v>
      </c>
      <c r="Z247" s="8">
        <f t="shared" si="39"/>
        <v>12.5</v>
      </c>
      <c r="AA247" s="8">
        <f t="shared" si="39"/>
        <v>0</v>
      </c>
      <c r="AB247" s="8">
        <f t="shared" si="39"/>
        <v>0</v>
      </c>
      <c r="AC247" s="8">
        <f t="shared" si="39"/>
        <v>0</v>
      </c>
      <c r="AD247" s="8">
        <f t="shared" si="39"/>
        <v>0</v>
      </c>
      <c r="AE247" s="8">
        <f t="shared" si="39"/>
        <v>0</v>
      </c>
      <c r="AF247" s="8">
        <f t="shared" si="39"/>
        <v>50</v>
      </c>
      <c r="AG247" s="8">
        <f t="shared" si="39"/>
        <v>37.5</v>
      </c>
      <c r="AH247" s="8">
        <f t="shared" si="39"/>
        <v>0</v>
      </c>
      <c r="AI247" s="8">
        <f t="shared" si="39"/>
        <v>0</v>
      </c>
      <c r="AJ247" s="8">
        <f t="shared" si="39"/>
        <v>25</v>
      </c>
      <c r="AK247" s="8">
        <f t="shared" si="39"/>
        <v>25</v>
      </c>
      <c r="AL247" s="8">
        <f t="shared" si="39"/>
        <v>12.5</v>
      </c>
      <c r="AM247" s="8">
        <f t="shared" si="39"/>
        <v>50</v>
      </c>
      <c r="AN247" s="8">
        <f t="shared" si="39"/>
        <v>12.5</v>
      </c>
      <c r="AO247" s="8">
        <f t="shared" si="39"/>
        <v>25</v>
      </c>
      <c r="AP247" s="8">
        <f t="shared" si="39"/>
        <v>0</v>
      </c>
      <c r="AQ247" s="8">
        <f t="shared" si="39"/>
        <v>0</v>
      </c>
      <c r="AR247" s="8">
        <f t="shared" si="39"/>
        <v>0</v>
      </c>
      <c r="AS247" s="8">
        <f t="shared" si="39"/>
        <v>0</v>
      </c>
      <c r="AT247" s="8">
        <f t="shared" si="39"/>
        <v>0</v>
      </c>
      <c r="AU247" s="8">
        <f t="shared" si="39"/>
        <v>0</v>
      </c>
      <c r="AV247" s="8">
        <f t="shared" si="39"/>
        <v>0</v>
      </c>
      <c r="AW247" s="8">
        <f t="shared" si="39"/>
        <v>37.5</v>
      </c>
      <c r="AX247" s="8">
        <f t="shared" si="39"/>
        <v>0</v>
      </c>
      <c r="AY247" s="8">
        <f t="shared" si="39"/>
        <v>25</v>
      </c>
      <c r="AZ247" s="8">
        <f t="shared" si="39"/>
        <v>25</v>
      </c>
      <c r="BA247" s="8">
        <f t="shared" si="39"/>
        <v>12.5</v>
      </c>
      <c r="BB247" s="8">
        <f t="shared" si="39"/>
        <v>12.5</v>
      </c>
    </row>
    <row r="248" spans="1:54" x14ac:dyDescent="0.25">
      <c r="A248" s="5" t="s">
        <v>211</v>
      </c>
      <c r="B248" s="8">
        <f>(B$244/8)*100</f>
        <v>0</v>
      </c>
      <c r="C248" s="8">
        <f t="shared" ref="C248:BB248" si="40">(C$244/8)*100</f>
        <v>0</v>
      </c>
      <c r="D248" s="8">
        <f t="shared" si="40"/>
        <v>25</v>
      </c>
      <c r="E248" s="8">
        <f t="shared" si="40"/>
        <v>0</v>
      </c>
      <c r="F248" s="8">
        <f t="shared" si="40"/>
        <v>37.5</v>
      </c>
      <c r="G248" s="8">
        <f t="shared" si="40"/>
        <v>0</v>
      </c>
      <c r="H248" s="8">
        <f t="shared" si="40"/>
        <v>50</v>
      </c>
      <c r="I248" s="8">
        <f t="shared" si="40"/>
        <v>50</v>
      </c>
      <c r="J248" s="8">
        <f t="shared" si="40"/>
        <v>0</v>
      </c>
      <c r="K248" s="8">
        <f t="shared" si="40"/>
        <v>0</v>
      </c>
      <c r="L248" s="8">
        <f t="shared" si="40"/>
        <v>12.5</v>
      </c>
      <c r="M248" s="8">
        <f t="shared" si="40"/>
        <v>0</v>
      </c>
      <c r="N248" s="8">
        <f t="shared" si="40"/>
        <v>0</v>
      </c>
      <c r="O248" s="8">
        <f t="shared" si="40"/>
        <v>25</v>
      </c>
      <c r="P248" s="8">
        <f t="shared" si="40"/>
        <v>0</v>
      </c>
      <c r="Q248" s="8">
        <f t="shared" si="40"/>
        <v>0</v>
      </c>
      <c r="R248" s="8">
        <f t="shared" si="40"/>
        <v>12.5</v>
      </c>
      <c r="S248" s="8">
        <f t="shared" si="40"/>
        <v>12.5</v>
      </c>
      <c r="T248" s="8">
        <f t="shared" si="40"/>
        <v>0</v>
      </c>
      <c r="U248" s="8">
        <f t="shared" si="40"/>
        <v>0</v>
      </c>
      <c r="V248" s="8">
        <f t="shared" si="40"/>
        <v>37.5</v>
      </c>
      <c r="W248" s="8">
        <f t="shared" si="40"/>
        <v>0</v>
      </c>
      <c r="X248" s="8">
        <f t="shared" si="40"/>
        <v>0</v>
      </c>
      <c r="Y248" s="8">
        <f t="shared" si="40"/>
        <v>25</v>
      </c>
      <c r="Z248" s="8">
        <f t="shared" si="40"/>
        <v>0</v>
      </c>
      <c r="AA248" s="8">
        <f t="shared" si="40"/>
        <v>12.5</v>
      </c>
      <c r="AB248" s="8">
        <f t="shared" si="40"/>
        <v>12.5</v>
      </c>
      <c r="AC248" s="8">
        <f t="shared" si="40"/>
        <v>12.5</v>
      </c>
      <c r="AD248" s="8">
        <f t="shared" si="40"/>
        <v>12.5</v>
      </c>
      <c r="AE248" s="8">
        <f t="shared" si="40"/>
        <v>25</v>
      </c>
      <c r="AF248" s="8">
        <f t="shared" si="40"/>
        <v>0</v>
      </c>
      <c r="AG248" s="8">
        <f t="shared" si="40"/>
        <v>62.5</v>
      </c>
      <c r="AH248" s="8">
        <f t="shared" si="40"/>
        <v>0</v>
      </c>
      <c r="AI248" s="8">
        <f t="shared" si="40"/>
        <v>0</v>
      </c>
      <c r="AJ248" s="8">
        <f t="shared" si="40"/>
        <v>0</v>
      </c>
      <c r="AK248" s="8">
        <f t="shared" si="40"/>
        <v>0</v>
      </c>
      <c r="AL248" s="8">
        <f t="shared" si="40"/>
        <v>12.5</v>
      </c>
      <c r="AM248" s="8">
        <f t="shared" si="40"/>
        <v>37.5</v>
      </c>
      <c r="AN248" s="8">
        <f t="shared" si="40"/>
        <v>0</v>
      </c>
      <c r="AO248" s="8">
        <f t="shared" si="40"/>
        <v>25</v>
      </c>
      <c r="AP248" s="8">
        <f t="shared" si="40"/>
        <v>37.5</v>
      </c>
      <c r="AQ248" s="8">
        <f t="shared" si="40"/>
        <v>0</v>
      </c>
      <c r="AR248" s="8">
        <f t="shared" si="40"/>
        <v>12.5</v>
      </c>
      <c r="AS248" s="8">
        <f t="shared" si="40"/>
        <v>0</v>
      </c>
      <c r="AT248" s="8">
        <f t="shared" si="40"/>
        <v>0</v>
      </c>
      <c r="AU248" s="8">
        <f t="shared" si="40"/>
        <v>12.5</v>
      </c>
      <c r="AV248" s="8">
        <f t="shared" si="40"/>
        <v>0</v>
      </c>
      <c r="AW248" s="8">
        <f t="shared" si="40"/>
        <v>25</v>
      </c>
      <c r="AX248" s="8">
        <f t="shared" si="40"/>
        <v>0</v>
      </c>
      <c r="AY248" s="8">
        <f t="shared" si="40"/>
        <v>0</v>
      </c>
      <c r="AZ248" s="8">
        <f t="shared" si="40"/>
        <v>25</v>
      </c>
      <c r="BA248" s="8">
        <f t="shared" si="40"/>
        <v>12.5</v>
      </c>
      <c r="BB248" s="8">
        <f t="shared" si="40"/>
        <v>0</v>
      </c>
    </row>
    <row r="249" spans="1:54" x14ac:dyDescent="0.25">
      <c r="A249" s="5" t="s">
        <v>212</v>
      </c>
      <c r="B249" s="8">
        <f>(B$245/24)*100</f>
        <v>0</v>
      </c>
      <c r="C249" s="8">
        <f t="shared" ref="C249:BB249" si="41">(C$245/24)*100</f>
        <v>4.1666666666666661</v>
      </c>
      <c r="D249" s="8">
        <f t="shared" si="41"/>
        <v>20.833333333333336</v>
      </c>
      <c r="E249" s="8">
        <f t="shared" si="41"/>
        <v>12.5</v>
      </c>
      <c r="F249" s="8">
        <f t="shared" si="41"/>
        <v>20.833333333333336</v>
      </c>
      <c r="G249" s="8">
        <f t="shared" si="41"/>
        <v>0</v>
      </c>
      <c r="H249" s="8">
        <f t="shared" si="41"/>
        <v>25</v>
      </c>
      <c r="I249" s="8">
        <f t="shared" si="41"/>
        <v>41.666666666666671</v>
      </c>
      <c r="J249" s="8">
        <f t="shared" si="41"/>
        <v>4.1666666666666661</v>
      </c>
      <c r="K249" s="8">
        <f t="shared" si="41"/>
        <v>0</v>
      </c>
      <c r="L249" s="8">
        <f t="shared" si="41"/>
        <v>4.1666666666666661</v>
      </c>
      <c r="M249" s="8">
        <f t="shared" si="41"/>
        <v>0</v>
      </c>
      <c r="N249" s="8">
        <f t="shared" si="41"/>
        <v>4.1666666666666661</v>
      </c>
      <c r="O249" s="8">
        <f t="shared" si="41"/>
        <v>16.666666666666664</v>
      </c>
      <c r="P249" s="8">
        <f t="shared" si="41"/>
        <v>12.5</v>
      </c>
      <c r="Q249" s="8">
        <f t="shared" si="41"/>
        <v>16.666666666666664</v>
      </c>
      <c r="R249" s="8">
        <f t="shared" si="41"/>
        <v>16.666666666666664</v>
      </c>
      <c r="S249" s="8">
        <f t="shared" si="41"/>
        <v>4.1666666666666661</v>
      </c>
      <c r="T249" s="8">
        <f t="shared" si="41"/>
        <v>20.833333333333336</v>
      </c>
      <c r="U249" s="8">
        <f t="shared" si="41"/>
        <v>0</v>
      </c>
      <c r="V249" s="8">
        <f t="shared" si="41"/>
        <v>33.333333333333329</v>
      </c>
      <c r="W249" s="8">
        <f t="shared" si="41"/>
        <v>8.3333333333333321</v>
      </c>
      <c r="X249" s="8">
        <f t="shared" si="41"/>
        <v>0</v>
      </c>
      <c r="Y249" s="8">
        <f t="shared" si="41"/>
        <v>33.333333333333329</v>
      </c>
      <c r="Z249" s="8">
        <f t="shared" si="41"/>
        <v>16.666666666666664</v>
      </c>
      <c r="AA249" s="8">
        <f t="shared" si="41"/>
        <v>4.1666666666666661</v>
      </c>
      <c r="AB249" s="8">
        <f t="shared" si="41"/>
        <v>12.5</v>
      </c>
      <c r="AC249" s="8">
        <f t="shared" si="41"/>
        <v>4.1666666666666661</v>
      </c>
      <c r="AD249" s="8">
        <f t="shared" si="41"/>
        <v>4.1666666666666661</v>
      </c>
      <c r="AE249" s="8">
        <f t="shared" si="41"/>
        <v>8.3333333333333321</v>
      </c>
      <c r="AF249" s="8">
        <f t="shared" si="41"/>
        <v>29.166666666666668</v>
      </c>
      <c r="AG249" s="8">
        <f t="shared" si="41"/>
        <v>33.333333333333329</v>
      </c>
      <c r="AH249" s="8">
        <f t="shared" si="41"/>
        <v>4.1666666666666661</v>
      </c>
      <c r="AI249" s="8">
        <f t="shared" si="41"/>
        <v>0</v>
      </c>
      <c r="AJ249" s="8">
        <f t="shared" si="41"/>
        <v>8.3333333333333321</v>
      </c>
      <c r="AK249" s="8">
        <f t="shared" si="41"/>
        <v>8.3333333333333321</v>
      </c>
      <c r="AL249" s="8">
        <f t="shared" si="41"/>
        <v>8.3333333333333321</v>
      </c>
      <c r="AM249" s="8">
        <f t="shared" si="41"/>
        <v>50</v>
      </c>
      <c r="AN249" s="8">
        <f t="shared" si="41"/>
        <v>8.3333333333333321</v>
      </c>
      <c r="AO249" s="8">
        <f t="shared" si="41"/>
        <v>16.666666666666664</v>
      </c>
      <c r="AP249" s="8">
        <f t="shared" si="41"/>
        <v>12.5</v>
      </c>
      <c r="AQ249" s="8">
        <f t="shared" si="41"/>
        <v>4.1666666666666661</v>
      </c>
      <c r="AR249" s="8">
        <f t="shared" si="41"/>
        <v>8.3333333333333321</v>
      </c>
      <c r="AS249" s="8">
        <f t="shared" si="41"/>
        <v>0</v>
      </c>
      <c r="AT249" s="8">
        <f t="shared" si="41"/>
        <v>4.1666666666666661</v>
      </c>
      <c r="AU249" s="8">
        <f t="shared" si="41"/>
        <v>4.1666666666666661</v>
      </c>
      <c r="AV249" s="8">
        <f t="shared" si="41"/>
        <v>0</v>
      </c>
      <c r="AW249" s="8">
        <f t="shared" si="41"/>
        <v>29.166666666666668</v>
      </c>
      <c r="AX249" s="8">
        <f t="shared" si="41"/>
        <v>4.1666666666666661</v>
      </c>
      <c r="AY249" s="8">
        <f t="shared" si="41"/>
        <v>8.3333333333333321</v>
      </c>
      <c r="AZ249" s="8">
        <f t="shared" si="41"/>
        <v>29.166666666666668</v>
      </c>
      <c r="BA249" s="8">
        <f t="shared" si="41"/>
        <v>12.5</v>
      </c>
      <c r="BB249" s="8">
        <f t="shared" si="41"/>
        <v>4.1666666666666661</v>
      </c>
    </row>
    <row r="250" spans="1:54" x14ac:dyDescent="0.25">
      <c r="A250" s="5"/>
    </row>
    <row r="251" spans="1:54" x14ac:dyDescent="0.25">
      <c r="A251" s="5" t="s">
        <v>13</v>
      </c>
      <c r="B251" s="8">
        <f>AVERAGE(B$7:B$10,B$19:B$22)</f>
        <v>1.8687499999999999</v>
      </c>
      <c r="C251" s="8">
        <f t="shared" ref="C251:BB251" si="42">AVERAGE(C$7:C$10,C$19:C$22)</f>
        <v>3.8249999999999997</v>
      </c>
      <c r="D251" s="8">
        <f t="shared" si="42"/>
        <v>4.6499999999999995</v>
      </c>
      <c r="E251" s="8">
        <f t="shared" si="42"/>
        <v>1.9875</v>
      </c>
      <c r="F251" s="8">
        <f t="shared" si="42"/>
        <v>3.2874999999999996</v>
      </c>
      <c r="G251" s="8">
        <f t="shared" si="42"/>
        <v>3.2624999999999997</v>
      </c>
      <c r="H251" s="8">
        <f t="shared" si="42"/>
        <v>2.35</v>
      </c>
      <c r="I251" s="8">
        <f t="shared" si="42"/>
        <v>3.4</v>
      </c>
      <c r="J251" s="8">
        <f t="shared" si="42"/>
        <v>3.6687500000000002</v>
      </c>
      <c r="K251" s="8">
        <f t="shared" si="42"/>
        <v>13</v>
      </c>
      <c r="L251" s="8">
        <f t="shared" si="42"/>
        <v>4.9000000000000004</v>
      </c>
      <c r="M251" s="8">
        <f t="shared" si="42"/>
        <v>1.7624999999999997</v>
      </c>
      <c r="N251" s="8">
        <f t="shared" si="42"/>
        <v>4.4749999999999996</v>
      </c>
      <c r="O251" s="8">
        <f t="shared" si="42"/>
        <v>1.6249999999999998</v>
      </c>
      <c r="P251" s="8">
        <f t="shared" si="42"/>
        <v>2.8000000000000003</v>
      </c>
      <c r="Q251" s="8">
        <f t="shared" si="42"/>
        <v>4.0875000000000004</v>
      </c>
      <c r="R251" s="8">
        <f t="shared" si="42"/>
        <v>0.74374999999999991</v>
      </c>
      <c r="S251" s="8">
        <f t="shared" si="42"/>
        <v>3.6624999999999996</v>
      </c>
      <c r="T251" s="8">
        <f t="shared" si="42"/>
        <v>2.2249999999999996</v>
      </c>
      <c r="U251" s="8">
        <f t="shared" si="42"/>
        <v>4.03125</v>
      </c>
      <c r="V251" s="8">
        <f t="shared" si="42"/>
        <v>2.65</v>
      </c>
      <c r="W251" s="8">
        <f t="shared" si="42"/>
        <v>1.0374999999999999</v>
      </c>
      <c r="X251" s="8">
        <f t="shared" si="42"/>
        <v>7.1250000000000009</v>
      </c>
      <c r="Y251" s="8">
        <f t="shared" si="42"/>
        <v>6.6375000000000011</v>
      </c>
      <c r="Z251" s="8">
        <f t="shared" si="42"/>
        <v>2.25</v>
      </c>
      <c r="AA251" s="8">
        <f t="shared" si="42"/>
        <v>3.5625</v>
      </c>
      <c r="AB251" s="8">
        <f t="shared" si="42"/>
        <v>3.6812499999999999</v>
      </c>
      <c r="AC251" s="8">
        <f t="shared" si="42"/>
        <v>1.25</v>
      </c>
      <c r="AD251" s="8">
        <f t="shared" si="42"/>
        <v>3.2250000000000001</v>
      </c>
      <c r="AE251" s="8">
        <f t="shared" si="42"/>
        <v>2.7687500000000003</v>
      </c>
      <c r="AF251" s="8">
        <f t="shared" si="42"/>
        <v>1.8124999999999998</v>
      </c>
      <c r="AG251" s="8">
        <f t="shared" si="42"/>
        <v>2.1142857142857143</v>
      </c>
      <c r="AH251" s="8">
        <f t="shared" si="42"/>
        <v>2.25</v>
      </c>
      <c r="AI251" s="8">
        <f t="shared" si="42"/>
        <v>1.375</v>
      </c>
      <c r="AJ251" s="8">
        <f t="shared" si="42"/>
        <v>1.2749999999999999</v>
      </c>
      <c r="AK251" s="8">
        <f t="shared" si="42"/>
        <v>2.65</v>
      </c>
      <c r="AL251" s="8">
        <f t="shared" si="42"/>
        <v>3.3750000000000004</v>
      </c>
      <c r="AM251" s="8">
        <f t="shared" si="42"/>
        <v>4.2</v>
      </c>
      <c r="AN251" s="8">
        <f t="shared" si="42"/>
        <v>2.7124999999999999</v>
      </c>
      <c r="AO251" s="8">
        <f t="shared" si="42"/>
        <v>4.5750000000000002</v>
      </c>
      <c r="AP251" s="8">
        <f t="shared" si="42"/>
        <v>3.5625</v>
      </c>
      <c r="AQ251" s="8">
        <f t="shared" si="42"/>
        <v>1.3625</v>
      </c>
      <c r="AR251" s="8">
        <f t="shared" si="42"/>
        <v>2.15</v>
      </c>
      <c r="AS251" s="8">
        <f t="shared" si="42"/>
        <v>1.1125</v>
      </c>
      <c r="AT251" s="8">
        <f t="shared" si="42"/>
        <v>2.0874999999999999</v>
      </c>
      <c r="AU251" s="8">
        <f t="shared" si="42"/>
        <v>2.6062500000000002</v>
      </c>
      <c r="AV251" s="8">
        <f t="shared" si="42"/>
        <v>3.6374999999999997</v>
      </c>
      <c r="AW251" s="8">
        <f t="shared" si="42"/>
        <v>2.4499999999999997</v>
      </c>
      <c r="AX251" s="8">
        <f t="shared" si="42"/>
        <v>3.0625</v>
      </c>
      <c r="AY251" s="8">
        <f t="shared" si="42"/>
        <v>2.6374999999999997</v>
      </c>
      <c r="AZ251" s="8">
        <f t="shared" si="42"/>
        <v>2.8062499999999999</v>
      </c>
      <c r="BA251" s="8">
        <f t="shared" si="42"/>
        <v>1.3812499999999999</v>
      </c>
      <c r="BB251" s="8">
        <f t="shared" si="42"/>
        <v>2.7750000000000004</v>
      </c>
    </row>
    <row r="252" spans="1:54" x14ac:dyDescent="0.25">
      <c r="A252" s="5" t="s">
        <v>14</v>
      </c>
      <c r="B252" s="8">
        <f>AVERAGE(B$11:B$14,B$23:B$26)</f>
        <v>1.8625</v>
      </c>
      <c r="C252" s="8">
        <f t="shared" ref="C252:BB252" si="43">AVERAGE(C$11:C$14,C$23:C$26)</f>
        <v>3.4749999999999996</v>
      </c>
      <c r="D252" s="8">
        <f t="shared" si="43"/>
        <v>6.2124999999999995</v>
      </c>
      <c r="E252" s="8">
        <f t="shared" si="43"/>
        <v>5.0874999999999995</v>
      </c>
      <c r="F252" s="8">
        <f t="shared" si="43"/>
        <v>2.9312499999999995</v>
      </c>
      <c r="G252" s="8">
        <f t="shared" si="43"/>
        <v>4.7312500000000002</v>
      </c>
      <c r="H252" s="8">
        <f t="shared" si="43"/>
        <v>2.1875</v>
      </c>
      <c r="I252" s="8">
        <f t="shared" si="43"/>
        <v>3.375</v>
      </c>
      <c r="J252" s="8">
        <f t="shared" si="43"/>
        <v>4.3624999999999989</v>
      </c>
      <c r="K252" s="8">
        <f t="shared" si="43"/>
        <v>11.5</v>
      </c>
      <c r="L252" s="8">
        <f t="shared" si="43"/>
        <v>4.4749999999999996</v>
      </c>
      <c r="M252" s="8">
        <f t="shared" si="43"/>
        <v>1.4749999999999999</v>
      </c>
      <c r="N252" s="8">
        <f t="shared" si="43"/>
        <v>5.05</v>
      </c>
      <c r="O252" s="8">
        <f t="shared" si="43"/>
        <v>1.29375</v>
      </c>
      <c r="P252" s="8">
        <f t="shared" si="43"/>
        <v>3.8000000000000003</v>
      </c>
      <c r="Q252" s="8">
        <f t="shared" si="43"/>
        <v>4.9937500000000004</v>
      </c>
      <c r="R252" s="8">
        <f t="shared" si="43"/>
        <v>1.075</v>
      </c>
      <c r="S252" s="8">
        <f t="shared" si="43"/>
        <v>4.09375</v>
      </c>
      <c r="T252" s="8">
        <f t="shared" si="43"/>
        <v>1.8875</v>
      </c>
      <c r="U252" s="8">
        <f t="shared" si="43"/>
        <v>4.7687499999999998</v>
      </c>
      <c r="V252" s="8">
        <f t="shared" si="43"/>
        <v>3.0625</v>
      </c>
      <c r="W252" s="8">
        <f t="shared" si="43"/>
        <v>1.1000000000000001</v>
      </c>
      <c r="X252" s="8">
        <f t="shared" si="43"/>
        <v>6.5625</v>
      </c>
      <c r="Y252" s="8">
        <f t="shared" si="43"/>
        <v>6.9874999999999998</v>
      </c>
      <c r="Z252" s="8">
        <f t="shared" si="43"/>
        <v>2.28125</v>
      </c>
      <c r="AA252" s="8">
        <f t="shared" si="43"/>
        <v>3.7750000000000008</v>
      </c>
      <c r="AB252" s="8">
        <f t="shared" si="43"/>
        <v>2.9874999999999998</v>
      </c>
      <c r="AC252" s="8">
        <f t="shared" si="43"/>
        <v>0.98750000000000004</v>
      </c>
      <c r="AD252" s="8">
        <f t="shared" si="43"/>
        <v>3.4874999999999998</v>
      </c>
      <c r="AE252" s="8">
        <f t="shared" si="43"/>
        <v>2.6875000000000004</v>
      </c>
      <c r="AF252" s="8">
        <f t="shared" si="43"/>
        <v>2.1124999999999998</v>
      </c>
      <c r="AG252" s="8">
        <f t="shared" si="43"/>
        <v>4.4625000000000004</v>
      </c>
      <c r="AH252" s="8">
        <f t="shared" si="43"/>
        <v>2.6625000000000001</v>
      </c>
      <c r="AI252" s="8">
        <f t="shared" si="43"/>
        <v>1.73125</v>
      </c>
      <c r="AJ252" s="8">
        <f t="shared" si="43"/>
        <v>2.1812499999999999</v>
      </c>
      <c r="AK252" s="8">
        <f t="shared" si="43"/>
        <v>2.9999999999999996</v>
      </c>
      <c r="AL252" s="8">
        <f t="shared" si="43"/>
        <v>5.0750000000000002</v>
      </c>
      <c r="AM252" s="8">
        <f t="shared" si="43"/>
        <v>3.0750000000000002</v>
      </c>
      <c r="AN252" s="8">
        <f t="shared" si="43"/>
        <v>2.4125000000000001</v>
      </c>
      <c r="AO252" s="8">
        <f t="shared" si="43"/>
        <v>5.6437499999999998</v>
      </c>
      <c r="AP252" s="8">
        <f t="shared" si="43"/>
        <v>3.6874999999999996</v>
      </c>
      <c r="AQ252" s="8">
        <f t="shared" si="43"/>
        <v>0.96250000000000002</v>
      </c>
      <c r="AR252" s="8">
        <f t="shared" si="43"/>
        <v>1.8624999999999998</v>
      </c>
      <c r="AS252" s="8">
        <f t="shared" si="43"/>
        <v>0.86249999999999993</v>
      </c>
      <c r="AT252" s="8">
        <f t="shared" si="43"/>
        <v>1.4124999999999999</v>
      </c>
      <c r="AU252" s="8">
        <f t="shared" si="43"/>
        <v>2.7562499999999996</v>
      </c>
      <c r="AV252" s="8">
        <f t="shared" si="43"/>
        <v>3.4624999999999999</v>
      </c>
      <c r="AW252" s="8">
        <f t="shared" si="43"/>
        <v>1.5875000000000001</v>
      </c>
      <c r="AX252" s="8">
        <f t="shared" si="43"/>
        <v>3.2312499999999997</v>
      </c>
      <c r="AY252" s="8">
        <f t="shared" si="43"/>
        <v>2.1374999999999997</v>
      </c>
      <c r="AZ252" s="8">
        <f t="shared" si="43"/>
        <v>2.1624999999999996</v>
      </c>
      <c r="BA252" s="8">
        <f t="shared" si="43"/>
        <v>2.1624999999999996</v>
      </c>
      <c r="BB252" s="8">
        <f t="shared" si="43"/>
        <v>2.3250000000000002</v>
      </c>
    </row>
    <row r="253" spans="1:54" x14ac:dyDescent="0.25">
      <c r="A253" s="5" t="s">
        <v>15</v>
      </c>
      <c r="B253" s="8">
        <f>AVERAGE(B$15:B$18,B$27:B$30)</f>
        <v>2.3250000000000002</v>
      </c>
      <c r="C253" s="8">
        <f t="shared" ref="C253:BB253" si="44">AVERAGE(C$15:C$18,C$27:C$30)</f>
        <v>3.9312500000000004</v>
      </c>
      <c r="D253" s="8">
        <f t="shared" si="44"/>
        <v>5.3</v>
      </c>
      <c r="E253" s="8">
        <f t="shared" si="44"/>
        <v>3.0625</v>
      </c>
      <c r="F253" s="8">
        <f t="shared" si="44"/>
        <v>2.9499999999999997</v>
      </c>
      <c r="G253" s="8">
        <f t="shared" si="44"/>
        <v>3.8125</v>
      </c>
      <c r="H253" s="8">
        <f t="shared" si="44"/>
        <v>1.2125000000000001</v>
      </c>
      <c r="I253" s="8">
        <f t="shared" si="44"/>
        <v>3.3874999999999997</v>
      </c>
      <c r="J253" s="8">
        <f t="shared" si="44"/>
        <v>3.7250000000000001</v>
      </c>
      <c r="K253" s="8">
        <f t="shared" si="44"/>
        <v>9.125</v>
      </c>
      <c r="L253" s="8">
        <f t="shared" si="44"/>
        <v>3.9750000000000001</v>
      </c>
      <c r="M253" s="8">
        <f t="shared" si="44"/>
        <v>1.4874999999999998</v>
      </c>
      <c r="N253" s="8">
        <f t="shared" si="44"/>
        <v>7.7124999999999986</v>
      </c>
      <c r="O253" s="8">
        <f t="shared" si="44"/>
        <v>1.2875000000000001</v>
      </c>
      <c r="P253" s="8">
        <f t="shared" si="44"/>
        <v>3.7624999999999997</v>
      </c>
      <c r="Q253" s="8">
        <f t="shared" si="44"/>
        <v>4.3249999999999993</v>
      </c>
      <c r="R253" s="8">
        <f t="shared" si="44"/>
        <v>0.63749999999999996</v>
      </c>
      <c r="S253" s="8">
        <f t="shared" si="44"/>
        <v>5.25</v>
      </c>
      <c r="T253" s="8">
        <f t="shared" si="44"/>
        <v>1.3374999999999999</v>
      </c>
      <c r="U253" s="8">
        <f t="shared" si="44"/>
        <v>4.6249999999999991</v>
      </c>
      <c r="V253" s="8">
        <f t="shared" si="44"/>
        <v>2.8812500000000001</v>
      </c>
      <c r="W253" s="8">
        <f t="shared" si="44"/>
        <v>1.075</v>
      </c>
      <c r="X253" s="8">
        <f t="shared" si="44"/>
        <v>5.3750000000000009</v>
      </c>
      <c r="Y253" s="8">
        <f t="shared" si="44"/>
        <v>6.9857142857142858</v>
      </c>
      <c r="Z253" s="8">
        <f t="shared" si="44"/>
        <v>2.7437499999999999</v>
      </c>
      <c r="AA253" s="8">
        <f t="shared" si="44"/>
        <v>3.8624999999999998</v>
      </c>
      <c r="AB253" s="8">
        <f t="shared" si="44"/>
        <v>2.875</v>
      </c>
      <c r="AC253" s="8">
        <f t="shared" si="44"/>
        <v>1.2374999999999998</v>
      </c>
      <c r="AD253" s="8">
        <f t="shared" si="44"/>
        <v>3.6875000000000004</v>
      </c>
      <c r="AE253" s="8">
        <f t="shared" si="44"/>
        <v>3.6375000000000002</v>
      </c>
      <c r="AF253" s="8">
        <f t="shared" si="44"/>
        <v>1.625</v>
      </c>
      <c r="AG253" s="8">
        <f t="shared" si="44"/>
        <v>3.8874999999999997</v>
      </c>
      <c r="AH253" s="8">
        <f t="shared" si="44"/>
        <v>2.8374999999999999</v>
      </c>
      <c r="AI253" s="8">
        <f t="shared" si="44"/>
        <v>1.5625</v>
      </c>
      <c r="AJ253" s="8">
        <f t="shared" si="44"/>
        <v>1.325</v>
      </c>
      <c r="AK253" s="8">
        <f t="shared" si="44"/>
        <v>2.8875000000000002</v>
      </c>
      <c r="AL253" s="8">
        <f t="shared" si="44"/>
        <v>5.95</v>
      </c>
      <c r="AM253" s="8">
        <f t="shared" si="44"/>
        <v>3.0124999999999997</v>
      </c>
      <c r="AN253" s="8">
        <f t="shared" si="44"/>
        <v>2.2875000000000001</v>
      </c>
      <c r="AO253" s="8">
        <f t="shared" si="44"/>
        <v>6.9250000000000007</v>
      </c>
      <c r="AP253" s="8">
        <f t="shared" si="44"/>
        <v>4</v>
      </c>
      <c r="AQ253" s="8">
        <f t="shared" si="44"/>
        <v>1.125</v>
      </c>
      <c r="AR253" s="8">
        <f t="shared" si="44"/>
        <v>2.1500000000000004</v>
      </c>
      <c r="AS253" s="8">
        <f t="shared" si="44"/>
        <v>1.0625</v>
      </c>
      <c r="AT253" s="8">
        <f t="shared" si="44"/>
        <v>3.0874999999999999</v>
      </c>
      <c r="AU253" s="8">
        <f t="shared" si="44"/>
        <v>2.8125</v>
      </c>
      <c r="AV253" s="8">
        <f t="shared" si="44"/>
        <v>2.5874999999999999</v>
      </c>
      <c r="AW253" s="8">
        <f t="shared" si="44"/>
        <v>2.2062499999999998</v>
      </c>
      <c r="AX253" s="8">
        <f t="shared" si="44"/>
        <v>2.4250000000000003</v>
      </c>
      <c r="AY253" s="8">
        <f t="shared" si="44"/>
        <v>2.46875</v>
      </c>
      <c r="AZ253" s="8">
        <f t="shared" si="44"/>
        <v>1.7625000000000002</v>
      </c>
      <c r="BA253" s="8">
        <f t="shared" si="44"/>
        <v>1.5749999999999997</v>
      </c>
      <c r="BB253" s="8">
        <f t="shared" si="44"/>
        <v>3.5749999999999997</v>
      </c>
    </row>
    <row r="254" spans="1:54" x14ac:dyDescent="0.25">
      <c r="A254" s="5"/>
    </row>
    <row r="255" spans="1:54" x14ac:dyDescent="0.25">
      <c r="A255" s="5" t="s">
        <v>213</v>
      </c>
      <c r="B255" s="8">
        <f>(B$200/B$233)</f>
        <v>8.356481481481481</v>
      </c>
      <c r="C255" s="8">
        <f t="shared" ref="C255:BB255" si="45">(C$200/C$233)</f>
        <v>9.7052537231108644</v>
      </c>
      <c r="D255" s="8">
        <f t="shared" si="45"/>
        <v>19.953703703703706</v>
      </c>
      <c r="E255" s="8">
        <f t="shared" si="45"/>
        <v>17.902869757174397</v>
      </c>
      <c r="F255" s="8">
        <f t="shared" si="45"/>
        <v>11.975510204081635</v>
      </c>
      <c r="G255" s="8">
        <f t="shared" si="45"/>
        <v>26.345885634588559</v>
      </c>
      <c r="H255" s="8">
        <f t="shared" si="45"/>
        <v>16.795532646048102</v>
      </c>
      <c r="I255" s="8">
        <f t="shared" si="45"/>
        <v>12.308856926570785</v>
      </c>
      <c r="J255" s="8">
        <f t="shared" si="45"/>
        <v>14.435917114351495</v>
      </c>
      <c r="K255" s="8">
        <f t="shared" si="45"/>
        <v>18.545329196828686</v>
      </c>
      <c r="L255" s="8">
        <f t="shared" si="45"/>
        <v>12.906344410876136</v>
      </c>
      <c r="M255" s="8">
        <f t="shared" si="45"/>
        <v>11.610576923076923</v>
      </c>
      <c r="N255" s="8">
        <f t="shared" si="45"/>
        <v>24.655628109452749</v>
      </c>
      <c r="O255" s="8">
        <f t="shared" si="45"/>
        <v>13.568548387096772</v>
      </c>
      <c r="P255" s="8">
        <f t="shared" si="45"/>
        <v>14.777183600713007</v>
      </c>
      <c r="Q255" s="8">
        <f t="shared" si="45"/>
        <v>21.279761904761905</v>
      </c>
      <c r="R255" s="8">
        <f t="shared" si="45"/>
        <v>4.3281938325991183</v>
      </c>
      <c r="S255" s="8">
        <f t="shared" si="45"/>
        <v>25.723114956736708</v>
      </c>
      <c r="T255" s="8">
        <f t="shared" si="45"/>
        <v>6.6981414868105515</v>
      </c>
      <c r="U255" s="8">
        <f t="shared" si="45"/>
        <v>18.421955403087477</v>
      </c>
      <c r="V255" s="8">
        <f t="shared" si="45"/>
        <v>11.913701478743072</v>
      </c>
      <c r="W255" s="8">
        <f t="shared" si="45"/>
        <v>5.3319502074688794</v>
      </c>
      <c r="X255" s="8">
        <f t="shared" si="45"/>
        <v>15.311244979919678</v>
      </c>
      <c r="Y255" s="8">
        <f t="shared" si="45"/>
        <v>20.130142625693875</v>
      </c>
      <c r="Z255" s="8">
        <f t="shared" si="45"/>
        <v>16.339969372128643</v>
      </c>
      <c r="AA255" s="8">
        <f t="shared" si="45"/>
        <v>12.356807511737085</v>
      </c>
      <c r="AB255" s="8">
        <f t="shared" si="45"/>
        <v>10.283731553056921</v>
      </c>
      <c r="AC255" s="8">
        <f t="shared" si="45"/>
        <v>5.5268389662027833</v>
      </c>
      <c r="AD255" s="8">
        <f t="shared" si="45"/>
        <v>18.346196251378164</v>
      </c>
      <c r="AE255" s="8">
        <f t="shared" si="45"/>
        <v>18.606138107416886</v>
      </c>
      <c r="AF255" s="8">
        <f t="shared" si="45"/>
        <v>7.6027397260273997</v>
      </c>
      <c r="AG255" s="8">
        <f t="shared" si="45"/>
        <v>14.315789473684214</v>
      </c>
      <c r="AH255" s="8">
        <f t="shared" si="45"/>
        <v>12.970711297071121</v>
      </c>
      <c r="AI255" s="8">
        <f t="shared" si="45"/>
        <v>13.273897058823525</v>
      </c>
      <c r="AJ255" s="8">
        <f t="shared" si="45"/>
        <v>5.5595930232558137</v>
      </c>
      <c r="AK255" s="8">
        <f t="shared" si="45"/>
        <v>15.522727272727272</v>
      </c>
      <c r="AL255" s="8">
        <f t="shared" si="45"/>
        <v>12.56824512534819</v>
      </c>
      <c r="AM255" s="8">
        <f t="shared" si="45"/>
        <v>15.099070450097852</v>
      </c>
      <c r="AN255" s="8">
        <f t="shared" si="45"/>
        <v>18.259302935010485</v>
      </c>
      <c r="AO255" s="8">
        <f t="shared" si="45"/>
        <v>16.221170904790064</v>
      </c>
      <c r="AP255" s="8">
        <f t="shared" si="45"/>
        <v>12.147887323943662</v>
      </c>
      <c r="AQ255" s="8">
        <f t="shared" si="45"/>
        <v>8.1176470588235254</v>
      </c>
      <c r="AR255" s="8">
        <f t="shared" si="45"/>
        <v>6.8710801393728209</v>
      </c>
      <c r="AS255" s="8">
        <f t="shared" si="45"/>
        <v>7.7635782747603841</v>
      </c>
      <c r="AT255" s="8">
        <f t="shared" si="45"/>
        <v>12.57887090078871</v>
      </c>
      <c r="AU255" s="8">
        <f t="shared" si="45"/>
        <v>9.8124531132783179</v>
      </c>
      <c r="AV255" s="8">
        <f t="shared" si="45"/>
        <v>19.622413033905765</v>
      </c>
      <c r="AW255" s="8">
        <f t="shared" si="45"/>
        <v>3.5475852272727275</v>
      </c>
      <c r="AX255" s="8">
        <f t="shared" si="45"/>
        <v>13.769531249999993</v>
      </c>
      <c r="AY255" s="8">
        <f t="shared" si="45"/>
        <v>21.33184523809523</v>
      </c>
      <c r="AZ255" s="8">
        <f t="shared" si="45"/>
        <v>11.162935323383087</v>
      </c>
      <c r="BA255" s="8">
        <f t="shared" si="45"/>
        <v>12.098863636363635</v>
      </c>
      <c r="BB255" s="8">
        <f t="shared" si="45"/>
        <v>16.710636515912903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1"/>
  <sheetViews>
    <sheetView topLeftCell="A253" zoomScale="90" zoomScaleNormal="90" workbookViewId="0">
      <pane xSplit="1" topLeftCell="AD1" activePane="topRight" state="frozen"/>
      <selection pane="topRight" activeCell="A260" activeCellId="1" sqref="AD260:AD268 A260:A268"/>
    </sheetView>
  </sheetViews>
  <sheetFormatPr defaultRowHeight="15" x14ac:dyDescent="0.25"/>
  <cols>
    <col min="1" max="1" width="13.140625" style="12" customWidth="1"/>
    <col min="2" max="4" width="9.140625" style="8"/>
    <col min="5" max="9" width="10.42578125" style="8" bestFit="1" customWidth="1"/>
    <col min="10" max="10" width="9.140625" style="8"/>
    <col min="11" max="11" width="10.42578125" style="8" bestFit="1" customWidth="1"/>
    <col min="12" max="12" width="9.140625" style="8"/>
    <col min="13" max="14" width="10.42578125" style="8" bestFit="1" customWidth="1"/>
    <col min="15" max="15" width="9.140625" style="8"/>
    <col min="16" max="23" width="10.42578125" style="8" bestFit="1" customWidth="1"/>
    <col min="24" max="24" width="9.140625" style="8"/>
    <col min="25" max="27" width="10.42578125" style="8" bestFit="1" customWidth="1"/>
    <col min="28" max="29" width="9.140625" style="8"/>
    <col min="30" max="31" width="10.42578125" style="8" bestFit="1" customWidth="1"/>
    <col min="32" max="33" width="9.140625" style="8"/>
    <col min="34" max="39" width="10.42578125" style="8" bestFit="1" customWidth="1"/>
    <col min="40" max="41" width="9.140625" style="8"/>
    <col min="42" max="43" width="10.42578125" style="8" bestFit="1" customWidth="1"/>
    <col min="44" max="44" width="9.140625" style="8"/>
    <col min="45" max="46" width="10.42578125" style="8" bestFit="1" customWidth="1"/>
    <col min="47" max="48" width="9.140625" style="8"/>
    <col min="49" max="50" width="10.42578125" style="8" bestFit="1" customWidth="1"/>
    <col min="51" max="51" width="9.140625" style="8"/>
    <col min="52" max="54" width="10.42578125" style="8" bestFit="1" customWidth="1"/>
  </cols>
  <sheetData>
    <row r="1" spans="1:54" x14ac:dyDescent="0.25">
      <c r="A1" s="13" t="s">
        <v>0</v>
      </c>
      <c r="B1" s="8">
        <v>89</v>
      </c>
      <c r="C1" s="8">
        <v>90</v>
      </c>
      <c r="D1" s="8">
        <v>91</v>
      </c>
      <c r="E1" s="8">
        <v>92</v>
      </c>
      <c r="F1" s="8">
        <v>93</v>
      </c>
      <c r="G1" s="8">
        <v>94</v>
      </c>
      <c r="H1" s="8">
        <v>95</v>
      </c>
      <c r="I1" s="8">
        <v>96</v>
      </c>
      <c r="J1" s="8">
        <v>97</v>
      </c>
      <c r="K1" s="8">
        <v>98</v>
      </c>
      <c r="L1" s="8">
        <v>99</v>
      </c>
      <c r="M1" s="8">
        <v>100</v>
      </c>
      <c r="N1" s="8">
        <v>101</v>
      </c>
      <c r="O1" s="8">
        <v>102</v>
      </c>
      <c r="P1" s="8">
        <v>103</v>
      </c>
      <c r="Q1" s="8">
        <v>104</v>
      </c>
      <c r="R1" s="8">
        <v>105</v>
      </c>
      <c r="S1" s="8">
        <v>106</v>
      </c>
      <c r="T1" s="8">
        <v>107</v>
      </c>
      <c r="U1" s="8">
        <v>108</v>
      </c>
      <c r="V1" s="8">
        <v>109</v>
      </c>
      <c r="W1" s="8">
        <v>110</v>
      </c>
      <c r="X1" s="8">
        <v>111</v>
      </c>
      <c r="Y1" s="8">
        <v>112</v>
      </c>
      <c r="Z1" s="8">
        <v>113</v>
      </c>
      <c r="AA1" s="8">
        <v>114</v>
      </c>
      <c r="AB1" s="8">
        <v>115</v>
      </c>
      <c r="AC1" s="8">
        <v>116</v>
      </c>
      <c r="AD1" s="8">
        <v>117</v>
      </c>
      <c r="AE1" s="8">
        <v>118</v>
      </c>
      <c r="AF1" s="8">
        <v>119</v>
      </c>
      <c r="AG1" s="8">
        <v>120</v>
      </c>
      <c r="AH1" s="8">
        <v>121</v>
      </c>
      <c r="AI1" s="8">
        <v>122</v>
      </c>
      <c r="AJ1" s="8">
        <v>123</v>
      </c>
      <c r="AK1" s="8">
        <v>124</v>
      </c>
      <c r="AL1" s="8">
        <v>125</v>
      </c>
      <c r="AM1" s="8">
        <v>126</v>
      </c>
      <c r="AN1" s="8">
        <v>127</v>
      </c>
      <c r="AO1" s="8">
        <v>128</v>
      </c>
      <c r="AP1" s="8">
        <v>129</v>
      </c>
      <c r="AQ1" s="8">
        <v>130</v>
      </c>
      <c r="AR1" s="8">
        <v>131</v>
      </c>
      <c r="AS1" s="8">
        <v>132</v>
      </c>
      <c r="AT1" s="8">
        <v>133</v>
      </c>
      <c r="AU1" s="8">
        <v>134</v>
      </c>
      <c r="AV1" s="8">
        <v>135</v>
      </c>
      <c r="AW1" s="8">
        <v>136</v>
      </c>
      <c r="AX1" s="8">
        <v>137</v>
      </c>
      <c r="AY1" s="8">
        <v>138</v>
      </c>
      <c r="AZ1" s="8">
        <v>139</v>
      </c>
      <c r="BA1" s="8">
        <v>140</v>
      </c>
      <c r="BB1" s="8">
        <v>141</v>
      </c>
    </row>
    <row r="2" spans="1:54" x14ac:dyDescent="0.25">
      <c r="A2" s="13" t="s">
        <v>425</v>
      </c>
      <c r="B2" s="8" t="s">
        <v>428</v>
      </c>
      <c r="C2" s="8" t="s">
        <v>428</v>
      </c>
      <c r="D2" s="8" t="s">
        <v>428</v>
      </c>
      <c r="E2" s="8" t="s">
        <v>428</v>
      </c>
      <c r="F2" s="8" t="s">
        <v>428</v>
      </c>
      <c r="G2" s="8" t="s">
        <v>428</v>
      </c>
      <c r="H2" s="8" t="s">
        <v>428</v>
      </c>
      <c r="I2" s="8" t="s">
        <v>428</v>
      </c>
      <c r="J2" s="8" t="s">
        <v>428</v>
      </c>
      <c r="K2" s="8" t="s">
        <v>428</v>
      </c>
      <c r="L2" s="8" t="s">
        <v>428</v>
      </c>
      <c r="M2" s="8" t="s">
        <v>431</v>
      </c>
      <c r="N2" s="8" t="s">
        <v>431</v>
      </c>
      <c r="O2" s="8" t="s">
        <v>431</v>
      </c>
      <c r="P2" s="8" t="s">
        <v>431</v>
      </c>
      <c r="Q2" s="8" t="s">
        <v>431</v>
      </c>
      <c r="R2" s="8" t="s">
        <v>431</v>
      </c>
      <c r="S2" s="8" t="s">
        <v>431</v>
      </c>
      <c r="T2" s="8" t="s">
        <v>431</v>
      </c>
      <c r="U2" s="8" t="s">
        <v>431</v>
      </c>
      <c r="V2" s="8" t="s">
        <v>431</v>
      </c>
      <c r="W2" s="8" t="s">
        <v>431</v>
      </c>
      <c r="X2" s="8" t="s">
        <v>431</v>
      </c>
      <c r="Y2" s="8" t="s">
        <v>431</v>
      </c>
      <c r="Z2" s="8" t="s">
        <v>431</v>
      </c>
      <c r="AA2" s="8" t="s">
        <v>431</v>
      </c>
      <c r="AB2" s="8" t="s">
        <v>431</v>
      </c>
      <c r="AC2" s="8" t="s">
        <v>431</v>
      </c>
      <c r="AD2" s="8" t="s">
        <v>431</v>
      </c>
      <c r="AE2" s="8" t="s">
        <v>431</v>
      </c>
      <c r="AF2" s="8" t="s">
        <v>431</v>
      </c>
      <c r="AG2" s="8" t="s">
        <v>431</v>
      </c>
      <c r="AH2" s="8" t="s">
        <v>431</v>
      </c>
      <c r="AI2" s="8" t="s">
        <v>431</v>
      </c>
      <c r="AJ2" s="8" t="s">
        <v>431</v>
      </c>
      <c r="AK2" s="8" t="s">
        <v>431</v>
      </c>
      <c r="AL2" s="8" t="s">
        <v>431</v>
      </c>
      <c r="AM2" s="8" t="s">
        <v>431</v>
      </c>
      <c r="AN2" s="8" t="s">
        <v>431</v>
      </c>
      <c r="AO2" s="8" t="s">
        <v>431</v>
      </c>
      <c r="AP2" s="8" t="s">
        <v>431</v>
      </c>
      <c r="AQ2" s="8" t="s">
        <v>431</v>
      </c>
      <c r="AR2" s="8" t="s">
        <v>431</v>
      </c>
      <c r="AS2" s="8" t="s">
        <v>431</v>
      </c>
      <c r="AT2" s="8" t="s">
        <v>431</v>
      </c>
      <c r="AU2" s="8" t="s">
        <v>431</v>
      </c>
      <c r="AV2" s="8" t="s">
        <v>454</v>
      </c>
      <c r="AW2" s="8" t="s">
        <v>454</v>
      </c>
      <c r="AX2" s="8" t="s">
        <v>454</v>
      </c>
      <c r="AY2" s="8" t="s">
        <v>454</v>
      </c>
      <c r="AZ2" s="8" t="s">
        <v>454</v>
      </c>
      <c r="BA2" s="8" t="s">
        <v>454</v>
      </c>
      <c r="BB2" s="8" t="s">
        <v>454</v>
      </c>
    </row>
    <row r="3" spans="1:54" x14ac:dyDescent="0.25">
      <c r="A3" s="13" t="s">
        <v>426</v>
      </c>
      <c r="B3" s="8">
        <v>23</v>
      </c>
      <c r="C3" s="8">
        <v>25</v>
      </c>
      <c r="D3" s="8">
        <v>28</v>
      </c>
      <c r="E3" s="8">
        <v>70</v>
      </c>
      <c r="F3" s="8">
        <v>73</v>
      </c>
      <c r="G3" s="8">
        <v>78</v>
      </c>
      <c r="H3" s="8" t="s">
        <v>430</v>
      </c>
      <c r="I3" s="8">
        <v>112</v>
      </c>
      <c r="J3" s="8">
        <v>151</v>
      </c>
      <c r="K3" s="8">
        <v>153</v>
      </c>
      <c r="L3" s="8">
        <v>165</v>
      </c>
      <c r="M3" s="8">
        <v>5</v>
      </c>
      <c r="N3" s="8">
        <v>9</v>
      </c>
      <c r="O3" s="8">
        <v>21</v>
      </c>
      <c r="P3" s="8">
        <v>24</v>
      </c>
      <c r="Q3" s="8">
        <v>28</v>
      </c>
      <c r="R3" s="8">
        <v>37</v>
      </c>
      <c r="S3" s="8">
        <v>42</v>
      </c>
      <c r="T3" s="8">
        <v>44</v>
      </c>
      <c r="U3" s="8">
        <v>49</v>
      </c>
      <c r="V3" s="8">
        <v>50</v>
      </c>
      <c r="W3" s="8">
        <v>53</v>
      </c>
      <c r="X3" s="8">
        <v>54</v>
      </c>
      <c r="Y3" s="8">
        <v>58</v>
      </c>
      <c r="Z3" s="8">
        <v>72</v>
      </c>
      <c r="AA3" s="8">
        <v>81</v>
      </c>
      <c r="AB3" s="8">
        <v>85</v>
      </c>
      <c r="AC3" s="8">
        <v>89</v>
      </c>
      <c r="AD3" s="8" t="s">
        <v>445</v>
      </c>
      <c r="AE3" s="8">
        <v>106</v>
      </c>
      <c r="AF3" s="8">
        <v>109</v>
      </c>
      <c r="AG3" s="8">
        <v>118</v>
      </c>
      <c r="AH3" s="8" t="s">
        <v>449</v>
      </c>
      <c r="AI3" s="8">
        <v>121</v>
      </c>
      <c r="AJ3" s="8">
        <v>125</v>
      </c>
      <c r="AK3" s="8">
        <v>140</v>
      </c>
      <c r="AL3" s="8">
        <v>153</v>
      </c>
      <c r="AM3" s="8">
        <v>154</v>
      </c>
      <c r="AN3" s="8">
        <v>157</v>
      </c>
      <c r="AO3" s="8">
        <v>165</v>
      </c>
      <c r="AP3" s="8">
        <v>168</v>
      </c>
      <c r="AQ3" s="8">
        <v>169</v>
      </c>
      <c r="AR3" s="8">
        <v>173</v>
      </c>
      <c r="AS3" s="8">
        <v>177</v>
      </c>
      <c r="AT3" s="8">
        <v>189</v>
      </c>
      <c r="AU3" s="8">
        <v>190</v>
      </c>
      <c r="AV3" s="8">
        <v>8</v>
      </c>
      <c r="AW3" s="8">
        <v>9</v>
      </c>
      <c r="AX3" s="8">
        <v>15</v>
      </c>
      <c r="AY3" s="8">
        <v>20</v>
      </c>
      <c r="AZ3" s="8">
        <v>22</v>
      </c>
      <c r="BA3" s="8">
        <v>23</v>
      </c>
      <c r="BB3" s="8">
        <v>26</v>
      </c>
    </row>
    <row r="4" spans="1:54" x14ac:dyDescent="0.25">
      <c r="A4" s="13" t="s">
        <v>2</v>
      </c>
      <c r="B4" s="8">
        <v>2019</v>
      </c>
      <c r="C4" s="8">
        <v>2019</v>
      </c>
      <c r="D4" s="8">
        <v>2019</v>
      </c>
      <c r="E4" s="8">
        <v>2019</v>
      </c>
      <c r="F4" s="8">
        <v>2019</v>
      </c>
      <c r="G4" s="8">
        <v>2019</v>
      </c>
      <c r="H4" s="8">
        <v>2019</v>
      </c>
      <c r="I4" s="8">
        <v>2019</v>
      </c>
      <c r="J4" s="8">
        <v>2019</v>
      </c>
      <c r="K4" s="8">
        <v>2019</v>
      </c>
      <c r="L4" s="8">
        <v>2019</v>
      </c>
      <c r="M4" s="8">
        <v>2019</v>
      </c>
      <c r="N4" s="8">
        <v>2019</v>
      </c>
      <c r="O4" s="8">
        <v>2019</v>
      </c>
      <c r="P4" s="8">
        <v>2019</v>
      </c>
      <c r="Q4" s="8">
        <v>2019</v>
      </c>
      <c r="R4" s="8">
        <v>2019</v>
      </c>
      <c r="S4" s="8">
        <v>2019</v>
      </c>
      <c r="T4" s="8">
        <v>2019</v>
      </c>
      <c r="U4" s="8">
        <v>2019</v>
      </c>
      <c r="V4" s="8">
        <v>2019</v>
      </c>
      <c r="W4" s="8">
        <v>2019</v>
      </c>
      <c r="X4" s="8">
        <v>2019</v>
      </c>
      <c r="Y4" s="8">
        <v>2019</v>
      </c>
      <c r="Z4" s="8">
        <v>2019</v>
      </c>
      <c r="AA4" s="8">
        <v>2019</v>
      </c>
      <c r="AB4" s="8">
        <v>2019</v>
      </c>
      <c r="AC4" s="8">
        <v>2019</v>
      </c>
      <c r="AD4" s="8">
        <v>2019</v>
      </c>
      <c r="AE4" s="8">
        <v>2019</v>
      </c>
      <c r="AF4" s="8">
        <v>2019</v>
      </c>
      <c r="AG4" s="8">
        <v>2019</v>
      </c>
      <c r="AH4" s="8">
        <v>2019</v>
      </c>
      <c r="AI4" s="8">
        <v>2019</v>
      </c>
      <c r="AJ4" s="8">
        <v>2019</v>
      </c>
      <c r="AK4" s="8">
        <v>2019</v>
      </c>
      <c r="AL4" s="8">
        <v>2019</v>
      </c>
      <c r="AM4" s="8">
        <v>2019</v>
      </c>
      <c r="AN4" s="8">
        <v>2019</v>
      </c>
      <c r="AO4" s="8">
        <v>2019</v>
      </c>
      <c r="AP4" s="8">
        <v>2019</v>
      </c>
      <c r="AQ4" s="8">
        <v>2019</v>
      </c>
      <c r="AR4" s="8">
        <v>2019</v>
      </c>
      <c r="AS4" s="8">
        <v>2019</v>
      </c>
      <c r="AT4" s="8">
        <v>2019</v>
      </c>
      <c r="AU4" s="8">
        <v>2019</v>
      </c>
      <c r="AV4" s="8">
        <v>2019</v>
      </c>
      <c r="AW4" s="8">
        <v>2019</v>
      </c>
      <c r="AX4" s="8">
        <v>2019</v>
      </c>
      <c r="AY4" s="8">
        <v>2019</v>
      </c>
      <c r="AZ4" s="8">
        <v>2019</v>
      </c>
      <c r="BA4" s="8">
        <v>2019</v>
      </c>
      <c r="BB4" s="8">
        <v>2019</v>
      </c>
    </row>
    <row r="5" spans="1:54" x14ac:dyDescent="0.25">
      <c r="A5" s="13" t="s">
        <v>3</v>
      </c>
      <c r="B5" s="9">
        <v>43679</v>
      </c>
      <c r="C5" s="9">
        <v>43679</v>
      </c>
      <c r="D5" s="9">
        <v>43623</v>
      </c>
      <c r="E5" s="9">
        <v>43662</v>
      </c>
      <c r="F5" s="9">
        <v>43662</v>
      </c>
      <c r="G5" s="9">
        <v>43668</v>
      </c>
      <c r="H5" s="9">
        <v>43668</v>
      </c>
      <c r="I5" s="9">
        <v>43630</v>
      </c>
      <c r="J5" s="9">
        <v>43654</v>
      </c>
      <c r="K5" s="9">
        <v>43669</v>
      </c>
      <c r="L5" s="9">
        <v>43679</v>
      </c>
      <c r="M5" s="9">
        <v>43636</v>
      </c>
      <c r="N5" s="9">
        <v>43629</v>
      </c>
      <c r="O5" s="9">
        <v>43619</v>
      </c>
      <c r="P5" s="9">
        <v>43657</v>
      </c>
      <c r="Q5" s="9">
        <v>43656</v>
      </c>
      <c r="R5" s="9">
        <v>43657</v>
      </c>
      <c r="S5" s="9">
        <v>43658</v>
      </c>
      <c r="T5" s="9">
        <v>43642</v>
      </c>
      <c r="U5" s="9">
        <v>43635</v>
      </c>
      <c r="V5" s="9">
        <v>43675</v>
      </c>
      <c r="W5" s="9">
        <v>43627</v>
      </c>
      <c r="X5" s="9">
        <v>43655</v>
      </c>
      <c r="Y5" s="9">
        <v>43671</v>
      </c>
      <c r="Z5" s="9">
        <v>43656</v>
      </c>
      <c r="AA5" s="9">
        <v>43635</v>
      </c>
      <c r="AB5" s="9">
        <v>43619</v>
      </c>
      <c r="AC5" s="9">
        <v>43622</v>
      </c>
      <c r="AD5" s="9">
        <v>43634</v>
      </c>
      <c r="AE5" s="9">
        <v>43641</v>
      </c>
      <c r="AF5" s="9">
        <v>43622</v>
      </c>
      <c r="AG5" s="9">
        <v>43654</v>
      </c>
      <c r="AH5" s="9">
        <v>43643</v>
      </c>
      <c r="AI5" s="9">
        <v>43627</v>
      </c>
      <c r="AJ5" s="9">
        <v>43677</v>
      </c>
      <c r="AK5" s="9">
        <v>43656</v>
      </c>
      <c r="AL5" s="9">
        <v>43626</v>
      </c>
      <c r="AM5" s="9">
        <v>43677</v>
      </c>
      <c r="AN5" s="9">
        <v>43622</v>
      </c>
      <c r="AO5" s="9">
        <v>43678</v>
      </c>
      <c r="AP5" s="9">
        <v>43642</v>
      </c>
      <c r="AQ5" s="9">
        <v>43636</v>
      </c>
      <c r="AR5" s="9">
        <v>43620</v>
      </c>
      <c r="AS5" s="9">
        <v>43636</v>
      </c>
      <c r="AT5" s="9">
        <v>43628</v>
      </c>
      <c r="AU5" s="9">
        <v>43654</v>
      </c>
      <c r="AV5" s="9">
        <v>43649</v>
      </c>
      <c r="AW5" s="9">
        <v>43663</v>
      </c>
      <c r="AX5" s="9">
        <v>43633</v>
      </c>
      <c r="AY5" s="9">
        <v>43649</v>
      </c>
      <c r="AZ5" s="9">
        <v>43670</v>
      </c>
      <c r="BA5" s="9">
        <v>43670</v>
      </c>
      <c r="BB5" s="9">
        <v>43633</v>
      </c>
    </row>
    <row r="6" spans="1:54" ht="15.75" x14ac:dyDescent="0.25">
      <c r="A6" s="13" t="s">
        <v>4</v>
      </c>
      <c r="B6" s="7" t="str">
        <f>TEXT(B5,"yy")&amp;TEXT((B5-DATEVALUE("1/1/"&amp;TEXT(B5,"yy"))+1),"000")</f>
        <v>19214</v>
      </c>
      <c r="C6" s="7" t="str">
        <f>TEXT(C5,"yy")&amp;TEXT((C5-DATEVALUE("1/1/"&amp;TEXT(C5,"yy"))+1),"000")</f>
        <v>19214</v>
      </c>
      <c r="D6" s="7" t="str">
        <f t="shared" ref="D6:BB6" si="0">TEXT(D5,"yy")&amp;TEXT((D5-DATEVALUE("1/1/"&amp;TEXT(D5,"yy"))+1),"000")</f>
        <v>19158</v>
      </c>
      <c r="E6" s="7" t="str">
        <f t="shared" si="0"/>
        <v>19197</v>
      </c>
      <c r="F6" s="7" t="str">
        <f t="shared" si="0"/>
        <v>19197</v>
      </c>
      <c r="G6" s="7" t="str">
        <f t="shared" si="0"/>
        <v>19203</v>
      </c>
      <c r="H6" s="7" t="str">
        <f t="shared" si="0"/>
        <v>19203</v>
      </c>
      <c r="I6" s="7" t="str">
        <f t="shared" si="0"/>
        <v>19165</v>
      </c>
      <c r="J6" s="7" t="str">
        <f t="shared" si="0"/>
        <v>19189</v>
      </c>
      <c r="K6" s="7" t="str">
        <f t="shared" si="0"/>
        <v>19204</v>
      </c>
      <c r="L6" s="7" t="str">
        <f t="shared" si="0"/>
        <v>19214</v>
      </c>
      <c r="M6" s="7" t="str">
        <f t="shared" si="0"/>
        <v>19171</v>
      </c>
      <c r="N6" s="7" t="str">
        <f t="shared" si="0"/>
        <v>19164</v>
      </c>
      <c r="O6" s="7" t="str">
        <f t="shared" si="0"/>
        <v>19154</v>
      </c>
      <c r="P6" s="7" t="str">
        <f t="shared" si="0"/>
        <v>19192</v>
      </c>
      <c r="Q6" s="7" t="str">
        <f t="shared" si="0"/>
        <v>19191</v>
      </c>
      <c r="R6" s="7" t="str">
        <f t="shared" si="0"/>
        <v>19192</v>
      </c>
      <c r="S6" s="7" t="str">
        <f t="shared" si="0"/>
        <v>19193</v>
      </c>
      <c r="T6" s="7" t="str">
        <f t="shared" si="0"/>
        <v>19177</v>
      </c>
      <c r="U6" s="7" t="str">
        <f t="shared" si="0"/>
        <v>19170</v>
      </c>
      <c r="V6" s="7" t="str">
        <f t="shared" si="0"/>
        <v>19210</v>
      </c>
      <c r="W6" s="7" t="str">
        <f t="shared" si="0"/>
        <v>19162</v>
      </c>
      <c r="X6" s="7" t="str">
        <f t="shared" si="0"/>
        <v>19190</v>
      </c>
      <c r="Y6" s="7" t="str">
        <f t="shared" si="0"/>
        <v>19206</v>
      </c>
      <c r="Z6" s="7" t="str">
        <f t="shared" si="0"/>
        <v>19191</v>
      </c>
      <c r="AA6" s="7" t="str">
        <f t="shared" si="0"/>
        <v>19170</v>
      </c>
      <c r="AB6" s="7" t="str">
        <f t="shared" si="0"/>
        <v>19154</v>
      </c>
      <c r="AC6" s="7" t="str">
        <f t="shared" si="0"/>
        <v>19157</v>
      </c>
      <c r="AD6" s="7" t="str">
        <f t="shared" si="0"/>
        <v>19169</v>
      </c>
      <c r="AE6" s="7" t="str">
        <f t="shared" si="0"/>
        <v>19176</v>
      </c>
      <c r="AF6" s="7" t="str">
        <f t="shared" si="0"/>
        <v>19157</v>
      </c>
      <c r="AG6" s="7" t="str">
        <f t="shared" si="0"/>
        <v>19189</v>
      </c>
      <c r="AH6" s="7" t="str">
        <f t="shared" si="0"/>
        <v>19178</v>
      </c>
      <c r="AI6" s="7" t="str">
        <f t="shared" si="0"/>
        <v>19162</v>
      </c>
      <c r="AJ6" s="7" t="str">
        <f t="shared" si="0"/>
        <v>19212</v>
      </c>
      <c r="AK6" s="7" t="str">
        <f t="shared" si="0"/>
        <v>19191</v>
      </c>
      <c r="AL6" s="7" t="str">
        <f t="shared" si="0"/>
        <v>19161</v>
      </c>
      <c r="AM6" s="7" t="str">
        <f t="shared" si="0"/>
        <v>19212</v>
      </c>
      <c r="AN6" s="7" t="str">
        <f t="shared" si="0"/>
        <v>19157</v>
      </c>
      <c r="AO6" s="7" t="str">
        <f t="shared" si="0"/>
        <v>19213</v>
      </c>
      <c r="AP6" s="7" t="str">
        <f t="shared" si="0"/>
        <v>19177</v>
      </c>
      <c r="AQ6" s="7" t="str">
        <f t="shared" si="0"/>
        <v>19171</v>
      </c>
      <c r="AR6" s="7" t="str">
        <f t="shared" si="0"/>
        <v>19155</v>
      </c>
      <c r="AS6" s="7" t="str">
        <f t="shared" si="0"/>
        <v>19171</v>
      </c>
      <c r="AT6" s="7" t="str">
        <f t="shared" si="0"/>
        <v>19163</v>
      </c>
      <c r="AU6" s="7" t="str">
        <f t="shared" si="0"/>
        <v>19189</v>
      </c>
      <c r="AV6" s="7" t="str">
        <f t="shared" si="0"/>
        <v>19184</v>
      </c>
      <c r="AW6" s="7" t="str">
        <f t="shared" si="0"/>
        <v>19198</v>
      </c>
      <c r="AX6" s="7" t="str">
        <f t="shared" si="0"/>
        <v>19168</v>
      </c>
      <c r="AY6" s="7" t="str">
        <f t="shared" si="0"/>
        <v>19184</v>
      </c>
      <c r="AZ6" s="7" t="str">
        <f t="shared" si="0"/>
        <v>19205</v>
      </c>
      <c r="BA6" s="7" t="str">
        <f t="shared" si="0"/>
        <v>19205</v>
      </c>
      <c r="BB6" s="7" t="str">
        <f t="shared" si="0"/>
        <v>19168</v>
      </c>
    </row>
    <row r="7" spans="1:54" x14ac:dyDescent="0.25">
      <c r="A7" s="13" t="s">
        <v>215</v>
      </c>
      <c r="B7" s="8">
        <v>0.67</v>
      </c>
      <c r="C7" s="8">
        <v>0.03</v>
      </c>
      <c r="D7" s="8">
        <v>0.19</v>
      </c>
      <c r="E7" s="8">
        <v>0.16</v>
      </c>
      <c r="F7" s="8">
        <v>0.62</v>
      </c>
      <c r="G7" s="8">
        <v>0.14000000000000001</v>
      </c>
      <c r="H7" s="8">
        <v>0.27</v>
      </c>
      <c r="I7" s="8">
        <v>0.19</v>
      </c>
      <c r="J7" s="8">
        <v>0.32</v>
      </c>
      <c r="K7" s="8">
        <v>0.03</v>
      </c>
      <c r="L7" s="8">
        <v>0.35</v>
      </c>
      <c r="M7" s="8">
        <v>0.12</v>
      </c>
      <c r="N7" s="8">
        <v>0.21</v>
      </c>
      <c r="O7" s="8">
        <v>0.04</v>
      </c>
      <c r="P7" s="8">
        <v>0.09</v>
      </c>
      <c r="Q7" s="8">
        <v>0.24</v>
      </c>
      <c r="R7" s="8">
        <v>0.18</v>
      </c>
      <c r="S7" s="8">
        <v>0.34</v>
      </c>
      <c r="T7" s="8">
        <v>0.23</v>
      </c>
      <c r="U7" s="8">
        <v>0.35</v>
      </c>
      <c r="AA7" s="8">
        <v>0.3</v>
      </c>
      <c r="AB7" s="8">
        <v>0.3</v>
      </c>
      <c r="AD7" s="8">
        <v>0.25</v>
      </c>
      <c r="AN7" s="8">
        <v>0.2</v>
      </c>
      <c r="AP7" s="8">
        <v>0.05</v>
      </c>
      <c r="AR7" s="8">
        <v>0.11</v>
      </c>
      <c r="AT7" s="8">
        <v>0.95</v>
      </c>
    </row>
    <row r="8" spans="1:54" x14ac:dyDescent="0.25">
      <c r="A8" s="13"/>
      <c r="C8" s="8">
        <v>0.06</v>
      </c>
      <c r="D8" s="8">
        <v>0.23</v>
      </c>
      <c r="E8" s="8">
        <v>0.18</v>
      </c>
      <c r="F8" s="8">
        <v>7.0000000000000007E-2</v>
      </c>
      <c r="G8" s="8">
        <v>0.55000000000000004</v>
      </c>
      <c r="H8" s="8">
        <v>0.34</v>
      </c>
      <c r="I8" s="8">
        <v>0.3</v>
      </c>
      <c r="J8" s="8">
        <v>0.36</v>
      </c>
      <c r="K8" s="8">
        <v>0.13</v>
      </c>
      <c r="L8" s="8">
        <v>0.36</v>
      </c>
      <c r="M8" s="8">
        <v>0.14000000000000001</v>
      </c>
      <c r="N8" s="8">
        <v>0.25</v>
      </c>
      <c r="O8" s="8">
        <v>0.05</v>
      </c>
      <c r="P8" s="8">
        <v>0.1</v>
      </c>
      <c r="Q8" s="8">
        <v>0.16</v>
      </c>
      <c r="S8" s="8">
        <v>0.45</v>
      </c>
      <c r="T8" s="8">
        <v>0.04</v>
      </c>
      <c r="U8" s="8">
        <v>0.4</v>
      </c>
      <c r="X8" s="8">
        <v>0.96</v>
      </c>
      <c r="Y8" s="8">
        <v>0.28000000000000003</v>
      </c>
      <c r="Z8" s="8">
        <v>0.1</v>
      </c>
      <c r="AB8" s="8">
        <v>0.22</v>
      </c>
      <c r="AE8" s="8">
        <v>0.1</v>
      </c>
      <c r="AF8" s="8">
        <v>7.0000000000000007E-2</v>
      </c>
      <c r="AH8" s="8">
        <v>0.13</v>
      </c>
      <c r="AJ8" s="8">
        <v>0.37</v>
      </c>
      <c r="AK8" s="8">
        <v>0.32</v>
      </c>
      <c r="AL8" s="8">
        <v>0</v>
      </c>
      <c r="AM8" s="8">
        <v>0.41</v>
      </c>
      <c r="AO8" s="8">
        <v>0.44</v>
      </c>
      <c r="AU8" s="8">
        <v>0</v>
      </c>
      <c r="AV8" s="8">
        <v>0.16</v>
      </c>
      <c r="AW8" s="8">
        <v>0.08</v>
      </c>
      <c r="AX8" s="8">
        <v>0.17</v>
      </c>
      <c r="AY8" s="8">
        <v>0.09</v>
      </c>
      <c r="BB8" s="8">
        <v>0.1</v>
      </c>
    </row>
    <row r="9" spans="1:54" x14ac:dyDescent="0.25">
      <c r="A9" s="13"/>
      <c r="C9" s="8">
        <v>0.01</v>
      </c>
      <c r="D9" s="8">
        <v>0.42</v>
      </c>
      <c r="E9" s="8">
        <v>0.03</v>
      </c>
      <c r="F9" s="8">
        <v>0.28999999999999998</v>
      </c>
      <c r="G9" s="8">
        <v>0.44</v>
      </c>
      <c r="H9" s="8">
        <v>0.35</v>
      </c>
      <c r="I9" s="8">
        <v>0.14000000000000001</v>
      </c>
      <c r="J9" s="8">
        <v>0.23</v>
      </c>
      <c r="K9" s="8">
        <v>0.11</v>
      </c>
      <c r="L9" s="8">
        <v>0.21</v>
      </c>
      <c r="M9" s="8">
        <v>0.1</v>
      </c>
      <c r="N9" s="8">
        <v>0.11</v>
      </c>
      <c r="O9" s="8">
        <v>0</v>
      </c>
      <c r="P9" s="8">
        <v>0</v>
      </c>
      <c r="Q9" s="8">
        <v>0.03</v>
      </c>
      <c r="S9" s="8">
        <v>0.25</v>
      </c>
      <c r="T9" s="8">
        <v>0.11</v>
      </c>
      <c r="U9" s="8">
        <v>0.13</v>
      </c>
      <c r="V9" s="8">
        <v>0.65</v>
      </c>
      <c r="W9" s="8">
        <v>0.14000000000000001</v>
      </c>
      <c r="X9" s="8">
        <v>0.5</v>
      </c>
      <c r="Y9" s="8">
        <v>0.43</v>
      </c>
      <c r="Z9" s="8">
        <v>0.11</v>
      </c>
      <c r="AA9" s="8">
        <v>0.4</v>
      </c>
      <c r="AB9" s="8">
        <v>0.13</v>
      </c>
      <c r="AC9" s="8">
        <v>0.16</v>
      </c>
      <c r="AD9" s="8">
        <v>0.73</v>
      </c>
      <c r="AE9" s="8">
        <v>0.05</v>
      </c>
      <c r="AF9" s="8">
        <v>0.15</v>
      </c>
      <c r="AG9" s="8">
        <v>0.3</v>
      </c>
      <c r="AH9" s="8">
        <v>0.34</v>
      </c>
      <c r="AI9" s="8">
        <v>0.49</v>
      </c>
      <c r="AJ9" s="8">
        <v>0.2</v>
      </c>
      <c r="AK9" s="8">
        <v>0.2</v>
      </c>
      <c r="AL9" s="8">
        <v>0.53</v>
      </c>
      <c r="AN9" s="8">
        <v>0.06</v>
      </c>
      <c r="AO9" s="8">
        <v>0.41</v>
      </c>
      <c r="AP9" s="8">
        <v>0.6</v>
      </c>
      <c r="AQ9" s="8">
        <v>0.6</v>
      </c>
      <c r="AR9" s="8">
        <v>0.42</v>
      </c>
      <c r="AS9" s="8">
        <v>0.16</v>
      </c>
      <c r="AT9" s="8">
        <v>0.2</v>
      </c>
      <c r="AU9" s="8">
        <v>0.62</v>
      </c>
      <c r="AV9" s="8">
        <v>0.37</v>
      </c>
      <c r="AW9" s="8">
        <v>0.09</v>
      </c>
      <c r="AX9" s="8">
        <v>0.39</v>
      </c>
      <c r="AY9" s="8">
        <v>0.22</v>
      </c>
      <c r="AZ9" s="8">
        <v>0.41</v>
      </c>
      <c r="BA9" s="8">
        <v>0.42</v>
      </c>
      <c r="BB9" s="8">
        <v>0.18</v>
      </c>
    </row>
    <row r="10" spans="1:54" x14ac:dyDescent="0.25">
      <c r="A10" s="13"/>
      <c r="X10" s="8">
        <v>0.65</v>
      </c>
      <c r="Y10" s="8">
        <v>0.21</v>
      </c>
      <c r="Z10" s="8">
        <v>0.11</v>
      </c>
      <c r="AE10" s="8">
        <v>0.22</v>
      </c>
      <c r="AF10" s="8">
        <v>0.14000000000000001</v>
      </c>
      <c r="AH10" s="8">
        <v>7.0000000000000007E-2</v>
      </c>
      <c r="AJ10" s="8">
        <v>0.3</v>
      </c>
      <c r="AK10" s="8">
        <v>0.34</v>
      </c>
      <c r="AL10" s="8">
        <v>0</v>
      </c>
      <c r="AM10" s="8">
        <v>0.14000000000000001</v>
      </c>
      <c r="AO10" s="8">
        <v>0.44</v>
      </c>
      <c r="AU10" s="8">
        <v>0.67</v>
      </c>
      <c r="AV10" s="8">
        <v>0.47</v>
      </c>
      <c r="AW10" s="8">
        <v>0.25</v>
      </c>
      <c r="AX10" s="8">
        <v>0.28999999999999998</v>
      </c>
      <c r="AY10" s="8">
        <v>0.24</v>
      </c>
      <c r="BB10" s="8">
        <v>0.13</v>
      </c>
    </row>
    <row r="11" spans="1:54" x14ac:dyDescent="0.25">
      <c r="A11" s="13"/>
      <c r="AA11" s="8">
        <v>0.45</v>
      </c>
      <c r="AD11" s="8">
        <v>0.73</v>
      </c>
      <c r="AN11" s="8">
        <v>0.11</v>
      </c>
      <c r="AP11" s="8">
        <v>0.02</v>
      </c>
      <c r="AR11" s="8">
        <v>0.2</v>
      </c>
      <c r="AT11" s="8">
        <v>0.18</v>
      </c>
    </row>
    <row r="12" spans="1:54" x14ac:dyDescent="0.25">
      <c r="A12" s="13" t="s">
        <v>216</v>
      </c>
      <c r="B12" s="8">
        <v>0.57999999999999996</v>
      </c>
      <c r="C12" s="8">
        <v>0.26</v>
      </c>
      <c r="D12" s="8">
        <v>0.22</v>
      </c>
      <c r="E12" s="8">
        <v>0.03</v>
      </c>
      <c r="F12" s="8">
        <v>0.13</v>
      </c>
      <c r="G12" s="8">
        <v>0.17</v>
      </c>
      <c r="H12" s="8">
        <v>0.89</v>
      </c>
      <c r="I12" s="8">
        <v>0</v>
      </c>
      <c r="J12" s="8">
        <v>0.36</v>
      </c>
      <c r="K12" s="8">
        <v>0.1</v>
      </c>
      <c r="L12" s="8">
        <v>0.19</v>
      </c>
      <c r="M12" s="8">
        <v>0.06</v>
      </c>
      <c r="N12" s="8">
        <v>0.05</v>
      </c>
      <c r="O12" s="8">
        <v>0.01</v>
      </c>
      <c r="P12" s="8">
        <v>0.1</v>
      </c>
      <c r="Q12" s="8">
        <v>0.08</v>
      </c>
      <c r="R12" s="8">
        <v>0.24</v>
      </c>
      <c r="S12" s="8">
        <v>0.33</v>
      </c>
      <c r="T12" s="8">
        <v>0.06</v>
      </c>
      <c r="U12" s="8">
        <v>0.7</v>
      </c>
      <c r="AA12" s="8">
        <v>0.28999999999999998</v>
      </c>
      <c r="AB12" s="8">
        <v>0.11</v>
      </c>
      <c r="AD12" s="8">
        <v>0.25</v>
      </c>
      <c r="AI12" s="8">
        <v>0.56000000000000005</v>
      </c>
      <c r="AN12" s="8">
        <v>0.16</v>
      </c>
      <c r="AP12" s="8">
        <v>0.19</v>
      </c>
      <c r="AR12" s="8">
        <v>0.33</v>
      </c>
      <c r="AT12" s="8">
        <v>0.23</v>
      </c>
    </row>
    <row r="13" spans="1:54" x14ac:dyDescent="0.25">
      <c r="A13" s="13"/>
      <c r="C13" s="8">
        <v>0.14000000000000001</v>
      </c>
      <c r="D13" s="8">
        <v>0.24</v>
      </c>
      <c r="E13" s="8">
        <v>0.11</v>
      </c>
      <c r="F13" s="8">
        <v>0.08</v>
      </c>
      <c r="G13" s="8">
        <v>0.52</v>
      </c>
      <c r="H13" s="8">
        <v>0.25</v>
      </c>
      <c r="I13" s="8">
        <v>0.03</v>
      </c>
      <c r="J13" s="8">
        <v>0</v>
      </c>
      <c r="K13" s="8">
        <v>0.18</v>
      </c>
      <c r="L13" s="8">
        <v>0.19</v>
      </c>
      <c r="M13" s="8">
        <v>0.11</v>
      </c>
      <c r="N13" s="8">
        <v>0.28000000000000003</v>
      </c>
      <c r="O13" s="8">
        <v>7.0000000000000007E-2</v>
      </c>
      <c r="P13" s="8">
        <v>0.18</v>
      </c>
      <c r="Q13" s="8">
        <v>0.04</v>
      </c>
      <c r="S13" s="8">
        <v>0</v>
      </c>
      <c r="T13" s="8">
        <v>0.03</v>
      </c>
      <c r="U13" s="8">
        <v>0.96</v>
      </c>
      <c r="V13" s="8">
        <v>0.53</v>
      </c>
      <c r="X13" s="8">
        <v>0</v>
      </c>
      <c r="Y13" s="8">
        <v>0.14000000000000001</v>
      </c>
      <c r="AB13" s="8">
        <v>0.14000000000000001</v>
      </c>
      <c r="AE13" s="8">
        <v>0.06</v>
      </c>
      <c r="AF13" s="8">
        <v>0</v>
      </c>
      <c r="AG13" s="8">
        <v>0.12</v>
      </c>
      <c r="AH13" s="8">
        <v>0.32</v>
      </c>
      <c r="AJ13" s="8">
        <v>0.25</v>
      </c>
      <c r="AK13" s="8">
        <v>0.25</v>
      </c>
      <c r="AL13" s="8">
        <v>0.13</v>
      </c>
      <c r="AM13" s="8">
        <v>0</v>
      </c>
      <c r="AO13" s="8">
        <v>0.16</v>
      </c>
      <c r="AU13" s="8">
        <v>0.39</v>
      </c>
      <c r="AV13" s="8">
        <v>0.17</v>
      </c>
      <c r="AW13" s="8">
        <v>0</v>
      </c>
      <c r="AX13" s="8">
        <v>0.23</v>
      </c>
      <c r="AY13" s="8">
        <v>0.16</v>
      </c>
      <c r="BA13" s="8">
        <v>0.18</v>
      </c>
      <c r="BB13" s="8">
        <v>0.02</v>
      </c>
    </row>
    <row r="14" spans="1:54" x14ac:dyDescent="0.25">
      <c r="A14" s="13"/>
      <c r="D14" s="8">
        <v>0.06</v>
      </c>
      <c r="E14" s="8">
        <v>0.26</v>
      </c>
      <c r="F14" s="8">
        <v>0.03</v>
      </c>
      <c r="G14" s="8">
        <v>0.35</v>
      </c>
      <c r="H14" s="8">
        <v>0.28999999999999998</v>
      </c>
      <c r="I14" s="8">
        <v>0.17</v>
      </c>
      <c r="J14" s="8">
        <v>0.15</v>
      </c>
      <c r="K14" s="8">
        <v>0</v>
      </c>
      <c r="L14" s="8">
        <v>0.42</v>
      </c>
      <c r="M14" s="8">
        <v>0.12</v>
      </c>
      <c r="N14" s="8">
        <v>0.09</v>
      </c>
      <c r="O14" s="8">
        <v>0</v>
      </c>
      <c r="P14" s="8">
        <v>0.18</v>
      </c>
      <c r="Q14" s="8">
        <v>0</v>
      </c>
      <c r="S14" s="8">
        <v>0.52</v>
      </c>
      <c r="T14" s="8">
        <v>0.02</v>
      </c>
      <c r="U14" s="8">
        <v>0.41</v>
      </c>
      <c r="W14" s="8">
        <v>0.25</v>
      </c>
      <c r="X14" s="8">
        <v>0.33</v>
      </c>
      <c r="Y14" s="8">
        <v>0.37</v>
      </c>
      <c r="Z14" s="8">
        <v>0.39</v>
      </c>
      <c r="AA14" s="8">
        <v>0.46</v>
      </c>
      <c r="AB14" s="8">
        <v>0.05</v>
      </c>
      <c r="AC14" s="8">
        <v>0.22</v>
      </c>
      <c r="AD14" s="8">
        <v>0.52</v>
      </c>
      <c r="AE14" s="8">
        <v>7.0000000000000007E-2</v>
      </c>
      <c r="AF14" s="8">
        <v>0.18</v>
      </c>
      <c r="AG14" s="8">
        <v>0.19</v>
      </c>
      <c r="AH14" s="8">
        <v>0.41</v>
      </c>
      <c r="AJ14" s="8">
        <v>0.22</v>
      </c>
      <c r="AK14" s="8">
        <v>0.28999999999999998</v>
      </c>
      <c r="AL14" s="8">
        <v>0.65</v>
      </c>
      <c r="AM14" s="8">
        <v>0</v>
      </c>
      <c r="AN14" s="8">
        <v>0.11</v>
      </c>
      <c r="AO14" s="8">
        <v>0.1</v>
      </c>
      <c r="AP14" s="8">
        <v>7.0000000000000007E-2</v>
      </c>
      <c r="AQ14" s="8">
        <v>0.09</v>
      </c>
      <c r="AR14" s="8">
        <v>0.55000000000000004</v>
      </c>
      <c r="AS14" s="8">
        <v>0.39</v>
      </c>
      <c r="AT14" s="8">
        <v>0.22</v>
      </c>
      <c r="AU14" s="8">
        <v>0.45</v>
      </c>
      <c r="AV14" s="8">
        <v>0.64</v>
      </c>
      <c r="AW14" s="8">
        <v>0.21</v>
      </c>
      <c r="AX14" s="8">
        <v>0.41</v>
      </c>
      <c r="AY14" s="8">
        <v>0.21</v>
      </c>
      <c r="AZ14" s="8">
        <v>0.35</v>
      </c>
      <c r="BA14" s="8">
        <v>0.23</v>
      </c>
      <c r="BB14" s="8">
        <v>0.15</v>
      </c>
    </row>
    <row r="15" spans="1:54" x14ac:dyDescent="0.25">
      <c r="A15" s="13"/>
      <c r="V15" s="8">
        <v>0.52</v>
      </c>
      <c r="X15" s="8">
        <v>0.23</v>
      </c>
      <c r="Y15" s="8">
        <v>0</v>
      </c>
      <c r="AE15" s="8">
        <v>0.08</v>
      </c>
      <c r="AF15" s="8">
        <v>0</v>
      </c>
      <c r="AG15" s="8">
        <v>7.0000000000000007E-2</v>
      </c>
      <c r="AH15" s="8">
        <v>0.15</v>
      </c>
      <c r="AJ15" s="8">
        <v>0.27</v>
      </c>
      <c r="AK15" s="8">
        <v>0.6</v>
      </c>
      <c r="AL15" s="8">
        <v>0</v>
      </c>
      <c r="AM15" s="8">
        <v>0</v>
      </c>
      <c r="AO15" s="8">
        <v>0</v>
      </c>
      <c r="AU15" s="8">
        <v>0</v>
      </c>
      <c r="AV15" s="8">
        <v>0.06</v>
      </c>
      <c r="AW15" s="8">
        <v>0.21</v>
      </c>
      <c r="AX15" s="8">
        <v>0.71</v>
      </c>
      <c r="AY15" s="8">
        <v>0.13</v>
      </c>
      <c r="BA15" s="8">
        <v>0.22</v>
      </c>
      <c r="BB15" s="8">
        <v>0.11</v>
      </c>
    </row>
    <row r="16" spans="1:54" x14ac:dyDescent="0.25">
      <c r="A16" s="13"/>
      <c r="AA16" s="8">
        <v>0.25</v>
      </c>
      <c r="AD16" s="8">
        <v>0.37</v>
      </c>
      <c r="AI16" s="8">
        <v>0.26</v>
      </c>
      <c r="AN16" s="8">
        <v>0.08</v>
      </c>
      <c r="AP16" s="8">
        <v>0.15</v>
      </c>
      <c r="AR16" s="8">
        <v>0.25</v>
      </c>
      <c r="AT16" s="8">
        <v>0.13</v>
      </c>
    </row>
    <row r="17" spans="1:54" x14ac:dyDescent="0.25">
      <c r="A17" s="13" t="s">
        <v>217</v>
      </c>
      <c r="B17" s="8">
        <v>0.3</v>
      </c>
      <c r="C17" s="8">
        <v>0.17</v>
      </c>
      <c r="D17" s="8">
        <v>0.22</v>
      </c>
      <c r="E17" s="8">
        <v>0.04</v>
      </c>
      <c r="F17" s="8">
        <v>0.14000000000000001</v>
      </c>
      <c r="G17" s="8">
        <v>0.17</v>
      </c>
      <c r="H17" s="8">
        <v>0</v>
      </c>
      <c r="I17" s="8">
        <v>0.36</v>
      </c>
      <c r="J17" s="8">
        <v>0.01</v>
      </c>
      <c r="K17" s="8">
        <v>0.13</v>
      </c>
      <c r="L17" s="8">
        <v>0.16</v>
      </c>
      <c r="M17" s="8">
        <v>0.04</v>
      </c>
      <c r="N17" s="8">
        <v>0</v>
      </c>
      <c r="O17" s="8">
        <v>0.1</v>
      </c>
      <c r="P17" s="8">
        <v>0.38</v>
      </c>
      <c r="Q17" s="8">
        <v>0.03</v>
      </c>
      <c r="R17" s="8">
        <v>0.26</v>
      </c>
      <c r="S17" s="8">
        <v>0.22</v>
      </c>
      <c r="T17" s="8">
        <v>0.02</v>
      </c>
      <c r="U17" s="8">
        <v>0.56000000000000005</v>
      </c>
      <c r="AA17" s="8">
        <v>0.56999999999999995</v>
      </c>
      <c r="AB17" s="8">
        <v>0.02</v>
      </c>
      <c r="AD17" s="8">
        <v>0.6</v>
      </c>
      <c r="AI17" s="8">
        <v>0.16</v>
      </c>
      <c r="AN17" s="8">
        <v>0</v>
      </c>
      <c r="AP17" s="8">
        <v>0.08</v>
      </c>
      <c r="AR17" s="8">
        <v>0</v>
      </c>
      <c r="AT17" s="8">
        <v>7.0000000000000007E-2</v>
      </c>
    </row>
    <row r="18" spans="1:54" x14ac:dyDescent="0.25">
      <c r="A18" s="13"/>
      <c r="C18" s="8">
        <v>0.37</v>
      </c>
      <c r="D18" s="8">
        <v>0.24</v>
      </c>
      <c r="E18" s="8">
        <v>0.13</v>
      </c>
      <c r="F18" s="8">
        <v>0.36</v>
      </c>
      <c r="G18" s="8">
        <v>0.46</v>
      </c>
      <c r="H18" s="8">
        <v>0.66</v>
      </c>
      <c r="I18" s="8">
        <v>0.26</v>
      </c>
      <c r="J18" s="8">
        <v>0.96</v>
      </c>
      <c r="K18" s="8">
        <v>0.14000000000000001</v>
      </c>
      <c r="L18" s="8">
        <v>0.33</v>
      </c>
      <c r="M18" s="8">
        <v>0.03</v>
      </c>
      <c r="N18" s="8">
        <v>0.57999999999999996</v>
      </c>
      <c r="O18" s="8">
        <v>0.11</v>
      </c>
      <c r="P18" s="8">
        <v>0.11</v>
      </c>
      <c r="Q18" s="8">
        <v>0.17</v>
      </c>
      <c r="S18" s="8">
        <v>0.32</v>
      </c>
      <c r="T18" s="8">
        <v>7.0000000000000007E-2</v>
      </c>
      <c r="U18" s="8">
        <v>0.28000000000000003</v>
      </c>
      <c r="V18" s="8">
        <v>0</v>
      </c>
      <c r="X18" s="8">
        <v>0</v>
      </c>
      <c r="Y18" s="8">
        <v>0.02</v>
      </c>
      <c r="Z18" s="8">
        <v>0</v>
      </c>
      <c r="AB18" s="8">
        <v>0.11</v>
      </c>
      <c r="AE18" s="8">
        <v>0</v>
      </c>
      <c r="AF18" s="8">
        <v>7.0000000000000007E-2</v>
      </c>
      <c r="AG18" s="8">
        <v>0.05</v>
      </c>
      <c r="AH18" s="8">
        <v>0.41</v>
      </c>
      <c r="AJ18" s="8">
        <v>0.25</v>
      </c>
      <c r="AK18" s="8">
        <v>0.02</v>
      </c>
      <c r="AL18" s="8">
        <v>0.42</v>
      </c>
      <c r="AM18" s="8">
        <v>0.32</v>
      </c>
      <c r="AO18" s="8">
        <v>0.35</v>
      </c>
      <c r="AU18" s="8">
        <v>0.66</v>
      </c>
      <c r="AV18" s="8">
        <v>0.09</v>
      </c>
      <c r="AW18" s="8">
        <v>0.03</v>
      </c>
      <c r="AX18" s="8">
        <v>0</v>
      </c>
      <c r="AY18" s="8">
        <v>0.33</v>
      </c>
      <c r="AZ18" s="8">
        <v>0.02</v>
      </c>
      <c r="BB18" s="8">
        <v>0</v>
      </c>
    </row>
    <row r="19" spans="1:54" x14ac:dyDescent="0.25">
      <c r="A19" s="13"/>
      <c r="C19" s="8">
        <v>0</v>
      </c>
      <c r="D19" s="8">
        <v>0.06</v>
      </c>
      <c r="E19" s="8">
        <v>0.09</v>
      </c>
      <c r="F19" s="8">
        <v>0.32</v>
      </c>
      <c r="G19" s="8">
        <v>0.49</v>
      </c>
      <c r="H19" s="8">
        <v>0.06</v>
      </c>
      <c r="I19" s="8">
        <v>0</v>
      </c>
      <c r="J19" s="8">
        <v>0</v>
      </c>
      <c r="K19" s="8">
        <v>0</v>
      </c>
      <c r="L19" s="8">
        <v>0.37</v>
      </c>
      <c r="M19" s="8">
        <v>0.03</v>
      </c>
      <c r="N19" s="8">
        <v>7.0000000000000007E-2</v>
      </c>
      <c r="O19" s="8">
        <v>0.02</v>
      </c>
      <c r="P19" s="8">
        <v>0</v>
      </c>
      <c r="Q19" s="8">
        <v>0.28000000000000003</v>
      </c>
      <c r="S19" s="8">
        <v>0.35</v>
      </c>
      <c r="T19" s="8">
        <v>0.02</v>
      </c>
      <c r="U19" s="8">
        <v>0</v>
      </c>
      <c r="V19" s="8">
        <v>0.05</v>
      </c>
      <c r="W19" s="8">
        <v>0.59</v>
      </c>
      <c r="X19" s="8">
        <v>0.14000000000000001</v>
      </c>
      <c r="Y19" s="8">
        <v>0.33</v>
      </c>
      <c r="Z19" s="8">
        <v>0.14000000000000001</v>
      </c>
      <c r="AA19" s="8">
        <v>0.81</v>
      </c>
      <c r="AB19" s="8">
        <v>7.0000000000000007E-2</v>
      </c>
      <c r="AC19" s="8">
        <v>0.12</v>
      </c>
      <c r="AD19" s="8">
        <v>0.35</v>
      </c>
      <c r="AE19" s="8">
        <v>0.3</v>
      </c>
      <c r="AF19" s="8">
        <v>0.11</v>
      </c>
      <c r="AG19" s="8">
        <v>0.34</v>
      </c>
      <c r="AH19" s="8">
        <v>0.19</v>
      </c>
      <c r="AJ19" s="8">
        <v>0.48</v>
      </c>
      <c r="AK19" s="8">
        <v>0.34</v>
      </c>
      <c r="AL19" s="8">
        <v>1.03</v>
      </c>
      <c r="AN19" s="8">
        <v>0.1</v>
      </c>
      <c r="AO19" s="8">
        <v>0.4</v>
      </c>
      <c r="AP19" s="8">
        <v>0.01</v>
      </c>
      <c r="AQ19" s="8">
        <v>0.35</v>
      </c>
      <c r="AR19" s="8">
        <v>0.25</v>
      </c>
      <c r="AS19" s="8">
        <v>0.25</v>
      </c>
      <c r="AT19" s="8">
        <v>0.08</v>
      </c>
      <c r="AU19" s="8">
        <v>0</v>
      </c>
      <c r="AV19" s="8">
        <v>0.41</v>
      </c>
      <c r="AW19" s="8">
        <v>0.04</v>
      </c>
      <c r="AX19" s="8">
        <v>0</v>
      </c>
      <c r="AY19" s="8">
        <v>0.13</v>
      </c>
      <c r="BA19" s="8">
        <v>0.55000000000000004</v>
      </c>
      <c r="BB19" s="8">
        <v>0.15</v>
      </c>
    </row>
    <row r="20" spans="1:54" x14ac:dyDescent="0.25">
      <c r="A20" s="13"/>
      <c r="V20" s="8">
        <v>0.03</v>
      </c>
      <c r="X20" s="8">
        <v>0.2</v>
      </c>
      <c r="Y20" s="8">
        <v>0.31</v>
      </c>
      <c r="Z20" s="8">
        <v>0.03</v>
      </c>
      <c r="AE20" s="8">
        <v>0.24</v>
      </c>
      <c r="AF20" s="8">
        <v>0.4</v>
      </c>
      <c r="AG20" s="8">
        <v>0.15</v>
      </c>
      <c r="AH20" s="8">
        <v>0.04</v>
      </c>
      <c r="AJ20" s="8">
        <v>0.27</v>
      </c>
      <c r="AK20" s="8">
        <v>0.44</v>
      </c>
      <c r="AL20" s="8">
        <v>0.12</v>
      </c>
      <c r="AM20" s="8">
        <v>0</v>
      </c>
      <c r="AO20" s="8">
        <v>0.32</v>
      </c>
      <c r="AU20" s="8">
        <v>0</v>
      </c>
      <c r="AV20" s="8">
        <v>0.13</v>
      </c>
      <c r="AW20" s="8">
        <v>0.22</v>
      </c>
      <c r="AX20" s="8">
        <v>0.3</v>
      </c>
      <c r="AY20" s="8">
        <v>0.2</v>
      </c>
      <c r="AZ20" s="8">
        <v>0.56000000000000005</v>
      </c>
      <c r="BB20" s="8">
        <v>0.25</v>
      </c>
    </row>
    <row r="21" spans="1:54" x14ac:dyDescent="0.25">
      <c r="A21" s="13"/>
      <c r="AA21" s="8">
        <v>0.65</v>
      </c>
      <c r="AD21" s="8">
        <v>0.49</v>
      </c>
      <c r="AI21" s="8">
        <v>0.18</v>
      </c>
      <c r="AN21" s="8">
        <v>0</v>
      </c>
      <c r="AP21" s="8">
        <v>0.01</v>
      </c>
      <c r="AR21" s="8">
        <v>0.46</v>
      </c>
      <c r="AT21" s="8">
        <v>0.27</v>
      </c>
    </row>
    <row r="22" spans="1:54" x14ac:dyDescent="0.25">
      <c r="A22" s="13" t="s">
        <v>218</v>
      </c>
      <c r="B22" s="8">
        <v>0.21</v>
      </c>
      <c r="C22" s="8">
        <v>0</v>
      </c>
      <c r="D22" s="8">
        <v>0.24</v>
      </c>
      <c r="E22" s="8">
        <v>0.05</v>
      </c>
      <c r="F22" s="8">
        <v>0</v>
      </c>
      <c r="G22" s="8">
        <v>0.43</v>
      </c>
      <c r="H22" s="8">
        <v>0.22</v>
      </c>
      <c r="I22" s="8">
        <v>0.56999999999999995</v>
      </c>
      <c r="J22" s="8">
        <v>0.59</v>
      </c>
      <c r="K22" s="8">
        <v>0</v>
      </c>
      <c r="L22" s="8">
        <v>0.28000000000000003</v>
      </c>
      <c r="M22" s="8">
        <v>0.56000000000000005</v>
      </c>
      <c r="N22" s="8">
        <v>0.98</v>
      </c>
      <c r="O22" s="8">
        <v>0</v>
      </c>
      <c r="P22" s="8">
        <v>0.1</v>
      </c>
      <c r="Q22" s="8">
        <v>0.4</v>
      </c>
      <c r="R22" s="8">
        <v>0.22</v>
      </c>
      <c r="S22" s="8">
        <v>0.01</v>
      </c>
      <c r="T22" s="8">
        <v>0.05</v>
      </c>
      <c r="U22" s="8">
        <v>0.2</v>
      </c>
      <c r="AA22" s="8">
        <v>0</v>
      </c>
      <c r="AB22" s="8">
        <v>0</v>
      </c>
      <c r="AD22" s="8">
        <v>0.11</v>
      </c>
      <c r="AN22" s="8">
        <v>0.04</v>
      </c>
      <c r="AR22" s="8">
        <v>0.24</v>
      </c>
      <c r="AT22" s="8">
        <v>0.23</v>
      </c>
    </row>
    <row r="23" spans="1:54" x14ac:dyDescent="0.25">
      <c r="A23" s="13"/>
      <c r="B23" s="8">
        <v>0.21</v>
      </c>
      <c r="C23" s="8">
        <v>0.23</v>
      </c>
      <c r="D23" s="8">
        <v>0.19</v>
      </c>
      <c r="E23" s="8">
        <v>0.27</v>
      </c>
      <c r="F23" s="8">
        <v>0.05</v>
      </c>
      <c r="G23" s="8">
        <v>0.51</v>
      </c>
      <c r="H23" s="8">
        <v>0.4</v>
      </c>
      <c r="I23" s="8">
        <v>0.31</v>
      </c>
      <c r="J23" s="8">
        <v>0.68</v>
      </c>
      <c r="K23" s="8">
        <v>0.14000000000000001</v>
      </c>
      <c r="L23" s="8">
        <v>0.38</v>
      </c>
      <c r="O23" s="8">
        <v>0.01</v>
      </c>
      <c r="P23" s="8">
        <v>0.1</v>
      </c>
      <c r="Q23" s="8">
        <v>0.06</v>
      </c>
      <c r="S23" s="8">
        <v>0.69</v>
      </c>
      <c r="T23" s="8">
        <v>0.13</v>
      </c>
      <c r="U23" s="8">
        <v>0.25</v>
      </c>
      <c r="V23" s="8">
        <v>0</v>
      </c>
      <c r="X23" s="8">
        <v>0.12</v>
      </c>
      <c r="Y23" s="8">
        <v>0.04</v>
      </c>
      <c r="Z23" s="8">
        <v>0.15</v>
      </c>
      <c r="AB23" s="8">
        <v>0.31</v>
      </c>
      <c r="AE23" s="8">
        <v>0</v>
      </c>
      <c r="AF23" s="8">
        <v>0.02</v>
      </c>
      <c r="AG23" s="8">
        <v>0.33</v>
      </c>
      <c r="AH23" s="8">
        <v>0.64</v>
      </c>
      <c r="AJ23" s="8">
        <v>0</v>
      </c>
      <c r="AK23" s="8">
        <v>0.85</v>
      </c>
      <c r="AL23" s="8">
        <v>0.15</v>
      </c>
      <c r="AM23" s="8">
        <v>0</v>
      </c>
      <c r="AO23" s="8">
        <v>0</v>
      </c>
      <c r="AU23" s="8">
        <v>0.16</v>
      </c>
      <c r="AV23" s="8">
        <v>0.02</v>
      </c>
      <c r="AW23" s="8">
        <v>0</v>
      </c>
      <c r="AX23" s="8">
        <v>0.4</v>
      </c>
      <c r="AY23" s="8">
        <v>0.06</v>
      </c>
      <c r="AZ23" s="8">
        <v>0</v>
      </c>
      <c r="BB23" s="8">
        <v>0.84</v>
      </c>
    </row>
    <row r="24" spans="1:54" x14ac:dyDescent="0.25">
      <c r="A24" s="13"/>
      <c r="B24" s="8">
        <v>0</v>
      </c>
      <c r="C24" s="8">
        <v>0.15</v>
      </c>
      <c r="D24" s="8">
        <v>7.0000000000000007E-2</v>
      </c>
      <c r="E24" s="8">
        <v>0</v>
      </c>
      <c r="F24" s="8">
        <v>0.03</v>
      </c>
      <c r="G24" s="8">
        <v>0.3</v>
      </c>
      <c r="H24" s="8">
        <v>0.3</v>
      </c>
      <c r="I24" s="8">
        <v>0.01</v>
      </c>
      <c r="J24" s="8">
        <v>0.56000000000000005</v>
      </c>
      <c r="K24" s="8">
        <v>0.06</v>
      </c>
      <c r="L24" s="8">
        <v>0.28999999999999998</v>
      </c>
      <c r="O24" s="8">
        <v>0</v>
      </c>
      <c r="P24" s="8">
        <v>0.13</v>
      </c>
      <c r="Q24" s="8">
        <v>0</v>
      </c>
      <c r="S24" s="8">
        <v>0.32</v>
      </c>
      <c r="U24" s="8">
        <v>0.16</v>
      </c>
      <c r="V24" s="8">
        <v>0.18</v>
      </c>
      <c r="W24" s="8">
        <v>0.11</v>
      </c>
      <c r="X24" s="8">
        <v>0.22</v>
      </c>
      <c r="Y24" s="8">
        <v>0.22</v>
      </c>
      <c r="Z24" s="8">
        <v>0.45</v>
      </c>
      <c r="AA24" s="8">
        <v>0.44</v>
      </c>
      <c r="AB24" s="8">
        <v>0.15</v>
      </c>
      <c r="AC24" s="8">
        <v>0.25</v>
      </c>
      <c r="AD24" s="8">
        <v>0.28000000000000003</v>
      </c>
      <c r="AE24" s="8">
        <v>0.75</v>
      </c>
      <c r="AF24" s="8">
        <v>0.12</v>
      </c>
      <c r="AG24" s="8">
        <v>0.12</v>
      </c>
      <c r="AH24" s="8">
        <v>0.15</v>
      </c>
      <c r="AI24" s="8">
        <v>0.1</v>
      </c>
      <c r="AJ24" s="8">
        <v>0.28000000000000003</v>
      </c>
      <c r="AK24" s="8">
        <v>0.45</v>
      </c>
      <c r="AL24" s="8">
        <v>0.35</v>
      </c>
      <c r="AM24" s="8">
        <v>0</v>
      </c>
      <c r="AO24" s="8">
        <v>0.14000000000000001</v>
      </c>
      <c r="AP24" s="8">
        <v>0.84</v>
      </c>
      <c r="AQ24" s="8">
        <v>0</v>
      </c>
      <c r="AR24" s="8">
        <v>0.2</v>
      </c>
      <c r="AS24" s="8">
        <v>0.33</v>
      </c>
      <c r="AT24" s="8">
        <v>0.39</v>
      </c>
      <c r="AU24" s="8">
        <v>0.41</v>
      </c>
      <c r="AV24" s="8">
        <v>0.55000000000000004</v>
      </c>
      <c r="AW24" s="8">
        <v>0.03</v>
      </c>
      <c r="AX24" s="8">
        <v>0.35</v>
      </c>
      <c r="AY24" s="8">
        <v>0.35</v>
      </c>
      <c r="AZ24" s="8">
        <v>0</v>
      </c>
      <c r="BA24" s="8">
        <v>0.34</v>
      </c>
      <c r="BB24" s="8">
        <v>0.75</v>
      </c>
    </row>
    <row r="25" spans="1:54" x14ac:dyDescent="0.25">
      <c r="A25" s="13"/>
      <c r="V25" s="8">
        <v>0.09</v>
      </c>
      <c r="X25" s="8">
        <v>0.43</v>
      </c>
      <c r="Y25" s="8">
        <v>0.09</v>
      </c>
      <c r="Z25" s="8">
        <v>0.25</v>
      </c>
      <c r="AE25" s="8">
        <v>0.61</v>
      </c>
      <c r="AF25" s="8">
        <v>0.08</v>
      </c>
      <c r="AG25" s="8">
        <v>0.05</v>
      </c>
      <c r="AH25" s="8">
        <v>0</v>
      </c>
      <c r="AJ25" s="8">
        <v>0.25</v>
      </c>
      <c r="AK25" s="8">
        <v>0.35</v>
      </c>
      <c r="AL25" s="8">
        <v>0.6</v>
      </c>
      <c r="AM25" s="8">
        <v>0</v>
      </c>
      <c r="AO25" s="8">
        <v>0.16</v>
      </c>
      <c r="AU25" s="8">
        <v>0.44</v>
      </c>
      <c r="AV25" s="8">
        <v>0.06</v>
      </c>
      <c r="AW25" s="8">
        <v>0.01</v>
      </c>
      <c r="AX25" s="8">
        <v>0.19</v>
      </c>
      <c r="AY25" s="8">
        <v>0</v>
      </c>
      <c r="AZ25" s="8">
        <v>0</v>
      </c>
      <c r="BB25" s="8">
        <v>0.23</v>
      </c>
    </row>
    <row r="26" spans="1:54" x14ac:dyDescent="0.25">
      <c r="A26" s="13"/>
      <c r="AA26" s="8">
        <v>0.43</v>
      </c>
      <c r="AD26" s="8">
        <v>0.64</v>
      </c>
      <c r="AN26" s="8">
        <v>0.2</v>
      </c>
      <c r="AR26" s="8">
        <v>0.04</v>
      </c>
      <c r="AT26" s="8">
        <v>0.2</v>
      </c>
    </row>
    <row r="27" spans="1:54" x14ac:dyDescent="0.25">
      <c r="A27" s="13" t="s">
        <v>219</v>
      </c>
      <c r="B27" s="8">
        <v>0.24</v>
      </c>
      <c r="C27" s="8">
        <v>0.03</v>
      </c>
      <c r="D27" s="8">
        <v>0.79</v>
      </c>
      <c r="E27" s="8">
        <v>0</v>
      </c>
      <c r="F27" s="8">
        <v>0.14000000000000001</v>
      </c>
      <c r="G27" s="8">
        <v>0.23</v>
      </c>
      <c r="H27" s="8">
        <v>0.01</v>
      </c>
      <c r="I27" s="8">
        <v>0.33</v>
      </c>
      <c r="J27" s="8">
        <v>0.89</v>
      </c>
      <c r="K27" s="8">
        <v>0</v>
      </c>
      <c r="L27" s="8">
        <v>0.22</v>
      </c>
      <c r="M27" s="8">
        <v>0.04</v>
      </c>
      <c r="N27" s="8">
        <v>0.43</v>
      </c>
      <c r="O27" s="8">
        <v>0.19</v>
      </c>
      <c r="P27" s="8">
        <v>0.15</v>
      </c>
      <c r="Q27" s="8">
        <v>0.08</v>
      </c>
      <c r="R27" s="8">
        <v>0.13</v>
      </c>
      <c r="S27" s="8">
        <v>0.26</v>
      </c>
      <c r="T27" s="8">
        <v>0.36</v>
      </c>
      <c r="U27" s="8">
        <v>0.24</v>
      </c>
      <c r="AA27" s="8">
        <v>0.45</v>
      </c>
      <c r="AB27" s="8">
        <v>0.3</v>
      </c>
      <c r="AD27" s="8">
        <v>0.34</v>
      </c>
      <c r="AI27" s="8">
        <v>0.06</v>
      </c>
      <c r="AN27" s="8">
        <v>7.0000000000000007E-2</v>
      </c>
      <c r="AP27" s="8">
        <v>0.5</v>
      </c>
      <c r="AR27" s="8">
        <v>0.18</v>
      </c>
      <c r="AT27" s="8">
        <v>0.19</v>
      </c>
    </row>
    <row r="28" spans="1:54" x14ac:dyDescent="0.25">
      <c r="A28" s="13"/>
      <c r="C28" s="8">
        <v>0.1</v>
      </c>
      <c r="D28" s="8">
        <v>0.68</v>
      </c>
      <c r="E28" s="8">
        <v>0</v>
      </c>
      <c r="F28" s="8">
        <v>0.44</v>
      </c>
      <c r="G28" s="8">
        <v>0.2</v>
      </c>
      <c r="H28" s="8">
        <v>0.25</v>
      </c>
      <c r="I28" s="8">
        <v>0.46</v>
      </c>
      <c r="J28" s="8">
        <v>0.76</v>
      </c>
      <c r="K28" s="8">
        <v>0.22</v>
      </c>
      <c r="L28" s="8">
        <v>0.31</v>
      </c>
      <c r="M28" s="8">
        <v>0.12</v>
      </c>
      <c r="N28" s="8">
        <v>0.56000000000000005</v>
      </c>
      <c r="O28" s="8">
        <v>0.06</v>
      </c>
      <c r="P28" s="8">
        <v>0.16</v>
      </c>
      <c r="Q28" s="8">
        <v>0.28000000000000003</v>
      </c>
      <c r="S28" s="8">
        <v>0.38</v>
      </c>
      <c r="U28" s="8">
        <v>0.33</v>
      </c>
      <c r="V28" s="8">
        <v>0.05</v>
      </c>
      <c r="X28" s="8">
        <v>0</v>
      </c>
      <c r="Y28" s="8">
        <v>0.36</v>
      </c>
      <c r="Z28" s="8">
        <v>0</v>
      </c>
      <c r="AB28" s="8">
        <v>0</v>
      </c>
      <c r="AE28" s="8">
        <v>0.08</v>
      </c>
      <c r="AF28" s="8">
        <v>0.05</v>
      </c>
      <c r="AG28" s="8">
        <v>0.04</v>
      </c>
      <c r="AH28" s="8">
        <v>0.04</v>
      </c>
      <c r="AJ28" s="8">
        <v>0.17</v>
      </c>
      <c r="AK28" s="8">
        <v>0</v>
      </c>
      <c r="AL28" s="8">
        <v>0</v>
      </c>
      <c r="AM28" s="8">
        <v>0.04</v>
      </c>
      <c r="AO28" s="8">
        <v>0.25</v>
      </c>
      <c r="AU28" s="8">
        <v>0.61</v>
      </c>
      <c r="AV28" s="8">
        <v>0.37</v>
      </c>
      <c r="AX28" s="8">
        <v>0.38</v>
      </c>
      <c r="AY28" s="8">
        <v>0.25</v>
      </c>
      <c r="AZ28" s="8">
        <v>0.01</v>
      </c>
      <c r="BA28" s="8">
        <v>0.21</v>
      </c>
      <c r="BB28" s="8">
        <v>0.13</v>
      </c>
    </row>
    <row r="29" spans="1:54" x14ac:dyDescent="0.25">
      <c r="A29" s="13"/>
      <c r="C29" s="8">
        <v>0.13</v>
      </c>
      <c r="E29" s="8">
        <v>0.1</v>
      </c>
      <c r="F29" s="8">
        <v>0.24</v>
      </c>
      <c r="G29" s="8">
        <v>0.25</v>
      </c>
      <c r="H29" s="8">
        <v>0.18</v>
      </c>
      <c r="I29" s="8">
        <v>0.42</v>
      </c>
      <c r="J29" s="8">
        <v>0.56999999999999995</v>
      </c>
      <c r="K29" s="8">
        <v>0.21</v>
      </c>
      <c r="L29" s="8">
        <v>0.32</v>
      </c>
      <c r="M29" s="8">
        <v>0.06</v>
      </c>
      <c r="N29" s="8">
        <v>0.46</v>
      </c>
      <c r="O29" s="8">
        <v>0.02</v>
      </c>
      <c r="P29" s="8">
        <v>0.13</v>
      </c>
      <c r="Q29" s="8">
        <v>0.38</v>
      </c>
      <c r="S29" s="8">
        <v>0.33</v>
      </c>
      <c r="U29" s="8">
        <v>0.94</v>
      </c>
      <c r="V29" s="8">
        <v>0.34</v>
      </c>
      <c r="W29" s="8">
        <v>0.04</v>
      </c>
      <c r="X29" s="8">
        <v>0.13</v>
      </c>
      <c r="Y29" s="8">
        <v>0.45</v>
      </c>
      <c r="Z29" s="8">
        <v>0.11</v>
      </c>
      <c r="AA29" s="8">
        <v>0.57999999999999996</v>
      </c>
      <c r="AB29" s="8">
        <v>0.1</v>
      </c>
      <c r="AC29" s="8">
        <v>0.15</v>
      </c>
      <c r="AD29" s="8">
        <v>0.35</v>
      </c>
      <c r="AE29" s="8">
        <v>0.18</v>
      </c>
      <c r="AF29" s="8">
        <v>0.05</v>
      </c>
      <c r="AG29" s="8">
        <v>0.15</v>
      </c>
      <c r="AH29" s="8">
        <v>0.05</v>
      </c>
      <c r="AJ29" s="8">
        <v>0.2</v>
      </c>
      <c r="AK29" s="8">
        <v>0.14000000000000001</v>
      </c>
      <c r="AL29" s="8">
        <v>0.16</v>
      </c>
      <c r="AM29" s="8">
        <v>0.06</v>
      </c>
      <c r="AN29" s="8">
        <v>7.0000000000000007E-2</v>
      </c>
      <c r="AO29" s="8">
        <v>0.41</v>
      </c>
      <c r="AP29" s="8">
        <v>0.12</v>
      </c>
      <c r="AQ29" s="8">
        <v>0.32</v>
      </c>
      <c r="AR29" s="8">
        <v>0.57999999999999996</v>
      </c>
      <c r="AS29" s="8">
        <v>0.26</v>
      </c>
      <c r="AT29" s="8">
        <v>0.25</v>
      </c>
      <c r="AU29" s="8">
        <v>0.27</v>
      </c>
      <c r="AV29" s="8">
        <v>0.26</v>
      </c>
      <c r="AW29" s="8">
        <v>0.21</v>
      </c>
      <c r="AX29" s="8">
        <v>0.28000000000000003</v>
      </c>
      <c r="AY29" s="8">
        <v>0.15</v>
      </c>
      <c r="AZ29" s="8">
        <v>0.04</v>
      </c>
      <c r="BA29" s="8">
        <v>0</v>
      </c>
      <c r="BB29" s="8">
        <v>0.73</v>
      </c>
    </row>
    <row r="30" spans="1:54" x14ac:dyDescent="0.25">
      <c r="A30" s="13"/>
      <c r="V30" s="8">
        <v>0.15</v>
      </c>
      <c r="X30" s="8">
        <v>0.12</v>
      </c>
      <c r="Y30" s="8">
        <v>0.31</v>
      </c>
      <c r="Z30" s="8">
        <v>0.03</v>
      </c>
      <c r="AE30" s="8">
        <v>0.2</v>
      </c>
      <c r="AF30" s="8">
        <v>0.02</v>
      </c>
      <c r="AG30" s="8">
        <v>0.24</v>
      </c>
      <c r="AH30" s="8">
        <v>0</v>
      </c>
      <c r="AJ30" s="8">
        <v>0.09</v>
      </c>
      <c r="AK30" s="8">
        <v>0.23</v>
      </c>
      <c r="AL30" s="8">
        <v>0.14000000000000001</v>
      </c>
      <c r="AM30" s="8">
        <v>0</v>
      </c>
      <c r="AO30" s="8">
        <v>0.42</v>
      </c>
      <c r="AU30" s="8">
        <v>0.41</v>
      </c>
      <c r="AV30" s="8">
        <v>0.22</v>
      </c>
      <c r="AX30" s="8">
        <v>0.22</v>
      </c>
      <c r="AY30" s="8">
        <v>0.24</v>
      </c>
      <c r="AZ30" s="8">
        <v>0.03</v>
      </c>
      <c r="BA30" s="8">
        <v>7.0000000000000007E-2</v>
      </c>
      <c r="BB30" s="8">
        <v>0.43</v>
      </c>
    </row>
    <row r="31" spans="1:54" x14ac:dyDescent="0.25">
      <c r="A31" s="13"/>
      <c r="AA31" s="8">
        <v>0.35</v>
      </c>
      <c r="AD31" s="8">
        <v>0.05</v>
      </c>
      <c r="AI31" s="8">
        <v>0.19</v>
      </c>
      <c r="AN31" s="8">
        <v>0</v>
      </c>
      <c r="AP31" s="8">
        <v>0.32</v>
      </c>
      <c r="AR31" s="8">
        <v>0.36</v>
      </c>
      <c r="AT31" s="8">
        <v>0.09</v>
      </c>
    </row>
    <row r="32" spans="1:54" x14ac:dyDescent="0.25">
      <c r="A32" s="13" t="s">
        <v>220</v>
      </c>
      <c r="B32" s="8">
        <v>0.08</v>
      </c>
      <c r="C32" s="8">
        <v>0.11</v>
      </c>
      <c r="D32" s="8">
        <v>7.0000000000000007E-2</v>
      </c>
      <c r="E32" s="8">
        <v>0.17</v>
      </c>
      <c r="F32" s="8">
        <v>0.04</v>
      </c>
      <c r="G32" s="8">
        <v>0.49</v>
      </c>
      <c r="H32" s="8">
        <v>0.15</v>
      </c>
      <c r="I32" s="8">
        <v>0.21</v>
      </c>
      <c r="J32" s="8">
        <v>0.54</v>
      </c>
      <c r="K32" s="8">
        <v>0.14000000000000001</v>
      </c>
      <c r="L32" s="8">
        <v>0.3</v>
      </c>
      <c r="M32" s="8">
        <v>0.05</v>
      </c>
      <c r="N32" s="8">
        <v>0.19</v>
      </c>
      <c r="O32" s="8">
        <v>0.01</v>
      </c>
      <c r="P32" s="8">
        <v>0.53</v>
      </c>
      <c r="Q32" s="8">
        <v>0.02</v>
      </c>
      <c r="R32" s="8">
        <v>0.17</v>
      </c>
      <c r="S32" s="8">
        <v>0.1</v>
      </c>
      <c r="T32" s="8">
        <v>0.3</v>
      </c>
      <c r="U32" s="8">
        <v>0.14000000000000001</v>
      </c>
      <c r="AB32" s="8">
        <v>0.54</v>
      </c>
      <c r="AD32" s="8">
        <v>0.34</v>
      </c>
      <c r="AI32" s="8">
        <v>0.28000000000000003</v>
      </c>
      <c r="AN32" s="8">
        <v>0.1</v>
      </c>
      <c r="AP32" s="8">
        <v>0.15</v>
      </c>
      <c r="AR32" s="8">
        <v>0.26</v>
      </c>
    </row>
    <row r="33" spans="1:54" x14ac:dyDescent="0.25">
      <c r="A33" s="13"/>
      <c r="B33" s="8">
        <v>0.26</v>
      </c>
      <c r="C33" s="8">
        <v>0.25</v>
      </c>
      <c r="D33" s="8">
        <v>0.06</v>
      </c>
      <c r="E33" s="8">
        <v>0.05</v>
      </c>
      <c r="F33" s="8">
        <v>0.26</v>
      </c>
      <c r="G33" s="8">
        <v>0.17</v>
      </c>
      <c r="I33" s="8">
        <v>0.32</v>
      </c>
      <c r="J33" s="8">
        <v>0.02</v>
      </c>
      <c r="K33" s="8">
        <v>0.12</v>
      </c>
      <c r="L33" s="8">
        <v>0.44</v>
      </c>
      <c r="M33" s="8">
        <v>0.11</v>
      </c>
      <c r="N33" s="8">
        <v>0</v>
      </c>
      <c r="O33" s="8">
        <v>0.05</v>
      </c>
      <c r="P33" s="8">
        <v>0.14000000000000001</v>
      </c>
      <c r="Q33" s="8">
        <v>0.43</v>
      </c>
      <c r="S33" s="8">
        <v>0.4</v>
      </c>
      <c r="U33" s="8">
        <v>0.43</v>
      </c>
      <c r="V33" s="8">
        <v>0.14000000000000001</v>
      </c>
      <c r="X33" s="8">
        <v>0.13</v>
      </c>
      <c r="Y33" s="8">
        <v>0.99</v>
      </c>
      <c r="Z33" s="8">
        <v>0.16</v>
      </c>
      <c r="AA33" s="8">
        <v>0.38</v>
      </c>
      <c r="AB33" s="8">
        <v>0.57999999999999996</v>
      </c>
      <c r="AE33" s="8">
        <v>0</v>
      </c>
      <c r="AF33" s="8">
        <v>0.22</v>
      </c>
      <c r="AG33" s="8">
        <v>0</v>
      </c>
      <c r="AH33" s="8">
        <v>0.12</v>
      </c>
      <c r="AJ33" s="8">
        <v>0</v>
      </c>
      <c r="AK33" s="8">
        <v>0</v>
      </c>
      <c r="AL33" s="8">
        <v>0.04</v>
      </c>
      <c r="AM33" s="8">
        <v>0</v>
      </c>
      <c r="AO33" s="8">
        <v>0.3</v>
      </c>
      <c r="AU33" s="8">
        <v>0.02</v>
      </c>
      <c r="AV33" s="8">
        <v>1.02</v>
      </c>
      <c r="AX33" s="8">
        <v>0.3</v>
      </c>
      <c r="AY33" s="8">
        <v>0</v>
      </c>
      <c r="BA33" s="8">
        <v>7.0000000000000007E-2</v>
      </c>
      <c r="BB33" s="8">
        <v>0.3</v>
      </c>
    </row>
    <row r="34" spans="1:54" x14ac:dyDescent="0.25">
      <c r="A34" s="13"/>
      <c r="B34" s="8">
        <v>0.23</v>
      </c>
      <c r="C34" s="8">
        <v>0.22</v>
      </c>
      <c r="D34" s="8">
        <v>0</v>
      </c>
      <c r="E34" s="8">
        <v>0.14000000000000001</v>
      </c>
      <c r="F34" s="8">
        <v>0.22</v>
      </c>
      <c r="G34" s="8">
        <v>0.23</v>
      </c>
      <c r="I34" s="8">
        <v>0.34</v>
      </c>
      <c r="J34" s="8">
        <v>0.32</v>
      </c>
      <c r="K34" s="8">
        <v>0.17</v>
      </c>
      <c r="L34" s="8">
        <v>0.35</v>
      </c>
      <c r="M34" s="8">
        <v>0.04</v>
      </c>
      <c r="N34" s="8">
        <v>0.03</v>
      </c>
      <c r="O34" s="8">
        <v>0</v>
      </c>
      <c r="P34" s="8">
        <v>0.02</v>
      </c>
      <c r="Q34" s="8">
        <v>0.35</v>
      </c>
      <c r="S34" s="8">
        <v>0.1</v>
      </c>
      <c r="U34" s="8">
        <v>0.17</v>
      </c>
      <c r="V34" s="8">
        <v>0.18</v>
      </c>
      <c r="W34" s="8">
        <v>0.09</v>
      </c>
      <c r="X34" s="8">
        <v>0.43</v>
      </c>
      <c r="Y34" s="8">
        <v>0.1</v>
      </c>
      <c r="Z34" s="8">
        <v>0.11</v>
      </c>
      <c r="AC34" s="8">
        <v>0.39</v>
      </c>
      <c r="AD34" s="8">
        <v>0.35</v>
      </c>
      <c r="AE34" s="8">
        <v>0.17</v>
      </c>
      <c r="AF34" s="8">
        <v>0.08</v>
      </c>
      <c r="AG34" s="8">
        <v>0.03</v>
      </c>
      <c r="AH34" s="8">
        <v>0.14000000000000001</v>
      </c>
      <c r="AJ34" s="8">
        <v>7.0000000000000007E-2</v>
      </c>
      <c r="AK34" s="8">
        <v>0.38</v>
      </c>
      <c r="AL34" s="8">
        <v>0.06</v>
      </c>
      <c r="AM34" s="8">
        <v>0.01</v>
      </c>
      <c r="AN34" s="8">
        <v>0.23</v>
      </c>
      <c r="AO34" s="8">
        <v>0.11</v>
      </c>
      <c r="AP34" s="8">
        <v>0.38</v>
      </c>
      <c r="AQ34" s="8">
        <v>0.3</v>
      </c>
      <c r="AR34" s="8">
        <v>0.33</v>
      </c>
      <c r="AS34" s="8">
        <v>0.31</v>
      </c>
      <c r="AT34" s="8">
        <v>0.35</v>
      </c>
      <c r="AU34" s="8">
        <v>0.2</v>
      </c>
      <c r="AV34" s="8">
        <v>0.21</v>
      </c>
      <c r="AW34" s="8">
        <v>0.14000000000000001</v>
      </c>
      <c r="AX34" s="8">
        <v>0.34</v>
      </c>
      <c r="AY34" s="8">
        <v>0.28000000000000003</v>
      </c>
      <c r="AZ34" s="8">
        <v>0.05</v>
      </c>
      <c r="BA34" s="8">
        <v>0.1</v>
      </c>
      <c r="BB34" s="8">
        <v>0.4</v>
      </c>
    </row>
    <row r="35" spans="1:54" x14ac:dyDescent="0.25">
      <c r="A35" s="13"/>
      <c r="V35" s="8">
        <v>0.28999999999999998</v>
      </c>
      <c r="X35" s="8">
        <v>0.09</v>
      </c>
      <c r="Y35" s="8">
        <v>0</v>
      </c>
      <c r="Z35" s="8">
        <v>0.1</v>
      </c>
      <c r="AA35" s="8">
        <v>0.31</v>
      </c>
      <c r="AE35" s="8">
        <v>0</v>
      </c>
      <c r="AF35" s="8">
        <v>0</v>
      </c>
      <c r="AG35" s="8">
        <v>0</v>
      </c>
      <c r="AH35" s="8">
        <v>0.01</v>
      </c>
      <c r="AJ35" s="8">
        <v>0.05</v>
      </c>
      <c r="AK35" s="8">
        <v>0.23</v>
      </c>
      <c r="AL35" s="8">
        <v>0.04</v>
      </c>
      <c r="AM35" s="8">
        <v>0.01</v>
      </c>
      <c r="AO35" s="8">
        <v>0.11</v>
      </c>
      <c r="AU35" s="8">
        <v>0</v>
      </c>
      <c r="AV35" s="8">
        <v>0.26</v>
      </c>
      <c r="AX35" s="8">
        <v>0.27</v>
      </c>
      <c r="AY35" s="8">
        <v>0.19</v>
      </c>
      <c r="BA35" s="8">
        <v>0.12</v>
      </c>
      <c r="BB35" s="8">
        <v>0.39</v>
      </c>
    </row>
    <row r="36" spans="1:54" x14ac:dyDescent="0.25">
      <c r="A36" s="13"/>
      <c r="AD36" s="8">
        <v>0.05</v>
      </c>
      <c r="AI36" s="8">
        <v>0.16</v>
      </c>
      <c r="AN36" s="8">
        <v>0.02</v>
      </c>
      <c r="AP36" s="8">
        <v>0</v>
      </c>
      <c r="AR36" s="8">
        <v>0.63</v>
      </c>
    </row>
    <row r="37" spans="1:54" x14ac:dyDescent="0.25">
      <c r="A37" s="13" t="s">
        <v>221</v>
      </c>
      <c r="B37" s="8">
        <v>0.28000000000000003</v>
      </c>
      <c r="C37" s="8">
        <v>0.34</v>
      </c>
      <c r="D37" s="8">
        <v>0.09</v>
      </c>
      <c r="E37" s="8">
        <v>0.04</v>
      </c>
      <c r="F37" s="8">
        <v>0.18</v>
      </c>
      <c r="G37" s="8">
        <v>0.09</v>
      </c>
      <c r="H37" s="8">
        <v>0.05</v>
      </c>
      <c r="I37" s="8">
        <v>0.09</v>
      </c>
      <c r="J37" s="8">
        <v>0.01</v>
      </c>
      <c r="K37" s="8">
        <v>0.14000000000000001</v>
      </c>
      <c r="L37" s="8">
        <v>0.05</v>
      </c>
      <c r="M37" s="8">
        <v>0.17</v>
      </c>
      <c r="N37" s="8">
        <v>0.32</v>
      </c>
      <c r="O37" s="8">
        <v>0.01</v>
      </c>
      <c r="P37" s="8">
        <v>0.12</v>
      </c>
      <c r="Q37" s="8">
        <v>0</v>
      </c>
      <c r="R37" s="8">
        <v>0.11</v>
      </c>
      <c r="S37" s="8">
        <v>0.45</v>
      </c>
      <c r="T37" s="8">
        <v>0.04</v>
      </c>
      <c r="U37" s="8">
        <v>0.17</v>
      </c>
      <c r="AA37" s="8">
        <v>0.16</v>
      </c>
      <c r="AB37" s="8">
        <v>0.36</v>
      </c>
      <c r="AD37" s="8">
        <v>0.24</v>
      </c>
      <c r="AI37" s="8">
        <v>0.09</v>
      </c>
      <c r="AN37" s="8">
        <v>0.08</v>
      </c>
      <c r="AP37" s="8">
        <v>0</v>
      </c>
      <c r="AR37" s="8">
        <v>0.21</v>
      </c>
      <c r="AT37" s="8">
        <v>0.03</v>
      </c>
    </row>
    <row r="38" spans="1:54" x14ac:dyDescent="0.25">
      <c r="A38" s="13"/>
      <c r="B38" s="8">
        <v>0.28000000000000003</v>
      </c>
      <c r="C38" s="8">
        <v>0.56000000000000005</v>
      </c>
      <c r="D38" s="8">
        <v>0.14000000000000001</v>
      </c>
      <c r="E38" s="8">
        <v>0</v>
      </c>
      <c r="F38" s="8">
        <v>0.32</v>
      </c>
      <c r="G38" s="8">
        <v>0.22</v>
      </c>
      <c r="I38" s="8">
        <v>0.06</v>
      </c>
      <c r="J38" s="8">
        <v>0.42</v>
      </c>
      <c r="K38" s="8">
        <v>0.09</v>
      </c>
      <c r="L38" s="8">
        <v>0.2</v>
      </c>
      <c r="M38" s="8">
        <v>0.28000000000000003</v>
      </c>
      <c r="N38" s="8">
        <v>0.44</v>
      </c>
      <c r="O38" s="8">
        <v>0.02</v>
      </c>
      <c r="P38" s="8">
        <v>0.12</v>
      </c>
      <c r="Q38" s="8">
        <v>0.16</v>
      </c>
      <c r="S38" s="8">
        <v>0.28000000000000003</v>
      </c>
      <c r="T38" s="8">
        <v>0.05</v>
      </c>
      <c r="U38" s="8">
        <v>0.42</v>
      </c>
      <c r="V38" s="8">
        <v>0.04</v>
      </c>
      <c r="X38" s="8">
        <v>0.64</v>
      </c>
      <c r="Y38" s="8">
        <v>0.15</v>
      </c>
      <c r="Z38" s="8">
        <v>0.11</v>
      </c>
      <c r="AB38" s="8">
        <v>1.1200000000000001</v>
      </c>
      <c r="AE38" s="8">
        <v>0.22</v>
      </c>
      <c r="AF38" s="8">
        <v>0.04</v>
      </c>
      <c r="AG38" s="8">
        <v>0</v>
      </c>
      <c r="AH38" s="8">
        <v>0.14000000000000001</v>
      </c>
      <c r="AJ38" s="8">
        <v>0.03</v>
      </c>
      <c r="AK38" s="8">
        <v>0.45</v>
      </c>
      <c r="AL38" s="8">
        <v>0.08</v>
      </c>
      <c r="AM38" s="8">
        <v>0</v>
      </c>
      <c r="AO38" s="8">
        <v>0.12</v>
      </c>
      <c r="AU38" s="8">
        <v>0.18</v>
      </c>
      <c r="AW38" s="8">
        <v>0</v>
      </c>
      <c r="AX38" s="8">
        <v>7.0000000000000007E-2</v>
      </c>
      <c r="AY38" s="8">
        <v>0.115</v>
      </c>
      <c r="AZ38" s="8">
        <v>0.01</v>
      </c>
      <c r="BA38" s="8">
        <v>0.23</v>
      </c>
      <c r="BB38" s="8">
        <v>0.11</v>
      </c>
    </row>
    <row r="39" spans="1:54" x14ac:dyDescent="0.25">
      <c r="A39" s="13"/>
      <c r="B39" s="8">
        <v>0.16</v>
      </c>
      <c r="C39" s="8">
        <v>0.65</v>
      </c>
      <c r="D39" s="8">
        <v>0.14000000000000001</v>
      </c>
      <c r="E39" s="8">
        <v>0</v>
      </c>
      <c r="F39" s="8">
        <v>0.21</v>
      </c>
      <c r="G39" s="8">
        <v>0.44</v>
      </c>
      <c r="I39" s="8">
        <v>0</v>
      </c>
      <c r="J39" s="8">
        <v>0.21</v>
      </c>
      <c r="K39" s="8">
        <v>0.14000000000000001</v>
      </c>
      <c r="L39" s="8">
        <v>0.2</v>
      </c>
      <c r="M39" s="8">
        <v>0.09</v>
      </c>
      <c r="N39" s="8">
        <v>0.21</v>
      </c>
      <c r="O39" s="8">
        <v>0</v>
      </c>
      <c r="P39" s="8">
        <v>0.13</v>
      </c>
      <c r="Q39" s="8">
        <v>0.52</v>
      </c>
      <c r="S39" s="8">
        <v>0.26</v>
      </c>
      <c r="T39" s="8">
        <v>0.01</v>
      </c>
      <c r="U39" s="8">
        <v>0.03</v>
      </c>
      <c r="V39" s="8">
        <v>0.1</v>
      </c>
      <c r="W39" s="8">
        <v>0.12</v>
      </c>
      <c r="X39" s="8">
        <v>0.52</v>
      </c>
      <c r="Y39" s="8">
        <v>0.15</v>
      </c>
      <c r="Z39" s="8">
        <v>0.23</v>
      </c>
      <c r="AA39" s="8">
        <v>0.56000000000000005</v>
      </c>
      <c r="AC39" s="8">
        <v>0.16</v>
      </c>
      <c r="AD39" s="8">
        <v>0.25</v>
      </c>
      <c r="AE39" s="8">
        <v>0.3</v>
      </c>
      <c r="AF39" s="8">
        <v>0.04</v>
      </c>
      <c r="AG39" s="8">
        <v>0.01</v>
      </c>
      <c r="AH39" s="8">
        <v>0.27</v>
      </c>
      <c r="AJ39" s="8">
        <v>7.0000000000000007E-2</v>
      </c>
      <c r="AK39" s="8">
        <v>0.32</v>
      </c>
      <c r="AL39" s="8">
        <v>0.17</v>
      </c>
      <c r="AN39" s="8">
        <v>0.17</v>
      </c>
      <c r="AO39" s="8">
        <v>0.23</v>
      </c>
      <c r="AP39" s="8">
        <v>0.11</v>
      </c>
      <c r="AQ39" s="8">
        <v>0.56000000000000005</v>
      </c>
      <c r="AR39" s="8">
        <v>0.3</v>
      </c>
      <c r="AS39" s="8">
        <v>0.42</v>
      </c>
      <c r="AT39" s="8">
        <v>0.39</v>
      </c>
      <c r="AU39" s="8">
        <v>0.32</v>
      </c>
      <c r="AV39" s="8">
        <v>0.75</v>
      </c>
      <c r="AW39" s="8">
        <v>0.14000000000000001</v>
      </c>
      <c r="AX39" s="8">
        <v>0.28999999999999998</v>
      </c>
      <c r="AY39" s="8">
        <v>0.3</v>
      </c>
      <c r="AZ39" s="8">
        <v>0.06</v>
      </c>
      <c r="BA39" s="8">
        <v>0.27</v>
      </c>
      <c r="BB39" s="8">
        <v>0.18</v>
      </c>
    </row>
    <row r="40" spans="1:54" x14ac:dyDescent="0.25">
      <c r="A40" s="13"/>
      <c r="V40" s="8">
        <v>0</v>
      </c>
      <c r="X40" s="8">
        <v>0.59</v>
      </c>
      <c r="Y40" s="8">
        <v>0.02</v>
      </c>
      <c r="Z40" s="8">
        <v>0.16</v>
      </c>
      <c r="AE40" s="8">
        <v>7.0000000000000007E-2</v>
      </c>
      <c r="AF40" s="8">
        <v>0</v>
      </c>
      <c r="AG40" s="8">
        <v>0</v>
      </c>
      <c r="AH40" s="8">
        <v>0.2</v>
      </c>
      <c r="AJ40" s="8">
        <v>0.05</v>
      </c>
      <c r="AK40" s="8">
        <v>0.18</v>
      </c>
      <c r="AL40" s="8">
        <v>0.16</v>
      </c>
      <c r="AM40" s="8">
        <v>0</v>
      </c>
      <c r="AO40" s="8">
        <v>0.17</v>
      </c>
      <c r="AU40" s="8">
        <v>0.3</v>
      </c>
      <c r="AW40" s="8">
        <v>0</v>
      </c>
      <c r="AX40" s="8">
        <v>0.21</v>
      </c>
      <c r="AY40" s="8">
        <v>0.08</v>
      </c>
      <c r="AZ40" s="8">
        <v>7.0000000000000007E-2</v>
      </c>
      <c r="BA40" s="8">
        <v>0.47</v>
      </c>
      <c r="BB40" s="8">
        <v>0.3</v>
      </c>
    </row>
    <row r="41" spans="1:54" x14ac:dyDescent="0.25">
      <c r="A41" s="13"/>
      <c r="AA41" s="8">
        <v>0</v>
      </c>
      <c r="AD41" s="8">
        <v>0.19</v>
      </c>
      <c r="AN41" s="8">
        <v>0.28000000000000003</v>
      </c>
      <c r="AP41" s="8">
        <v>0.02</v>
      </c>
      <c r="AR41" s="8">
        <v>0.27</v>
      </c>
      <c r="AT41" s="8">
        <v>0.14000000000000001</v>
      </c>
    </row>
    <row r="42" spans="1:54" x14ac:dyDescent="0.25">
      <c r="A42" s="13" t="s">
        <v>222</v>
      </c>
      <c r="B42" s="8">
        <v>0.41</v>
      </c>
      <c r="C42" s="8">
        <v>0.36</v>
      </c>
      <c r="D42" s="8">
        <v>0.23</v>
      </c>
      <c r="E42" s="8">
        <v>0.03</v>
      </c>
      <c r="F42" s="8">
        <v>0.12</v>
      </c>
      <c r="G42" s="8">
        <v>0.1</v>
      </c>
      <c r="H42" s="8">
        <v>0.44</v>
      </c>
      <c r="I42" s="8">
        <v>0.1</v>
      </c>
      <c r="J42" s="8">
        <v>0.27</v>
      </c>
      <c r="K42" s="8">
        <v>0.21</v>
      </c>
      <c r="L42" s="8">
        <v>0.38</v>
      </c>
      <c r="M42" s="8">
        <v>0.12</v>
      </c>
      <c r="N42" s="8">
        <v>0.19</v>
      </c>
      <c r="O42" s="8">
        <v>7.0000000000000007E-2</v>
      </c>
      <c r="P42" s="8">
        <v>0.08</v>
      </c>
      <c r="Q42" s="8">
        <v>0.1</v>
      </c>
      <c r="R42" s="8">
        <v>0.11</v>
      </c>
      <c r="S42" s="8">
        <v>0</v>
      </c>
      <c r="T42" s="8">
        <v>0</v>
      </c>
      <c r="U42" s="8">
        <v>0.5</v>
      </c>
      <c r="AA42" s="8">
        <v>0.21</v>
      </c>
      <c r="AB42" s="8">
        <v>0.12</v>
      </c>
      <c r="AD42" s="8">
        <v>0.42</v>
      </c>
      <c r="AN42" s="8">
        <v>0</v>
      </c>
      <c r="AP42" s="8">
        <v>0.15</v>
      </c>
      <c r="AR42" s="8">
        <v>0.38</v>
      </c>
      <c r="AT42" s="8">
        <v>0.18</v>
      </c>
    </row>
    <row r="43" spans="1:54" x14ac:dyDescent="0.25">
      <c r="A43" s="13"/>
      <c r="C43" s="8">
        <v>0.19</v>
      </c>
      <c r="D43" s="8">
        <v>0</v>
      </c>
      <c r="E43" s="8">
        <v>0.02</v>
      </c>
      <c r="F43" s="8">
        <v>0.12</v>
      </c>
      <c r="G43" s="8">
        <v>0.4</v>
      </c>
      <c r="I43" s="8">
        <v>0.08</v>
      </c>
      <c r="J43" s="8">
        <v>0.48</v>
      </c>
      <c r="K43" s="8">
        <v>0.17</v>
      </c>
      <c r="L43" s="8">
        <v>0.28999999999999998</v>
      </c>
      <c r="M43" s="8">
        <v>0.12</v>
      </c>
      <c r="N43" s="8">
        <v>0.17</v>
      </c>
      <c r="O43" s="8">
        <v>0.06</v>
      </c>
      <c r="P43" s="8">
        <v>7.0000000000000007E-2</v>
      </c>
      <c r="Q43" s="8">
        <v>0.77</v>
      </c>
      <c r="S43" s="8">
        <v>0.98</v>
      </c>
      <c r="T43" s="8">
        <v>0.11</v>
      </c>
      <c r="U43" s="8">
        <v>0.65</v>
      </c>
      <c r="V43" s="8">
        <v>0.08</v>
      </c>
      <c r="X43" s="8">
        <v>0.31</v>
      </c>
      <c r="Y43" s="8">
        <v>0</v>
      </c>
      <c r="Z43" s="8">
        <v>0</v>
      </c>
      <c r="AB43" s="8">
        <v>0.09</v>
      </c>
      <c r="AE43" s="8">
        <v>0.15</v>
      </c>
      <c r="AF43" s="8">
        <v>7.0000000000000007E-2</v>
      </c>
      <c r="AG43" s="8">
        <v>0</v>
      </c>
      <c r="AH43" s="8">
        <v>0.01</v>
      </c>
      <c r="AJ43" s="8">
        <v>0.06</v>
      </c>
      <c r="AK43" s="8">
        <v>0.09</v>
      </c>
      <c r="AL43" s="8">
        <v>0.03</v>
      </c>
      <c r="AM43" s="8">
        <v>0</v>
      </c>
      <c r="AO43" s="8">
        <v>0.23</v>
      </c>
      <c r="AU43" s="8">
        <v>0</v>
      </c>
      <c r="AV43" s="8">
        <v>0.17</v>
      </c>
      <c r="AW43" s="8">
        <v>0</v>
      </c>
      <c r="AX43" s="8">
        <v>0.11</v>
      </c>
      <c r="AY43" s="8">
        <v>0</v>
      </c>
      <c r="AZ43" s="8">
        <v>0</v>
      </c>
      <c r="BA43" s="8">
        <v>0.37</v>
      </c>
      <c r="BB43" s="8">
        <v>0.33</v>
      </c>
    </row>
    <row r="44" spans="1:54" x14ac:dyDescent="0.25">
      <c r="A44" s="13"/>
      <c r="C44" s="8">
        <v>0.36</v>
      </c>
      <c r="D44" s="8">
        <v>0.01</v>
      </c>
      <c r="E44" s="8">
        <v>0</v>
      </c>
      <c r="F44" s="8">
        <v>0.05</v>
      </c>
      <c r="G44" s="8">
        <v>0.4</v>
      </c>
      <c r="I44" s="8">
        <v>0.01</v>
      </c>
      <c r="J44" s="8">
        <v>0.25</v>
      </c>
      <c r="K44" s="8">
        <v>7.0000000000000007E-2</v>
      </c>
      <c r="L44" s="8">
        <v>0.28000000000000003</v>
      </c>
      <c r="M44" s="8">
        <v>0.09</v>
      </c>
      <c r="N44" s="8">
        <v>0.15</v>
      </c>
      <c r="P44" s="8">
        <v>7.0000000000000007E-2</v>
      </c>
      <c r="Q44" s="8">
        <v>0.45</v>
      </c>
      <c r="S44" s="8">
        <v>0.35</v>
      </c>
      <c r="T44" s="8">
        <v>0.09</v>
      </c>
      <c r="U44" s="8">
        <v>1.04</v>
      </c>
      <c r="V44" s="8">
        <v>0.09</v>
      </c>
      <c r="W44" s="8">
        <v>0.2</v>
      </c>
      <c r="X44" s="8">
        <v>0.4</v>
      </c>
      <c r="Y44" s="8">
        <v>0.19</v>
      </c>
      <c r="Z44" s="8">
        <v>0.16</v>
      </c>
      <c r="AA44" s="8">
        <v>0.48</v>
      </c>
      <c r="AB44" s="8">
        <v>0.06</v>
      </c>
      <c r="AC44" s="8">
        <v>0.1</v>
      </c>
      <c r="AD44" s="8">
        <v>0.67</v>
      </c>
      <c r="AE44" s="8">
        <v>0.11</v>
      </c>
      <c r="AF44" s="8">
        <v>0.1</v>
      </c>
      <c r="AG44" s="8">
        <v>0.04</v>
      </c>
      <c r="AH44" s="8">
        <v>0.11</v>
      </c>
      <c r="AI44" s="8">
        <v>0.5</v>
      </c>
      <c r="AJ44" s="8">
        <v>0.09</v>
      </c>
      <c r="AK44" s="8">
        <v>0.15</v>
      </c>
      <c r="AL44" s="8">
        <v>0</v>
      </c>
      <c r="AM44" s="8">
        <v>0.01</v>
      </c>
      <c r="AN44" s="8">
        <v>0.08</v>
      </c>
      <c r="AO44" s="8">
        <v>0.44</v>
      </c>
      <c r="AP44" s="8">
        <v>0.19</v>
      </c>
      <c r="AQ44" s="8">
        <v>0.21</v>
      </c>
      <c r="AR44" s="8">
        <v>0.28000000000000003</v>
      </c>
      <c r="AS44" s="8">
        <v>0.28999999999999998</v>
      </c>
      <c r="AT44" s="8">
        <v>0.17</v>
      </c>
      <c r="AU44" s="8">
        <v>0.7</v>
      </c>
      <c r="AV44" s="8">
        <v>0.24</v>
      </c>
      <c r="AW44" s="8">
        <v>0.04</v>
      </c>
      <c r="AX44" s="8">
        <v>0.17</v>
      </c>
      <c r="AZ44" s="8">
        <v>0.04</v>
      </c>
      <c r="BA44" s="8">
        <v>0.38</v>
      </c>
      <c r="BB44" s="8">
        <v>0.38</v>
      </c>
    </row>
    <row r="45" spans="1:54" x14ac:dyDescent="0.25">
      <c r="A45" s="13"/>
      <c r="V45" s="8">
        <v>0.12</v>
      </c>
      <c r="X45" s="8">
        <v>0</v>
      </c>
      <c r="Y45" s="8">
        <v>0.23</v>
      </c>
      <c r="Z45" s="8">
        <v>0.18</v>
      </c>
      <c r="AE45" s="8">
        <v>0.16</v>
      </c>
      <c r="AF45" s="8">
        <v>0.03</v>
      </c>
      <c r="AG45" s="8">
        <v>0</v>
      </c>
      <c r="AH45" s="8">
        <v>0.02</v>
      </c>
      <c r="AJ45" s="8">
        <v>0.03</v>
      </c>
      <c r="AK45" s="8">
        <v>0.05</v>
      </c>
      <c r="AL45" s="8">
        <v>0</v>
      </c>
      <c r="AM45" s="8">
        <v>0</v>
      </c>
      <c r="AO45" s="8">
        <v>0.26</v>
      </c>
      <c r="AU45" s="8">
        <v>0.54</v>
      </c>
      <c r="AV45" s="8">
        <v>0.02</v>
      </c>
      <c r="AW45" s="8">
        <v>0.15</v>
      </c>
      <c r="AX45" s="8">
        <v>0.19</v>
      </c>
      <c r="AY45" s="8">
        <v>0.23</v>
      </c>
      <c r="AZ45" s="8">
        <v>0</v>
      </c>
      <c r="BA45" s="8">
        <v>0.33</v>
      </c>
      <c r="BB45" s="8">
        <v>0.39</v>
      </c>
    </row>
    <row r="46" spans="1:54" x14ac:dyDescent="0.25">
      <c r="A46" s="13"/>
      <c r="AA46" s="8">
        <v>0.38</v>
      </c>
      <c r="AD46" s="8">
        <v>0.42</v>
      </c>
      <c r="AN46" s="8">
        <v>0.01</v>
      </c>
      <c r="AP46" s="8">
        <v>7.0000000000000007E-2</v>
      </c>
      <c r="AR46" s="8">
        <v>0.19</v>
      </c>
      <c r="AT46" s="8">
        <v>0.25</v>
      </c>
    </row>
    <row r="47" spans="1:54" x14ac:dyDescent="0.25">
      <c r="A47" s="13" t="s">
        <v>223</v>
      </c>
      <c r="B47" s="8">
        <v>0.16</v>
      </c>
      <c r="C47" s="8">
        <v>0.04</v>
      </c>
      <c r="D47" s="8">
        <v>0.44</v>
      </c>
      <c r="E47" s="8">
        <v>0.11</v>
      </c>
      <c r="F47" s="8">
        <v>0.25</v>
      </c>
      <c r="G47" s="8">
        <v>0.16</v>
      </c>
      <c r="H47" s="8">
        <v>0.06</v>
      </c>
      <c r="I47" s="8">
        <v>0.33</v>
      </c>
      <c r="J47" s="8">
        <v>0.35</v>
      </c>
      <c r="K47" s="8">
        <v>0.26</v>
      </c>
      <c r="L47" s="8">
        <v>0.41</v>
      </c>
      <c r="M47" s="8">
        <v>0.1</v>
      </c>
      <c r="N47" s="8">
        <v>0.04</v>
      </c>
      <c r="O47" s="8">
        <v>0.13</v>
      </c>
      <c r="P47" s="8">
        <v>0.1</v>
      </c>
      <c r="Q47" s="8">
        <v>0.51</v>
      </c>
      <c r="R47" s="8">
        <v>0.11</v>
      </c>
      <c r="S47" s="8">
        <v>0.02</v>
      </c>
      <c r="T47" s="8">
        <v>0.18</v>
      </c>
      <c r="U47" s="8">
        <v>0.41</v>
      </c>
      <c r="AA47" s="8">
        <v>0.57999999999999996</v>
      </c>
      <c r="AB47" s="8">
        <v>0</v>
      </c>
      <c r="AD47" s="8">
        <v>0.14000000000000001</v>
      </c>
      <c r="AI47" s="8">
        <v>0.05</v>
      </c>
      <c r="AN47" s="8">
        <v>0</v>
      </c>
      <c r="AP47" s="8">
        <v>0.12</v>
      </c>
      <c r="AR47" s="8">
        <v>0</v>
      </c>
      <c r="AT47" s="8">
        <v>0.23</v>
      </c>
    </row>
    <row r="48" spans="1:54" x14ac:dyDescent="0.25">
      <c r="A48" s="13"/>
      <c r="B48" s="8">
        <v>0.4</v>
      </c>
      <c r="C48" s="8">
        <v>0.27</v>
      </c>
      <c r="D48" s="8">
        <v>0.45</v>
      </c>
      <c r="E48" s="8">
        <v>0.15</v>
      </c>
      <c r="F48" s="8">
        <v>0.43</v>
      </c>
      <c r="G48" s="8">
        <v>0.37</v>
      </c>
      <c r="I48" s="8">
        <v>0.39</v>
      </c>
      <c r="J48" s="8">
        <v>0.6</v>
      </c>
      <c r="K48" s="8">
        <v>0.22</v>
      </c>
      <c r="L48" s="8">
        <v>0.31</v>
      </c>
      <c r="M48" s="8">
        <v>0.13</v>
      </c>
      <c r="N48" s="8">
        <v>0.31</v>
      </c>
      <c r="P48" s="8">
        <v>0.16</v>
      </c>
      <c r="Q48" s="8">
        <v>0.56000000000000005</v>
      </c>
      <c r="S48" s="8">
        <v>0.23</v>
      </c>
      <c r="T48" s="8">
        <v>0.24</v>
      </c>
      <c r="U48" s="8">
        <v>0.55000000000000004</v>
      </c>
      <c r="V48" s="8">
        <v>0.33</v>
      </c>
      <c r="X48" s="8">
        <v>0</v>
      </c>
      <c r="Y48" s="8">
        <v>0.56000000000000005</v>
      </c>
      <c r="Z48" s="8">
        <v>0.18</v>
      </c>
      <c r="AB48" s="8">
        <v>0.18</v>
      </c>
      <c r="AE48" s="8">
        <v>0.11</v>
      </c>
      <c r="AF48" s="8">
        <v>0</v>
      </c>
      <c r="AG48" s="8">
        <v>0.16</v>
      </c>
      <c r="AH48" s="8">
        <v>0.28000000000000003</v>
      </c>
      <c r="AJ48" s="8">
        <v>0.25</v>
      </c>
      <c r="AK48" s="8">
        <v>0.52</v>
      </c>
      <c r="AL48" s="8">
        <v>0.3</v>
      </c>
      <c r="AM48" s="8">
        <v>0.03</v>
      </c>
      <c r="AO48" s="8">
        <v>0.74</v>
      </c>
      <c r="AU48" s="8">
        <v>0.13</v>
      </c>
      <c r="AV48" s="8">
        <v>0.77</v>
      </c>
      <c r="AW48" s="8">
        <v>0.16</v>
      </c>
      <c r="AX48" s="8">
        <v>0.27</v>
      </c>
      <c r="AY48" s="8">
        <v>0.27</v>
      </c>
      <c r="AZ48" s="8">
        <v>0.01</v>
      </c>
      <c r="BA48" s="8">
        <v>0.16</v>
      </c>
      <c r="BB48" s="8">
        <v>0.2</v>
      </c>
    </row>
    <row r="49" spans="1:54" x14ac:dyDescent="0.25">
      <c r="A49" s="13"/>
      <c r="B49" s="8">
        <v>0.23</v>
      </c>
      <c r="C49" s="8">
        <v>0.22</v>
      </c>
      <c r="D49" s="8">
        <v>0.35</v>
      </c>
      <c r="E49" s="8">
        <v>0.13</v>
      </c>
      <c r="F49" s="8">
        <v>0.12</v>
      </c>
      <c r="G49" s="8">
        <v>0.39</v>
      </c>
      <c r="I49" s="8">
        <v>0.13</v>
      </c>
      <c r="J49" s="8">
        <v>0.19</v>
      </c>
      <c r="K49" s="8">
        <v>0.12</v>
      </c>
      <c r="L49" s="8">
        <v>0.3</v>
      </c>
      <c r="M49" s="8">
        <v>0.08</v>
      </c>
      <c r="N49" s="8">
        <v>7.0000000000000007E-2</v>
      </c>
      <c r="P49" s="8">
        <v>0.02</v>
      </c>
      <c r="Q49" s="8">
        <v>0.4</v>
      </c>
      <c r="S49" s="8">
        <v>0.26</v>
      </c>
      <c r="T49" s="8">
        <v>0</v>
      </c>
      <c r="U49" s="8">
        <v>0.13</v>
      </c>
      <c r="V49" s="8">
        <v>0.11</v>
      </c>
      <c r="W49" s="8">
        <v>0.21</v>
      </c>
      <c r="X49" s="8">
        <v>0.38</v>
      </c>
      <c r="Y49" s="8">
        <v>0.69</v>
      </c>
      <c r="Z49" s="8">
        <v>7.0000000000000007E-2</v>
      </c>
      <c r="AA49" s="8">
        <v>0.64</v>
      </c>
      <c r="AB49" s="8">
        <v>0.4</v>
      </c>
      <c r="AC49" s="8">
        <v>0.1</v>
      </c>
      <c r="AD49" s="8">
        <v>0.24</v>
      </c>
      <c r="AE49" s="8">
        <v>0.26</v>
      </c>
      <c r="AF49" s="8">
        <v>0.16</v>
      </c>
      <c r="AG49" s="8">
        <v>0.13</v>
      </c>
      <c r="AH49" s="8">
        <v>0.39</v>
      </c>
      <c r="AJ49" s="8">
        <v>0.21</v>
      </c>
      <c r="AK49" s="8">
        <v>0.4</v>
      </c>
      <c r="AL49" s="8">
        <v>0.7</v>
      </c>
      <c r="AM49" s="8">
        <v>0.09</v>
      </c>
      <c r="AN49" s="8">
        <v>0.03</v>
      </c>
      <c r="AO49" s="8">
        <v>0.56999999999999995</v>
      </c>
      <c r="AP49" s="8">
        <v>0.57999999999999996</v>
      </c>
      <c r="AQ49" s="8">
        <v>0.16</v>
      </c>
      <c r="AR49" s="8">
        <v>0.11</v>
      </c>
      <c r="AS49" s="8">
        <v>0.3</v>
      </c>
      <c r="AT49" s="8">
        <v>0.02</v>
      </c>
      <c r="AU49" s="8">
        <v>0.14000000000000001</v>
      </c>
      <c r="AV49" s="8">
        <v>0.35</v>
      </c>
      <c r="AX49" s="8">
        <v>0.43</v>
      </c>
      <c r="AY49" s="8">
        <v>0.31</v>
      </c>
      <c r="AZ49" s="8">
        <v>0.1</v>
      </c>
      <c r="BA49" s="8">
        <v>0.18</v>
      </c>
      <c r="BB49" s="8">
        <v>0.56000000000000005</v>
      </c>
    </row>
    <row r="50" spans="1:54" x14ac:dyDescent="0.25">
      <c r="A50" s="13"/>
      <c r="V50" s="8">
        <v>0.67</v>
      </c>
      <c r="X50" s="8">
        <v>0.56999999999999995</v>
      </c>
      <c r="Y50" s="8">
        <v>0.62</v>
      </c>
      <c r="Z50" s="8">
        <v>0.04</v>
      </c>
      <c r="AE50" s="8">
        <v>0.34</v>
      </c>
      <c r="AF50" s="8">
        <v>0</v>
      </c>
      <c r="AG50" s="8">
        <v>0</v>
      </c>
      <c r="AH50" s="8">
        <v>0.45</v>
      </c>
      <c r="AJ50" s="8">
        <v>0.27</v>
      </c>
      <c r="AK50" s="8">
        <v>0.33</v>
      </c>
      <c r="AL50" s="8">
        <v>0.21</v>
      </c>
      <c r="AM50" s="8">
        <v>0.05</v>
      </c>
      <c r="AO50" s="8">
        <v>0.04</v>
      </c>
      <c r="AU50" s="8">
        <v>0.14000000000000001</v>
      </c>
      <c r="AV50" s="8">
        <v>0.18</v>
      </c>
      <c r="AW50" s="8">
        <v>0.02</v>
      </c>
      <c r="AX50" s="8">
        <v>0.03</v>
      </c>
      <c r="AY50" s="8">
        <v>0.14000000000000001</v>
      </c>
      <c r="AZ50" s="8">
        <v>0</v>
      </c>
      <c r="BA50" s="8">
        <v>0</v>
      </c>
      <c r="BB50" s="8">
        <v>0.09</v>
      </c>
    </row>
    <row r="51" spans="1:54" x14ac:dyDescent="0.25">
      <c r="A51" s="13"/>
      <c r="AA51" s="8">
        <v>0.35</v>
      </c>
      <c r="AD51" s="8">
        <v>0.21</v>
      </c>
      <c r="AI51" s="8">
        <v>0</v>
      </c>
      <c r="AN51" s="8">
        <v>0.04</v>
      </c>
      <c r="AP51" s="8">
        <v>0.18</v>
      </c>
      <c r="AR51" s="8">
        <v>0.28999999999999998</v>
      </c>
      <c r="AT51" s="8">
        <v>7.0000000000000007E-2</v>
      </c>
    </row>
    <row r="52" spans="1:54" x14ac:dyDescent="0.25">
      <c r="A52" s="13" t="s">
        <v>224</v>
      </c>
      <c r="B52" s="8">
        <v>0.18</v>
      </c>
      <c r="C52" s="8">
        <v>0.09</v>
      </c>
      <c r="D52" s="8">
        <v>0</v>
      </c>
      <c r="E52" s="8">
        <v>0.01</v>
      </c>
      <c r="F52" s="8">
        <v>0.04</v>
      </c>
      <c r="G52" s="8">
        <v>0.44</v>
      </c>
      <c r="H52" s="8">
        <v>0</v>
      </c>
      <c r="I52" s="8">
        <v>0.13</v>
      </c>
      <c r="J52" s="8">
        <v>0.02</v>
      </c>
      <c r="K52" s="8">
        <v>0.09</v>
      </c>
      <c r="L52" s="8">
        <v>0.73</v>
      </c>
      <c r="M52" s="8">
        <v>0.12</v>
      </c>
      <c r="N52" s="8">
        <v>0.23</v>
      </c>
      <c r="O52" s="8">
        <v>0.05</v>
      </c>
      <c r="P52" s="8">
        <v>0.12</v>
      </c>
      <c r="Q52" s="8">
        <v>0.32</v>
      </c>
      <c r="R52" s="8">
        <v>0.06</v>
      </c>
      <c r="S52" s="8">
        <v>0.78</v>
      </c>
      <c r="T52" s="8">
        <v>0.08</v>
      </c>
      <c r="U52" s="8">
        <v>0.31</v>
      </c>
      <c r="AA52" s="8">
        <v>0.37</v>
      </c>
      <c r="AB52" s="8">
        <v>0.09</v>
      </c>
      <c r="AD52" s="8">
        <v>0.17</v>
      </c>
      <c r="AN52" s="8">
        <v>0.06</v>
      </c>
      <c r="AP52" s="8">
        <v>0</v>
      </c>
      <c r="AR52" s="8">
        <v>0.1</v>
      </c>
      <c r="AT52" s="8">
        <v>0.42</v>
      </c>
    </row>
    <row r="53" spans="1:54" x14ac:dyDescent="0.25">
      <c r="A53" s="13"/>
      <c r="B53" s="8">
        <v>0.25</v>
      </c>
      <c r="C53" s="8">
        <v>0.24</v>
      </c>
      <c r="D53" s="8">
        <v>0.39</v>
      </c>
      <c r="E53" s="8">
        <v>0</v>
      </c>
      <c r="F53" s="8">
        <v>0.05</v>
      </c>
      <c r="G53" s="8">
        <v>0.19</v>
      </c>
      <c r="I53" s="8">
        <v>0.09</v>
      </c>
      <c r="J53" s="8">
        <v>0.25</v>
      </c>
      <c r="K53" s="8">
        <v>0.23</v>
      </c>
      <c r="L53" s="8">
        <v>0.8</v>
      </c>
      <c r="M53" s="8">
        <v>0.14000000000000001</v>
      </c>
      <c r="N53" s="8">
        <v>0.25</v>
      </c>
      <c r="P53" s="8">
        <v>0.34</v>
      </c>
      <c r="Q53" s="8">
        <v>0.22</v>
      </c>
      <c r="S53" s="8">
        <v>0.17</v>
      </c>
      <c r="T53" s="8">
        <v>0.22</v>
      </c>
      <c r="U53" s="8">
        <v>0.85</v>
      </c>
      <c r="V53" s="8">
        <v>0.19</v>
      </c>
      <c r="X53" s="8">
        <v>0.89</v>
      </c>
      <c r="Y53" s="8">
        <v>0.12</v>
      </c>
      <c r="AB53" s="8">
        <v>0.17</v>
      </c>
      <c r="AE53" s="8">
        <v>0.1</v>
      </c>
      <c r="AF53" s="8">
        <v>0.08</v>
      </c>
      <c r="AG53" s="8">
        <v>0.02</v>
      </c>
      <c r="AH53" s="8">
        <v>0.05</v>
      </c>
      <c r="AJ53" s="8">
        <v>0</v>
      </c>
      <c r="AK53" s="8">
        <v>0.27</v>
      </c>
      <c r="AL53" s="8">
        <v>0.2</v>
      </c>
      <c r="AM53" s="8">
        <v>0.04</v>
      </c>
      <c r="AO53" s="8">
        <v>7.0000000000000007E-2</v>
      </c>
      <c r="AU53" s="8">
        <v>0.42</v>
      </c>
      <c r="AV53" s="8">
        <v>0</v>
      </c>
      <c r="AW53" s="8">
        <v>0.14000000000000001</v>
      </c>
      <c r="AX53" s="8">
        <v>0.75</v>
      </c>
      <c r="AY53" s="8">
        <v>0.13</v>
      </c>
      <c r="AZ53" s="8">
        <v>0</v>
      </c>
      <c r="BB53" s="8">
        <v>0.08</v>
      </c>
    </row>
    <row r="54" spans="1:54" x14ac:dyDescent="0.25">
      <c r="A54" s="13"/>
      <c r="B54" s="8">
        <v>0.34</v>
      </c>
      <c r="C54" s="8">
        <v>0.05</v>
      </c>
      <c r="D54" s="8">
        <v>0</v>
      </c>
      <c r="E54" s="8">
        <v>0.08</v>
      </c>
      <c r="F54" s="8">
        <v>0.04</v>
      </c>
      <c r="G54" s="8">
        <v>0.35</v>
      </c>
      <c r="I54" s="8">
        <v>0.05</v>
      </c>
      <c r="J54" s="8">
        <v>0.56000000000000005</v>
      </c>
      <c r="K54" s="8">
        <v>0.23</v>
      </c>
      <c r="L54" s="8">
        <v>0.56999999999999995</v>
      </c>
      <c r="M54" s="8">
        <v>0.13</v>
      </c>
      <c r="N54" s="8">
        <v>0</v>
      </c>
      <c r="P54" s="8">
        <v>0.16</v>
      </c>
      <c r="Q54" s="8">
        <v>0.09</v>
      </c>
      <c r="S54" s="8">
        <v>0.85</v>
      </c>
      <c r="T54" s="8">
        <v>0.04</v>
      </c>
      <c r="U54" s="8">
        <v>0.75</v>
      </c>
      <c r="V54" s="8">
        <v>0.31</v>
      </c>
      <c r="W54" s="8">
        <v>0.21</v>
      </c>
      <c r="X54" s="8">
        <v>0.62</v>
      </c>
      <c r="Y54" s="8">
        <v>0.12</v>
      </c>
      <c r="Z54" s="8">
        <v>0.46</v>
      </c>
      <c r="AA54" s="8">
        <v>0.52</v>
      </c>
      <c r="AB54" s="8">
        <v>0.11</v>
      </c>
      <c r="AC54" s="8">
        <v>0.04</v>
      </c>
      <c r="AD54" s="8">
        <v>0.4</v>
      </c>
      <c r="AE54" s="8">
        <v>0.01</v>
      </c>
      <c r="AF54" s="8">
        <v>0.13</v>
      </c>
      <c r="AG54" s="8">
        <v>0.03</v>
      </c>
      <c r="AH54" s="8">
        <v>0.45</v>
      </c>
      <c r="AI54" s="8">
        <v>0.05</v>
      </c>
      <c r="AJ54" s="8">
        <v>0.36</v>
      </c>
      <c r="AK54" s="8">
        <v>0.23</v>
      </c>
      <c r="AL54" s="8">
        <v>0.18</v>
      </c>
      <c r="AM54" s="8">
        <v>0.11</v>
      </c>
      <c r="AN54" s="8">
        <v>0.02</v>
      </c>
      <c r="AO54" s="8">
        <v>0.13</v>
      </c>
      <c r="AP54" s="8">
        <v>0.11</v>
      </c>
      <c r="AQ54" s="8">
        <v>0.22</v>
      </c>
      <c r="AR54" s="8">
        <v>0.17</v>
      </c>
      <c r="AS54" s="8">
        <v>0.28999999999999998</v>
      </c>
      <c r="AT54" s="8">
        <v>0.16</v>
      </c>
      <c r="AU54" s="8">
        <v>0.24</v>
      </c>
      <c r="AV54" s="8">
        <v>0.52</v>
      </c>
      <c r="AW54" s="8">
        <v>0</v>
      </c>
      <c r="AY54" s="8">
        <v>0.23</v>
      </c>
      <c r="AZ54" s="8">
        <v>0.01</v>
      </c>
      <c r="BA54" s="8">
        <v>0.54</v>
      </c>
      <c r="BB54" s="8">
        <v>0.28000000000000003</v>
      </c>
    </row>
    <row r="55" spans="1:54" x14ac:dyDescent="0.25">
      <c r="A55" s="13"/>
      <c r="V55" s="8">
        <v>0.23</v>
      </c>
      <c r="X55" s="8">
        <v>0.28000000000000003</v>
      </c>
      <c r="Y55" s="8">
        <v>0</v>
      </c>
      <c r="AE55" s="8">
        <v>0</v>
      </c>
      <c r="AF55" s="8">
        <v>7.0000000000000007E-2</v>
      </c>
      <c r="AG55" s="8">
        <v>0.02</v>
      </c>
      <c r="AH55" s="8">
        <v>0.7</v>
      </c>
      <c r="AJ55" s="8">
        <v>0.14000000000000001</v>
      </c>
      <c r="AK55" s="8">
        <v>0.28999999999999998</v>
      </c>
      <c r="AL55" s="8">
        <v>7.0000000000000007E-2</v>
      </c>
      <c r="AM55" s="8">
        <v>0.05</v>
      </c>
      <c r="AO55" s="8">
        <v>0.11</v>
      </c>
      <c r="AU55" s="8">
        <v>7.0000000000000007E-2</v>
      </c>
      <c r="AV55" s="8">
        <v>0.63</v>
      </c>
      <c r="AW55" s="8">
        <v>0</v>
      </c>
      <c r="AX55" s="8">
        <v>0.37</v>
      </c>
      <c r="AY55" s="8">
        <v>0.27</v>
      </c>
      <c r="AZ55" s="8">
        <v>0</v>
      </c>
      <c r="BB55" s="8">
        <v>0.09</v>
      </c>
    </row>
    <row r="56" spans="1:54" x14ac:dyDescent="0.25">
      <c r="A56" s="13"/>
      <c r="AA56" s="8">
        <v>0.56000000000000005</v>
      </c>
      <c r="AD56" s="8">
        <v>0.13</v>
      </c>
      <c r="AN56" s="8">
        <v>7.0000000000000007E-2</v>
      </c>
      <c r="AP56" s="8">
        <v>0.11</v>
      </c>
      <c r="AR56" s="8">
        <v>0.3</v>
      </c>
      <c r="AT56" s="8">
        <v>0.22</v>
      </c>
    </row>
    <row r="57" spans="1:54" x14ac:dyDescent="0.25">
      <c r="A57" s="13" t="s">
        <v>225</v>
      </c>
      <c r="B57" s="8">
        <v>0.39</v>
      </c>
      <c r="C57" s="8">
        <v>0.38</v>
      </c>
      <c r="D57" s="8">
        <v>0.44</v>
      </c>
      <c r="E57" s="8">
        <v>0.28999999999999998</v>
      </c>
      <c r="F57" s="8">
        <v>0.12</v>
      </c>
      <c r="G57" s="8">
        <v>0.23</v>
      </c>
      <c r="H57" s="8">
        <v>7.0000000000000007E-2</v>
      </c>
      <c r="I57" s="8">
        <v>0.14000000000000001</v>
      </c>
      <c r="J57" s="8">
        <v>0.43</v>
      </c>
      <c r="K57" s="8">
        <v>0.2</v>
      </c>
      <c r="L57" s="8">
        <v>0.31</v>
      </c>
      <c r="M57" s="8">
        <v>0.11</v>
      </c>
      <c r="N57" s="8">
        <v>0.15</v>
      </c>
      <c r="O57" s="8">
        <v>0.02</v>
      </c>
      <c r="P57" s="8">
        <v>0.16</v>
      </c>
      <c r="Q57" s="8">
        <v>0.22</v>
      </c>
      <c r="R57" s="8">
        <v>0.03</v>
      </c>
      <c r="S57" s="8">
        <v>0.12</v>
      </c>
      <c r="T57" s="8">
        <v>0.15</v>
      </c>
      <c r="U57" s="8">
        <v>0.79</v>
      </c>
      <c r="AA57" s="8">
        <v>0.54</v>
      </c>
      <c r="AB57" s="8">
        <v>0</v>
      </c>
      <c r="AD57" s="8">
        <v>0.28000000000000003</v>
      </c>
      <c r="AN57" s="8">
        <v>0.16</v>
      </c>
      <c r="AP57" s="8">
        <v>0.03</v>
      </c>
      <c r="AR57" s="8">
        <v>0.13</v>
      </c>
      <c r="AT57" s="8">
        <v>0.64</v>
      </c>
    </row>
    <row r="58" spans="1:54" x14ac:dyDescent="0.25">
      <c r="A58" s="13"/>
      <c r="B58" s="8">
        <v>0.44</v>
      </c>
      <c r="C58" s="8">
        <v>0.08</v>
      </c>
      <c r="D58" s="8">
        <v>0.1</v>
      </c>
      <c r="E58" s="8">
        <v>0.14000000000000001</v>
      </c>
      <c r="F58" s="8">
        <v>0</v>
      </c>
      <c r="G58" s="8">
        <v>0.35</v>
      </c>
      <c r="I58" s="8">
        <v>0.16</v>
      </c>
      <c r="J58" s="8">
        <v>0.79</v>
      </c>
      <c r="K58" s="8">
        <v>0.31</v>
      </c>
      <c r="L58" s="8">
        <v>0.35</v>
      </c>
      <c r="M58" s="8">
        <v>0.23</v>
      </c>
      <c r="N58" s="8">
        <v>0.2</v>
      </c>
      <c r="P58" s="8">
        <v>0.17</v>
      </c>
      <c r="Q58" s="8">
        <v>0.3</v>
      </c>
      <c r="S58" s="8">
        <v>0.43</v>
      </c>
      <c r="T58" s="8">
        <v>0.02</v>
      </c>
      <c r="U58" s="8">
        <v>0.64</v>
      </c>
      <c r="V58" s="8">
        <v>0.08</v>
      </c>
      <c r="X58" s="8">
        <v>0.31</v>
      </c>
      <c r="Y58" s="8">
        <v>0.48</v>
      </c>
      <c r="Z58" s="8">
        <v>0.08</v>
      </c>
      <c r="AB58" s="8">
        <v>0.48</v>
      </c>
      <c r="AE58" s="8">
        <v>0.09</v>
      </c>
      <c r="AF58" s="8">
        <v>0.38</v>
      </c>
      <c r="AG58" s="8">
        <v>0.05</v>
      </c>
      <c r="AH58" s="8">
        <v>0.03</v>
      </c>
      <c r="AJ58" s="8">
        <v>0.1</v>
      </c>
      <c r="AK58" s="8">
        <v>0.36</v>
      </c>
      <c r="AL58" s="8">
        <v>0.56999999999999995</v>
      </c>
      <c r="AM58" s="8">
        <v>0.01</v>
      </c>
      <c r="AO58" s="8">
        <v>0</v>
      </c>
      <c r="AU58" s="8">
        <v>0</v>
      </c>
      <c r="AV58" s="8">
        <v>0.22</v>
      </c>
      <c r="AW58" s="8">
        <v>0.05</v>
      </c>
      <c r="AX58" s="8">
        <v>0.18</v>
      </c>
      <c r="AY58" s="8">
        <v>0.42</v>
      </c>
      <c r="AZ58" s="8">
        <v>0.14000000000000001</v>
      </c>
      <c r="BA58" s="8">
        <v>0.26</v>
      </c>
      <c r="BB58" s="8">
        <v>0</v>
      </c>
    </row>
    <row r="59" spans="1:54" x14ac:dyDescent="0.25">
      <c r="A59" s="13"/>
      <c r="B59" s="8">
        <v>0.13</v>
      </c>
      <c r="C59" s="8">
        <v>0.22</v>
      </c>
      <c r="D59" s="8">
        <v>0</v>
      </c>
      <c r="E59" s="8">
        <v>0.32</v>
      </c>
      <c r="F59" s="8">
        <v>0.01</v>
      </c>
      <c r="G59" s="8">
        <v>0.37</v>
      </c>
      <c r="I59" s="8">
        <v>0.17</v>
      </c>
      <c r="J59" s="8">
        <v>0.7</v>
      </c>
      <c r="K59" s="8">
        <v>0.33</v>
      </c>
      <c r="L59" s="8">
        <v>0.17</v>
      </c>
      <c r="M59" s="8">
        <v>7.0000000000000007E-2</v>
      </c>
      <c r="N59" s="8">
        <v>7.0000000000000007E-2</v>
      </c>
      <c r="P59" s="8">
        <v>0.1</v>
      </c>
      <c r="Q59" s="8">
        <v>0.21</v>
      </c>
      <c r="S59" s="8">
        <v>0.37</v>
      </c>
      <c r="T59" s="8">
        <v>0.63</v>
      </c>
      <c r="U59" s="8">
        <v>0.19</v>
      </c>
      <c r="V59" s="8">
        <v>0.14000000000000001</v>
      </c>
      <c r="W59" s="8">
        <v>0.44</v>
      </c>
      <c r="X59" s="8">
        <v>0.51</v>
      </c>
      <c r="Y59" s="8">
        <v>0.27</v>
      </c>
      <c r="Z59" s="8">
        <v>0.19</v>
      </c>
      <c r="AA59" s="8">
        <v>0.36</v>
      </c>
      <c r="AB59" s="8">
        <v>0.56999999999999995</v>
      </c>
      <c r="AC59" s="8">
        <v>0.21</v>
      </c>
      <c r="AD59" s="8">
        <v>0.21</v>
      </c>
      <c r="AE59" s="8">
        <v>0.11</v>
      </c>
      <c r="AF59" s="8">
        <v>0.14000000000000001</v>
      </c>
      <c r="AG59" s="8">
        <v>0.03</v>
      </c>
      <c r="AH59" s="8">
        <v>0.1</v>
      </c>
      <c r="AJ59" s="8">
        <v>0.16</v>
      </c>
      <c r="AK59" s="8">
        <v>0.31</v>
      </c>
      <c r="AM59" s="8">
        <v>0.01</v>
      </c>
      <c r="AN59" s="8">
        <v>0.11</v>
      </c>
      <c r="AO59" s="8">
        <v>0.08</v>
      </c>
      <c r="AP59" s="8">
        <v>0.21</v>
      </c>
      <c r="AQ59" s="8">
        <v>0.46</v>
      </c>
      <c r="AR59" s="8">
        <v>0.26</v>
      </c>
      <c r="AS59" s="8">
        <v>0.28000000000000003</v>
      </c>
      <c r="AT59" s="8">
        <v>0.35</v>
      </c>
      <c r="AU59" s="8">
        <v>0.17</v>
      </c>
      <c r="AV59" s="8">
        <v>0.43</v>
      </c>
      <c r="AX59" s="8">
        <v>0.23</v>
      </c>
      <c r="AY59" s="8">
        <v>0.32</v>
      </c>
      <c r="AZ59" s="8">
        <v>0.24</v>
      </c>
      <c r="BB59" s="8">
        <v>0.68</v>
      </c>
    </row>
    <row r="60" spans="1:54" x14ac:dyDescent="0.25">
      <c r="A60" s="13"/>
      <c r="V60" s="8">
        <v>0.05</v>
      </c>
      <c r="X60" s="8">
        <v>0.4</v>
      </c>
      <c r="Y60" s="8">
        <v>0</v>
      </c>
      <c r="Z60" s="8">
        <v>0.06</v>
      </c>
      <c r="AE60" s="8">
        <v>0.02</v>
      </c>
      <c r="AF60" s="8">
        <v>0.11</v>
      </c>
      <c r="AG60" s="8">
        <v>0</v>
      </c>
      <c r="AH60" s="8">
        <v>0.09</v>
      </c>
      <c r="AJ60" s="8">
        <v>0.08</v>
      </c>
      <c r="AK60" s="8">
        <v>0.11</v>
      </c>
      <c r="AL60" s="8">
        <v>0.01</v>
      </c>
      <c r="AM60" s="8">
        <v>0</v>
      </c>
      <c r="AO60" s="8">
        <v>0</v>
      </c>
      <c r="AU60" s="8">
        <v>0.12</v>
      </c>
      <c r="AV60" s="8">
        <v>0.6</v>
      </c>
      <c r="AW60" s="8">
        <v>0.42</v>
      </c>
      <c r="AX60" s="8">
        <v>0.38</v>
      </c>
      <c r="AY60" s="8">
        <v>0.03</v>
      </c>
      <c r="BA60" s="8">
        <v>7.0000000000000007E-2</v>
      </c>
      <c r="BB60" s="8">
        <v>7.0000000000000007E-2</v>
      </c>
    </row>
    <row r="61" spans="1:54" x14ac:dyDescent="0.25">
      <c r="A61" s="13"/>
      <c r="AA61" s="8">
        <v>0.55000000000000004</v>
      </c>
      <c r="AD61" s="8">
        <v>0</v>
      </c>
      <c r="AI61" s="8">
        <v>0.12</v>
      </c>
      <c r="AN61" s="8">
        <v>0.21</v>
      </c>
      <c r="AP61" s="8">
        <v>0.1</v>
      </c>
      <c r="AR61" s="8">
        <v>0.36</v>
      </c>
      <c r="AT61" s="8">
        <v>0.05</v>
      </c>
    </row>
    <row r="62" spans="1:54" x14ac:dyDescent="0.25">
      <c r="A62" s="13" t="s">
        <v>226</v>
      </c>
      <c r="B62" s="8">
        <v>0.23</v>
      </c>
      <c r="C62" s="8">
        <v>0.43</v>
      </c>
      <c r="D62" s="8">
        <v>0.51</v>
      </c>
      <c r="E62" s="8">
        <v>0</v>
      </c>
      <c r="F62" s="8">
        <v>0</v>
      </c>
      <c r="G62" s="8">
        <v>0.2</v>
      </c>
      <c r="H62" s="8">
        <v>0</v>
      </c>
      <c r="I62" s="8">
        <v>0.42</v>
      </c>
      <c r="J62" s="8">
        <v>1.33</v>
      </c>
      <c r="K62" s="8">
        <v>0.16</v>
      </c>
      <c r="L62" s="8">
        <v>0.32</v>
      </c>
      <c r="M62" s="8">
        <v>0.13</v>
      </c>
      <c r="N62" s="8">
        <v>0.04</v>
      </c>
      <c r="O62" s="8">
        <v>7.0000000000000007E-2</v>
      </c>
      <c r="P62" s="8">
        <v>0.12</v>
      </c>
      <c r="Q62" s="8">
        <v>7.0000000000000007E-2</v>
      </c>
      <c r="R62" s="8">
        <v>0.15</v>
      </c>
      <c r="S62" s="8">
        <v>0.41</v>
      </c>
      <c r="T62" s="8">
        <v>0.05</v>
      </c>
      <c r="U62" s="8">
        <v>0.42</v>
      </c>
      <c r="AA62" s="8">
        <v>0</v>
      </c>
      <c r="AB62" s="8">
        <v>0.16</v>
      </c>
      <c r="AD62" s="8">
        <v>0.28000000000000003</v>
      </c>
      <c r="AI62" s="8">
        <v>0.25</v>
      </c>
      <c r="AN62" s="8">
        <v>0.12</v>
      </c>
      <c r="AP62" s="8">
        <v>0</v>
      </c>
      <c r="AR62" s="8">
        <v>0.17</v>
      </c>
      <c r="AT62" s="8">
        <v>0.05</v>
      </c>
    </row>
    <row r="63" spans="1:54" x14ac:dyDescent="0.25">
      <c r="A63" s="13"/>
      <c r="B63" s="8">
        <v>0.31</v>
      </c>
      <c r="C63" s="8">
        <v>0.36</v>
      </c>
      <c r="D63" s="8">
        <v>0.43</v>
      </c>
      <c r="E63" s="8">
        <v>7.0000000000000007E-2</v>
      </c>
      <c r="F63" s="8">
        <v>0.08</v>
      </c>
      <c r="G63" s="8">
        <v>0.56999999999999995</v>
      </c>
      <c r="I63" s="8">
        <v>0.15</v>
      </c>
      <c r="J63" s="8">
        <v>0.85</v>
      </c>
      <c r="K63" s="8">
        <v>0.23</v>
      </c>
      <c r="L63" s="8">
        <v>0.28000000000000003</v>
      </c>
      <c r="M63" s="8">
        <v>0.11</v>
      </c>
      <c r="N63" s="8">
        <v>0.06</v>
      </c>
      <c r="P63" s="8">
        <v>0.31</v>
      </c>
      <c r="Q63" s="8">
        <v>0.49</v>
      </c>
      <c r="S63" s="8">
        <v>0.33</v>
      </c>
      <c r="U63" s="8">
        <v>0.91</v>
      </c>
      <c r="V63" s="8">
        <v>0.04</v>
      </c>
      <c r="X63" s="8">
        <v>0.37</v>
      </c>
      <c r="Y63" s="8">
        <v>0.28000000000000003</v>
      </c>
      <c r="Z63" s="8">
        <v>0.15</v>
      </c>
      <c r="AB63" s="8">
        <v>0.26</v>
      </c>
      <c r="AE63" s="8">
        <v>0.04</v>
      </c>
      <c r="AF63" s="8">
        <v>0</v>
      </c>
      <c r="AG63" s="8">
        <v>0.24</v>
      </c>
      <c r="AH63" s="8">
        <v>0.17</v>
      </c>
      <c r="AJ63" s="8">
        <v>0</v>
      </c>
      <c r="AK63" s="8">
        <v>0.11</v>
      </c>
      <c r="AL63" s="8">
        <v>0</v>
      </c>
      <c r="AM63" s="8">
        <v>7.0000000000000007E-2</v>
      </c>
      <c r="AO63" s="8">
        <v>0.1</v>
      </c>
      <c r="AU63" s="8">
        <v>0.09</v>
      </c>
      <c r="AV63" s="8">
        <v>0.4</v>
      </c>
      <c r="AW63" s="8">
        <v>0.03</v>
      </c>
      <c r="AX63" s="8">
        <v>0.67</v>
      </c>
      <c r="AY63" s="8">
        <v>0.23</v>
      </c>
      <c r="AZ63" s="8">
        <v>0.01</v>
      </c>
      <c r="BA63" s="8">
        <v>0.12</v>
      </c>
    </row>
    <row r="64" spans="1:54" x14ac:dyDescent="0.25">
      <c r="A64" s="13"/>
      <c r="B64" s="8">
        <v>0.31</v>
      </c>
      <c r="C64" s="8">
        <v>0.17</v>
      </c>
      <c r="D64" s="8">
        <v>0.22</v>
      </c>
      <c r="E64" s="8">
        <v>0.04</v>
      </c>
      <c r="F64" s="8">
        <v>7.0000000000000007E-2</v>
      </c>
      <c r="G64" s="8">
        <v>0.34</v>
      </c>
      <c r="I64" s="8">
        <v>0.28000000000000003</v>
      </c>
      <c r="J64" s="8">
        <v>0.47</v>
      </c>
      <c r="K64" s="8">
        <v>0.24</v>
      </c>
      <c r="L64" s="8">
        <v>0.11</v>
      </c>
      <c r="M64" s="8">
        <v>0.23</v>
      </c>
      <c r="N64" s="8">
        <v>0.01</v>
      </c>
      <c r="P64" s="8">
        <v>0.51</v>
      </c>
      <c r="Q64" s="8">
        <v>0.3</v>
      </c>
      <c r="S64" s="8">
        <v>0.28000000000000003</v>
      </c>
      <c r="U64" s="8">
        <v>0.32</v>
      </c>
      <c r="V64" s="8">
        <v>0.26</v>
      </c>
      <c r="W64" s="8">
        <v>0.09</v>
      </c>
      <c r="X64" s="8">
        <v>0.24</v>
      </c>
      <c r="Y64" s="8">
        <v>0.31</v>
      </c>
      <c r="Z64" s="8">
        <v>0.45</v>
      </c>
      <c r="AA64" s="8">
        <v>0.42</v>
      </c>
      <c r="AB64" s="8">
        <v>0.21</v>
      </c>
      <c r="AC64" s="8">
        <v>0.2</v>
      </c>
      <c r="AD64" s="8">
        <v>0.41</v>
      </c>
      <c r="AE64" s="8">
        <v>0</v>
      </c>
      <c r="AF64" s="8">
        <v>0.02</v>
      </c>
      <c r="AG64" s="8">
        <v>0.09</v>
      </c>
      <c r="AH64" s="8">
        <v>0.13</v>
      </c>
      <c r="AJ64" s="8">
        <v>0.19</v>
      </c>
      <c r="AK64" s="8">
        <v>0.14000000000000001</v>
      </c>
      <c r="AL64" s="8">
        <v>0.09</v>
      </c>
      <c r="AM64" s="8">
        <v>0.32</v>
      </c>
      <c r="AN64" s="8">
        <v>0.08</v>
      </c>
      <c r="AO64" s="8">
        <v>0.15</v>
      </c>
      <c r="AP64" s="8">
        <v>0.08</v>
      </c>
      <c r="AQ64" s="8">
        <v>0.11</v>
      </c>
      <c r="AR64" s="8">
        <v>0.28000000000000003</v>
      </c>
      <c r="AS64" s="8">
        <v>0.14000000000000001</v>
      </c>
      <c r="AT64" s="8">
        <v>0.2</v>
      </c>
      <c r="AU64" s="8">
        <v>0.44</v>
      </c>
      <c r="AV64" s="8">
        <v>0.51</v>
      </c>
      <c r="AW64" s="8">
        <v>0</v>
      </c>
      <c r="AX64" s="8">
        <v>0.44</v>
      </c>
      <c r="AY64" s="8">
        <v>0.27</v>
      </c>
      <c r="AZ64" s="8">
        <v>0.05</v>
      </c>
      <c r="BA64" s="8">
        <v>0.43</v>
      </c>
      <c r="BB64" s="8">
        <v>0.91</v>
      </c>
    </row>
    <row r="65" spans="1:54" x14ac:dyDescent="0.25">
      <c r="A65" s="13"/>
      <c r="V65" s="8">
        <v>0.22</v>
      </c>
      <c r="X65" s="8">
        <v>0.47</v>
      </c>
      <c r="Y65" s="8">
        <v>0.17</v>
      </c>
      <c r="Z65" s="8">
        <v>0.18</v>
      </c>
      <c r="AE65" s="8">
        <v>0</v>
      </c>
      <c r="AF65" s="8">
        <v>0.54</v>
      </c>
      <c r="AG65" s="8">
        <v>0</v>
      </c>
      <c r="AH65" s="8">
        <v>0.15</v>
      </c>
      <c r="AJ65" s="8">
        <v>0.1</v>
      </c>
      <c r="AK65" s="8">
        <v>7.0000000000000007E-2</v>
      </c>
      <c r="AL65" s="8">
        <v>0.02</v>
      </c>
      <c r="AM65" s="8">
        <v>0.49</v>
      </c>
      <c r="AO65" s="8">
        <v>0</v>
      </c>
      <c r="AU65" s="8">
        <v>0.38</v>
      </c>
      <c r="AV65" s="8">
        <v>0.28999999999999998</v>
      </c>
      <c r="AW65" s="8">
        <v>0</v>
      </c>
      <c r="AX65" s="8">
        <v>0.45</v>
      </c>
      <c r="AY65" s="8">
        <v>0.45</v>
      </c>
      <c r="AZ65" s="8">
        <v>0.04</v>
      </c>
      <c r="BA65" s="8">
        <v>0.06</v>
      </c>
    </row>
    <row r="66" spans="1:54" x14ac:dyDescent="0.25">
      <c r="A66" s="13"/>
      <c r="AA66" s="8">
        <v>0</v>
      </c>
      <c r="AD66" s="8">
        <v>0.24</v>
      </c>
      <c r="AN66" s="8">
        <v>0.05</v>
      </c>
      <c r="AP66" s="8">
        <v>0.01</v>
      </c>
      <c r="AR66" s="8">
        <v>0.18</v>
      </c>
      <c r="AT66" s="8">
        <v>0.11</v>
      </c>
    </row>
    <row r="67" spans="1:54" x14ac:dyDescent="0.25">
      <c r="A67" s="13" t="s">
        <v>227</v>
      </c>
      <c r="B67" s="8">
        <v>0.2</v>
      </c>
      <c r="C67" s="8">
        <v>0.1</v>
      </c>
      <c r="D67" s="8">
        <v>0.32</v>
      </c>
      <c r="E67" s="8">
        <v>0.1</v>
      </c>
      <c r="F67" s="8">
        <v>0.65</v>
      </c>
      <c r="G67" s="8">
        <v>0.52</v>
      </c>
      <c r="H67" s="8">
        <v>0.81</v>
      </c>
      <c r="I67" s="8">
        <v>0.1</v>
      </c>
      <c r="J67" s="8">
        <v>0.92</v>
      </c>
      <c r="K67" s="8">
        <v>0.1</v>
      </c>
      <c r="L67" s="8">
        <v>0.35</v>
      </c>
      <c r="M67" s="8">
        <v>0.08</v>
      </c>
      <c r="N67" s="8">
        <v>0.4</v>
      </c>
      <c r="O67" s="8">
        <v>0.26</v>
      </c>
      <c r="P67" s="8">
        <v>0.35</v>
      </c>
      <c r="Q67" s="8">
        <v>0.3</v>
      </c>
      <c r="R67" s="8">
        <v>0.21</v>
      </c>
      <c r="S67" s="8">
        <v>1.5</v>
      </c>
      <c r="T67" s="8">
        <v>0.02</v>
      </c>
      <c r="U67" s="8">
        <v>0.83</v>
      </c>
      <c r="V67" s="8">
        <v>0.47</v>
      </c>
      <c r="W67" s="8">
        <v>0.46</v>
      </c>
      <c r="X67" s="8">
        <v>0.27</v>
      </c>
      <c r="Y67" s="8">
        <v>0.27</v>
      </c>
      <c r="Z67" s="8">
        <v>0.1</v>
      </c>
      <c r="AA67" s="8">
        <v>0.36</v>
      </c>
      <c r="AB67" s="8">
        <v>0.13</v>
      </c>
      <c r="AC67" s="8">
        <v>0.28000000000000003</v>
      </c>
      <c r="AD67" s="8">
        <v>0.7</v>
      </c>
      <c r="AE67" s="8">
        <v>0.15</v>
      </c>
      <c r="AF67" s="8">
        <v>0.06</v>
      </c>
      <c r="AG67" s="8">
        <v>0.16</v>
      </c>
      <c r="AH67" s="8">
        <v>0.28000000000000003</v>
      </c>
      <c r="AI67" s="8">
        <v>0.21</v>
      </c>
      <c r="AJ67" s="8">
        <v>0.28000000000000003</v>
      </c>
      <c r="AK67" s="8">
        <v>0.2</v>
      </c>
      <c r="AL67" s="8">
        <v>0.81</v>
      </c>
      <c r="AM67" s="8">
        <v>0</v>
      </c>
      <c r="AN67" s="8">
        <v>0.05</v>
      </c>
      <c r="AO67" s="8">
        <v>0.98</v>
      </c>
      <c r="AP67" s="8">
        <v>0.06</v>
      </c>
      <c r="AQ67" s="8">
        <v>0.71</v>
      </c>
      <c r="AR67" s="8">
        <v>0.42</v>
      </c>
      <c r="AS67" s="8">
        <v>0.3</v>
      </c>
      <c r="AT67" s="8">
        <v>0.26</v>
      </c>
      <c r="AU67" s="8">
        <v>0.17</v>
      </c>
      <c r="AV67" s="8">
        <v>0.56999999999999995</v>
      </c>
      <c r="AW67" s="8">
        <v>0.36</v>
      </c>
      <c r="AX67" s="8">
        <v>0.5</v>
      </c>
      <c r="AY67" s="8">
        <v>0.28999999999999998</v>
      </c>
      <c r="AZ67" s="8">
        <v>0.64</v>
      </c>
      <c r="BA67" s="8">
        <v>0.85</v>
      </c>
      <c r="BB67" s="8">
        <v>0.19</v>
      </c>
    </row>
    <row r="68" spans="1:54" x14ac:dyDescent="0.25">
      <c r="A68" s="13" t="s">
        <v>228</v>
      </c>
      <c r="B68" s="8">
        <v>0.48</v>
      </c>
      <c r="C68" s="8">
        <v>0.37</v>
      </c>
      <c r="D68" s="8">
        <v>0.38</v>
      </c>
      <c r="E68" s="8">
        <v>0.71</v>
      </c>
      <c r="F68" s="8">
        <v>0.26</v>
      </c>
      <c r="G68" s="8">
        <v>0.44</v>
      </c>
      <c r="H68" s="8">
        <v>0.61</v>
      </c>
      <c r="I68" s="8">
        <v>0.67</v>
      </c>
      <c r="J68" s="8">
        <v>1.02</v>
      </c>
      <c r="K68" s="8">
        <v>0.11</v>
      </c>
      <c r="L68" s="8">
        <v>0.27</v>
      </c>
      <c r="M68" s="8">
        <v>0.13</v>
      </c>
      <c r="N68" s="8">
        <v>0.26</v>
      </c>
      <c r="O68" s="8">
        <v>0.02</v>
      </c>
      <c r="P68" s="8">
        <v>0.08</v>
      </c>
      <c r="Q68" s="8">
        <v>0.31</v>
      </c>
      <c r="R68" s="8">
        <v>0.33</v>
      </c>
      <c r="S68" s="8">
        <v>0.65</v>
      </c>
      <c r="T68" s="8">
        <v>0.1</v>
      </c>
      <c r="U68" s="8">
        <v>0.78</v>
      </c>
      <c r="V68" s="8">
        <v>0.22</v>
      </c>
      <c r="W68" s="8">
        <v>0.1</v>
      </c>
      <c r="X68" s="8">
        <v>0.3</v>
      </c>
      <c r="Y68" s="8">
        <v>0.32</v>
      </c>
      <c r="Z68" s="8">
        <v>0.12</v>
      </c>
      <c r="AA68" s="8">
        <v>0.48</v>
      </c>
      <c r="AB68" s="8">
        <v>0.05</v>
      </c>
      <c r="AC68" s="8">
        <v>0.15</v>
      </c>
      <c r="AD68" s="8">
        <v>0.44</v>
      </c>
      <c r="AE68" s="8">
        <v>0.08</v>
      </c>
      <c r="AF68" s="8">
        <v>0</v>
      </c>
      <c r="AG68" s="8">
        <v>0.22</v>
      </c>
      <c r="AH68" s="8">
        <v>0.64</v>
      </c>
      <c r="AI68" s="8">
        <v>0.38</v>
      </c>
      <c r="AJ68" s="8">
        <v>0.52</v>
      </c>
      <c r="AK68" s="8">
        <v>0.66</v>
      </c>
      <c r="AL68" s="8">
        <v>0.41</v>
      </c>
      <c r="AM68" s="8">
        <v>0</v>
      </c>
      <c r="AN68" s="8">
        <v>7.0000000000000007E-2</v>
      </c>
      <c r="AO68" s="8">
        <v>0.15</v>
      </c>
      <c r="AP68" s="8">
        <v>0.15</v>
      </c>
      <c r="AQ68" s="8">
        <v>0.25</v>
      </c>
      <c r="AR68" s="8">
        <v>0.3</v>
      </c>
      <c r="AS68" s="8">
        <v>0.43</v>
      </c>
      <c r="AT68" s="8">
        <v>0.28999999999999998</v>
      </c>
      <c r="AU68" s="8">
        <v>0.12</v>
      </c>
      <c r="AV68" s="8">
        <v>0.26</v>
      </c>
      <c r="AW68" s="8">
        <v>0.35</v>
      </c>
      <c r="AX68" s="8">
        <v>0.11</v>
      </c>
      <c r="AY68" s="8">
        <v>0.36</v>
      </c>
      <c r="AZ68" s="8">
        <v>0.32</v>
      </c>
      <c r="BA68" s="8">
        <v>0.08</v>
      </c>
      <c r="BB68" s="8">
        <v>0.73</v>
      </c>
    </row>
    <row r="69" spans="1:54" x14ac:dyDescent="0.25">
      <c r="A69" s="13" t="s">
        <v>229</v>
      </c>
      <c r="B69" s="8">
        <v>0.3</v>
      </c>
      <c r="C69" s="8">
        <v>0.51</v>
      </c>
      <c r="D69" s="8">
        <v>0.57999999999999996</v>
      </c>
      <c r="E69" s="8">
        <v>0.4</v>
      </c>
      <c r="F69" s="8">
        <v>0.47</v>
      </c>
      <c r="G69" s="8">
        <v>0.51</v>
      </c>
      <c r="H69" s="8">
        <v>0.37</v>
      </c>
      <c r="I69" s="8">
        <v>0.28000000000000003</v>
      </c>
      <c r="J69" s="8">
        <v>1.25</v>
      </c>
      <c r="K69" s="8">
        <v>0.2</v>
      </c>
      <c r="L69" s="8">
        <v>0.53</v>
      </c>
      <c r="M69" s="8">
        <v>0.17</v>
      </c>
      <c r="N69" s="8">
        <v>0.42</v>
      </c>
      <c r="O69" s="8">
        <v>0</v>
      </c>
      <c r="P69" s="8">
        <v>0.41</v>
      </c>
      <c r="Q69" s="8">
        <v>0.5</v>
      </c>
      <c r="R69" s="8">
        <v>0.23</v>
      </c>
      <c r="S69" s="8">
        <v>0.79</v>
      </c>
      <c r="T69" s="8">
        <v>0.06</v>
      </c>
      <c r="U69" s="8">
        <v>0.62</v>
      </c>
      <c r="V69" s="8">
        <v>0.06</v>
      </c>
      <c r="W69" s="8">
        <v>0.12</v>
      </c>
      <c r="X69" s="8">
        <v>0.21</v>
      </c>
      <c r="Y69" s="8">
        <v>0.68</v>
      </c>
      <c r="Z69" s="8">
        <v>1.5</v>
      </c>
      <c r="AA69" s="8">
        <v>0.59</v>
      </c>
      <c r="AB69" s="8">
        <v>0</v>
      </c>
      <c r="AC69" s="8">
        <v>0.22</v>
      </c>
      <c r="AD69" s="8">
        <v>0.84</v>
      </c>
      <c r="AE69" s="8">
        <v>0.28000000000000003</v>
      </c>
      <c r="AF69" s="8">
        <v>0.1</v>
      </c>
      <c r="AG69" s="8">
        <v>0.56999999999999995</v>
      </c>
      <c r="AH69" s="8">
        <v>0.68</v>
      </c>
      <c r="AI69" s="8">
        <v>0.19</v>
      </c>
      <c r="AJ69" s="8">
        <v>0.62</v>
      </c>
      <c r="AK69" s="8">
        <v>0.39</v>
      </c>
      <c r="AL69" s="8">
        <v>0.28999999999999998</v>
      </c>
      <c r="AM69" s="8">
        <v>0.23</v>
      </c>
      <c r="AN69" s="8">
        <v>0.22</v>
      </c>
      <c r="AO69" s="8">
        <v>1.04</v>
      </c>
      <c r="AP69" s="8">
        <v>0.38</v>
      </c>
      <c r="AQ69" s="8">
        <v>0.61</v>
      </c>
      <c r="AR69" s="8">
        <v>0.35</v>
      </c>
      <c r="AS69" s="8">
        <v>0.25</v>
      </c>
      <c r="AT69" s="8">
        <v>0.15</v>
      </c>
      <c r="AU69" s="8">
        <v>0.3</v>
      </c>
      <c r="AV69" s="8">
        <v>0.95</v>
      </c>
      <c r="AW69" s="8">
        <v>0.14000000000000001</v>
      </c>
      <c r="AX69" s="8">
        <v>0.32</v>
      </c>
      <c r="AY69" s="8">
        <v>0.32</v>
      </c>
      <c r="AZ69" s="8">
        <v>0</v>
      </c>
      <c r="BA69" s="8">
        <v>0.25</v>
      </c>
      <c r="BB69" s="8">
        <v>0.39</v>
      </c>
    </row>
    <row r="70" spans="1:54" x14ac:dyDescent="0.25">
      <c r="A70" s="13" t="s">
        <v>230</v>
      </c>
      <c r="B70" s="8">
        <v>0.25</v>
      </c>
      <c r="C70" s="8">
        <v>0.56000000000000005</v>
      </c>
      <c r="D70" s="8">
        <v>0.87</v>
      </c>
      <c r="E70" s="8">
        <v>0.83</v>
      </c>
      <c r="F70" s="8">
        <v>0.2</v>
      </c>
      <c r="G70" s="8">
        <v>0.76</v>
      </c>
      <c r="H70" s="8">
        <v>0.54</v>
      </c>
      <c r="I70" s="8">
        <v>0.04</v>
      </c>
      <c r="J70" s="8">
        <v>0.91</v>
      </c>
      <c r="K70" s="8">
        <v>0.15</v>
      </c>
      <c r="L70" s="8">
        <v>0.28999999999999998</v>
      </c>
      <c r="M70" s="8">
        <v>0.46</v>
      </c>
      <c r="N70" s="8">
        <v>0.36</v>
      </c>
      <c r="O70" s="8">
        <v>0.03</v>
      </c>
      <c r="P70" s="8">
        <v>0.35</v>
      </c>
      <c r="Q70" s="8">
        <v>0.5</v>
      </c>
      <c r="R70" s="8">
        <v>0.16</v>
      </c>
      <c r="S70" s="8">
        <v>0.46</v>
      </c>
      <c r="T70" s="8">
        <v>0</v>
      </c>
      <c r="U70" s="8">
        <v>1.06</v>
      </c>
      <c r="V70" s="8">
        <v>0.03</v>
      </c>
      <c r="W70" s="8">
        <v>0.08</v>
      </c>
      <c r="X70" s="8">
        <v>0.35</v>
      </c>
      <c r="Y70" s="8">
        <v>0.49</v>
      </c>
      <c r="Z70" s="8">
        <v>0.2</v>
      </c>
      <c r="AA70" s="8">
        <v>0.63</v>
      </c>
      <c r="AB70" s="8">
        <v>0.11</v>
      </c>
      <c r="AC70" s="8">
        <v>0.38</v>
      </c>
      <c r="AD70" s="8">
        <v>0.6</v>
      </c>
      <c r="AE70" s="8">
        <v>0.77</v>
      </c>
      <c r="AF70" s="8">
        <v>0.04</v>
      </c>
      <c r="AG70" s="8">
        <v>0.1</v>
      </c>
      <c r="AH70" s="8">
        <v>0.4</v>
      </c>
      <c r="AI70" s="8">
        <v>0.28000000000000003</v>
      </c>
      <c r="AJ70" s="8">
        <v>0.26</v>
      </c>
      <c r="AK70" s="8">
        <v>0.24</v>
      </c>
      <c r="AL70" s="8">
        <v>0.75</v>
      </c>
      <c r="AM70" s="8">
        <v>0</v>
      </c>
      <c r="AN70" s="8">
        <v>0.11</v>
      </c>
      <c r="AO70" s="8">
        <v>0.54</v>
      </c>
      <c r="AP70" s="8">
        <v>0.2</v>
      </c>
      <c r="AQ70" s="8">
        <v>0.4</v>
      </c>
      <c r="AR70" s="8">
        <v>0.7</v>
      </c>
      <c r="AS70" s="8">
        <v>0.26</v>
      </c>
      <c r="AT70" s="8">
        <v>0.23</v>
      </c>
      <c r="AU70" s="8">
        <v>0.61</v>
      </c>
      <c r="AV70" s="8">
        <v>0.63</v>
      </c>
      <c r="AW70" s="8">
        <v>0</v>
      </c>
      <c r="AX70" s="8">
        <v>0.27</v>
      </c>
      <c r="AY70" s="8">
        <v>0.26</v>
      </c>
      <c r="AZ70" s="8">
        <v>0.01</v>
      </c>
      <c r="BA70" s="8">
        <v>0.56000000000000005</v>
      </c>
      <c r="BB70" s="8">
        <v>0.21</v>
      </c>
    </row>
    <row r="71" spans="1:54" x14ac:dyDescent="0.25">
      <c r="A71" s="13" t="s">
        <v>231</v>
      </c>
      <c r="B71" s="8">
        <v>0.25</v>
      </c>
      <c r="C71" s="8">
        <v>0.15</v>
      </c>
      <c r="D71" s="8">
        <v>0.44</v>
      </c>
      <c r="E71" s="8">
        <v>0.12</v>
      </c>
      <c r="F71" s="8">
        <v>0.21</v>
      </c>
      <c r="G71" s="8">
        <v>0.56000000000000005</v>
      </c>
      <c r="H71" s="8">
        <v>0.27</v>
      </c>
      <c r="I71" s="8">
        <v>0.8</v>
      </c>
      <c r="J71" s="8">
        <v>0.23</v>
      </c>
      <c r="K71" s="8">
        <v>0.13</v>
      </c>
      <c r="L71" s="8">
        <v>0.38</v>
      </c>
      <c r="M71" s="8">
        <v>0.18</v>
      </c>
      <c r="N71" s="8">
        <v>0.8</v>
      </c>
      <c r="O71" s="8">
        <v>0.05</v>
      </c>
      <c r="P71" s="8">
        <v>0.05</v>
      </c>
      <c r="Q71" s="8">
        <v>0.4</v>
      </c>
      <c r="R71" s="8">
        <v>0.19</v>
      </c>
      <c r="S71" s="8">
        <v>0.45</v>
      </c>
      <c r="T71" s="8">
        <v>0.27</v>
      </c>
      <c r="U71" s="8">
        <v>0.4</v>
      </c>
      <c r="V71" s="8">
        <v>0.36</v>
      </c>
      <c r="W71" s="8">
        <v>0.23</v>
      </c>
      <c r="X71" s="8">
        <v>0.47</v>
      </c>
      <c r="Y71" s="8">
        <v>0.35</v>
      </c>
      <c r="Z71" s="8">
        <v>0.39</v>
      </c>
      <c r="AA71" s="8">
        <v>0.43</v>
      </c>
      <c r="AB71" s="8">
        <v>0.4</v>
      </c>
      <c r="AC71" s="8">
        <v>0.14000000000000001</v>
      </c>
      <c r="AD71" s="8">
        <v>0.66</v>
      </c>
      <c r="AE71" s="8">
        <v>0.16</v>
      </c>
      <c r="AF71" s="8">
        <v>0.12</v>
      </c>
      <c r="AG71" s="8">
        <v>0.18</v>
      </c>
      <c r="AH71" s="8">
        <v>0.3</v>
      </c>
      <c r="AI71" s="8">
        <v>0.12</v>
      </c>
      <c r="AJ71" s="8">
        <v>0.1</v>
      </c>
      <c r="AK71" s="8">
        <v>1.02</v>
      </c>
      <c r="AL71" s="8">
        <v>0.05</v>
      </c>
      <c r="AM71" s="8">
        <v>0.15</v>
      </c>
      <c r="AN71" s="8">
        <v>0.06</v>
      </c>
      <c r="AO71" s="8">
        <v>0.22</v>
      </c>
      <c r="AP71" s="8">
        <v>0.09</v>
      </c>
      <c r="AQ71" s="8">
        <v>0.18</v>
      </c>
      <c r="AR71" s="8">
        <v>0.25</v>
      </c>
      <c r="AS71" s="8">
        <v>0.35</v>
      </c>
      <c r="AT71" s="8">
        <v>0.32</v>
      </c>
      <c r="AU71" s="8">
        <v>0.15</v>
      </c>
      <c r="AV71" s="8">
        <v>0.3</v>
      </c>
      <c r="AW71" s="8">
        <v>0.19</v>
      </c>
      <c r="AX71" s="8">
        <v>0.31</v>
      </c>
      <c r="AY71" s="8">
        <v>0.74</v>
      </c>
      <c r="AZ71" s="8">
        <v>0.13</v>
      </c>
      <c r="BA71" s="8">
        <v>0.18</v>
      </c>
      <c r="BB71" s="8">
        <v>0.25</v>
      </c>
    </row>
    <row r="72" spans="1:54" x14ac:dyDescent="0.25">
      <c r="A72" s="13" t="s">
        <v>232</v>
      </c>
      <c r="B72" s="8">
        <v>0.32</v>
      </c>
      <c r="C72" s="8">
        <v>0.23</v>
      </c>
      <c r="D72" s="8">
        <v>0.23</v>
      </c>
      <c r="E72" s="8">
        <v>0.05</v>
      </c>
      <c r="F72" s="8">
        <v>0.28999999999999998</v>
      </c>
      <c r="G72" s="8">
        <v>0.4</v>
      </c>
      <c r="H72" s="8">
        <v>0.24</v>
      </c>
      <c r="I72" s="8">
        <v>0.09</v>
      </c>
      <c r="J72" s="8">
        <v>0.65</v>
      </c>
      <c r="K72" s="8">
        <v>0.15</v>
      </c>
      <c r="L72" s="8">
        <v>0.65</v>
      </c>
      <c r="M72" s="8">
        <v>0.13</v>
      </c>
      <c r="N72" s="8">
        <v>0.75</v>
      </c>
      <c r="O72" s="8">
        <v>0</v>
      </c>
      <c r="P72" s="8">
        <v>0.1</v>
      </c>
      <c r="Q72" s="8">
        <v>0.64</v>
      </c>
      <c r="R72" s="8">
        <v>0.12</v>
      </c>
      <c r="S72" s="8">
        <v>0.4</v>
      </c>
      <c r="T72" s="8">
        <v>0.03</v>
      </c>
      <c r="U72" s="8">
        <v>0.83</v>
      </c>
      <c r="V72" s="8">
        <v>0.11</v>
      </c>
      <c r="W72" s="8">
        <v>7.0000000000000007E-2</v>
      </c>
      <c r="X72" s="8">
        <v>0.51</v>
      </c>
      <c r="Y72" s="8">
        <v>0.38</v>
      </c>
      <c r="Z72" s="8">
        <v>0.37</v>
      </c>
      <c r="AA72" s="8">
        <v>0.51</v>
      </c>
      <c r="AB72" s="8">
        <v>0.91</v>
      </c>
      <c r="AC72" s="8">
        <v>0.28000000000000003</v>
      </c>
      <c r="AD72" s="8">
        <v>0.57999999999999996</v>
      </c>
      <c r="AE72" s="8">
        <v>0.25</v>
      </c>
      <c r="AF72" s="8">
        <v>7.0000000000000007E-2</v>
      </c>
      <c r="AG72" s="8">
        <v>0.02</v>
      </c>
      <c r="AH72" s="8">
        <v>0.54</v>
      </c>
      <c r="AI72" s="8">
        <v>0.2</v>
      </c>
      <c r="AJ72" s="8">
        <v>0.05</v>
      </c>
      <c r="AK72" s="8">
        <v>0.47</v>
      </c>
      <c r="AL72" s="8">
        <v>0.2</v>
      </c>
      <c r="AM72" s="8">
        <v>0.02</v>
      </c>
      <c r="AN72" s="8">
        <v>0.39</v>
      </c>
      <c r="AO72" s="8">
        <v>0.15</v>
      </c>
      <c r="AP72" s="8">
        <v>0.18</v>
      </c>
      <c r="AQ72" s="8">
        <v>0.19</v>
      </c>
      <c r="AR72" s="8">
        <v>0.49</v>
      </c>
      <c r="AS72" s="8">
        <v>0.25</v>
      </c>
      <c r="AT72" s="8">
        <v>0.35</v>
      </c>
      <c r="AU72" s="8">
        <v>0.49</v>
      </c>
      <c r="AV72" s="8">
        <v>0.46</v>
      </c>
      <c r="AW72" s="8">
        <v>0.14000000000000001</v>
      </c>
      <c r="AX72" s="8">
        <v>1.08</v>
      </c>
      <c r="AY72" s="8">
        <v>0.51</v>
      </c>
      <c r="AZ72" s="8">
        <v>0.17</v>
      </c>
      <c r="BA72" s="8">
        <v>0.55000000000000004</v>
      </c>
      <c r="BB72" s="8">
        <v>0.4</v>
      </c>
    </row>
    <row r="73" spans="1:54" x14ac:dyDescent="0.25">
      <c r="A73" s="13" t="s">
        <v>233</v>
      </c>
      <c r="B73" s="8">
        <v>0.49</v>
      </c>
      <c r="C73" s="8">
        <v>0.4</v>
      </c>
      <c r="D73" s="8">
        <v>0.06</v>
      </c>
      <c r="E73" s="8">
        <v>0.01</v>
      </c>
      <c r="F73" s="8">
        <v>0.59</v>
      </c>
      <c r="G73" s="8">
        <v>0.45</v>
      </c>
      <c r="H73" s="8">
        <v>0.04</v>
      </c>
      <c r="I73" s="8">
        <v>0.74</v>
      </c>
      <c r="J73" s="8">
        <v>0.87</v>
      </c>
      <c r="K73" s="8">
        <v>0.14000000000000001</v>
      </c>
      <c r="L73" s="8">
        <v>0.3</v>
      </c>
      <c r="M73" s="8">
        <v>0.16</v>
      </c>
      <c r="N73" s="8">
        <v>0.42</v>
      </c>
      <c r="O73" s="8">
        <v>0.01</v>
      </c>
      <c r="P73" s="8">
        <v>0.17</v>
      </c>
      <c r="Q73" s="8">
        <v>0.1</v>
      </c>
      <c r="R73" s="8">
        <v>0.12</v>
      </c>
      <c r="S73" s="8">
        <v>0.36</v>
      </c>
      <c r="T73" s="8">
        <v>0.25</v>
      </c>
      <c r="U73" s="8">
        <v>0.56000000000000005</v>
      </c>
      <c r="V73" s="8">
        <v>0.14000000000000001</v>
      </c>
      <c r="W73" s="8">
        <v>0.06</v>
      </c>
      <c r="X73" s="8">
        <v>0.3</v>
      </c>
      <c r="Y73" s="8">
        <v>0.37</v>
      </c>
      <c r="Z73" s="8">
        <v>0.35</v>
      </c>
      <c r="AA73" s="8">
        <v>0.32</v>
      </c>
      <c r="AB73" s="8">
        <v>0.17</v>
      </c>
      <c r="AC73" s="8">
        <v>0.2</v>
      </c>
      <c r="AD73" s="8">
        <v>0.48</v>
      </c>
      <c r="AE73" s="8">
        <v>0.08</v>
      </c>
      <c r="AF73" s="8">
        <v>0.02</v>
      </c>
      <c r="AG73" s="8">
        <v>0.03</v>
      </c>
      <c r="AH73" s="8">
        <v>0.6</v>
      </c>
      <c r="AI73" s="8">
        <v>0.39</v>
      </c>
      <c r="AJ73" s="8">
        <v>0.03</v>
      </c>
      <c r="AK73" s="8">
        <v>0.47</v>
      </c>
      <c r="AL73" s="8">
        <v>0.32</v>
      </c>
      <c r="AM73" s="8">
        <v>0.26</v>
      </c>
      <c r="AN73" s="8">
        <v>0.24</v>
      </c>
      <c r="AO73" s="8">
        <v>0.44</v>
      </c>
      <c r="AP73" s="8">
        <v>0.48</v>
      </c>
      <c r="AQ73" s="8">
        <v>0.28999999999999998</v>
      </c>
      <c r="AR73" s="8">
        <v>0.27</v>
      </c>
      <c r="AS73" s="8">
        <v>0.21</v>
      </c>
      <c r="AT73" s="8">
        <v>0.41</v>
      </c>
      <c r="AU73" s="8">
        <v>0.15</v>
      </c>
      <c r="AV73" s="8">
        <v>0.47</v>
      </c>
      <c r="AW73" s="8">
        <v>0.53</v>
      </c>
      <c r="AX73" s="8">
        <v>0.17</v>
      </c>
      <c r="AY73" s="8">
        <v>0.02</v>
      </c>
      <c r="AZ73" s="8">
        <v>0.05</v>
      </c>
      <c r="BA73" s="8">
        <v>0.37</v>
      </c>
      <c r="BB73" s="8">
        <v>0.34</v>
      </c>
    </row>
    <row r="74" spans="1:54" x14ac:dyDescent="0.25">
      <c r="A74" s="13" t="s">
        <v>234</v>
      </c>
      <c r="B74" s="8">
        <v>0.3</v>
      </c>
      <c r="C74" s="8">
        <v>0.4</v>
      </c>
      <c r="D74" s="8">
        <v>0.99</v>
      </c>
      <c r="E74" s="8">
        <v>0.02</v>
      </c>
      <c r="F74" s="8">
        <v>0.27</v>
      </c>
      <c r="G74" s="8">
        <v>0.47</v>
      </c>
      <c r="H74" s="8">
        <v>0.22</v>
      </c>
      <c r="I74" s="8">
        <v>0.08</v>
      </c>
      <c r="J74" s="8">
        <v>1.08</v>
      </c>
      <c r="K74" s="8">
        <v>0.23</v>
      </c>
      <c r="L74" s="8">
        <v>0.34</v>
      </c>
      <c r="M74" s="8">
        <v>0.22</v>
      </c>
      <c r="N74" s="8">
        <v>0.24</v>
      </c>
      <c r="O74" s="8">
        <v>0.08</v>
      </c>
      <c r="P74" s="8">
        <v>0.17</v>
      </c>
      <c r="Q74" s="8">
        <v>0.17</v>
      </c>
      <c r="R74" s="8">
        <v>0.09</v>
      </c>
      <c r="S74" s="8">
        <v>0.28000000000000003</v>
      </c>
      <c r="T74" s="8">
        <v>0.27</v>
      </c>
      <c r="U74" s="8">
        <v>0.39</v>
      </c>
      <c r="V74" s="8">
        <v>0.03</v>
      </c>
      <c r="W74" s="8">
        <v>0.11</v>
      </c>
      <c r="X74" s="8">
        <v>0.62</v>
      </c>
      <c r="Y74" s="8">
        <v>0.36</v>
      </c>
      <c r="Z74" s="8">
        <v>0.32</v>
      </c>
      <c r="AA74" s="8">
        <v>0.73</v>
      </c>
      <c r="AB74" s="8">
        <v>0.15</v>
      </c>
      <c r="AC74" s="8">
        <v>0.52</v>
      </c>
      <c r="AD74" s="8">
        <v>0.35</v>
      </c>
      <c r="AE74" s="8">
        <v>0.28999999999999998</v>
      </c>
      <c r="AF74" s="8">
        <v>0.03</v>
      </c>
      <c r="AG74" s="8">
        <v>0.03</v>
      </c>
      <c r="AH74" s="8">
        <v>7.0000000000000007E-2</v>
      </c>
      <c r="AI74" s="8">
        <v>0.51</v>
      </c>
      <c r="AJ74" s="8">
        <v>0.12</v>
      </c>
      <c r="AK74" s="8">
        <v>0.41</v>
      </c>
      <c r="AL74" s="8">
        <v>0.12</v>
      </c>
      <c r="AM74" s="8">
        <v>0.02</v>
      </c>
      <c r="AN74" s="8">
        <v>7.0000000000000007E-2</v>
      </c>
      <c r="AO74" s="8">
        <v>0.6</v>
      </c>
      <c r="AP74" s="8">
        <v>0.18</v>
      </c>
      <c r="AQ74" s="8">
        <v>0.25</v>
      </c>
      <c r="AR74" s="8">
        <v>0.32</v>
      </c>
      <c r="AS74" s="8">
        <v>0.41</v>
      </c>
      <c r="AT74" s="8">
        <v>0.34</v>
      </c>
      <c r="AU74" s="8">
        <v>0.77</v>
      </c>
      <c r="AV74" s="8">
        <v>0.43</v>
      </c>
      <c r="AW74" s="8">
        <v>0.28000000000000003</v>
      </c>
      <c r="AX74" s="8">
        <v>0.24</v>
      </c>
      <c r="AY74" s="8">
        <v>0</v>
      </c>
      <c r="AZ74" s="8">
        <v>0.02</v>
      </c>
      <c r="BA74" s="8">
        <v>0.18</v>
      </c>
      <c r="BB74" s="8">
        <v>0.59</v>
      </c>
    </row>
    <row r="75" spans="1:54" x14ac:dyDescent="0.25">
      <c r="A75" s="13" t="s">
        <v>235</v>
      </c>
      <c r="B75" s="8">
        <v>0.39</v>
      </c>
      <c r="C75" s="8">
        <v>0.13</v>
      </c>
      <c r="D75" s="8">
        <v>0.63</v>
      </c>
      <c r="E75" s="8">
        <v>0.03</v>
      </c>
      <c r="F75" s="8">
        <v>0.08</v>
      </c>
      <c r="G75" s="8">
        <v>0.54</v>
      </c>
      <c r="H75" s="8">
        <v>0</v>
      </c>
      <c r="I75" s="8">
        <v>0.04</v>
      </c>
      <c r="J75" s="8">
        <v>0.84</v>
      </c>
      <c r="K75" s="8">
        <v>0.36</v>
      </c>
      <c r="L75" s="8">
        <v>0.27</v>
      </c>
      <c r="M75" s="8">
        <v>0.11</v>
      </c>
      <c r="N75" s="8">
        <v>0.12</v>
      </c>
      <c r="O75" s="8">
        <v>0.17</v>
      </c>
      <c r="P75" s="8">
        <v>0.12</v>
      </c>
      <c r="Q75" s="8">
        <v>0.45</v>
      </c>
      <c r="R75" s="8">
        <v>0.21</v>
      </c>
      <c r="S75" s="8">
        <v>0</v>
      </c>
      <c r="T75" s="8">
        <v>0.16</v>
      </c>
      <c r="U75" s="8">
        <v>0.47</v>
      </c>
      <c r="V75" s="8">
        <v>0.28999999999999998</v>
      </c>
      <c r="W75" s="8">
        <v>0.12</v>
      </c>
      <c r="X75" s="8">
        <v>0.97</v>
      </c>
      <c r="Y75" s="8">
        <v>0.72</v>
      </c>
      <c r="Z75" s="8">
        <v>1.3</v>
      </c>
      <c r="AA75" s="8">
        <v>0.42</v>
      </c>
      <c r="AB75" s="8">
        <v>0.35</v>
      </c>
      <c r="AC75" s="8">
        <v>0.21</v>
      </c>
      <c r="AD75" s="8">
        <v>0.35</v>
      </c>
      <c r="AE75" s="8">
        <v>0.22</v>
      </c>
      <c r="AF75" s="8">
        <v>0.27</v>
      </c>
      <c r="AG75" s="8">
        <v>0</v>
      </c>
      <c r="AH75" s="8">
        <v>0.25</v>
      </c>
      <c r="AI75" s="8">
        <v>0.05</v>
      </c>
      <c r="AJ75" s="8">
        <v>0.27</v>
      </c>
      <c r="AK75" s="8">
        <v>0.36</v>
      </c>
      <c r="AL75" s="8">
        <v>0.5</v>
      </c>
      <c r="AM75" s="8">
        <v>0.02</v>
      </c>
      <c r="AN75" s="8">
        <v>0.21</v>
      </c>
      <c r="AO75" s="8">
        <v>0.11</v>
      </c>
      <c r="AP75" s="8">
        <v>0.47</v>
      </c>
      <c r="AQ75" s="8">
        <v>0.12</v>
      </c>
      <c r="AR75" s="8">
        <v>0.56000000000000005</v>
      </c>
      <c r="AS75" s="8">
        <v>0.45</v>
      </c>
      <c r="AT75" s="8">
        <v>0.36</v>
      </c>
      <c r="AU75" s="8">
        <v>0.28000000000000003</v>
      </c>
      <c r="AV75" s="8">
        <v>0.54</v>
      </c>
      <c r="AW75" s="8">
        <v>0.27</v>
      </c>
      <c r="AX75" s="8">
        <v>0.46</v>
      </c>
      <c r="AY75" s="8">
        <v>0.59</v>
      </c>
      <c r="AZ75" s="8">
        <v>0.17</v>
      </c>
      <c r="BA75" s="8">
        <v>0.14000000000000001</v>
      </c>
      <c r="BB75" s="8">
        <v>0.22</v>
      </c>
    </row>
    <row r="76" spans="1:54" x14ac:dyDescent="0.25">
      <c r="A76" s="13" t="s">
        <v>236</v>
      </c>
      <c r="B76" s="8">
        <v>0.44</v>
      </c>
      <c r="C76" s="8">
        <v>0.18</v>
      </c>
      <c r="D76" s="8">
        <v>0.32</v>
      </c>
      <c r="E76" s="8">
        <v>0.08</v>
      </c>
      <c r="F76" s="8">
        <v>0.45</v>
      </c>
      <c r="G76" s="8">
        <v>0.34</v>
      </c>
      <c r="H76" s="8">
        <v>0.06</v>
      </c>
      <c r="I76" s="8">
        <v>0.28000000000000003</v>
      </c>
      <c r="J76" s="8">
        <v>1.34</v>
      </c>
      <c r="K76" s="8">
        <v>0.22</v>
      </c>
      <c r="L76" s="8">
        <v>0.23</v>
      </c>
      <c r="M76" s="8">
        <v>0.24</v>
      </c>
      <c r="N76" s="8">
        <v>0.28999999999999998</v>
      </c>
      <c r="O76" s="8">
        <v>0.02</v>
      </c>
      <c r="P76" s="8">
        <v>0.33</v>
      </c>
      <c r="Q76" s="8">
        <v>0.44</v>
      </c>
      <c r="R76" s="8">
        <v>0.35</v>
      </c>
      <c r="S76" s="8">
        <v>0.33</v>
      </c>
      <c r="T76" s="8">
        <v>0.24</v>
      </c>
      <c r="U76" s="8">
        <v>1.2</v>
      </c>
      <c r="V76" s="8">
        <v>0.67</v>
      </c>
      <c r="W76" s="8">
        <v>0.1</v>
      </c>
      <c r="X76" s="8">
        <v>0.98</v>
      </c>
      <c r="Y76" s="8">
        <v>0.17</v>
      </c>
      <c r="Z76" s="8">
        <v>0.56999999999999995</v>
      </c>
      <c r="AA76" s="8">
        <v>0.55000000000000004</v>
      </c>
      <c r="AB76" s="8">
        <v>0.24</v>
      </c>
      <c r="AC76" s="8">
        <v>0.1</v>
      </c>
      <c r="AD76" s="8">
        <v>0.26</v>
      </c>
      <c r="AE76" s="8">
        <v>0.17</v>
      </c>
      <c r="AF76" s="8">
        <v>0.1</v>
      </c>
      <c r="AG76" s="8">
        <v>0.02</v>
      </c>
      <c r="AH76" s="8">
        <v>0.14000000000000001</v>
      </c>
      <c r="AI76" s="8">
        <v>0.05</v>
      </c>
      <c r="AJ76" s="8">
        <v>0.26</v>
      </c>
      <c r="AK76" s="8">
        <v>0.18</v>
      </c>
      <c r="AL76" s="8">
        <v>0.21</v>
      </c>
      <c r="AM76" s="8">
        <v>0.01</v>
      </c>
      <c r="AN76" s="8">
        <v>0.17</v>
      </c>
      <c r="AO76" s="8">
        <v>0.06</v>
      </c>
      <c r="AP76" s="8">
        <v>0.01</v>
      </c>
      <c r="AQ76" s="8">
        <v>0.03</v>
      </c>
      <c r="AR76" s="8">
        <v>0.31</v>
      </c>
      <c r="AS76" s="8">
        <v>0.37</v>
      </c>
      <c r="AT76" s="8">
        <v>0.38</v>
      </c>
      <c r="AU76" s="8">
        <v>0.2</v>
      </c>
      <c r="AV76" s="8">
        <v>1.03</v>
      </c>
      <c r="AW76" s="8">
        <v>0.03</v>
      </c>
      <c r="AX76" s="8">
        <v>0.15</v>
      </c>
      <c r="AY76" s="8">
        <v>0.48</v>
      </c>
      <c r="AZ76" s="8">
        <v>0.09</v>
      </c>
      <c r="BA76" s="8">
        <v>0.31</v>
      </c>
      <c r="BB76" s="8">
        <v>0.18</v>
      </c>
    </row>
    <row r="77" spans="1:54" x14ac:dyDescent="0.25">
      <c r="A77" s="13" t="s">
        <v>237</v>
      </c>
      <c r="B77" s="8">
        <v>0.47</v>
      </c>
      <c r="C77" s="8">
        <v>0.43</v>
      </c>
      <c r="D77" s="8">
        <v>0.53</v>
      </c>
      <c r="E77" s="8">
        <v>0.03</v>
      </c>
      <c r="F77" s="8">
        <v>0.04</v>
      </c>
      <c r="G77" s="8">
        <v>0.41</v>
      </c>
      <c r="H77" s="8">
        <v>0.06</v>
      </c>
      <c r="I77" s="8">
        <v>0.04</v>
      </c>
      <c r="J77" s="8">
        <v>0.43</v>
      </c>
      <c r="K77" s="8">
        <v>0.34</v>
      </c>
      <c r="L77" s="8">
        <v>0.69</v>
      </c>
      <c r="M77" s="8">
        <v>0.23</v>
      </c>
      <c r="N77" s="8">
        <v>0.05</v>
      </c>
      <c r="O77" s="8">
        <v>0.06</v>
      </c>
      <c r="P77" s="8">
        <v>0.11</v>
      </c>
      <c r="Q77" s="8">
        <v>0.65</v>
      </c>
      <c r="R77" s="8">
        <v>0.1</v>
      </c>
      <c r="S77" s="8">
        <v>0.69</v>
      </c>
      <c r="T77" s="8">
        <v>0.36</v>
      </c>
      <c r="U77" s="8">
        <v>0.75</v>
      </c>
      <c r="V77" s="8">
        <v>0.09</v>
      </c>
      <c r="W77" s="8">
        <v>0.2</v>
      </c>
      <c r="X77" s="8">
        <v>0.38</v>
      </c>
      <c r="Y77" s="8">
        <v>0.48</v>
      </c>
      <c r="Z77" s="8">
        <v>0.14000000000000001</v>
      </c>
      <c r="AA77" s="8">
        <v>0.47</v>
      </c>
      <c r="AB77" s="8">
        <v>0.2</v>
      </c>
      <c r="AC77" s="8">
        <v>0.25</v>
      </c>
      <c r="AD77" s="8">
        <v>0.68</v>
      </c>
      <c r="AE77" s="8">
        <v>0.17</v>
      </c>
      <c r="AF77" s="8">
        <v>7.0000000000000007E-2</v>
      </c>
      <c r="AG77" s="8">
        <v>0.19</v>
      </c>
      <c r="AH77" s="8">
        <v>0.35</v>
      </c>
      <c r="AI77" s="8">
        <v>0.11</v>
      </c>
      <c r="AJ77" s="8">
        <v>0.08</v>
      </c>
      <c r="AK77" s="8">
        <v>0.19</v>
      </c>
      <c r="AL77" s="8">
        <v>0.03</v>
      </c>
      <c r="AM77" s="8">
        <v>0</v>
      </c>
      <c r="AN77" s="8">
        <v>0.13</v>
      </c>
      <c r="AO77" s="8">
        <v>0.15</v>
      </c>
      <c r="AP77" s="8">
        <v>0.17</v>
      </c>
      <c r="AQ77" s="8">
        <v>0.15</v>
      </c>
      <c r="AR77" s="8">
        <v>0.26</v>
      </c>
      <c r="AS77" s="8">
        <v>0.45</v>
      </c>
      <c r="AT77" s="8">
        <v>0.11</v>
      </c>
      <c r="AU77" s="8">
        <v>0.28000000000000003</v>
      </c>
      <c r="AV77" s="8">
        <v>0.95</v>
      </c>
      <c r="AW77" s="8">
        <v>0.01</v>
      </c>
      <c r="AX77" s="8">
        <v>0.67</v>
      </c>
      <c r="AY77" s="8">
        <v>0.22</v>
      </c>
      <c r="AZ77" s="8">
        <v>0.16</v>
      </c>
      <c r="BA77" s="8">
        <v>0.28999999999999998</v>
      </c>
      <c r="BB77" s="8">
        <v>0.17</v>
      </c>
    </row>
    <row r="78" spans="1:54" x14ac:dyDescent="0.25">
      <c r="A78" s="13" t="s">
        <v>238</v>
      </c>
      <c r="B78" s="8">
        <v>0.4</v>
      </c>
      <c r="C78" s="8">
        <v>0.24</v>
      </c>
      <c r="D78" s="8">
        <v>0.11</v>
      </c>
      <c r="E78" s="8">
        <v>0.16</v>
      </c>
      <c r="F78" s="8">
        <v>0.28000000000000003</v>
      </c>
      <c r="G78" s="8">
        <v>0.18</v>
      </c>
      <c r="H78" s="8">
        <v>0.08</v>
      </c>
      <c r="I78" s="8">
        <v>0.09</v>
      </c>
      <c r="J78" s="8">
        <v>0.69</v>
      </c>
      <c r="K78" s="8">
        <v>0.56999999999999995</v>
      </c>
      <c r="L78" s="8">
        <v>0.24</v>
      </c>
      <c r="M78" s="8">
        <v>0.14000000000000001</v>
      </c>
      <c r="N78" s="8">
        <v>0.04</v>
      </c>
      <c r="O78" s="8">
        <v>0.17</v>
      </c>
      <c r="P78" s="8">
        <v>0.45</v>
      </c>
      <c r="Q78" s="8">
        <v>0.36</v>
      </c>
      <c r="R78" s="8">
        <v>0</v>
      </c>
      <c r="S78" s="8">
        <v>1.05</v>
      </c>
      <c r="T78" s="8">
        <v>0.38</v>
      </c>
      <c r="U78" s="8">
        <v>0.27</v>
      </c>
      <c r="V78" s="8">
        <v>0.08</v>
      </c>
      <c r="W78" s="8">
        <v>0.06</v>
      </c>
      <c r="X78" s="8">
        <v>0.84</v>
      </c>
      <c r="Y78" s="8">
        <v>0.28000000000000003</v>
      </c>
      <c r="Z78" s="8">
        <v>0.5</v>
      </c>
      <c r="AA78" s="8">
        <v>0.6</v>
      </c>
      <c r="AB78" s="8">
        <v>0.12</v>
      </c>
      <c r="AC78" s="8">
        <v>0.32</v>
      </c>
      <c r="AD78" s="8">
        <v>0.34</v>
      </c>
      <c r="AE78" s="8">
        <v>0</v>
      </c>
      <c r="AF78" s="8">
        <v>0.13</v>
      </c>
      <c r="AG78" s="8">
        <v>0</v>
      </c>
      <c r="AH78" s="8">
        <v>0.1</v>
      </c>
      <c r="AI78" s="8">
        <v>0.24</v>
      </c>
      <c r="AJ78" s="8">
        <v>0.32</v>
      </c>
      <c r="AK78" s="8">
        <v>0.41</v>
      </c>
      <c r="AL78" s="8">
        <v>0.08</v>
      </c>
      <c r="AM78" s="8">
        <v>0.06</v>
      </c>
      <c r="AN78" s="8">
        <v>0.19</v>
      </c>
      <c r="AO78" s="8">
        <v>0.39</v>
      </c>
      <c r="AP78" s="8">
        <v>0.43</v>
      </c>
      <c r="AQ78" s="8">
        <v>0.56999999999999995</v>
      </c>
      <c r="AR78" s="8">
        <v>0.2</v>
      </c>
      <c r="AS78" s="8">
        <v>0.26</v>
      </c>
      <c r="AT78" s="8">
        <v>0.05</v>
      </c>
      <c r="AU78" s="8">
        <v>0.2</v>
      </c>
      <c r="AV78" s="8">
        <v>1.52</v>
      </c>
      <c r="AW78" s="8">
        <v>0.2</v>
      </c>
      <c r="AX78" s="8">
        <v>0.13</v>
      </c>
      <c r="AY78" s="8">
        <v>0.24</v>
      </c>
      <c r="AZ78" s="8">
        <v>0.26</v>
      </c>
      <c r="BA78" s="8">
        <v>0.62</v>
      </c>
      <c r="BB78" s="8">
        <v>0.55000000000000004</v>
      </c>
    </row>
    <row r="79" spans="1:54" x14ac:dyDescent="0.25">
      <c r="A79" s="13" t="s">
        <v>239</v>
      </c>
      <c r="B79" s="8">
        <v>0</v>
      </c>
      <c r="C79" s="8">
        <v>0</v>
      </c>
      <c r="D79" s="8">
        <v>1</v>
      </c>
      <c r="E79" s="8">
        <v>2</v>
      </c>
      <c r="F79" s="8">
        <v>1</v>
      </c>
      <c r="G79" s="8">
        <v>0</v>
      </c>
      <c r="H79" s="8">
        <v>1</v>
      </c>
      <c r="I79" s="8">
        <v>1</v>
      </c>
      <c r="J79" s="8">
        <v>1</v>
      </c>
      <c r="K79" s="8">
        <v>0</v>
      </c>
      <c r="L79" s="8">
        <v>2</v>
      </c>
      <c r="M79" s="8">
        <v>0</v>
      </c>
      <c r="N79" s="8">
        <v>1</v>
      </c>
      <c r="O79" s="8">
        <v>1</v>
      </c>
      <c r="P79" s="8">
        <v>3</v>
      </c>
      <c r="Q79" s="8">
        <v>1</v>
      </c>
      <c r="R79" s="8">
        <v>0</v>
      </c>
      <c r="S79" s="8">
        <v>2</v>
      </c>
      <c r="T79" s="8">
        <v>0</v>
      </c>
      <c r="U79" s="8">
        <v>1</v>
      </c>
      <c r="V79" s="8">
        <v>2</v>
      </c>
      <c r="W79" s="8">
        <v>0</v>
      </c>
      <c r="X79" s="8">
        <v>1</v>
      </c>
      <c r="Y79" s="8">
        <v>0</v>
      </c>
      <c r="Z79" s="8">
        <v>0</v>
      </c>
      <c r="AA79" s="8">
        <v>2</v>
      </c>
      <c r="AB79" s="8">
        <v>2</v>
      </c>
      <c r="AC79" s="8">
        <v>1</v>
      </c>
      <c r="AD79" s="8">
        <v>0</v>
      </c>
      <c r="AE79" s="8">
        <v>0</v>
      </c>
      <c r="AF79" s="8">
        <v>0</v>
      </c>
      <c r="AG79" s="8">
        <v>2</v>
      </c>
      <c r="AH79" s="8">
        <v>0</v>
      </c>
      <c r="AI79" s="8">
        <v>2</v>
      </c>
      <c r="AJ79" s="8">
        <v>2</v>
      </c>
      <c r="AK79" s="8">
        <v>2</v>
      </c>
      <c r="AL79" s="8">
        <v>1</v>
      </c>
      <c r="AM79" s="8">
        <v>1</v>
      </c>
      <c r="AN79" s="8">
        <v>1</v>
      </c>
      <c r="AO79" s="8">
        <v>2</v>
      </c>
      <c r="AP79" s="8">
        <v>2</v>
      </c>
      <c r="AR79" s="8">
        <v>1</v>
      </c>
      <c r="AT79" s="8">
        <v>1</v>
      </c>
      <c r="AU79" s="8">
        <v>1</v>
      </c>
      <c r="AW79" s="8">
        <v>2</v>
      </c>
      <c r="AX79" s="8">
        <v>1</v>
      </c>
      <c r="AY79" s="8">
        <v>0</v>
      </c>
      <c r="AZ79" s="8">
        <v>0</v>
      </c>
      <c r="BA79" s="8">
        <v>1</v>
      </c>
      <c r="BB79" s="8">
        <v>0</v>
      </c>
    </row>
    <row r="80" spans="1:54" x14ac:dyDescent="0.25">
      <c r="A80" s="13" t="s">
        <v>240</v>
      </c>
      <c r="B80" s="8">
        <v>0</v>
      </c>
      <c r="C80" s="8">
        <v>0</v>
      </c>
      <c r="D80" s="8">
        <v>1</v>
      </c>
      <c r="E80" s="8">
        <v>0</v>
      </c>
      <c r="F80" s="8">
        <v>0</v>
      </c>
      <c r="G80" s="8">
        <v>0</v>
      </c>
      <c r="H80" s="8">
        <v>1</v>
      </c>
      <c r="I80" s="8">
        <v>0</v>
      </c>
      <c r="J80" s="8">
        <v>0</v>
      </c>
      <c r="K80" s="8">
        <v>0</v>
      </c>
      <c r="L80" s="8">
        <v>2</v>
      </c>
      <c r="M80" s="8">
        <v>0</v>
      </c>
      <c r="N80" s="8">
        <v>1</v>
      </c>
      <c r="O80" s="8">
        <v>2</v>
      </c>
      <c r="P80" s="8">
        <v>1</v>
      </c>
      <c r="Q80" s="8">
        <v>0</v>
      </c>
      <c r="R80" s="8">
        <v>4</v>
      </c>
      <c r="S80" s="8">
        <v>2</v>
      </c>
      <c r="T80" s="8">
        <v>0</v>
      </c>
      <c r="U80" s="8">
        <v>0</v>
      </c>
      <c r="V80" s="8">
        <v>1</v>
      </c>
      <c r="W80" s="8">
        <v>1</v>
      </c>
      <c r="X80" s="8">
        <v>2</v>
      </c>
      <c r="Y80" s="8">
        <v>3</v>
      </c>
      <c r="Z80" s="8">
        <v>1</v>
      </c>
      <c r="AA80" s="8">
        <v>1</v>
      </c>
      <c r="AB80" s="8">
        <v>0</v>
      </c>
      <c r="AC80" s="8">
        <v>1</v>
      </c>
      <c r="AD80" s="8">
        <v>1</v>
      </c>
      <c r="AE80" s="8">
        <v>0</v>
      </c>
      <c r="AF80" s="8">
        <v>0</v>
      </c>
      <c r="AG80" s="8">
        <v>0</v>
      </c>
      <c r="AH80" s="8">
        <v>1</v>
      </c>
      <c r="AI80" s="8">
        <v>2</v>
      </c>
      <c r="AJ80" s="8">
        <v>0</v>
      </c>
      <c r="AK80" s="8">
        <v>2</v>
      </c>
      <c r="AL80" s="8">
        <v>1</v>
      </c>
      <c r="AM80" s="8">
        <v>0</v>
      </c>
      <c r="AN80" s="8">
        <v>1</v>
      </c>
      <c r="AP80" s="8">
        <v>2</v>
      </c>
      <c r="AR80" s="8">
        <v>1</v>
      </c>
      <c r="AT80" s="8">
        <v>4</v>
      </c>
      <c r="AV80" s="8">
        <v>1</v>
      </c>
      <c r="AW80" s="8">
        <v>2</v>
      </c>
      <c r="AX80" s="8">
        <v>0</v>
      </c>
      <c r="AY80" s="8">
        <v>0</v>
      </c>
      <c r="AZ80" s="8">
        <v>2</v>
      </c>
      <c r="BA80" s="8">
        <v>1</v>
      </c>
      <c r="BB80" s="8">
        <v>2</v>
      </c>
    </row>
    <row r="81" spans="1:54" x14ac:dyDescent="0.25">
      <c r="A81" s="13" t="s">
        <v>241</v>
      </c>
      <c r="B81" s="8">
        <v>0</v>
      </c>
      <c r="C81" s="8">
        <v>0</v>
      </c>
      <c r="D81" s="8">
        <v>2</v>
      </c>
      <c r="E81" s="8">
        <v>0</v>
      </c>
      <c r="F81" s="8">
        <v>1</v>
      </c>
      <c r="G81" s="8">
        <v>2</v>
      </c>
      <c r="H81" s="8">
        <v>0</v>
      </c>
      <c r="I81" s="8">
        <v>2</v>
      </c>
      <c r="J81" s="8">
        <v>0</v>
      </c>
      <c r="K81" s="8">
        <v>0</v>
      </c>
      <c r="L81" s="8">
        <v>4</v>
      </c>
      <c r="M81" s="8">
        <v>0</v>
      </c>
      <c r="N81" s="8">
        <v>1</v>
      </c>
      <c r="O81" s="8">
        <v>1</v>
      </c>
      <c r="P81" s="8">
        <v>2</v>
      </c>
      <c r="Q81" s="8">
        <v>2</v>
      </c>
      <c r="R81" s="8">
        <v>1</v>
      </c>
      <c r="S81" s="8">
        <v>2</v>
      </c>
      <c r="T81" s="8">
        <v>0</v>
      </c>
      <c r="U81" s="8">
        <v>1</v>
      </c>
      <c r="V81" s="8">
        <v>0</v>
      </c>
      <c r="W81" s="8">
        <v>1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1</v>
      </c>
      <c r="AE81" s="8">
        <v>0</v>
      </c>
      <c r="AF81" s="8">
        <v>0</v>
      </c>
      <c r="AG81" s="8">
        <v>0</v>
      </c>
      <c r="AH81" s="8">
        <v>0</v>
      </c>
      <c r="AI81" s="8">
        <v>2</v>
      </c>
      <c r="AJ81" s="8">
        <v>1</v>
      </c>
      <c r="AK81" s="8">
        <v>2</v>
      </c>
      <c r="AL81" s="8">
        <v>1</v>
      </c>
      <c r="AM81" s="8">
        <v>1</v>
      </c>
      <c r="AO81" s="8">
        <v>2</v>
      </c>
      <c r="AQ81" s="8">
        <v>2</v>
      </c>
      <c r="AR81" s="8">
        <v>2</v>
      </c>
      <c r="AT81" s="8">
        <v>4</v>
      </c>
      <c r="AV81" s="8">
        <v>1</v>
      </c>
      <c r="AW81" s="8">
        <v>1</v>
      </c>
      <c r="AX81" s="8">
        <v>2</v>
      </c>
      <c r="AY81" s="8">
        <v>1</v>
      </c>
      <c r="AZ81" s="8">
        <v>2</v>
      </c>
      <c r="BA81" s="8">
        <v>2</v>
      </c>
      <c r="BB81" s="8">
        <v>1</v>
      </c>
    </row>
    <row r="82" spans="1:54" x14ac:dyDescent="0.25">
      <c r="A82" s="13" t="s">
        <v>242</v>
      </c>
      <c r="B82" s="8">
        <v>0</v>
      </c>
      <c r="C82" s="8">
        <v>1</v>
      </c>
      <c r="D82" s="8">
        <v>1</v>
      </c>
      <c r="E82" s="8">
        <v>2</v>
      </c>
      <c r="F82" s="8">
        <v>0</v>
      </c>
      <c r="G82" s="8">
        <v>0</v>
      </c>
      <c r="H82" s="8">
        <v>0</v>
      </c>
      <c r="I82" s="8">
        <v>2</v>
      </c>
      <c r="J82" s="8">
        <v>1</v>
      </c>
      <c r="K82" s="8">
        <v>0</v>
      </c>
      <c r="L82" s="8">
        <v>0</v>
      </c>
      <c r="M82" s="8">
        <v>0</v>
      </c>
      <c r="N82" s="8">
        <v>1</v>
      </c>
      <c r="O82" s="8">
        <v>1</v>
      </c>
      <c r="P82" s="8">
        <v>2</v>
      </c>
      <c r="Q82" s="8">
        <v>1</v>
      </c>
      <c r="R82" s="8">
        <v>0</v>
      </c>
      <c r="S82" s="8">
        <v>2</v>
      </c>
      <c r="T82" s="8">
        <v>0</v>
      </c>
      <c r="U82" s="8">
        <v>1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2</v>
      </c>
      <c r="AB82" s="8">
        <v>2</v>
      </c>
      <c r="AC82" s="8">
        <v>1</v>
      </c>
      <c r="AD82" s="8">
        <v>1</v>
      </c>
      <c r="AE82" s="8">
        <v>0</v>
      </c>
      <c r="AF82" s="8">
        <v>0</v>
      </c>
      <c r="AG82" s="8">
        <v>2</v>
      </c>
      <c r="AH82" s="8">
        <v>0</v>
      </c>
      <c r="AI82" s="8">
        <v>2</v>
      </c>
      <c r="AJ82" s="8">
        <v>3</v>
      </c>
      <c r="AK82" s="8">
        <v>2</v>
      </c>
      <c r="AL82" s="8">
        <v>1</v>
      </c>
      <c r="AM82" s="8">
        <v>0</v>
      </c>
      <c r="AN82" s="8">
        <v>1</v>
      </c>
      <c r="AR82" s="8">
        <v>4</v>
      </c>
      <c r="AT82" s="8">
        <v>4</v>
      </c>
      <c r="AX82" s="8">
        <v>3</v>
      </c>
      <c r="AY82" s="8">
        <v>1</v>
      </c>
      <c r="AZ82" s="8">
        <v>0</v>
      </c>
      <c r="BA82" s="8">
        <v>1</v>
      </c>
      <c r="BB82" s="8">
        <v>1</v>
      </c>
    </row>
    <row r="83" spans="1:54" x14ac:dyDescent="0.25">
      <c r="A83" s="13" t="s">
        <v>243</v>
      </c>
      <c r="B83" s="8">
        <v>0</v>
      </c>
      <c r="C83" s="8">
        <v>0</v>
      </c>
      <c r="D83" s="8">
        <v>1</v>
      </c>
      <c r="E83" s="8">
        <v>0</v>
      </c>
      <c r="F83" s="8">
        <v>2</v>
      </c>
      <c r="G83" s="8">
        <v>0</v>
      </c>
      <c r="H83" s="8">
        <v>3</v>
      </c>
      <c r="I83" s="8">
        <v>2</v>
      </c>
      <c r="J83" s="8">
        <v>1</v>
      </c>
      <c r="K83" s="8">
        <v>0</v>
      </c>
      <c r="L83" s="8">
        <v>4</v>
      </c>
      <c r="M83" s="8">
        <v>0</v>
      </c>
      <c r="N83" s="8">
        <v>1</v>
      </c>
      <c r="O83" s="8">
        <v>1</v>
      </c>
      <c r="P83" s="8">
        <v>2</v>
      </c>
      <c r="Q83" s="8">
        <v>1</v>
      </c>
      <c r="R83" s="8">
        <v>0</v>
      </c>
      <c r="S83" s="8">
        <v>1</v>
      </c>
      <c r="T83" s="8">
        <v>0</v>
      </c>
      <c r="U83" s="8">
        <v>1</v>
      </c>
      <c r="V83" s="8">
        <v>0</v>
      </c>
      <c r="W83" s="8">
        <v>0</v>
      </c>
      <c r="X83" s="8">
        <v>0</v>
      </c>
      <c r="Y83" s="8">
        <v>2</v>
      </c>
      <c r="Z83" s="8">
        <v>0</v>
      </c>
      <c r="AA83" s="8">
        <v>2</v>
      </c>
      <c r="AB83" s="8">
        <v>2</v>
      </c>
      <c r="AC83" s="8">
        <v>1</v>
      </c>
      <c r="AD83" s="8">
        <v>1</v>
      </c>
      <c r="AE83" s="8">
        <v>2</v>
      </c>
      <c r="AF83" s="8">
        <v>0</v>
      </c>
      <c r="AG83" s="8">
        <v>1</v>
      </c>
      <c r="AH83" s="8">
        <v>0</v>
      </c>
      <c r="AI83" s="8">
        <v>2</v>
      </c>
      <c r="AJ83" s="8">
        <v>0</v>
      </c>
      <c r="AK83" s="8">
        <v>0</v>
      </c>
      <c r="AL83" s="8">
        <v>0</v>
      </c>
      <c r="AM83" s="8">
        <v>0</v>
      </c>
      <c r="AO83" s="8">
        <v>2</v>
      </c>
      <c r="AP83" s="8">
        <v>2</v>
      </c>
      <c r="AR83" s="8">
        <v>1</v>
      </c>
      <c r="AT83" s="8">
        <v>4</v>
      </c>
      <c r="AU83" s="8">
        <v>1</v>
      </c>
      <c r="AV83" s="8">
        <v>1</v>
      </c>
      <c r="AW83" s="8">
        <v>1</v>
      </c>
      <c r="AX83" s="8">
        <v>1</v>
      </c>
      <c r="AY83" s="8">
        <v>1</v>
      </c>
      <c r="AZ83" s="8">
        <v>2</v>
      </c>
      <c r="BA83" s="8">
        <v>0</v>
      </c>
      <c r="BB83" s="8">
        <v>1</v>
      </c>
    </row>
    <row r="84" spans="1:54" x14ac:dyDescent="0.25">
      <c r="A84" s="13" t="s">
        <v>244</v>
      </c>
      <c r="B84" s="8">
        <v>0</v>
      </c>
      <c r="C84" s="8">
        <v>0</v>
      </c>
      <c r="D84" s="8">
        <v>0</v>
      </c>
      <c r="E84" s="8">
        <v>0</v>
      </c>
      <c r="F84" s="8">
        <v>2</v>
      </c>
      <c r="G84" s="8">
        <v>0</v>
      </c>
      <c r="H84" s="8">
        <v>0</v>
      </c>
      <c r="I84" s="8">
        <v>3</v>
      </c>
      <c r="J84" s="8">
        <v>1</v>
      </c>
      <c r="K84" s="8">
        <v>0</v>
      </c>
      <c r="L84" s="8">
        <v>4</v>
      </c>
      <c r="M84" s="8">
        <v>0</v>
      </c>
      <c r="N84" s="8">
        <v>0</v>
      </c>
      <c r="O84" s="8">
        <v>0</v>
      </c>
      <c r="P84" s="8">
        <v>2</v>
      </c>
      <c r="Q84" s="8">
        <v>2</v>
      </c>
      <c r="R84" s="8">
        <v>0</v>
      </c>
      <c r="S84" s="8">
        <v>0</v>
      </c>
      <c r="T84" s="8">
        <v>0</v>
      </c>
      <c r="U84" s="8">
        <v>1</v>
      </c>
      <c r="V84" s="8">
        <v>0</v>
      </c>
      <c r="W84" s="8">
        <v>0</v>
      </c>
      <c r="X84" s="8">
        <v>0</v>
      </c>
      <c r="Y84" s="8">
        <v>3</v>
      </c>
      <c r="Z84" s="8">
        <v>1</v>
      </c>
      <c r="AA84" s="8">
        <v>2</v>
      </c>
      <c r="AB84" s="8">
        <v>1</v>
      </c>
      <c r="AC84" s="8">
        <v>1</v>
      </c>
      <c r="AD84" s="8">
        <v>1</v>
      </c>
      <c r="AE84" s="8">
        <v>0</v>
      </c>
      <c r="AF84" s="8">
        <v>0</v>
      </c>
      <c r="AG84" s="8">
        <v>0</v>
      </c>
      <c r="AH84" s="8">
        <v>1</v>
      </c>
      <c r="AI84" s="8">
        <v>1</v>
      </c>
      <c r="AJ84" s="8">
        <v>0</v>
      </c>
      <c r="AK84" s="8">
        <v>2</v>
      </c>
      <c r="AL84" s="8">
        <v>0</v>
      </c>
      <c r="AM84" s="8">
        <v>0</v>
      </c>
      <c r="AN84" s="8">
        <v>2</v>
      </c>
      <c r="AR84" s="8">
        <v>2</v>
      </c>
      <c r="AS84" s="8">
        <v>2</v>
      </c>
      <c r="AT84" s="8">
        <v>4</v>
      </c>
      <c r="AU84" s="8">
        <v>1</v>
      </c>
      <c r="AV84" s="8">
        <v>1</v>
      </c>
      <c r="AW84" s="8">
        <v>2</v>
      </c>
      <c r="AX84" s="8">
        <v>1</v>
      </c>
      <c r="AY84" s="8">
        <v>1</v>
      </c>
      <c r="AZ84" s="8">
        <v>0</v>
      </c>
      <c r="BA84" s="8">
        <v>3</v>
      </c>
      <c r="BB84" s="8">
        <v>1</v>
      </c>
    </row>
    <row r="85" spans="1:54" x14ac:dyDescent="0.25">
      <c r="A85" s="13" t="s">
        <v>245</v>
      </c>
      <c r="B85" s="8">
        <v>0</v>
      </c>
      <c r="C85" s="8">
        <v>0</v>
      </c>
      <c r="D85" s="8">
        <v>0</v>
      </c>
      <c r="E85" s="8">
        <v>0</v>
      </c>
      <c r="F85" s="8">
        <v>1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1</v>
      </c>
      <c r="O85" s="8">
        <v>3</v>
      </c>
      <c r="P85" s="8">
        <v>2</v>
      </c>
      <c r="Q85" s="8">
        <v>0</v>
      </c>
      <c r="R85" s="8">
        <v>0</v>
      </c>
      <c r="S85" s="8">
        <v>1</v>
      </c>
      <c r="T85" s="8">
        <v>0</v>
      </c>
      <c r="U85" s="8">
        <v>1</v>
      </c>
      <c r="V85" s="8">
        <v>0</v>
      </c>
      <c r="W85" s="8">
        <v>0</v>
      </c>
      <c r="X85" s="8">
        <v>0</v>
      </c>
      <c r="Y85" s="8">
        <v>0</v>
      </c>
      <c r="Z85" s="8">
        <v>1</v>
      </c>
      <c r="AA85" s="8">
        <v>2</v>
      </c>
      <c r="AB85" s="8">
        <v>1</v>
      </c>
      <c r="AC85" s="8">
        <v>1</v>
      </c>
      <c r="AD85" s="8">
        <v>1</v>
      </c>
      <c r="AE85" s="8">
        <v>0</v>
      </c>
      <c r="AF85" s="8">
        <v>0</v>
      </c>
      <c r="AG85" s="8">
        <v>0</v>
      </c>
      <c r="AH85" s="8">
        <v>1</v>
      </c>
      <c r="AI85" s="8">
        <v>3</v>
      </c>
      <c r="AJ85" s="8">
        <v>0</v>
      </c>
      <c r="AK85" s="8">
        <v>2</v>
      </c>
      <c r="AL85" s="8">
        <v>1</v>
      </c>
      <c r="AM85" s="8">
        <v>0</v>
      </c>
      <c r="AN85" s="8">
        <v>2</v>
      </c>
      <c r="AO85" s="8">
        <v>2</v>
      </c>
      <c r="AQ85" s="8">
        <v>3</v>
      </c>
      <c r="AR85" s="8">
        <v>3</v>
      </c>
      <c r="AT85" s="8">
        <v>1</v>
      </c>
      <c r="AU85" s="8">
        <v>1</v>
      </c>
      <c r="AV85" s="8">
        <v>1</v>
      </c>
      <c r="AY85" s="8">
        <v>1</v>
      </c>
      <c r="AZ85" s="8">
        <v>2</v>
      </c>
      <c r="BA85" s="8">
        <v>1</v>
      </c>
      <c r="BB85" s="8">
        <v>1</v>
      </c>
    </row>
    <row r="86" spans="1:54" x14ac:dyDescent="0.25">
      <c r="A86" s="13" t="s">
        <v>246</v>
      </c>
      <c r="B86" s="8">
        <v>0</v>
      </c>
      <c r="C86" s="8">
        <v>2</v>
      </c>
      <c r="D86" s="8">
        <v>0</v>
      </c>
      <c r="E86" s="8">
        <v>0</v>
      </c>
      <c r="F86" s="8">
        <v>2</v>
      </c>
      <c r="G86" s="8">
        <v>0</v>
      </c>
      <c r="H86" s="8">
        <v>2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2</v>
      </c>
      <c r="O86" s="8">
        <v>3</v>
      </c>
      <c r="P86" s="8">
        <v>0</v>
      </c>
      <c r="Q86" s="8">
        <v>0</v>
      </c>
      <c r="R86" s="8">
        <v>0</v>
      </c>
      <c r="S86" s="8">
        <v>1</v>
      </c>
      <c r="T86" s="8">
        <v>0</v>
      </c>
      <c r="U86" s="8">
        <v>1</v>
      </c>
      <c r="V86" s="8">
        <v>3</v>
      </c>
      <c r="W86" s="8">
        <v>0</v>
      </c>
      <c r="X86" s="8">
        <v>0</v>
      </c>
      <c r="Y86" s="8">
        <v>0</v>
      </c>
      <c r="Z86" s="8">
        <v>1</v>
      </c>
      <c r="AA86" s="8">
        <v>1</v>
      </c>
      <c r="AB86" s="8">
        <v>0</v>
      </c>
      <c r="AC86" s="8">
        <v>2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1</v>
      </c>
      <c r="AJ86" s="8">
        <v>0</v>
      </c>
      <c r="AK86" s="8">
        <v>0</v>
      </c>
      <c r="AL86" s="8">
        <v>0</v>
      </c>
      <c r="AM86" s="8">
        <v>0</v>
      </c>
      <c r="AN86" s="8">
        <v>2</v>
      </c>
      <c r="AO86" s="8">
        <v>0</v>
      </c>
      <c r="AQ86" s="8">
        <v>3</v>
      </c>
      <c r="AR86" s="8">
        <v>4</v>
      </c>
      <c r="AS86" s="8">
        <v>2</v>
      </c>
      <c r="AT86" s="8">
        <v>4</v>
      </c>
      <c r="AU86" s="8">
        <v>1</v>
      </c>
      <c r="AV86" s="8">
        <v>2</v>
      </c>
      <c r="AY86" s="8">
        <v>1</v>
      </c>
      <c r="AZ86" s="8">
        <v>0</v>
      </c>
      <c r="BA86" s="8">
        <v>2</v>
      </c>
      <c r="BB86" s="8">
        <v>1</v>
      </c>
    </row>
    <row r="87" spans="1:54" x14ac:dyDescent="0.25">
      <c r="A87" s="13" t="s">
        <v>247</v>
      </c>
      <c r="B87" s="8">
        <v>0</v>
      </c>
      <c r="C87" s="8">
        <v>0</v>
      </c>
      <c r="D87" s="8">
        <v>1</v>
      </c>
      <c r="E87" s="8">
        <v>1</v>
      </c>
      <c r="F87" s="8">
        <v>1</v>
      </c>
      <c r="G87" s="8">
        <v>0</v>
      </c>
      <c r="H87" s="8">
        <v>0</v>
      </c>
      <c r="I87" s="8">
        <v>0</v>
      </c>
      <c r="J87" s="8">
        <v>1</v>
      </c>
      <c r="K87" s="8">
        <v>0</v>
      </c>
      <c r="L87" s="8">
        <v>0</v>
      </c>
      <c r="M87" s="8">
        <v>0</v>
      </c>
      <c r="N87" s="8">
        <v>2</v>
      </c>
      <c r="O87" s="8">
        <v>0</v>
      </c>
      <c r="P87" s="8">
        <v>1</v>
      </c>
      <c r="Q87" s="8">
        <v>1</v>
      </c>
      <c r="R87" s="8">
        <v>0</v>
      </c>
      <c r="S87" s="8">
        <v>1</v>
      </c>
      <c r="T87" s="8">
        <v>0</v>
      </c>
      <c r="U87" s="8">
        <v>1</v>
      </c>
      <c r="V87" s="8">
        <v>0</v>
      </c>
      <c r="W87" s="8">
        <v>0</v>
      </c>
      <c r="X87" s="8">
        <v>0</v>
      </c>
      <c r="Y87" s="8">
        <v>1</v>
      </c>
      <c r="Z87" s="8">
        <v>1</v>
      </c>
      <c r="AA87" s="8">
        <v>2</v>
      </c>
      <c r="AB87" s="8">
        <v>2</v>
      </c>
      <c r="AC87" s="8">
        <v>0</v>
      </c>
      <c r="AD87" s="8">
        <v>0</v>
      </c>
      <c r="AE87" s="8">
        <v>3</v>
      </c>
      <c r="AF87" s="8">
        <v>0</v>
      </c>
      <c r="AG87" s="8">
        <v>2</v>
      </c>
      <c r="AH87" s="8">
        <v>1</v>
      </c>
      <c r="AI87" s="8">
        <v>0</v>
      </c>
      <c r="AJ87" s="8">
        <v>1</v>
      </c>
      <c r="AK87" s="8">
        <v>1</v>
      </c>
      <c r="AL87" s="8">
        <v>1</v>
      </c>
      <c r="AM87" s="8">
        <v>3</v>
      </c>
      <c r="AO87" s="8">
        <v>1</v>
      </c>
      <c r="AP87" s="8">
        <v>1</v>
      </c>
      <c r="AQ87" s="8">
        <v>3</v>
      </c>
      <c r="AT87" s="8">
        <v>3</v>
      </c>
      <c r="AV87" s="8">
        <v>3</v>
      </c>
      <c r="AX87" s="8">
        <v>1</v>
      </c>
      <c r="AY87" s="8">
        <v>1</v>
      </c>
      <c r="AZ87" s="8">
        <v>0</v>
      </c>
      <c r="BA87" s="8">
        <v>0</v>
      </c>
      <c r="BB87" s="8">
        <v>1</v>
      </c>
    </row>
    <row r="88" spans="1:54" x14ac:dyDescent="0.25">
      <c r="A88" s="13" t="s">
        <v>248</v>
      </c>
      <c r="B88" s="8">
        <v>0</v>
      </c>
      <c r="C88" s="8">
        <v>0</v>
      </c>
      <c r="D88" s="8">
        <v>0</v>
      </c>
      <c r="E88" s="8">
        <v>3</v>
      </c>
      <c r="F88" s="8">
        <v>0</v>
      </c>
      <c r="G88" s="8">
        <v>0</v>
      </c>
      <c r="H88" s="8">
        <v>0</v>
      </c>
      <c r="I88" s="8">
        <v>0</v>
      </c>
      <c r="J88" s="8">
        <v>1</v>
      </c>
      <c r="K88" s="8">
        <v>0</v>
      </c>
      <c r="L88" s="8">
        <v>2</v>
      </c>
      <c r="M88" s="8">
        <v>0</v>
      </c>
      <c r="N88" s="8">
        <v>1</v>
      </c>
      <c r="O88" s="8">
        <v>2</v>
      </c>
      <c r="P88" s="8">
        <v>1</v>
      </c>
      <c r="Q88" s="8">
        <v>2</v>
      </c>
      <c r="R88" s="8">
        <v>0</v>
      </c>
      <c r="S88" s="8">
        <v>1</v>
      </c>
      <c r="T88" s="8">
        <v>0</v>
      </c>
      <c r="U88" s="8">
        <v>1</v>
      </c>
      <c r="V88" s="8">
        <v>2</v>
      </c>
      <c r="W88" s="8">
        <v>0</v>
      </c>
      <c r="X88" s="8">
        <v>0</v>
      </c>
      <c r="Y88" s="8">
        <v>0</v>
      </c>
      <c r="Z88" s="8">
        <v>0</v>
      </c>
      <c r="AA88" s="8">
        <v>1</v>
      </c>
      <c r="AB88" s="8">
        <v>3</v>
      </c>
      <c r="AC88" s="8">
        <v>0</v>
      </c>
      <c r="AD88" s="8">
        <v>0</v>
      </c>
      <c r="AE88" s="8">
        <v>3</v>
      </c>
      <c r="AF88" s="8">
        <v>0</v>
      </c>
      <c r="AG88" s="8">
        <v>0</v>
      </c>
      <c r="AH88" s="8">
        <v>1</v>
      </c>
      <c r="AI88" s="8">
        <v>0</v>
      </c>
      <c r="AJ88" s="8">
        <v>0</v>
      </c>
      <c r="AK88" s="8">
        <v>2</v>
      </c>
      <c r="AL88" s="8">
        <v>2</v>
      </c>
      <c r="AM88" s="8">
        <v>3</v>
      </c>
      <c r="AN88" s="8">
        <v>1</v>
      </c>
      <c r="AO88" s="8">
        <v>2</v>
      </c>
      <c r="AQ88" s="8">
        <v>2</v>
      </c>
      <c r="AT88" s="8">
        <v>1</v>
      </c>
      <c r="AU88" s="8">
        <v>4</v>
      </c>
      <c r="AV88" s="8">
        <v>0</v>
      </c>
      <c r="AX88" s="8">
        <v>1</v>
      </c>
      <c r="AY88" s="8">
        <v>1</v>
      </c>
      <c r="AZ88" s="8">
        <v>0</v>
      </c>
      <c r="BA88" s="8">
        <v>2</v>
      </c>
      <c r="BB88" s="8">
        <v>3</v>
      </c>
    </row>
    <row r="89" spans="1:54" x14ac:dyDescent="0.25">
      <c r="A89" s="13" t="s">
        <v>249</v>
      </c>
      <c r="B89" s="8">
        <v>0</v>
      </c>
      <c r="C89" s="8">
        <v>2</v>
      </c>
      <c r="D89" s="8">
        <v>1</v>
      </c>
      <c r="E89" s="8">
        <v>2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1</v>
      </c>
      <c r="M89" s="8">
        <v>0</v>
      </c>
      <c r="N89" s="8">
        <v>1</v>
      </c>
      <c r="O89" s="8">
        <v>3</v>
      </c>
      <c r="P89" s="8">
        <v>1</v>
      </c>
      <c r="Q89" s="8">
        <v>2</v>
      </c>
      <c r="R89" s="8">
        <v>0</v>
      </c>
      <c r="S89" s="8">
        <v>1</v>
      </c>
      <c r="T89" s="8">
        <v>1</v>
      </c>
      <c r="U89" s="8">
        <v>2</v>
      </c>
      <c r="V89" s="8">
        <v>0</v>
      </c>
      <c r="W89" s="8">
        <v>1</v>
      </c>
      <c r="X89" s="8">
        <v>2</v>
      </c>
      <c r="Y89" s="8">
        <v>0</v>
      </c>
      <c r="Z89" s="8">
        <v>0</v>
      </c>
      <c r="AA89" s="8">
        <v>2</v>
      </c>
      <c r="AB89" s="8">
        <v>3</v>
      </c>
      <c r="AC89" s="8">
        <v>1</v>
      </c>
      <c r="AD89" s="8">
        <v>2</v>
      </c>
      <c r="AE89" s="8">
        <v>2</v>
      </c>
      <c r="AF89" s="8">
        <v>1</v>
      </c>
      <c r="AG89" s="8">
        <v>0</v>
      </c>
      <c r="AH89" s="8">
        <v>0</v>
      </c>
      <c r="AI89" s="8">
        <v>0</v>
      </c>
      <c r="AJ89" s="8">
        <v>0</v>
      </c>
      <c r="AK89" s="8">
        <v>1</v>
      </c>
      <c r="AL89" s="8">
        <v>0</v>
      </c>
      <c r="AM89" s="8">
        <v>0</v>
      </c>
      <c r="AN89" s="8">
        <v>1</v>
      </c>
      <c r="AO89" s="8">
        <v>2</v>
      </c>
      <c r="AP89" s="8">
        <v>2</v>
      </c>
      <c r="AQ89" s="8">
        <v>2</v>
      </c>
      <c r="AS89" s="8">
        <v>2</v>
      </c>
      <c r="AT89" s="8">
        <v>2</v>
      </c>
      <c r="AV89" s="8">
        <v>0</v>
      </c>
      <c r="AW89" s="8">
        <v>3</v>
      </c>
      <c r="AX89" s="8">
        <v>2</v>
      </c>
      <c r="AY89" s="8">
        <v>1</v>
      </c>
      <c r="AZ89" s="8">
        <v>2</v>
      </c>
      <c r="BA89" s="8">
        <v>1</v>
      </c>
      <c r="BB89" s="8">
        <v>1</v>
      </c>
    </row>
    <row r="90" spans="1:54" x14ac:dyDescent="0.25">
      <c r="A90" s="13" t="s">
        <v>250</v>
      </c>
      <c r="B90" s="8">
        <v>0</v>
      </c>
      <c r="C90" s="8">
        <v>0</v>
      </c>
      <c r="D90" s="8">
        <v>1</v>
      </c>
      <c r="E90" s="8">
        <v>2</v>
      </c>
      <c r="F90" s="8">
        <v>0</v>
      </c>
      <c r="G90" s="8">
        <v>0</v>
      </c>
      <c r="H90" s="8">
        <v>0</v>
      </c>
      <c r="I90" s="8">
        <v>1</v>
      </c>
      <c r="J90" s="8">
        <v>1</v>
      </c>
      <c r="K90" s="8">
        <v>4</v>
      </c>
      <c r="L90" s="8">
        <v>0</v>
      </c>
      <c r="M90" s="8">
        <v>0</v>
      </c>
      <c r="N90" s="8">
        <v>0</v>
      </c>
      <c r="O90" s="8">
        <v>3</v>
      </c>
      <c r="P90" s="8">
        <v>1</v>
      </c>
      <c r="Q90" s="8">
        <v>2</v>
      </c>
      <c r="R90" s="8">
        <v>0</v>
      </c>
      <c r="S90" s="8">
        <v>0</v>
      </c>
      <c r="T90" s="8">
        <v>0</v>
      </c>
      <c r="U90" s="8">
        <v>2</v>
      </c>
      <c r="V90" s="8">
        <v>2</v>
      </c>
      <c r="W90" s="8">
        <v>0</v>
      </c>
      <c r="X90" s="8">
        <v>0</v>
      </c>
      <c r="Y90" s="8">
        <v>2</v>
      </c>
      <c r="Z90" s="8">
        <v>0</v>
      </c>
      <c r="AA90" s="8">
        <v>0</v>
      </c>
      <c r="AB90" s="8">
        <v>2</v>
      </c>
      <c r="AC90" s="8">
        <v>0</v>
      </c>
      <c r="AD90" s="8">
        <v>1</v>
      </c>
      <c r="AE90" s="8">
        <v>0</v>
      </c>
      <c r="AF90" s="8">
        <v>1</v>
      </c>
      <c r="AG90" s="8">
        <v>2</v>
      </c>
      <c r="AH90" s="8">
        <v>2</v>
      </c>
      <c r="AI90" s="8">
        <v>2</v>
      </c>
      <c r="AJ90" s="8">
        <v>0</v>
      </c>
      <c r="AK90" s="8">
        <v>0</v>
      </c>
      <c r="AL90" s="8">
        <v>0</v>
      </c>
      <c r="AM90" s="8">
        <v>1</v>
      </c>
      <c r="AN90" s="8">
        <v>1</v>
      </c>
      <c r="AO90" s="8">
        <v>2</v>
      </c>
      <c r="AT90" s="8">
        <v>2</v>
      </c>
      <c r="AU90" s="8">
        <v>1</v>
      </c>
      <c r="AV90" s="8">
        <v>1</v>
      </c>
      <c r="AX90" s="8">
        <v>1</v>
      </c>
      <c r="AY90" s="8">
        <v>1</v>
      </c>
      <c r="AZ90" s="8">
        <v>1</v>
      </c>
      <c r="BA90" s="8">
        <v>1</v>
      </c>
      <c r="BB90" s="8">
        <v>1</v>
      </c>
    </row>
    <row r="91" spans="1:54" x14ac:dyDescent="0.25">
      <c r="A91" s="13" t="s">
        <v>251</v>
      </c>
      <c r="B91" s="8">
        <v>0</v>
      </c>
      <c r="C91" s="8">
        <v>0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2</v>
      </c>
      <c r="K91" s="8">
        <v>1</v>
      </c>
      <c r="L91" s="8">
        <v>0</v>
      </c>
      <c r="M91" s="8">
        <v>0</v>
      </c>
      <c r="N91" s="8">
        <v>0</v>
      </c>
      <c r="O91" s="8">
        <v>3</v>
      </c>
      <c r="P91" s="8">
        <v>0</v>
      </c>
      <c r="Q91" s="8">
        <v>1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1</v>
      </c>
      <c r="AB91" s="8">
        <v>0</v>
      </c>
      <c r="AC91" s="8">
        <v>0</v>
      </c>
      <c r="AD91" s="8">
        <v>2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2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1</v>
      </c>
    </row>
    <row r="92" spans="1:54" x14ac:dyDescent="0.25">
      <c r="A92" s="13" t="s">
        <v>252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1</v>
      </c>
      <c r="J92" s="8">
        <v>4</v>
      </c>
      <c r="K92" s="8">
        <v>1</v>
      </c>
      <c r="L92" s="8">
        <v>0</v>
      </c>
      <c r="M92" s="8">
        <v>0</v>
      </c>
      <c r="N92" s="8">
        <v>0</v>
      </c>
      <c r="O92" s="8">
        <v>2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2</v>
      </c>
      <c r="Y92" s="8">
        <v>2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2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2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</row>
    <row r="93" spans="1:54" x14ac:dyDescent="0.25">
      <c r="A93" s="13" t="s">
        <v>253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1</v>
      </c>
      <c r="H93" s="8">
        <v>1</v>
      </c>
      <c r="I93" s="8">
        <v>0</v>
      </c>
      <c r="J93" s="8">
        <v>1</v>
      </c>
      <c r="K93" s="8">
        <v>2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1</v>
      </c>
      <c r="AA93" s="8">
        <v>0</v>
      </c>
      <c r="AB93" s="8">
        <v>2</v>
      </c>
      <c r="AC93" s="8">
        <v>0</v>
      </c>
      <c r="AD93" s="8">
        <v>0</v>
      </c>
      <c r="AE93" s="8">
        <v>0</v>
      </c>
      <c r="AF93" s="8">
        <v>1</v>
      </c>
      <c r="AG93" s="8">
        <v>1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1</v>
      </c>
      <c r="AO93" s="8">
        <v>0</v>
      </c>
      <c r="AP93" s="8">
        <v>2</v>
      </c>
      <c r="AQ93" s="8">
        <v>0</v>
      </c>
      <c r="AR93" s="8">
        <v>0</v>
      </c>
      <c r="AS93" s="8">
        <v>0</v>
      </c>
      <c r="AT93" s="8">
        <v>2</v>
      </c>
      <c r="AU93" s="8">
        <v>0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</row>
    <row r="94" spans="1:54" x14ac:dyDescent="0.25">
      <c r="A94" s="13" t="s">
        <v>254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1</v>
      </c>
      <c r="K94" s="8">
        <v>0</v>
      </c>
      <c r="L94" s="8">
        <v>0</v>
      </c>
      <c r="M94" s="8">
        <v>0</v>
      </c>
      <c r="N94" s="8">
        <v>0</v>
      </c>
      <c r="O94" s="8">
        <v>1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1</v>
      </c>
      <c r="Y94" s="8">
        <v>2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1</v>
      </c>
      <c r="AF94" s="8">
        <v>1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1</v>
      </c>
      <c r="AW94" s="8">
        <v>0</v>
      </c>
      <c r="AX94" s="8">
        <v>0</v>
      </c>
      <c r="AY94" s="8">
        <v>0</v>
      </c>
      <c r="AZ94" s="8">
        <v>1</v>
      </c>
      <c r="BA94" s="8">
        <v>0</v>
      </c>
      <c r="BB94" s="8">
        <v>0</v>
      </c>
    </row>
    <row r="95" spans="1:54" x14ac:dyDescent="0.25">
      <c r="A95" s="13" t="s">
        <v>255</v>
      </c>
      <c r="B95" s="8">
        <v>0</v>
      </c>
      <c r="C95" s="8">
        <v>0</v>
      </c>
      <c r="D95" s="8">
        <v>2</v>
      </c>
      <c r="E95" s="8">
        <v>1</v>
      </c>
      <c r="F95" s="8">
        <v>0</v>
      </c>
      <c r="G95" s="8">
        <v>0</v>
      </c>
      <c r="H95" s="8">
        <v>0</v>
      </c>
      <c r="I95" s="8">
        <v>0</v>
      </c>
      <c r="J95" s="8">
        <v>1</v>
      </c>
      <c r="K95" s="8">
        <v>1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1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1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1</v>
      </c>
      <c r="AU95" s="8">
        <v>0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2</v>
      </c>
      <c r="BB95" s="8">
        <v>0</v>
      </c>
    </row>
    <row r="96" spans="1:54" x14ac:dyDescent="0.25">
      <c r="A96" s="13" t="s">
        <v>256</v>
      </c>
      <c r="B96" s="8">
        <v>0</v>
      </c>
      <c r="C96" s="8">
        <v>0</v>
      </c>
      <c r="D96" s="8">
        <v>4</v>
      </c>
      <c r="E96" s="8">
        <v>1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2</v>
      </c>
      <c r="L96" s="8">
        <v>0</v>
      </c>
      <c r="M96" s="8">
        <v>0</v>
      </c>
      <c r="N96" s="8">
        <v>0</v>
      </c>
      <c r="O96" s="8">
        <v>1</v>
      </c>
      <c r="P96" s="8">
        <v>2</v>
      </c>
      <c r="Q96" s="8">
        <v>0</v>
      </c>
      <c r="R96" s="8">
        <v>1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2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1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1</v>
      </c>
      <c r="AM96" s="8">
        <v>0</v>
      </c>
      <c r="AN96" s="8">
        <v>1</v>
      </c>
      <c r="AO96" s="8">
        <v>0</v>
      </c>
      <c r="AP96" s="8">
        <v>0</v>
      </c>
      <c r="AQ96" s="8">
        <v>0</v>
      </c>
      <c r="AR96" s="8">
        <v>1</v>
      </c>
      <c r="AS96" s="8">
        <v>0</v>
      </c>
      <c r="AT96" s="8">
        <v>0</v>
      </c>
      <c r="AU96" s="8">
        <v>0</v>
      </c>
      <c r="AV96" s="8">
        <v>3</v>
      </c>
      <c r="AW96" s="8">
        <v>0</v>
      </c>
      <c r="AX96" s="8">
        <v>0</v>
      </c>
      <c r="AY96" s="8">
        <v>0</v>
      </c>
      <c r="AZ96" s="8">
        <v>0</v>
      </c>
      <c r="BA96" s="8">
        <v>1</v>
      </c>
      <c r="BB96" s="8">
        <v>0</v>
      </c>
    </row>
    <row r="97" spans="1:54" x14ac:dyDescent="0.25">
      <c r="A97" s="13" t="s">
        <v>257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1</v>
      </c>
      <c r="K97" s="8">
        <v>1</v>
      </c>
      <c r="L97" s="8">
        <v>0</v>
      </c>
      <c r="M97" s="8">
        <v>0</v>
      </c>
      <c r="N97" s="8">
        <v>0</v>
      </c>
      <c r="O97" s="8">
        <v>0</v>
      </c>
      <c r="P97" s="8">
        <v>1</v>
      </c>
      <c r="Q97" s="8">
        <v>0</v>
      </c>
      <c r="R97" s="8">
        <v>0</v>
      </c>
      <c r="S97" s="8">
        <v>0</v>
      </c>
      <c r="T97" s="8">
        <v>0</v>
      </c>
      <c r="U97" s="8">
        <v>2</v>
      </c>
      <c r="V97" s="8">
        <v>0</v>
      </c>
      <c r="W97" s="8">
        <v>0</v>
      </c>
      <c r="X97" s="8">
        <v>1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1</v>
      </c>
      <c r="AM97" s="8">
        <v>0</v>
      </c>
      <c r="AN97" s="8">
        <v>1</v>
      </c>
      <c r="AO97" s="8">
        <v>0</v>
      </c>
      <c r="AP97" s="8">
        <v>0</v>
      </c>
      <c r="AQ97" s="8">
        <v>0</v>
      </c>
      <c r="AR97" s="8">
        <v>1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1</v>
      </c>
    </row>
    <row r="98" spans="1:54" x14ac:dyDescent="0.25">
      <c r="A98" s="13" t="s">
        <v>258</v>
      </c>
      <c r="B98" s="8">
        <v>0</v>
      </c>
      <c r="C98" s="8">
        <v>0</v>
      </c>
      <c r="D98" s="8">
        <v>3</v>
      </c>
      <c r="E98" s="8">
        <v>3</v>
      </c>
      <c r="F98" s="8">
        <v>0</v>
      </c>
      <c r="G98" s="8">
        <v>0</v>
      </c>
      <c r="H98" s="8">
        <v>0</v>
      </c>
      <c r="I98" s="8">
        <v>1</v>
      </c>
      <c r="J98" s="8">
        <v>1</v>
      </c>
      <c r="K98" s="8">
        <v>1</v>
      </c>
      <c r="L98" s="8">
        <v>0</v>
      </c>
      <c r="M98" s="8">
        <v>0</v>
      </c>
      <c r="N98" s="8">
        <v>1</v>
      </c>
      <c r="O98" s="8">
        <v>0</v>
      </c>
      <c r="P98" s="8">
        <v>1</v>
      </c>
      <c r="Q98" s="8">
        <v>0</v>
      </c>
      <c r="R98" s="8">
        <v>0</v>
      </c>
      <c r="S98" s="8">
        <v>0</v>
      </c>
      <c r="T98" s="8">
        <v>0</v>
      </c>
      <c r="U98" s="8">
        <v>2</v>
      </c>
      <c r="V98" s="8">
        <v>1</v>
      </c>
      <c r="W98" s="8">
        <v>0</v>
      </c>
      <c r="X98" s="8">
        <v>0</v>
      </c>
      <c r="Y98" s="8">
        <v>0</v>
      </c>
      <c r="Z98" s="8">
        <v>1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1</v>
      </c>
      <c r="AM98" s="8">
        <v>0</v>
      </c>
      <c r="AN98" s="8">
        <v>1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2</v>
      </c>
      <c r="AW98" s="8">
        <v>0</v>
      </c>
      <c r="AX98" s="8">
        <v>0</v>
      </c>
      <c r="AY98" s="8">
        <v>2</v>
      </c>
      <c r="AZ98" s="8">
        <v>0</v>
      </c>
      <c r="BA98" s="8">
        <v>0</v>
      </c>
      <c r="BB98" s="8">
        <v>1</v>
      </c>
    </row>
    <row r="99" spans="1:54" x14ac:dyDescent="0.25">
      <c r="A99" s="13" t="s">
        <v>259</v>
      </c>
      <c r="B99" s="8">
        <v>1</v>
      </c>
      <c r="C99" s="8">
        <v>0</v>
      </c>
      <c r="D99" s="8">
        <v>0</v>
      </c>
      <c r="E99" s="8">
        <v>1</v>
      </c>
      <c r="F99" s="8">
        <v>0</v>
      </c>
      <c r="G99" s="8">
        <v>0</v>
      </c>
      <c r="H99" s="8">
        <v>0</v>
      </c>
      <c r="I99" s="8">
        <v>1</v>
      </c>
      <c r="J99" s="8">
        <v>3</v>
      </c>
      <c r="K99" s="8">
        <v>1</v>
      </c>
      <c r="L99" s="8">
        <v>0</v>
      </c>
      <c r="M99" s="8">
        <v>0</v>
      </c>
      <c r="N99" s="8">
        <v>0</v>
      </c>
      <c r="O99" s="8">
        <v>0</v>
      </c>
      <c r="P99" s="8">
        <v>2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1</v>
      </c>
      <c r="AG99" s="8">
        <v>0</v>
      </c>
      <c r="AH99" s="8">
        <v>1</v>
      </c>
      <c r="AI99" s="8">
        <v>0</v>
      </c>
      <c r="AJ99" s="8">
        <v>0</v>
      </c>
      <c r="AK99" s="8">
        <v>1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1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1</v>
      </c>
      <c r="BA99" s="8">
        <v>2</v>
      </c>
      <c r="BB99" s="8">
        <v>0</v>
      </c>
    </row>
    <row r="100" spans="1:54" x14ac:dyDescent="0.25">
      <c r="A100" s="13" t="s">
        <v>260</v>
      </c>
      <c r="B100" s="8">
        <v>0</v>
      </c>
      <c r="C100" s="8">
        <v>0</v>
      </c>
      <c r="D100" s="8">
        <v>3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1</v>
      </c>
      <c r="K100" s="8">
        <v>1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2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1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2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1</v>
      </c>
      <c r="AY100" s="8">
        <v>0</v>
      </c>
      <c r="AZ100" s="8">
        <v>0</v>
      </c>
      <c r="BA100" s="8">
        <v>0</v>
      </c>
      <c r="BB100" s="8">
        <v>0</v>
      </c>
    </row>
    <row r="101" spans="1:54" x14ac:dyDescent="0.25">
      <c r="A101" s="13" t="s">
        <v>261</v>
      </c>
      <c r="B101" s="8">
        <v>0</v>
      </c>
      <c r="C101" s="8">
        <v>0</v>
      </c>
      <c r="D101" s="8">
        <v>0</v>
      </c>
      <c r="E101" s="8">
        <v>1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1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1</v>
      </c>
      <c r="V101" s="8">
        <v>2</v>
      </c>
      <c r="W101" s="8">
        <v>0</v>
      </c>
      <c r="X101" s="8">
        <v>0</v>
      </c>
      <c r="Y101" s="8">
        <v>2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2</v>
      </c>
      <c r="AG101" s="8">
        <v>1</v>
      </c>
      <c r="AH101" s="8">
        <v>0</v>
      </c>
      <c r="AI101" s="8">
        <v>0</v>
      </c>
      <c r="AJ101" s="8">
        <v>0</v>
      </c>
      <c r="AK101" s="8">
        <v>1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3</v>
      </c>
      <c r="BB101" s="8">
        <v>1</v>
      </c>
    </row>
    <row r="102" spans="1:54" x14ac:dyDescent="0.25">
      <c r="A102" s="13" t="s">
        <v>262</v>
      </c>
      <c r="B102" s="8">
        <v>0</v>
      </c>
      <c r="C102" s="8">
        <v>0</v>
      </c>
      <c r="D102" s="8">
        <v>0</v>
      </c>
      <c r="E102" s="8">
        <v>3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1</v>
      </c>
      <c r="AB102" s="8">
        <v>0</v>
      </c>
      <c r="AC102" s="8">
        <v>0</v>
      </c>
      <c r="AD102" s="8">
        <v>0</v>
      </c>
      <c r="AE102" s="8">
        <v>0</v>
      </c>
      <c r="AF102" s="8">
        <v>1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1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1</v>
      </c>
    </row>
    <row r="103" spans="1:54" x14ac:dyDescent="0.25">
      <c r="A103" s="13" t="s">
        <v>263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4</v>
      </c>
      <c r="K103" s="8">
        <v>1</v>
      </c>
      <c r="L103" s="8">
        <v>0</v>
      </c>
      <c r="M103" s="8">
        <v>0</v>
      </c>
      <c r="N103" s="8">
        <v>0</v>
      </c>
      <c r="O103" s="8">
        <v>1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1</v>
      </c>
      <c r="AF103" s="8">
        <v>1</v>
      </c>
      <c r="AG103" s="8">
        <v>0</v>
      </c>
      <c r="AH103" s="8">
        <v>0</v>
      </c>
      <c r="AI103" s="8">
        <v>0</v>
      </c>
      <c r="AJ103" s="8">
        <v>0</v>
      </c>
      <c r="AK103" s="8">
        <v>1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</row>
    <row r="104" spans="1:54" x14ac:dyDescent="0.25">
      <c r="A104" s="13" t="s">
        <v>264</v>
      </c>
      <c r="B104" s="8">
        <v>0</v>
      </c>
      <c r="C104" s="8">
        <v>0</v>
      </c>
      <c r="D104" s="8">
        <v>0</v>
      </c>
      <c r="E104" s="8">
        <v>2</v>
      </c>
      <c r="F104" s="8">
        <v>0</v>
      </c>
      <c r="G104" s="8">
        <v>0</v>
      </c>
      <c r="H104" s="8">
        <v>0</v>
      </c>
      <c r="I104" s="8">
        <v>2</v>
      </c>
      <c r="J104" s="8">
        <v>1</v>
      </c>
      <c r="K104" s="8">
        <v>0</v>
      </c>
      <c r="L104" s="8">
        <v>0</v>
      </c>
      <c r="M104" s="8">
        <v>0</v>
      </c>
      <c r="N104" s="8">
        <v>0</v>
      </c>
      <c r="O104" s="8">
        <v>2</v>
      </c>
      <c r="P104" s="8">
        <v>0</v>
      </c>
      <c r="Q104" s="8">
        <v>1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2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1</v>
      </c>
      <c r="AG104" s="8">
        <v>0</v>
      </c>
      <c r="AH104" s="8">
        <v>0</v>
      </c>
      <c r="AI104" s="8">
        <v>0</v>
      </c>
      <c r="AJ104" s="8">
        <v>0</v>
      </c>
      <c r="AK104" s="8">
        <v>1</v>
      </c>
      <c r="AL104" s="8">
        <v>0</v>
      </c>
      <c r="AM104" s="8">
        <v>0</v>
      </c>
      <c r="AN104" s="8">
        <v>0</v>
      </c>
      <c r="AO104" s="8">
        <v>0</v>
      </c>
      <c r="AP104" s="8">
        <v>1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2</v>
      </c>
      <c r="AX104" s="8">
        <v>0</v>
      </c>
      <c r="AY104" s="8">
        <v>0</v>
      </c>
      <c r="AZ104" s="8">
        <v>0</v>
      </c>
      <c r="BA104" s="8">
        <v>1</v>
      </c>
      <c r="BB104" s="8">
        <v>1</v>
      </c>
    </row>
    <row r="105" spans="1:54" x14ac:dyDescent="0.25">
      <c r="A105" s="13" t="s">
        <v>265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2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1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1</v>
      </c>
      <c r="Y105" s="8">
        <v>0</v>
      </c>
      <c r="Z105" s="8">
        <v>0</v>
      </c>
      <c r="AA105" s="8">
        <v>0</v>
      </c>
      <c r="AB105" s="8">
        <v>4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1</v>
      </c>
      <c r="AL105" s="8">
        <v>0</v>
      </c>
      <c r="AM105" s="8">
        <v>0</v>
      </c>
      <c r="AN105" s="8">
        <v>0</v>
      </c>
      <c r="AO105" s="8">
        <v>0</v>
      </c>
      <c r="AP105" s="8">
        <v>1</v>
      </c>
      <c r="AQ105" s="8">
        <v>0</v>
      </c>
      <c r="AR105" s="8">
        <v>0</v>
      </c>
      <c r="AS105" s="8">
        <v>0</v>
      </c>
      <c r="AT105" s="8">
        <v>4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2</v>
      </c>
      <c r="BA105" s="8">
        <v>0</v>
      </c>
      <c r="BB105" s="8">
        <v>0</v>
      </c>
    </row>
    <row r="106" spans="1:54" x14ac:dyDescent="0.25">
      <c r="A106" s="13" t="s">
        <v>266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1</v>
      </c>
      <c r="K106" s="8">
        <v>1</v>
      </c>
      <c r="L106" s="8">
        <v>0</v>
      </c>
      <c r="M106" s="8">
        <v>0</v>
      </c>
      <c r="N106" s="8">
        <v>0</v>
      </c>
      <c r="O106" s="8">
        <v>1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1</v>
      </c>
      <c r="AF106" s="8">
        <v>1</v>
      </c>
      <c r="AG106" s="8">
        <v>0</v>
      </c>
      <c r="AH106" s="8">
        <v>0</v>
      </c>
      <c r="AI106" s="8">
        <v>0</v>
      </c>
      <c r="AJ106" s="8">
        <v>0</v>
      </c>
      <c r="AK106" s="8">
        <v>2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2</v>
      </c>
      <c r="AU106" s="8">
        <v>0</v>
      </c>
      <c r="AV106" s="8">
        <v>1</v>
      </c>
      <c r="AW106" s="8">
        <v>0</v>
      </c>
      <c r="AX106" s="8">
        <v>3</v>
      </c>
      <c r="AY106" s="8">
        <v>0</v>
      </c>
      <c r="AZ106" s="8">
        <v>0</v>
      </c>
      <c r="BA106" s="8">
        <v>0</v>
      </c>
      <c r="BB106" s="8">
        <v>0</v>
      </c>
    </row>
    <row r="107" spans="1:54" x14ac:dyDescent="0.25">
      <c r="A107" s="13" t="s">
        <v>267</v>
      </c>
      <c r="B107" s="8">
        <v>0</v>
      </c>
      <c r="C107" s="8">
        <v>0</v>
      </c>
      <c r="D107" s="8">
        <v>0</v>
      </c>
      <c r="E107" s="8">
        <v>1</v>
      </c>
      <c r="F107" s="8">
        <v>0</v>
      </c>
      <c r="G107" s="8">
        <v>0</v>
      </c>
      <c r="H107" s="8">
        <v>1</v>
      </c>
      <c r="I107" s="8">
        <v>0</v>
      </c>
      <c r="J107" s="8">
        <v>0</v>
      </c>
      <c r="K107" s="8">
        <v>2</v>
      </c>
      <c r="L107" s="8">
        <v>0</v>
      </c>
      <c r="M107" s="8">
        <v>0</v>
      </c>
      <c r="N107" s="8">
        <v>0</v>
      </c>
      <c r="O107" s="8">
        <v>0</v>
      </c>
      <c r="P107" s="8">
        <v>1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1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1</v>
      </c>
      <c r="BB107" s="8">
        <v>0</v>
      </c>
    </row>
    <row r="108" spans="1:54" x14ac:dyDescent="0.25">
      <c r="A108" s="13" t="s">
        <v>268</v>
      </c>
      <c r="B108" s="8">
        <v>2</v>
      </c>
      <c r="C108" s="8">
        <v>0</v>
      </c>
      <c r="D108" s="8">
        <v>1</v>
      </c>
      <c r="E108" s="8">
        <v>0</v>
      </c>
      <c r="F108" s="8">
        <v>2</v>
      </c>
      <c r="G108" s="8">
        <v>0</v>
      </c>
      <c r="H108" s="8">
        <v>0</v>
      </c>
      <c r="I108" s="8">
        <v>0</v>
      </c>
      <c r="J108" s="8">
        <v>0</v>
      </c>
      <c r="K108" s="8">
        <v>1</v>
      </c>
      <c r="L108" s="8">
        <v>0</v>
      </c>
      <c r="M108" s="8">
        <v>0</v>
      </c>
      <c r="N108" s="8">
        <v>0</v>
      </c>
      <c r="O108" s="8">
        <v>2</v>
      </c>
      <c r="P108" s="8">
        <v>1</v>
      </c>
      <c r="Q108" s="8">
        <v>0</v>
      </c>
      <c r="R108" s="8">
        <v>0</v>
      </c>
      <c r="S108" s="8">
        <v>1</v>
      </c>
      <c r="T108" s="8">
        <v>0</v>
      </c>
      <c r="U108" s="8">
        <v>0</v>
      </c>
      <c r="V108" s="8">
        <v>0</v>
      </c>
      <c r="W108" s="8">
        <v>0</v>
      </c>
      <c r="X108" s="8">
        <v>1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3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1</v>
      </c>
      <c r="AW108" s="8">
        <v>0</v>
      </c>
      <c r="AX108" s="8">
        <v>0</v>
      </c>
      <c r="AY108" s="8">
        <v>0</v>
      </c>
      <c r="AZ108" s="8">
        <v>1</v>
      </c>
      <c r="BA108" s="8">
        <v>0</v>
      </c>
      <c r="BB108" s="8">
        <v>0</v>
      </c>
    </row>
    <row r="109" spans="1:54" x14ac:dyDescent="0.25">
      <c r="A109" s="13" t="s">
        <v>269</v>
      </c>
      <c r="B109" s="8">
        <v>0</v>
      </c>
      <c r="C109" s="8">
        <v>0</v>
      </c>
      <c r="D109" s="8">
        <v>1</v>
      </c>
      <c r="E109" s="8">
        <v>3</v>
      </c>
      <c r="F109" s="8">
        <v>0</v>
      </c>
      <c r="G109" s="8">
        <v>0</v>
      </c>
      <c r="H109" s="8">
        <v>0</v>
      </c>
      <c r="I109" s="8">
        <v>1</v>
      </c>
      <c r="J109" s="8">
        <v>0</v>
      </c>
      <c r="K109" s="8">
        <v>1</v>
      </c>
      <c r="L109" s="8">
        <v>0</v>
      </c>
      <c r="M109" s="8">
        <v>0</v>
      </c>
      <c r="N109" s="8">
        <v>0</v>
      </c>
      <c r="O109" s="8">
        <v>0</v>
      </c>
      <c r="P109" s="8">
        <v>1</v>
      </c>
      <c r="Q109" s="8">
        <v>0</v>
      </c>
      <c r="R109" s="8">
        <v>0</v>
      </c>
      <c r="S109" s="8">
        <v>0</v>
      </c>
      <c r="T109" s="8">
        <v>0</v>
      </c>
      <c r="U109" s="8">
        <v>2</v>
      </c>
      <c r="V109" s="8">
        <v>0</v>
      </c>
      <c r="W109" s="8">
        <v>0</v>
      </c>
      <c r="X109" s="8">
        <v>0</v>
      </c>
      <c r="Y109" s="8">
        <v>2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2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3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1</v>
      </c>
    </row>
    <row r="110" spans="1:54" x14ac:dyDescent="0.25">
      <c r="A110" s="13" t="s">
        <v>270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2</v>
      </c>
      <c r="I110" s="8">
        <v>1</v>
      </c>
      <c r="J110" s="8">
        <v>0</v>
      </c>
      <c r="K110" s="8">
        <v>2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2</v>
      </c>
      <c r="W110" s="8">
        <v>0</v>
      </c>
      <c r="X110" s="8">
        <v>2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1</v>
      </c>
      <c r="AF110" s="8">
        <v>0</v>
      </c>
      <c r="AG110" s="8">
        <v>1</v>
      </c>
      <c r="AH110" s="8">
        <v>0</v>
      </c>
      <c r="AI110" s="8">
        <v>1</v>
      </c>
      <c r="AJ110" s="8">
        <v>0</v>
      </c>
      <c r="AK110" s="8">
        <v>1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1</v>
      </c>
      <c r="BB110" s="8">
        <v>0</v>
      </c>
    </row>
    <row r="111" spans="1:54" x14ac:dyDescent="0.25">
      <c r="A111" s="13" t="s">
        <v>271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4</v>
      </c>
      <c r="J111" s="8">
        <v>2</v>
      </c>
      <c r="K111" s="8">
        <v>2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2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1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  <c r="AX111" s="8">
        <v>1</v>
      </c>
      <c r="AY111" s="8">
        <v>1</v>
      </c>
      <c r="AZ111" s="8">
        <v>0</v>
      </c>
      <c r="BA111" s="8">
        <v>0</v>
      </c>
      <c r="BB111" s="8">
        <v>0</v>
      </c>
    </row>
    <row r="112" spans="1:54" x14ac:dyDescent="0.25">
      <c r="A112" s="13" t="s">
        <v>272</v>
      </c>
      <c r="B112" s="8">
        <v>0</v>
      </c>
      <c r="C112" s="8">
        <v>0</v>
      </c>
      <c r="D112" s="8">
        <v>1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1</v>
      </c>
      <c r="W112" s="8">
        <v>0</v>
      </c>
      <c r="X112" s="8">
        <v>0</v>
      </c>
      <c r="Y112" s="8">
        <v>4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1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2</v>
      </c>
      <c r="AP112" s="8">
        <v>1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  <c r="AX112" s="8">
        <v>1</v>
      </c>
      <c r="AY112" s="8">
        <v>1</v>
      </c>
      <c r="AZ112" s="8">
        <v>0</v>
      </c>
      <c r="BA112" s="8">
        <v>0</v>
      </c>
      <c r="BB112" s="8">
        <v>1</v>
      </c>
    </row>
    <row r="113" spans="1:54" x14ac:dyDescent="0.25">
      <c r="A113" s="13" t="s">
        <v>273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1</v>
      </c>
      <c r="V113" s="8">
        <v>1</v>
      </c>
      <c r="W113" s="8">
        <v>0</v>
      </c>
      <c r="X113" s="8">
        <v>0</v>
      </c>
      <c r="Y113" s="8">
        <v>1</v>
      </c>
      <c r="Z113" s="8">
        <v>2</v>
      </c>
      <c r="AA113" s="8">
        <v>0</v>
      </c>
      <c r="AB113" s="8">
        <v>0</v>
      </c>
      <c r="AC113" s="8">
        <v>0</v>
      </c>
      <c r="AD113" s="8">
        <v>2</v>
      </c>
      <c r="AE113" s="8">
        <v>0</v>
      </c>
      <c r="AF113" s="8">
        <v>1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2</v>
      </c>
      <c r="AV113" s="8">
        <v>0</v>
      </c>
      <c r="AW113" s="8">
        <v>0</v>
      </c>
      <c r="AX113" s="8">
        <v>2</v>
      </c>
      <c r="AY113" s="8">
        <v>0</v>
      </c>
      <c r="AZ113" s="8">
        <v>0</v>
      </c>
      <c r="BA113" s="8">
        <v>0</v>
      </c>
      <c r="BB113" s="8">
        <v>0</v>
      </c>
    </row>
    <row r="114" spans="1:54" x14ac:dyDescent="0.25">
      <c r="A114" s="13" t="s">
        <v>274</v>
      </c>
      <c r="B114" s="8">
        <v>0</v>
      </c>
      <c r="C114" s="8">
        <v>0</v>
      </c>
      <c r="D114" s="8">
        <v>0</v>
      </c>
      <c r="E114" s="8">
        <v>1</v>
      </c>
      <c r="F114" s="8">
        <v>0</v>
      </c>
      <c r="G114" s="8">
        <v>0</v>
      </c>
      <c r="H114" s="8">
        <v>0</v>
      </c>
      <c r="I114" s="8">
        <v>0</v>
      </c>
      <c r="J114" s="8">
        <v>1</v>
      </c>
      <c r="K114" s="8">
        <v>1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2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1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</row>
    <row r="115" spans="1:54" x14ac:dyDescent="0.25">
      <c r="A115" s="13" t="s">
        <v>275</v>
      </c>
      <c r="B115" s="8">
        <v>0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2</v>
      </c>
      <c r="K115" s="8">
        <v>1</v>
      </c>
      <c r="L115" s="8">
        <v>0</v>
      </c>
      <c r="M115" s="8">
        <v>0</v>
      </c>
      <c r="N115" s="8">
        <v>0</v>
      </c>
      <c r="O115" s="8">
        <v>1</v>
      </c>
      <c r="P115" s="8">
        <v>1</v>
      </c>
      <c r="Q115" s="8">
        <v>1</v>
      </c>
      <c r="R115" s="8">
        <v>0</v>
      </c>
      <c r="S115" s="8">
        <v>1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1</v>
      </c>
      <c r="AA115" s="8">
        <v>0</v>
      </c>
      <c r="AB115" s="8">
        <v>1</v>
      </c>
      <c r="AC115" s="8">
        <v>0</v>
      </c>
      <c r="AD115" s="8">
        <v>2</v>
      </c>
      <c r="AE115" s="8">
        <v>1</v>
      </c>
      <c r="AF115" s="8">
        <v>1</v>
      </c>
      <c r="AG115" s="8">
        <v>1</v>
      </c>
      <c r="AH115" s="8">
        <v>0</v>
      </c>
      <c r="AI115" s="8">
        <v>0</v>
      </c>
      <c r="AJ115" s="8">
        <v>1</v>
      </c>
      <c r="AK115" s="8">
        <v>1</v>
      </c>
      <c r="AL115" s="8">
        <v>0</v>
      </c>
      <c r="AM115" s="8">
        <v>1</v>
      </c>
      <c r="AN115" s="8">
        <v>0</v>
      </c>
      <c r="AO115" s="8">
        <v>0</v>
      </c>
      <c r="AP115" s="8">
        <v>0</v>
      </c>
      <c r="AQ115" s="8">
        <v>1</v>
      </c>
      <c r="AR115" s="8">
        <v>1</v>
      </c>
      <c r="AS115" s="8">
        <v>0</v>
      </c>
      <c r="AT115" s="8">
        <v>1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</row>
    <row r="116" spans="1:54" x14ac:dyDescent="0.25">
      <c r="A116" s="13" t="s">
        <v>276</v>
      </c>
      <c r="B116" s="8">
        <v>0</v>
      </c>
      <c r="C116" s="8">
        <v>0</v>
      </c>
      <c r="D116" s="8">
        <v>0</v>
      </c>
      <c r="E116" s="8">
        <v>1</v>
      </c>
      <c r="F116" s="8">
        <v>1</v>
      </c>
      <c r="G116" s="8">
        <v>0</v>
      </c>
      <c r="H116" s="8">
        <v>1</v>
      </c>
      <c r="I116" s="8">
        <v>2</v>
      </c>
      <c r="J116" s="8">
        <v>2</v>
      </c>
      <c r="K116" s="8">
        <v>1</v>
      </c>
      <c r="L116" s="8">
        <v>0</v>
      </c>
      <c r="M116" s="8">
        <v>0</v>
      </c>
      <c r="N116" s="8">
        <v>0</v>
      </c>
      <c r="O116" s="8">
        <v>2</v>
      </c>
      <c r="P116" s="8">
        <v>1</v>
      </c>
      <c r="Q116" s="8">
        <v>1</v>
      </c>
      <c r="R116" s="8">
        <v>0</v>
      </c>
      <c r="S116" s="8">
        <v>1</v>
      </c>
      <c r="T116" s="8">
        <v>2</v>
      </c>
      <c r="U116" s="8">
        <v>0</v>
      </c>
      <c r="V116" s="8">
        <v>0</v>
      </c>
      <c r="W116" s="8">
        <v>0</v>
      </c>
      <c r="X116" s="8">
        <v>2</v>
      </c>
      <c r="Y116" s="8">
        <v>2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1</v>
      </c>
      <c r="AF116" s="8">
        <v>3</v>
      </c>
      <c r="AG116" s="8">
        <v>0</v>
      </c>
      <c r="AH116" s="8">
        <v>1</v>
      </c>
      <c r="AI116" s="8">
        <v>0</v>
      </c>
      <c r="AJ116" s="8">
        <v>0</v>
      </c>
      <c r="AK116" s="8">
        <v>2</v>
      </c>
      <c r="AL116" s="8">
        <v>0</v>
      </c>
      <c r="AM116" s="8">
        <v>0</v>
      </c>
      <c r="AN116" s="8">
        <v>1</v>
      </c>
      <c r="AO116" s="8">
        <v>0</v>
      </c>
      <c r="AP116" s="8">
        <v>1</v>
      </c>
      <c r="AQ116" s="8">
        <v>0</v>
      </c>
      <c r="AR116" s="8">
        <v>1</v>
      </c>
      <c r="AS116" s="8">
        <v>0</v>
      </c>
      <c r="AT116" s="8">
        <v>2</v>
      </c>
      <c r="AU116" s="8">
        <v>1</v>
      </c>
      <c r="AV116" s="8">
        <v>2</v>
      </c>
      <c r="AW116" s="8">
        <v>1</v>
      </c>
      <c r="AX116" s="8">
        <v>1</v>
      </c>
      <c r="AY116" s="8">
        <v>0</v>
      </c>
      <c r="AZ116" s="8">
        <v>0</v>
      </c>
      <c r="BA116" s="8">
        <v>0</v>
      </c>
      <c r="BB116" s="8">
        <v>2</v>
      </c>
    </row>
    <row r="117" spans="1:54" x14ac:dyDescent="0.25">
      <c r="A117" s="13" t="s">
        <v>277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1</v>
      </c>
      <c r="H117" s="8">
        <v>1</v>
      </c>
      <c r="I117" s="8">
        <v>0</v>
      </c>
      <c r="J117" s="8">
        <v>1</v>
      </c>
      <c r="K117" s="8">
        <v>1</v>
      </c>
      <c r="L117" s="8">
        <v>0</v>
      </c>
      <c r="M117" s="8">
        <v>1</v>
      </c>
      <c r="N117" s="8">
        <v>1</v>
      </c>
      <c r="O117" s="8">
        <v>1</v>
      </c>
      <c r="P117" s="8">
        <v>2</v>
      </c>
      <c r="Q117" s="8">
        <v>1</v>
      </c>
      <c r="R117" s="8">
        <v>0</v>
      </c>
      <c r="S117" s="8">
        <v>0</v>
      </c>
      <c r="T117" s="8">
        <v>0</v>
      </c>
      <c r="U117" s="8">
        <v>0</v>
      </c>
      <c r="V117" s="8">
        <v>1</v>
      </c>
      <c r="W117" s="8">
        <v>0</v>
      </c>
      <c r="X117" s="8">
        <v>0</v>
      </c>
      <c r="Y117" s="8">
        <v>0</v>
      </c>
      <c r="Z117" s="8">
        <v>2</v>
      </c>
      <c r="AA117" s="8">
        <v>1</v>
      </c>
      <c r="AB117" s="8">
        <v>0</v>
      </c>
      <c r="AC117" s="8">
        <v>0</v>
      </c>
      <c r="AD117" s="8">
        <v>0</v>
      </c>
      <c r="AE117" s="8">
        <v>0</v>
      </c>
      <c r="AF117" s="8">
        <v>3</v>
      </c>
      <c r="AG117" s="8">
        <v>2</v>
      </c>
      <c r="AH117" s="8">
        <v>2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1</v>
      </c>
      <c r="AO117" s="8">
        <v>0</v>
      </c>
      <c r="AP117" s="8">
        <v>2</v>
      </c>
      <c r="AQ117" s="8">
        <v>0</v>
      </c>
      <c r="AR117" s="8">
        <v>0</v>
      </c>
      <c r="AS117" s="8">
        <v>0</v>
      </c>
      <c r="AT117" s="8">
        <v>2</v>
      </c>
      <c r="AU117" s="8">
        <v>1</v>
      </c>
      <c r="AV117" s="8">
        <v>0</v>
      </c>
      <c r="AW117" s="8">
        <v>0</v>
      </c>
      <c r="AX117" s="8">
        <v>0</v>
      </c>
      <c r="AY117" s="8">
        <v>1</v>
      </c>
      <c r="AZ117" s="8">
        <v>1</v>
      </c>
      <c r="BA117" s="8">
        <v>0</v>
      </c>
      <c r="BB117" s="8">
        <v>1</v>
      </c>
    </row>
    <row r="118" spans="1:54" x14ac:dyDescent="0.25">
      <c r="A118" s="13" t="s">
        <v>278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1</v>
      </c>
      <c r="I118" s="8">
        <v>1</v>
      </c>
      <c r="J118" s="8">
        <v>0</v>
      </c>
      <c r="K118" s="8">
        <v>1</v>
      </c>
      <c r="L118" s="8">
        <v>0</v>
      </c>
      <c r="M118" s="8">
        <v>1</v>
      </c>
      <c r="N118" s="8">
        <v>1</v>
      </c>
      <c r="O118" s="8">
        <v>2</v>
      </c>
      <c r="P118" s="8">
        <v>0</v>
      </c>
      <c r="Q118" s="8">
        <v>1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1</v>
      </c>
      <c r="Y118" s="8">
        <v>3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1</v>
      </c>
      <c r="AF118" s="8">
        <v>2</v>
      </c>
      <c r="AG118" s="8">
        <v>0</v>
      </c>
      <c r="AH118" s="8">
        <v>0</v>
      </c>
      <c r="AI118" s="8">
        <v>0</v>
      </c>
      <c r="AJ118" s="8">
        <v>0</v>
      </c>
      <c r="AK118" s="8">
        <v>1</v>
      </c>
      <c r="AL118" s="8">
        <v>0</v>
      </c>
      <c r="AM118" s="8">
        <v>0</v>
      </c>
      <c r="AN118" s="8">
        <v>1</v>
      </c>
      <c r="AO118" s="8">
        <v>1</v>
      </c>
      <c r="AP118" s="8">
        <v>0</v>
      </c>
      <c r="AQ118" s="8">
        <v>1</v>
      </c>
      <c r="AR118" s="8">
        <v>1</v>
      </c>
      <c r="AS118" s="8">
        <v>0</v>
      </c>
      <c r="AT118" s="8">
        <v>1</v>
      </c>
      <c r="AU118" s="8">
        <v>1</v>
      </c>
      <c r="AV118" s="8">
        <v>1</v>
      </c>
      <c r="AW118" s="8">
        <v>0</v>
      </c>
      <c r="AX118" s="8">
        <v>0</v>
      </c>
      <c r="AY118" s="8">
        <v>1</v>
      </c>
      <c r="AZ118" s="8">
        <v>1</v>
      </c>
      <c r="BA118" s="8">
        <v>0</v>
      </c>
      <c r="BB118" s="8">
        <v>1</v>
      </c>
    </row>
    <row r="119" spans="1:54" x14ac:dyDescent="0.25">
      <c r="A119" s="13" t="s">
        <v>279</v>
      </c>
      <c r="B119" s="8">
        <v>0</v>
      </c>
      <c r="C119" s="8">
        <v>0</v>
      </c>
      <c r="D119" s="8">
        <v>2</v>
      </c>
      <c r="E119" s="8">
        <v>1</v>
      </c>
      <c r="F119" s="8">
        <v>0</v>
      </c>
      <c r="G119" s="8">
        <v>0</v>
      </c>
      <c r="H119" s="8">
        <v>2</v>
      </c>
      <c r="I119" s="8">
        <v>1</v>
      </c>
      <c r="J119" s="8">
        <v>1</v>
      </c>
      <c r="K119" s="8">
        <v>1</v>
      </c>
      <c r="L119" s="8">
        <v>0</v>
      </c>
      <c r="M119" s="8">
        <v>1</v>
      </c>
      <c r="N119" s="8">
        <v>0</v>
      </c>
      <c r="O119" s="8">
        <v>1</v>
      </c>
      <c r="P119" s="8">
        <v>1</v>
      </c>
      <c r="Q119" s="8">
        <v>1</v>
      </c>
      <c r="R119" s="8">
        <v>0</v>
      </c>
      <c r="S119" s="8">
        <v>1</v>
      </c>
      <c r="T119" s="8">
        <v>0</v>
      </c>
      <c r="U119" s="8">
        <v>0</v>
      </c>
      <c r="V119" s="8">
        <v>1</v>
      </c>
      <c r="W119" s="8">
        <v>0</v>
      </c>
      <c r="X119" s="8">
        <v>2</v>
      </c>
      <c r="Y119" s="8">
        <v>1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1</v>
      </c>
      <c r="AF119" s="8">
        <v>1</v>
      </c>
      <c r="AG119" s="8">
        <v>1</v>
      </c>
      <c r="AH119" s="8">
        <v>1</v>
      </c>
      <c r="AI119" s="8">
        <v>0</v>
      </c>
      <c r="AJ119" s="8">
        <v>0</v>
      </c>
      <c r="AK119" s="8">
        <v>2</v>
      </c>
      <c r="AL119" s="8">
        <v>0</v>
      </c>
      <c r="AM119" s="8">
        <v>0</v>
      </c>
      <c r="AN119" s="8">
        <v>1</v>
      </c>
      <c r="AO119" s="8">
        <v>0</v>
      </c>
      <c r="AP119" s="8">
        <v>1</v>
      </c>
      <c r="AQ119" s="8">
        <v>0</v>
      </c>
      <c r="AR119" s="8">
        <v>1</v>
      </c>
      <c r="AS119" s="8">
        <v>0</v>
      </c>
      <c r="AT119" s="8">
        <v>1</v>
      </c>
      <c r="AU119" s="8">
        <v>0</v>
      </c>
      <c r="AV119" s="8">
        <v>1</v>
      </c>
      <c r="AW119" s="8">
        <v>0</v>
      </c>
      <c r="AX119" s="8">
        <v>0</v>
      </c>
      <c r="AY119" s="8">
        <v>1</v>
      </c>
      <c r="AZ119" s="8">
        <v>1</v>
      </c>
      <c r="BA119" s="8">
        <v>3</v>
      </c>
      <c r="BB119" s="8">
        <v>0</v>
      </c>
    </row>
    <row r="120" spans="1:54" x14ac:dyDescent="0.25">
      <c r="A120" s="13" t="s">
        <v>280</v>
      </c>
      <c r="B120" s="8">
        <v>0</v>
      </c>
      <c r="C120" s="8">
        <v>0</v>
      </c>
      <c r="D120" s="8">
        <v>3</v>
      </c>
      <c r="E120" s="8">
        <v>2</v>
      </c>
      <c r="F120" s="8">
        <v>0</v>
      </c>
      <c r="G120" s="8">
        <v>0</v>
      </c>
      <c r="H120" s="8">
        <v>1</v>
      </c>
      <c r="I120" s="8">
        <v>1</v>
      </c>
      <c r="J120" s="8">
        <v>0</v>
      </c>
      <c r="K120" s="8">
        <v>1</v>
      </c>
      <c r="L120" s="8">
        <v>0</v>
      </c>
      <c r="M120" s="8">
        <v>0</v>
      </c>
      <c r="N120" s="8">
        <v>0</v>
      </c>
      <c r="O120" s="8">
        <v>1</v>
      </c>
      <c r="P120" s="8">
        <v>1</v>
      </c>
      <c r="Q120" s="8">
        <v>1</v>
      </c>
      <c r="R120" s="8">
        <v>0</v>
      </c>
      <c r="S120" s="8">
        <v>1</v>
      </c>
      <c r="T120" s="8">
        <v>0</v>
      </c>
      <c r="U120" s="8">
        <v>0</v>
      </c>
      <c r="V120" s="8">
        <v>1</v>
      </c>
      <c r="W120" s="8">
        <v>0</v>
      </c>
      <c r="X120" s="8">
        <v>2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2</v>
      </c>
      <c r="AF120" s="8">
        <v>2</v>
      </c>
      <c r="AG120" s="8">
        <v>1</v>
      </c>
      <c r="AH120" s="8">
        <v>0</v>
      </c>
      <c r="AI120" s="8">
        <v>0</v>
      </c>
      <c r="AJ120" s="8">
        <v>0</v>
      </c>
      <c r="AK120" s="8">
        <v>1</v>
      </c>
      <c r="AL120" s="8">
        <v>0</v>
      </c>
      <c r="AM120" s="8">
        <v>0</v>
      </c>
      <c r="AN120" s="8">
        <v>2</v>
      </c>
      <c r="AO120" s="8">
        <v>1</v>
      </c>
      <c r="AP120" s="8">
        <v>0</v>
      </c>
      <c r="AQ120" s="8">
        <v>0</v>
      </c>
      <c r="AR120" s="8">
        <v>1</v>
      </c>
      <c r="AS120" s="8">
        <v>0</v>
      </c>
      <c r="AT120" s="8">
        <v>1</v>
      </c>
      <c r="AU120" s="8">
        <v>2</v>
      </c>
      <c r="AV120" s="8">
        <v>3</v>
      </c>
      <c r="AW120" s="8">
        <v>0</v>
      </c>
      <c r="AX120" s="8">
        <v>0</v>
      </c>
      <c r="AY120" s="8">
        <v>3</v>
      </c>
      <c r="AZ120" s="8">
        <v>0</v>
      </c>
      <c r="BA120" s="8">
        <v>3</v>
      </c>
      <c r="BB120" s="8">
        <v>0</v>
      </c>
    </row>
    <row r="121" spans="1:54" x14ac:dyDescent="0.25">
      <c r="A121" s="13" t="s">
        <v>281</v>
      </c>
      <c r="B121" s="8">
        <v>0</v>
      </c>
      <c r="C121" s="8">
        <v>0</v>
      </c>
      <c r="D121" s="8">
        <v>1</v>
      </c>
      <c r="E121" s="8">
        <v>1</v>
      </c>
      <c r="F121" s="8">
        <v>1</v>
      </c>
      <c r="G121" s="8">
        <v>0</v>
      </c>
      <c r="H121" s="8">
        <v>0</v>
      </c>
      <c r="I121" s="8">
        <v>2</v>
      </c>
      <c r="J121" s="8">
        <v>2</v>
      </c>
      <c r="K121" s="8">
        <v>1</v>
      </c>
      <c r="L121" s="8">
        <v>1</v>
      </c>
      <c r="M121" s="8">
        <v>1</v>
      </c>
      <c r="N121" s="8">
        <v>0</v>
      </c>
      <c r="O121" s="8">
        <v>1</v>
      </c>
      <c r="P121" s="8">
        <v>1</v>
      </c>
      <c r="Q121" s="8">
        <v>0</v>
      </c>
      <c r="R121" s="8">
        <v>0</v>
      </c>
      <c r="S121" s="8">
        <v>0</v>
      </c>
      <c r="T121" s="8">
        <v>1</v>
      </c>
      <c r="U121" s="8">
        <v>0</v>
      </c>
      <c r="V121" s="8">
        <v>0</v>
      </c>
      <c r="W121" s="8">
        <v>0</v>
      </c>
      <c r="X121" s="8">
        <v>1</v>
      </c>
      <c r="Y121" s="8">
        <v>2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2</v>
      </c>
      <c r="AF121" s="8">
        <v>1</v>
      </c>
      <c r="AG121" s="8">
        <v>0</v>
      </c>
      <c r="AH121" s="8">
        <v>0</v>
      </c>
      <c r="AI121" s="8">
        <v>0</v>
      </c>
      <c r="AJ121" s="8">
        <v>0</v>
      </c>
      <c r="AK121" s="8">
        <v>1</v>
      </c>
      <c r="AL121" s="8">
        <v>1</v>
      </c>
      <c r="AM121" s="8">
        <v>0</v>
      </c>
      <c r="AN121" s="8">
        <v>2</v>
      </c>
      <c r="AO121" s="8">
        <v>0</v>
      </c>
      <c r="AP121" s="8">
        <v>1</v>
      </c>
      <c r="AQ121" s="8">
        <v>1</v>
      </c>
      <c r="AR121" s="8">
        <v>0</v>
      </c>
      <c r="AS121" s="8">
        <v>0</v>
      </c>
      <c r="AT121" s="8">
        <v>0</v>
      </c>
      <c r="AU121" s="8">
        <v>1</v>
      </c>
      <c r="AV121" s="8">
        <v>0</v>
      </c>
      <c r="AW121" s="8">
        <v>0</v>
      </c>
      <c r="AX121" s="8">
        <v>0</v>
      </c>
      <c r="AY121" s="8">
        <v>0</v>
      </c>
      <c r="AZ121" s="8">
        <v>1</v>
      </c>
      <c r="BA121" s="8">
        <v>1</v>
      </c>
      <c r="BB121" s="8">
        <v>2</v>
      </c>
    </row>
    <row r="122" spans="1:54" x14ac:dyDescent="0.25">
      <c r="A122" s="13" t="s">
        <v>282</v>
      </c>
      <c r="B122" s="8">
        <v>0</v>
      </c>
      <c r="C122" s="8">
        <v>0</v>
      </c>
      <c r="D122" s="8">
        <v>3</v>
      </c>
      <c r="E122" s="8">
        <v>1</v>
      </c>
      <c r="F122" s="8">
        <v>0</v>
      </c>
      <c r="G122" s="8">
        <v>0</v>
      </c>
      <c r="H122" s="8">
        <v>0</v>
      </c>
      <c r="I122" s="8">
        <v>1</v>
      </c>
      <c r="J122" s="8">
        <v>1</v>
      </c>
      <c r="K122" s="8">
        <v>1</v>
      </c>
      <c r="L122" s="8">
        <v>0</v>
      </c>
      <c r="M122" s="8">
        <v>0</v>
      </c>
      <c r="N122" s="8">
        <v>1</v>
      </c>
      <c r="O122" s="8">
        <v>1</v>
      </c>
      <c r="P122" s="8">
        <v>1</v>
      </c>
      <c r="Q122" s="8">
        <v>0</v>
      </c>
      <c r="R122" s="8">
        <v>0</v>
      </c>
      <c r="S122" s="8">
        <v>0</v>
      </c>
      <c r="T122" s="8">
        <v>2</v>
      </c>
      <c r="U122" s="8">
        <v>0</v>
      </c>
      <c r="V122" s="8">
        <v>2</v>
      </c>
      <c r="W122" s="8">
        <v>0</v>
      </c>
      <c r="X122" s="8">
        <v>1</v>
      </c>
      <c r="Y122" s="8">
        <v>0</v>
      </c>
      <c r="Z122" s="8">
        <v>1</v>
      </c>
      <c r="AA122" s="8">
        <v>0</v>
      </c>
      <c r="AB122" s="8">
        <v>0</v>
      </c>
      <c r="AC122" s="8">
        <v>0</v>
      </c>
      <c r="AD122" s="8">
        <v>0</v>
      </c>
      <c r="AE122" s="8">
        <v>1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1</v>
      </c>
      <c r="AL122" s="8">
        <v>1</v>
      </c>
      <c r="AM122" s="8">
        <v>0</v>
      </c>
      <c r="AN122" s="8">
        <v>1</v>
      </c>
      <c r="AO122" s="8">
        <v>0</v>
      </c>
      <c r="AP122" s="8">
        <v>1</v>
      </c>
      <c r="AQ122" s="8">
        <v>1</v>
      </c>
      <c r="AR122" s="8">
        <v>1</v>
      </c>
      <c r="AS122" s="8">
        <v>0</v>
      </c>
      <c r="AT122" s="8">
        <v>2</v>
      </c>
      <c r="AU122" s="8">
        <v>1</v>
      </c>
      <c r="AV122" s="8">
        <v>1</v>
      </c>
      <c r="AW122" s="8">
        <v>0</v>
      </c>
      <c r="AX122" s="8">
        <v>0</v>
      </c>
      <c r="AY122" s="8">
        <v>2</v>
      </c>
      <c r="AZ122" s="8">
        <v>0</v>
      </c>
      <c r="BA122" s="8">
        <v>2</v>
      </c>
      <c r="BB122" s="8">
        <v>1</v>
      </c>
    </row>
    <row r="123" spans="1:54" x14ac:dyDescent="0.25">
      <c r="A123" s="13" t="s">
        <v>283</v>
      </c>
      <c r="B123" s="8">
        <v>1</v>
      </c>
      <c r="C123" s="8">
        <v>0</v>
      </c>
      <c r="D123" s="8">
        <v>0</v>
      </c>
      <c r="E123" s="8">
        <v>2</v>
      </c>
      <c r="F123" s="8">
        <v>1</v>
      </c>
      <c r="G123" s="8">
        <v>0</v>
      </c>
      <c r="H123" s="8">
        <v>0</v>
      </c>
      <c r="I123" s="8">
        <v>1</v>
      </c>
      <c r="J123" s="8">
        <v>3</v>
      </c>
      <c r="K123" s="8">
        <v>1</v>
      </c>
      <c r="L123" s="8">
        <v>0</v>
      </c>
      <c r="M123" s="8">
        <v>0</v>
      </c>
      <c r="N123" s="8">
        <v>1</v>
      </c>
      <c r="O123" s="8">
        <v>2</v>
      </c>
      <c r="P123" s="8">
        <v>1</v>
      </c>
      <c r="Q123" s="8">
        <v>0</v>
      </c>
      <c r="R123" s="8">
        <v>0</v>
      </c>
      <c r="S123" s="8">
        <v>0</v>
      </c>
      <c r="T123" s="8">
        <v>0</v>
      </c>
      <c r="U123" s="8">
        <v>1</v>
      </c>
      <c r="V123" s="8">
        <v>1</v>
      </c>
      <c r="W123" s="8">
        <v>0</v>
      </c>
      <c r="X123" s="8">
        <v>1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2</v>
      </c>
      <c r="AE123" s="8">
        <v>0</v>
      </c>
      <c r="AF123" s="8">
        <v>2</v>
      </c>
      <c r="AG123" s="8">
        <v>1</v>
      </c>
      <c r="AH123" s="8">
        <v>2</v>
      </c>
      <c r="AI123" s="8">
        <v>0</v>
      </c>
      <c r="AJ123" s="8">
        <v>0</v>
      </c>
      <c r="AK123" s="8">
        <v>2</v>
      </c>
      <c r="AL123" s="8">
        <v>1</v>
      </c>
      <c r="AM123" s="8">
        <v>0</v>
      </c>
      <c r="AN123" s="8">
        <v>1</v>
      </c>
      <c r="AO123" s="8">
        <v>0</v>
      </c>
      <c r="AP123" s="8">
        <v>0</v>
      </c>
      <c r="AQ123" s="8">
        <v>0</v>
      </c>
      <c r="AR123" s="8">
        <v>1</v>
      </c>
      <c r="AS123" s="8">
        <v>0</v>
      </c>
      <c r="AT123" s="8">
        <v>2</v>
      </c>
      <c r="AU123" s="8">
        <v>1</v>
      </c>
      <c r="AV123" s="8">
        <v>1</v>
      </c>
      <c r="AW123" s="8">
        <v>0</v>
      </c>
      <c r="AX123" s="8">
        <v>0</v>
      </c>
      <c r="AY123" s="8">
        <v>2</v>
      </c>
      <c r="AZ123" s="8">
        <v>1</v>
      </c>
      <c r="BA123" s="8">
        <v>3</v>
      </c>
      <c r="BB123" s="8">
        <v>0</v>
      </c>
    </row>
    <row r="124" spans="1:54" x14ac:dyDescent="0.25">
      <c r="A124" s="13" t="s">
        <v>284</v>
      </c>
      <c r="B124" s="8">
        <v>0</v>
      </c>
      <c r="C124" s="8">
        <v>0</v>
      </c>
      <c r="D124" s="8">
        <v>3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1</v>
      </c>
      <c r="K124" s="8">
        <v>2</v>
      </c>
      <c r="L124" s="8">
        <v>1</v>
      </c>
      <c r="M124" s="8">
        <v>1</v>
      </c>
      <c r="N124" s="8">
        <v>1</v>
      </c>
      <c r="O124" s="8">
        <v>1</v>
      </c>
      <c r="P124" s="8">
        <v>1</v>
      </c>
      <c r="Q124" s="8">
        <v>1</v>
      </c>
      <c r="R124" s="8">
        <v>2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1</v>
      </c>
      <c r="Y124" s="8">
        <v>2</v>
      </c>
      <c r="Z124" s="8">
        <v>0</v>
      </c>
      <c r="AA124" s="8">
        <v>0</v>
      </c>
      <c r="AB124" s="8">
        <v>0</v>
      </c>
      <c r="AC124" s="8">
        <v>0</v>
      </c>
      <c r="AD124" s="8">
        <v>1</v>
      </c>
      <c r="AE124" s="8">
        <v>2</v>
      </c>
      <c r="AF124" s="8">
        <v>1</v>
      </c>
      <c r="AG124" s="8">
        <v>0</v>
      </c>
      <c r="AH124" s="8">
        <v>1</v>
      </c>
      <c r="AI124" s="8">
        <v>0</v>
      </c>
      <c r="AJ124" s="8">
        <v>0</v>
      </c>
      <c r="AK124" s="8">
        <v>2</v>
      </c>
      <c r="AL124" s="8">
        <v>0</v>
      </c>
      <c r="AM124" s="8">
        <v>1</v>
      </c>
      <c r="AN124" s="8">
        <v>1</v>
      </c>
      <c r="AO124" s="8">
        <v>0</v>
      </c>
      <c r="AP124" s="8">
        <v>1</v>
      </c>
      <c r="AQ124" s="8">
        <v>1</v>
      </c>
      <c r="AR124" s="8">
        <v>1</v>
      </c>
      <c r="AS124" s="8">
        <v>0</v>
      </c>
      <c r="AT124" s="8">
        <v>1</v>
      </c>
      <c r="AU124" s="8">
        <v>2</v>
      </c>
      <c r="AV124" s="8">
        <v>2</v>
      </c>
      <c r="AW124" s="8">
        <v>0</v>
      </c>
      <c r="AX124" s="8">
        <v>2</v>
      </c>
      <c r="AY124" s="8">
        <v>2</v>
      </c>
      <c r="AZ124" s="8">
        <v>0</v>
      </c>
      <c r="BA124" s="8">
        <v>0</v>
      </c>
      <c r="BB124" s="8">
        <v>0</v>
      </c>
    </row>
    <row r="125" spans="1:54" x14ac:dyDescent="0.25">
      <c r="A125" s="13" t="s">
        <v>285</v>
      </c>
      <c r="B125" s="8">
        <v>1</v>
      </c>
      <c r="C125" s="8">
        <v>0</v>
      </c>
      <c r="D125" s="8">
        <v>2</v>
      </c>
      <c r="E125" s="8">
        <v>1</v>
      </c>
      <c r="F125" s="8">
        <v>1</v>
      </c>
      <c r="G125" s="8">
        <v>0</v>
      </c>
      <c r="H125" s="8">
        <v>0</v>
      </c>
      <c r="I125" s="8">
        <v>0</v>
      </c>
      <c r="J125" s="8">
        <v>2</v>
      </c>
      <c r="K125" s="8">
        <v>1</v>
      </c>
      <c r="L125" s="8">
        <v>1</v>
      </c>
      <c r="M125" s="8">
        <v>0</v>
      </c>
      <c r="N125" s="8">
        <v>0</v>
      </c>
      <c r="O125" s="8">
        <v>1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2</v>
      </c>
      <c r="V125" s="8">
        <v>3</v>
      </c>
      <c r="W125" s="8">
        <v>0</v>
      </c>
      <c r="X125" s="8">
        <v>0</v>
      </c>
      <c r="Y125" s="8">
        <v>1</v>
      </c>
      <c r="Z125" s="8">
        <v>1</v>
      </c>
      <c r="AA125" s="8">
        <v>0</v>
      </c>
      <c r="AB125" s="8">
        <v>0</v>
      </c>
      <c r="AC125" s="8">
        <v>0</v>
      </c>
      <c r="AD125" s="8">
        <v>0</v>
      </c>
      <c r="AE125" s="8">
        <v>2</v>
      </c>
      <c r="AF125" s="8">
        <v>1</v>
      </c>
      <c r="AG125" s="8">
        <v>1</v>
      </c>
      <c r="AH125" s="8">
        <v>0</v>
      </c>
      <c r="AI125" s="8">
        <v>0</v>
      </c>
      <c r="AJ125" s="8">
        <v>0</v>
      </c>
      <c r="AK125" s="8">
        <v>2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1</v>
      </c>
      <c r="AR125" s="8">
        <v>0</v>
      </c>
      <c r="AS125" s="8">
        <v>0</v>
      </c>
      <c r="AT125" s="8">
        <v>3</v>
      </c>
      <c r="AU125" s="8">
        <v>2</v>
      </c>
      <c r="AV125" s="8">
        <v>0</v>
      </c>
      <c r="AW125" s="8">
        <v>0</v>
      </c>
      <c r="AX125" s="8">
        <v>1</v>
      </c>
      <c r="AY125" s="8">
        <v>0</v>
      </c>
      <c r="AZ125" s="8">
        <v>2</v>
      </c>
      <c r="BA125" s="8">
        <v>3</v>
      </c>
      <c r="BB125" s="8">
        <v>0</v>
      </c>
    </row>
    <row r="126" spans="1:54" x14ac:dyDescent="0.25">
      <c r="A126" s="13" t="s">
        <v>286</v>
      </c>
      <c r="B126" s="8">
        <v>1</v>
      </c>
      <c r="C126" s="8">
        <v>0</v>
      </c>
      <c r="D126" s="8">
        <v>0</v>
      </c>
      <c r="E126" s="8">
        <v>1</v>
      </c>
      <c r="F126" s="8">
        <v>0</v>
      </c>
      <c r="G126" s="8">
        <v>0</v>
      </c>
      <c r="H126" s="8">
        <v>0</v>
      </c>
      <c r="I126" s="8">
        <v>0</v>
      </c>
      <c r="J126" s="8">
        <v>2</v>
      </c>
      <c r="K126" s="8">
        <v>2</v>
      </c>
      <c r="L126" s="8">
        <v>0</v>
      </c>
      <c r="M126" s="8">
        <v>1</v>
      </c>
      <c r="N126" s="8">
        <v>0</v>
      </c>
      <c r="O126" s="8">
        <v>1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1</v>
      </c>
      <c r="V126" s="8">
        <v>0</v>
      </c>
      <c r="W126" s="8">
        <v>0</v>
      </c>
      <c r="X126" s="8">
        <v>1</v>
      </c>
      <c r="Y126" s="8">
        <v>0</v>
      </c>
      <c r="Z126" s="8">
        <v>0</v>
      </c>
      <c r="AA126" s="8">
        <v>1</v>
      </c>
      <c r="AB126" s="8">
        <v>1</v>
      </c>
      <c r="AC126" s="8">
        <v>0</v>
      </c>
      <c r="AD126" s="8">
        <v>0</v>
      </c>
      <c r="AE126" s="8">
        <v>1</v>
      </c>
      <c r="AF126" s="8">
        <v>1</v>
      </c>
      <c r="AG126" s="8">
        <v>1</v>
      </c>
      <c r="AH126" s="8">
        <v>1</v>
      </c>
      <c r="AI126" s="8">
        <v>0</v>
      </c>
      <c r="AJ126" s="8">
        <v>0</v>
      </c>
      <c r="AK126" s="8">
        <v>1</v>
      </c>
      <c r="AL126" s="8">
        <v>0</v>
      </c>
      <c r="AM126" s="8">
        <v>0</v>
      </c>
      <c r="AN126" s="8">
        <v>0</v>
      </c>
      <c r="AO126" s="8">
        <v>0</v>
      </c>
      <c r="AP126" s="8">
        <v>1</v>
      </c>
      <c r="AQ126" s="8">
        <v>0</v>
      </c>
      <c r="AR126" s="8">
        <v>1</v>
      </c>
      <c r="AS126" s="8">
        <v>0</v>
      </c>
      <c r="AT126" s="8">
        <v>0</v>
      </c>
      <c r="AU126" s="8">
        <v>0</v>
      </c>
      <c r="AV126" s="8">
        <v>1</v>
      </c>
      <c r="AW126" s="8">
        <v>1</v>
      </c>
      <c r="AX126" s="8">
        <v>0</v>
      </c>
      <c r="AY126" s="8">
        <v>1</v>
      </c>
      <c r="AZ126" s="8">
        <v>2</v>
      </c>
      <c r="BA126" s="8">
        <v>1</v>
      </c>
      <c r="BB126" s="8">
        <v>1</v>
      </c>
    </row>
    <row r="127" spans="1:54" x14ac:dyDescent="0.25">
      <c r="A127" s="13" t="s">
        <v>287</v>
      </c>
      <c r="B127" s="8">
        <v>0</v>
      </c>
      <c r="C127" s="8">
        <v>0</v>
      </c>
      <c r="D127" s="8">
        <v>1</v>
      </c>
      <c r="E127" s="8">
        <v>0</v>
      </c>
      <c r="F127" s="8">
        <v>1</v>
      </c>
      <c r="G127" s="8">
        <v>0</v>
      </c>
      <c r="H127" s="8">
        <v>0</v>
      </c>
      <c r="I127" s="8">
        <v>0</v>
      </c>
      <c r="J127" s="8">
        <v>1</v>
      </c>
      <c r="K127" s="8">
        <v>1</v>
      </c>
      <c r="L127" s="8">
        <v>0</v>
      </c>
      <c r="M127" s="8">
        <v>1</v>
      </c>
      <c r="N127" s="8">
        <v>0</v>
      </c>
      <c r="O127" s="8">
        <v>2</v>
      </c>
      <c r="P127" s="8">
        <v>0</v>
      </c>
      <c r="Q127" s="8">
        <v>0</v>
      </c>
      <c r="R127" s="8">
        <v>0</v>
      </c>
      <c r="S127" s="8">
        <v>1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1</v>
      </c>
      <c r="AA127" s="8">
        <v>1</v>
      </c>
      <c r="AB127" s="8">
        <v>1</v>
      </c>
      <c r="AC127" s="8">
        <v>0</v>
      </c>
      <c r="AD127" s="8">
        <v>0</v>
      </c>
      <c r="AE127" s="8">
        <v>0</v>
      </c>
      <c r="AF127" s="8">
        <v>2</v>
      </c>
      <c r="AG127" s="8">
        <v>1</v>
      </c>
      <c r="AH127" s="8">
        <v>1</v>
      </c>
      <c r="AI127" s="8">
        <v>0</v>
      </c>
      <c r="AJ127" s="8">
        <v>0</v>
      </c>
      <c r="AK127" s="8">
        <v>0</v>
      </c>
      <c r="AL127" s="8">
        <v>0</v>
      </c>
      <c r="AM127" s="8">
        <v>1</v>
      </c>
      <c r="AN127" s="8">
        <v>1</v>
      </c>
      <c r="AO127" s="8">
        <v>0</v>
      </c>
      <c r="AP127" s="8">
        <v>1</v>
      </c>
      <c r="AQ127" s="8">
        <v>0</v>
      </c>
      <c r="AR127" s="8">
        <v>0</v>
      </c>
      <c r="AS127" s="8">
        <v>1</v>
      </c>
      <c r="AT127" s="8">
        <v>0</v>
      </c>
      <c r="AU127" s="8">
        <v>1</v>
      </c>
      <c r="AV127" s="8">
        <v>0</v>
      </c>
      <c r="AW127" s="8">
        <v>0</v>
      </c>
      <c r="AX127" s="8">
        <v>1</v>
      </c>
      <c r="AY127" s="8">
        <v>0</v>
      </c>
      <c r="AZ127" s="8">
        <v>1</v>
      </c>
      <c r="BA127" s="8">
        <v>0</v>
      </c>
      <c r="BB127" s="8">
        <v>1</v>
      </c>
    </row>
    <row r="128" spans="1:54" x14ac:dyDescent="0.25">
      <c r="A128" s="13" t="s">
        <v>288</v>
      </c>
      <c r="B128" s="8">
        <v>0</v>
      </c>
      <c r="C128" s="8">
        <v>0</v>
      </c>
      <c r="D128" s="8">
        <v>0</v>
      </c>
      <c r="E128" s="8">
        <v>2</v>
      </c>
      <c r="F128" s="8">
        <v>1</v>
      </c>
      <c r="G128" s="8">
        <v>1</v>
      </c>
      <c r="H128" s="8">
        <v>0</v>
      </c>
      <c r="I128" s="8">
        <v>2</v>
      </c>
      <c r="J128" s="8">
        <v>1</v>
      </c>
      <c r="K128" s="8">
        <v>1</v>
      </c>
      <c r="L128" s="8">
        <v>0</v>
      </c>
      <c r="M128" s="8">
        <v>1</v>
      </c>
      <c r="N128" s="8">
        <v>0</v>
      </c>
      <c r="O128" s="8">
        <v>3</v>
      </c>
      <c r="P128" s="8">
        <v>1</v>
      </c>
      <c r="Q128" s="8">
        <v>2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1</v>
      </c>
      <c r="Y128" s="8">
        <v>2</v>
      </c>
      <c r="Z128" s="8">
        <v>2</v>
      </c>
      <c r="AA128" s="8">
        <v>1</v>
      </c>
      <c r="AB128" s="8">
        <v>0</v>
      </c>
      <c r="AC128" s="8">
        <v>0</v>
      </c>
      <c r="AD128" s="8">
        <v>2</v>
      </c>
      <c r="AE128" s="8">
        <v>0</v>
      </c>
      <c r="AF128" s="8">
        <v>2</v>
      </c>
      <c r="AG128" s="8">
        <v>0</v>
      </c>
      <c r="AH128" s="8">
        <v>1</v>
      </c>
      <c r="AI128" s="8">
        <v>0</v>
      </c>
      <c r="AJ128" s="8">
        <v>0</v>
      </c>
      <c r="AK128" s="8">
        <v>0</v>
      </c>
      <c r="AL128" s="8">
        <v>1</v>
      </c>
      <c r="AM128" s="8">
        <v>0</v>
      </c>
      <c r="AN128" s="8">
        <v>1</v>
      </c>
      <c r="AO128" s="8">
        <v>0</v>
      </c>
      <c r="AP128" s="8">
        <v>3</v>
      </c>
      <c r="AQ128" s="8">
        <v>0</v>
      </c>
      <c r="AR128" s="8">
        <v>3</v>
      </c>
      <c r="AS128" s="8">
        <v>0</v>
      </c>
      <c r="AT128" s="8">
        <v>0</v>
      </c>
      <c r="AU128" s="8">
        <v>0</v>
      </c>
      <c r="AV128" s="8">
        <v>1</v>
      </c>
      <c r="AW128" s="8">
        <v>2</v>
      </c>
      <c r="AX128" s="8">
        <v>0</v>
      </c>
      <c r="AY128" s="8">
        <v>0</v>
      </c>
      <c r="AZ128" s="8">
        <v>2</v>
      </c>
      <c r="BA128" s="8">
        <v>0</v>
      </c>
      <c r="BB128" s="8">
        <v>1</v>
      </c>
    </row>
    <row r="129" spans="1:54" x14ac:dyDescent="0.25">
      <c r="A129" s="13" t="s">
        <v>289</v>
      </c>
      <c r="B129" s="8">
        <v>0</v>
      </c>
      <c r="C129" s="8">
        <v>0</v>
      </c>
      <c r="D129" s="8">
        <v>0</v>
      </c>
      <c r="E129" s="8">
        <v>2</v>
      </c>
      <c r="F129" s="8">
        <v>2</v>
      </c>
      <c r="G129" s="8">
        <v>0</v>
      </c>
      <c r="H129" s="8">
        <v>2</v>
      </c>
      <c r="I129" s="8">
        <v>1</v>
      </c>
      <c r="J129" s="8">
        <v>0</v>
      </c>
      <c r="K129" s="8">
        <v>1</v>
      </c>
      <c r="L129" s="8">
        <v>2</v>
      </c>
      <c r="M129" s="8">
        <v>1</v>
      </c>
      <c r="N129" s="8">
        <v>0</v>
      </c>
      <c r="O129" s="8">
        <v>2</v>
      </c>
      <c r="P129" s="8">
        <v>0</v>
      </c>
      <c r="Q129" s="8">
        <v>1</v>
      </c>
      <c r="R129" s="8">
        <v>0</v>
      </c>
      <c r="S129" s="8">
        <v>0</v>
      </c>
      <c r="T129" s="8">
        <v>0</v>
      </c>
      <c r="U129" s="8">
        <v>1</v>
      </c>
      <c r="V129" s="8">
        <v>0</v>
      </c>
      <c r="W129" s="8">
        <v>0</v>
      </c>
      <c r="X129" s="8">
        <v>1</v>
      </c>
      <c r="Y129" s="8">
        <v>1</v>
      </c>
      <c r="Z129" s="8">
        <v>1</v>
      </c>
      <c r="AA129" s="8">
        <v>0</v>
      </c>
      <c r="AB129" s="8">
        <v>1</v>
      </c>
      <c r="AC129" s="8">
        <v>0</v>
      </c>
      <c r="AD129" s="8">
        <v>0</v>
      </c>
      <c r="AE129" s="8">
        <v>1</v>
      </c>
      <c r="AF129" s="8">
        <v>2</v>
      </c>
      <c r="AG129" s="8">
        <v>0</v>
      </c>
      <c r="AH129" s="8">
        <v>0</v>
      </c>
      <c r="AI129" s="8">
        <v>0</v>
      </c>
      <c r="AJ129" s="8">
        <v>0</v>
      </c>
      <c r="AK129" s="8">
        <v>1</v>
      </c>
      <c r="AL129" s="8">
        <v>0</v>
      </c>
      <c r="AM129" s="8">
        <v>1</v>
      </c>
      <c r="AN129" s="8">
        <v>0</v>
      </c>
      <c r="AO129" s="8">
        <v>0</v>
      </c>
      <c r="AP129" s="8">
        <v>3</v>
      </c>
      <c r="AQ129" s="8">
        <v>1</v>
      </c>
      <c r="AR129" s="8">
        <v>3</v>
      </c>
      <c r="AS129" s="8">
        <v>0</v>
      </c>
      <c r="AT129" s="8">
        <v>1</v>
      </c>
      <c r="AU129" s="8">
        <v>1</v>
      </c>
      <c r="AV129" s="8">
        <v>1</v>
      </c>
      <c r="AW129" s="8">
        <v>0</v>
      </c>
      <c r="AX129" s="8">
        <v>1</v>
      </c>
      <c r="AY129" s="8">
        <v>1</v>
      </c>
      <c r="AZ129" s="8">
        <v>2</v>
      </c>
      <c r="BA129" s="8">
        <v>1</v>
      </c>
      <c r="BB129" s="8">
        <v>1</v>
      </c>
    </row>
    <row r="130" spans="1:54" x14ac:dyDescent="0.25">
      <c r="A130" s="13" t="s">
        <v>290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1</v>
      </c>
      <c r="I130" s="8">
        <v>1</v>
      </c>
      <c r="J130" s="8">
        <v>1</v>
      </c>
      <c r="K130" s="8">
        <v>2</v>
      </c>
      <c r="L130" s="8">
        <v>0</v>
      </c>
      <c r="M130" s="8">
        <v>1</v>
      </c>
      <c r="N130" s="8">
        <v>0</v>
      </c>
      <c r="O130" s="8">
        <v>3</v>
      </c>
      <c r="P130" s="8">
        <v>0</v>
      </c>
      <c r="Q130" s="8">
        <v>2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1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1</v>
      </c>
      <c r="AF130" s="8">
        <v>1</v>
      </c>
      <c r="AG130" s="8">
        <v>0</v>
      </c>
      <c r="AH130" s="8">
        <v>1</v>
      </c>
      <c r="AI130" s="8">
        <v>0</v>
      </c>
      <c r="AJ130" s="8">
        <v>0</v>
      </c>
      <c r="AK130" s="8">
        <v>1</v>
      </c>
      <c r="AL130" s="8">
        <v>1</v>
      </c>
      <c r="AM130" s="8">
        <v>0</v>
      </c>
      <c r="AN130" s="8">
        <v>0</v>
      </c>
      <c r="AO130" s="8">
        <v>0</v>
      </c>
      <c r="AP130" s="8">
        <v>2</v>
      </c>
      <c r="AQ130" s="8">
        <v>0</v>
      </c>
      <c r="AR130" s="8">
        <v>1</v>
      </c>
      <c r="AS130" s="8">
        <v>0</v>
      </c>
      <c r="AT130" s="8">
        <v>1</v>
      </c>
      <c r="AU130" s="8">
        <v>1</v>
      </c>
      <c r="AV130" s="8">
        <v>0</v>
      </c>
      <c r="AW130" s="8">
        <v>2</v>
      </c>
      <c r="AX130" s="8">
        <v>3</v>
      </c>
      <c r="AY130" s="8">
        <v>2</v>
      </c>
      <c r="AZ130" s="8">
        <v>1</v>
      </c>
      <c r="BA130" s="8">
        <v>1</v>
      </c>
      <c r="BB130" s="8">
        <v>1</v>
      </c>
    </row>
    <row r="131" spans="1:54" x14ac:dyDescent="0.25">
      <c r="A131" s="13" t="s">
        <v>291</v>
      </c>
      <c r="B131" s="8">
        <v>0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2</v>
      </c>
      <c r="I131" s="8">
        <v>1</v>
      </c>
      <c r="J131" s="8">
        <v>1</v>
      </c>
      <c r="K131" s="8">
        <v>1</v>
      </c>
      <c r="L131" s="8">
        <v>0</v>
      </c>
      <c r="M131" s="8">
        <v>0</v>
      </c>
      <c r="N131" s="8">
        <v>0</v>
      </c>
      <c r="O131" s="8">
        <v>1</v>
      </c>
      <c r="P131" s="8">
        <v>1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1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1</v>
      </c>
      <c r="AF131" s="8">
        <v>1</v>
      </c>
      <c r="AG131" s="8">
        <v>1</v>
      </c>
      <c r="AH131" s="8">
        <v>0</v>
      </c>
      <c r="AI131" s="8">
        <v>0</v>
      </c>
      <c r="AJ131" s="8">
        <v>0</v>
      </c>
      <c r="AK131" s="8">
        <v>2</v>
      </c>
      <c r="AL131" s="8">
        <v>0</v>
      </c>
      <c r="AM131" s="8">
        <v>0</v>
      </c>
      <c r="AN131" s="8">
        <v>1</v>
      </c>
      <c r="AO131" s="8">
        <v>0</v>
      </c>
      <c r="AP131" s="8">
        <v>1</v>
      </c>
      <c r="AQ131" s="8">
        <v>0</v>
      </c>
      <c r="AR131" s="8">
        <v>1</v>
      </c>
      <c r="AS131" s="8">
        <v>0</v>
      </c>
      <c r="AT131" s="8">
        <v>0</v>
      </c>
      <c r="AU131" s="8">
        <v>1</v>
      </c>
      <c r="AV131" s="8">
        <v>0</v>
      </c>
      <c r="AW131" s="8">
        <v>0</v>
      </c>
      <c r="AX131" s="8">
        <v>0</v>
      </c>
      <c r="AY131" s="8">
        <v>1</v>
      </c>
      <c r="AZ131" s="8">
        <v>0</v>
      </c>
      <c r="BA131" s="8">
        <v>2</v>
      </c>
      <c r="BB131" s="8">
        <v>1</v>
      </c>
    </row>
    <row r="132" spans="1:54" x14ac:dyDescent="0.25">
      <c r="A132" s="13" t="s">
        <v>292</v>
      </c>
      <c r="B132" s="8">
        <v>2</v>
      </c>
      <c r="C132" s="8">
        <v>0</v>
      </c>
      <c r="D132" s="8">
        <v>1</v>
      </c>
      <c r="E132" s="8">
        <v>1</v>
      </c>
      <c r="F132" s="8">
        <v>1</v>
      </c>
      <c r="G132" s="8">
        <v>1</v>
      </c>
      <c r="H132" s="8">
        <v>0</v>
      </c>
      <c r="I132" s="8">
        <v>1</v>
      </c>
      <c r="J132" s="8">
        <v>0</v>
      </c>
      <c r="K132" s="8">
        <v>2</v>
      </c>
      <c r="L132" s="8">
        <v>0</v>
      </c>
      <c r="M132" s="8">
        <v>2</v>
      </c>
      <c r="N132" s="8">
        <v>0</v>
      </c>
      <c r="O132" s="8">
        <v>1</v>
      </c>
      <c r="P132" s="8">
        <v>0</v>
      </c>
      <c r="Q132" s="8">
        <v>0</v>
      </c>
      <c r="R132" s="8">
        <v>0</v>
      </c>
      <c r="S132" s="8">
        <v>1</v>
      </c>
      <c r="T132" s="8">
        <v>0</v>
      </c>
      <c r="U132" s="8">
        <v>0</v>
      </c>
      <c r="V132" s="8">
        <v>1</v>
      </c>
      <c r="W132" s="8">
        <v>0</v>
      </c>
      <c r="X132" s="8">
        <v>1</v>
      </c>
      <c r="Y132" s="8">
        <v>1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1</v>
      </c>
      <c r="AG132" s="8">
        <v>0</v>
      </c>
      <c r="AH132" s="8">
        <v>0</v>
      </c>
      <c r="AI132" s="8">
        <v>0</v>
      </c>
      <c r="AJ132" s="8">
        <v>0</v>
      </c>
      <c r="AK132" s="8">
        <v>1</v>
      </c>
      <c r="AL132" s="8">
        <v>1</v>
      </c>
      <c r="AM132" s="8">
        <v>0</v>
      </c>
      <c r="AN132" s="8">
        <v>2</v>
      </c>
      <c r="AO132" s="8">
        <v>0</v>
      </c>
      <c r="AP132" s="8">
        <v>0</v>
      </c>
      <c r="AQ132" s="8">
        <v>0</v>
      </c>
      <c r="AR132" s="8">
        <v>1</v>
      </c>
      <c r="AS132" s="8">
        <v>0</v>
      </c>
      <c r="AT132" s="8">
        <v>0</v>
      </c>
      <c r="AU132" s="8">
        <v>1</v>
      </c>
      <c r="AV132" s="8">
        <v>1</v>
      </c>
      <c r="AW132" s="8">
        <v>1</v>
      </c>
      <c r="AX132" s="8">
        <v>0</v>
      </c>
      <c r="AY132" s="8">
        <v>0</v>
      </c>
      <c r="AZ132" s="8">
        <v>1</v>
      </c>
      <c r="BA132" s="8">
        <v>1</v>
      </c>
      <c r="BB132" s="8">
        <v>0</v>
      </c>
    </row>
    <row r="133" spans="1:54" x14ac:dyDescent="0.25">
      <c r="A133" s="13" t="s">
        <v>293</v>
      </c>
      <c r="B133" s="8">
        <v>0</v>
      </c>
      <c r="C133" s="8">
        <v>0</v>
      </c>
      <c r="D133" s="8">
        <v>3</v>
      </c>
      <c r="E133" s="8">
        <v>1</v>
      </c>
      <c r="F133" s="8">
        <v>1</v>
      </c>
      <c r="G133" s="8">
        <v>0</v>
      </c>
      <c r="H133" s="8">
        <v>0</v>
      </c>
      <c r="I133" s="8">
        <v>3</v>
      </c>
      <c r="J133" s="8">
        <v>0</v>
      </c>
      <c r="K133" s="8">
        <v>2</v>
      </c>
      <c r="L133" s="8">
        <v>0</v>
      </c>
      <c r="M133" s="8">
        <v>0</v>
      </c>
      <c r="N133" s="8">
        <v>1</v>
      </c>
      <c r="O133" s="8">
        <v>0</v>
      </c>
      <c r="P133" s="8">
        <v>0</v>
      </c>
      <c r="Q133" s="8">
        <v>0</v>
      </c>
      <c r="R133" s="8">
        <v>1</v>
      </c>
      <c r="S133" s="8">
        <v>0</v>
      </c>
      <c r="T133" s="8">
        <v>0</v>
      </c>
      <c r="U133" s="8">
        <v>1</v>
      </c>
      <c r="V133" s="8">
        <v>0</v>
      </c>
      <c r="W133" s="8">
        <v>0</v>
      </c>
      <c r="X133" s="8">
        <v>1</v>
      </c>
      <c r="Y133" s="8">
        <v>3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1</v>
      </c>
      <c r="AF133" s="8">
        <v>1</v>
      </c>
      <c r="AG133" s="8">
        <v>0</v>
      </c>
      <c r="AH133" s="8">
        <v>0</v>
      </c>
      <c r="AI133" s="8">
        <v>0</v>
      </c>
      <c r="AJ133" s="8">
        <v>0</v>
      </c>
      <c r="AK133" s="8">
        <v>1</v>
      </c>
      <c r="AL133" s="8">
        <v>1</v>
      </c>
      <c r="AM133" s="8">
        <v>0</v>
      </c>
      <c r="AN133" s="8">
        <v>2</v>
      </c>
      <c r="AO133" s="8">
        <v>1</v>
      </c>
      <c r="AP133" s="8">
        <v>1</v>
      </c>
      <c r="AQ133" s="8">
        <v>0</v>
      </c>
      <c r="AR133" s="8">
        <v>0</v>
      </c>
      <c r="AS133" s="8">
        <v>0</v>
      </c>
      <c r="AT133" s="8">
        <v>2</v>
      </c>
      <c r="AU133" s="8">
        <v>0</v>
      </c>
      <c r="AV133" s="8">
        <v>1</v>
      </c>
      <c r="AW133" s="8">
        <v>0</v>
      </c>
      <c r="AX133" s="8">
        <v>1</v>
      </c>
      <c r="AY133" s="8">
        <v>0</v>
      </c>
      <c r="AZ133" s="8">
        <v>2</v>
      </c>
      <c r="BA133" s="8">
        <v>1</v>
      </c>
      <c r="BB133" s="8">
        <v>1</v>
      </c>
    </row>
    <row r="134" spans="1:54" x14ac:dyDescent="0.25">
      <c r="A134" s="13" t="s">
        <v>294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1</v>
      </c>
      <c r="J134" s="8">
        <v>0</v>
      </c>
      <c r="K134" s="8">
        <v>1</v>
      </c>
      <c r="L134" s="8">
        <v>0</v>
      </c>
      <c r="M134" s="8">
        <v>1</v>
      </c>
      <c r="N134" s="8">
        <v>1</v>
      </c>
      <c r="O134" s="8">
        <v>2</v>
      </c>
      <c r="P134" s="8">
        <v>1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3</v>
      </c>
      <c r="W134" s="8">
        <v>0</v>
      </c>
      <c r="X134" s="8">
        <v>1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1</v>
      </c>
      <c r="AL134" s="8">
        <v>1</v>
      </c>
      <c r="AM134" s="8">
        <v>0</v>
      </c>
      <c r="AN134" s="8">
        <v>1</v>
      </c>
      <c r="AO134" s="8">
        <v>0</v>
      </c>
      <c r="AP134" s="8">
        <v>2</v>
      </c>
      <c r="AQ134" s="8">
        <v>1</v>
      </c>
      <c r="AR134" s="8">
        <v>0</v>
      </c>
      <c r="AS134" s="8">
        <v>0</v>
      </c>
      <c r="AT134" s="8">
        <v>0</v>
      </c>
      <c r="AU134" s="8">
        <v>0</v>
      </c>
      <c r="AV134" s="8">
        <v>1</v>
      </c>
      <c r="AW134" s="8">
        <v>0</v>
      </c>
      <c r="AX134" s="8">
        <v>0</v>
      </c>
      <c r="AY134" s="8">
        <v>1</v>
      </c>
      <c r="AZ134" s="8">
        <v>1</v>
      </c>
      <c r="BA134" s="8">
        <v>2</v>
      </c>
      <c r="BB134" s="8">
        <v>0</v>
      </c>
    </row>
    <row r="135" spans="1:54" x14ac:dyDescent="0.25">
      <c r="A135" s="13" t="s">
        <v>295</v>
      </c>
      <c r="B135" s="8">
        <v>0</v>
      </c>
      <c r="C135" s="8">
        <v>0</v>
      </c>
      <c r="D135" s="8">
        <v>0</v>
      </c>
      <c r="E135" s="8">
        <v>3</v>
      </c>
      <c r="F135" s="8">
        <v>0</v>
      </c>
      <c r="G135" s="8">
        <v>0</v>
      </c>
      <c r="H135" s="8">
        <v>0</v>
      </c>
      <c r="I135" s="8">
        <v>4</v>
      </c>
      <c r="J135" s="8">
        <v>2</v>
      </c>
      <c r="K135" s="8">
        <v>1</v>
      </c>
      <c r="L135" s="8">
        <v>0</v>
      </c>
      <c r="M135" s="8">
        <v>0</v>
      </c>
      <c r="N135" s="8">
        <v>0</v>
      </c>
      <c r="O135" s="8">
        <v>1</v>
      </c>
      <c r="P135" s="8">
        <v>1</v>
      </c>
      <c r="Q135" s="8">
        <v>0</v>
      </c>
      <c r="R135" s="8">
        <v>1</v>
      </c>
      <c r="S135" s="8">
        <v>2</v>
      </c>
      <c r="T135" s="8">
        <v>0</v>
      </c>
      <c r="U135" s="8">
        <v>0</v>
      </c>
      <c r="V135" s="8">
        <v>0</v>
      </c>
      <c r="W135" s="8">
        <v>0</v>
      </c>
      <c r="X135" s="8">
        <v>2</v>
      </c>
      <c r="Y135" s="8">
        <v>1</v>
      </c>
      <c r="Z135" s="8">
        <v>0</v>
      </c>
      <c r="AA135" s="8">
        <v>0</v>
      </c>
      <c r="AB135" s="8">
        <v>0</v>
      </c>
      <c r="AC135" s="8">
        <v>1</v>
      </c>
      <c r="AD135" s="8">
        <v>1</v>
      </c>
      <c r="AE135" s="8">
        <v>0</v>
      </c>
      <c r="AF135" s="8">
        <v>1</v>
      </c>
      <c r="AG135" s="8">
        <v>1</v>
      </c>
      <c r="AH135" s="8">
        <v>0</v>
      </c>
      <c r="AI135" s="8">
        <v>0</v>
      </c>
      <c r="AJ135" s="8">
        <v>0</v>
      </c>
      <c r="AK135" s="8">
        <v>1</v>
      </c>
      <c r="AL135" s="8">
        <v>0</v>
      </c>
      <c r="AM135" s="8">
        <v>0</v>
      </c>
      <c r="AN135" s="8">
        <v>1</v>
      </c>
      <c r="AO135" s="8">
        <v>0</v>
      </c>
      <c r="AP135" s="8">
        <v>0</v>
      </c>
      <c r="AQ135" s="8">
        <v>1</v>
      </c>
      <c r="AR135" s="8">
        <v>1</v>
      </c>
      <c r="AS135" s="8">
        <v>0</v>
      </c>
      <c r="AT135" s="8">
        <v>1</v>
      </c>
      <c r="AU135" s="8">
        <v>1</v>
      </c>
      <c r="AV135" s="8">
        <v>1</v>
      </c>
      <c r="AW135" s="8">
        <v>0</v>
      </c>
      <c r="AX135" s="8">
        <v>3</v>
      </c>
      <c r="AY135" s="8">
        <v>1</v>
      </c>
      <c r="AZ135" s="8">
        <v>0</v>
      </c>
      <c r="BA135" s="8">
        <v>0</v>
      </c>
      <c r="BB135" s="8">
        <v>0</v>
      </c>
    </row>
    <row r="136" spans="1:54" x14ac:dyDescent="0.25">
      <c r="A136" s="13" t="s">
        <v>296</v>
      </c>
      <c r="B136" s="8">
        <v>0</v>
      </c>
      <c r="C136" s="8">
        <v>0</v>
      </c>
      <c r="D136" s="8">
        <v>1</v>
      </c>
      <c r="E136" s="8">
        <v>1</v>
      </c>
      <c r="F136" s="8">
        <v>0</v>
      </c>
      <c r="G136" s="8">
        <v>0</v>
      </c>
      <c r="H136" s="8">
        <v>0</v>
      </c>
      <c r="I136" s="8">
        <v>4</v>
      </c>
      <c r="J136" s="8">
        <v>0</v>
      </c>
      <c r="K136" s="8">
        <v>1</v>
      </c>
      <c r="L136" s="8">
        <v>2</v>
      </c>
      <c r="M136" s="8">
        <v>1</v>
      </c>
      <c r="N136" s="8">
        <v>1</v>
      </c>
      <c r="O136" s="8">
        <v>2</v>
      </c>
      <c r="P136" s="8">
        <v>1</v>
      </c>
      <c r="Q136" s="8">
        <v>0</v>
      </c>
      <c r="R136" s="8">
        <v>0</v>
      </c>
      <c r="S136" s="8">
        <v>0</v>
      </c>
      <c r="T136" s="8">
        <v>0</v>
      </c>
      <c r="U136" s="8">
        <v>1</v>
      </c>
      <c r="V136" s="8">
        <v>0</v>
      </c>
      <c r="W136" s="8">
        <v>0</v>
      </c>
      <c r="X136" s="8">
        <v>0</v>
      </c>
      <c r="Y136" s="8">
        <v>4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2</v>
      </c>
      <c r="AF136" s="8">
        <v>0</v>
      </c>
      <c r="AG136" s="8">
        <v>1</v>
      </c>
      <c r="AH136" s="8">
        <v>1</v>
      </c>
      <c r="AI136" s="8">
        <v>0</v>
      </c>
      <c r="AJ136" s="8">
        <v>0</v>
      </c>
      <c r="AK136" s="8">
        <v>2</v>
      </c>
      <c r="AL136" s="8">
        <v>0</v>
      </c>
      <c r="AM136" s="8">
        <v>0</v>
      </c>
      <c r="AN136" s="8">
        <v>0</v>
      </c>
      <c r="AO136" s="8">
        <v>1</v>
      </c>
      <c r="AP136" s="8">
        <v>1</v>
      </c>
      <c r="AQ136" s="8">
        <v>1</v>
      </c>
      <c r="AR136" s="8">
        <v>0</v>
      </c>
      <c r="AS136" s="8">
        <v>0</v>
      </c>
      <c r="AT136" s="8">
        <v>3</v>
      </c>
      <c r="AU136" s="8">
        <v>1</v>
      </c>
      <c r="AV136" s="8">
        <v>1</v>
      </c>
      <c r="AW136" s="8">
        <v>0</v>
      </c>
      <c r="AX136" s="8">
        <v>2</v>
      </c>
      <c r="AY136" s="8">
        <v>2</v>
      </c>
      <c r="AZ136" s="8">
        <v>1</v>
      </c>
      <c r="BA136" s="8">
        <v>2</v>
      </c>
      <c r="BB136" s="8">
        <v>1</v>
      </c>
    </row>
    <row r="137" spans="1:54" x14ac:dyDescent="0.25">
      <c r="A137" s="13" t="s">
        <v>297</v>
      </c>
      <c r="B137" s="8">
        <v>1</v>
      </c>
      <c r="C137" s="8">
        <v>0</v>
      </c>
      <c r="D137" s="8">
        <v>0</v>
      </c>
      <c r="E137" s="8">
        <v>1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2</v>
      </c>
      <c r="L137" s="8">
        <v>0</v>
      </c>
      <c r="M137" s="8">
        <v>1</v>
      </c>
      <c r="N137" s="8">
        <v>0</v>
      </c>
      <c r="O137" s="8">
        <v>2</v>
      </c>
      <c r="P137" s="8">
        <v>1</v>
      </c>
      <c r="Q137" s="8">
        <v>0</v>
      </c>
      <c r="R137" s="8">
        <v>0</v>
      </c>
      <c r="S137" s="8">
        <v>0</v>
      </c>
      <c r="T137" s="8">
        <v>0</v>
      </c>
      <c r="U137" s="8">
        <v>2</v>
      </c>
      <c r="V137" s="8">
        <v>3</v>
      </c>
      <c r="W137" s="8">
        <v>0</v>
      </c>
      <c r="X137" s="8">
        <v>1</v>
      </c>
      <c r="Y137" s="8">
        <v>0</v>
      </c>
      <c r="Z137" s="8">
        <v>1</v>
      </c>
      <c r="AA137" s="8">
        <v>1</v>
      </c>
      <c r="AB137" s="8">
        <v>0</v>
      </c>
      <c r="AC137" s="8">
        <v>0</v>
      </c>
      <c r="AD137" s="8">
        <v>2</v>
      </c>
      <c r="AE137" s="8">
        <v>1</v>
      </c>
      <c r="AF137" s="8">
        <v>1</v>
      </c>
      <c r="AG137" s="8">
        <v>1</v>
      </c>
      <c r="AH137" s="8">
        <v>1</v>
      </c>
      <c r="AI137" s="8">
        <v>0</v>
      </c>
      <c r="AJ137" s="8">
        <v>0</v>
      </c>
      <c r="AK137" s="8">
        <v>1</v>
      </c>
      <c r="AL137" s="8">
        <v>0</v>
      </c>
      <c r="AM137" s="8">
        <v>0</v>
      </c>
      <c r="AN137" s="8">
        <v>1</v>
      </c>
      <c r="AO137" s="8">
        <v>0</v>
      </c>
      <c r="AP137" s="8">
        <v>1</v>
      </c>
      <c r="AQ137" s="8">
        <v>0</v>
      </c>
      <c r="AR137" s="8">
        <v>1</v>
      </c>
      <c r="AS137" s="8">
        <v>1</v>
      </c>
      <c r="AT137" s="8">
        <v>2</v>
      </c>
      <c r="AU137" s="8">
        <v>4</v>
      </c>
      <c r="AV137" s="8">
        <v>0</v>
      </c>
      <c r="AW137" s="8">
        <v>2</v>
      </c>
      <c r="AX137" s="8">
        <v>3</v>
      </c>
      <c r="AY137" s="8">
        <v>0</v>
      </c>
      <c r="AZ137" s="8">
        <v>0</v>
      </c>
      <c r="BA137" s="8">
        <v>1</v>
      </c>
      <c r="BB137" s="8">
        <v>0</v>
      </c>
    </row>
    <row r="138" spans="1:54" x14ac:dyDescent="0.25">
      <c r="A138" s="13" t="s">
        <v>298</v>
      </c>
      <c r="B138" s="8">
        <v>1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1</v>
      </c>
      <c r="I138" s="8">
        <v>1</v>
      </c>
      <c r="J138" s="8">
        <v>1</v>
      </c>
      <c r="K138" s="8">
        <v>1</v>
      </c>
      <c r="L138" s="8">
        <v>1</v>
      </c>
      <c r="M138" s="8">
        <v>0</v>
      </c>
      <c r="N138" s="8">
        <v>1</v>
      </c>
      <c r="O138" s="8">
        <v>1</v>
      </c>
      <c r="P138" s="8">
        <v>0</v>
      </c>
      <c r="Q138" s="8">
        <v>0</v>
      </c>
      <c r="R138" s="8">
        <v>1</v>
      </c>
      <c r="S138" s="8">
        <v>0</v>
      </c>
      <c r="T138" s="8">
        <v>0</v>
      </c>
      <c r="U138" s="8">
        <v>0</v>
      </c>
      <c r="V138" s="8">
        <v>1</v>
      </c>
      <c r="W138" s="8">
        <v>1</v>
      </c>
      <c r="X138" s="8">
        <v>2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2</v>
      </c>
      <c r="AF138" s="8">
        <v>1</v>
      </c>
      <c r="AG138" s="8">
        <v>1</v>
      </c>
      <c r="AH138" s="8">
        <v>2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1</v>
      </c>
      <c r="AO138" s="8">
        <v>0</v>
      </c>
      <c r="AP138" s="8">
        <v>1</v>
      </c>
      <c r="AQ138" s="8">
        <v>1</v>
      </c>
      <c r="AR138" s="8">
        <v>1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1</v>
      </c>
      <c r="AY138" s="8">
        <v>0</v>
      </c>
      <c r="AZ138" s="8">
        <v>0</v>
      </c>
      <c r="BA138" s="8">
        <v>1</v>
      </c>
      <c r="BB138" s="8">
        <v>1</v>
      </c>
    </row>
    <row r="139" spans="1:54" x14ac:dyDescent="0.25">
      <c r="A139" s="13" t="s">
        <v>299</v>
      </c>
      <c r="B139" s="8">
        <v>3</v>
      </c>
      <c r="C139" s="8">
        <v>2</v>
      </c>
      <c r="D139" s="8">
        <v>0</v>
      </c>
      <c r="E139" s="8">
        <v>1</v>
      </c>
      <c r="F139" s="8">
        <v>0</v>
      </c>
      <c r="G139" s="8">
        <v>0</v>
      </c>
      <c r="H139" s="8">
        <v>0</v>
      </c>
      <c r="I139" s="8">
        <v>1</v>
      </c>
      <c r="J139" s="8">
        <v>1</v>
      </c>
      <c r="K139" s="8">
        <v>0</v>
      </c>
      <c r="L139" s="8">
        <v>2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2</v>
      </c>
      <c r="T139" s="8">
        <v>0</v>
      </c>
      <c r="U139" s="8">
        <v>0</v>
      </c>
      <c r="V139" s="8">
        <v>0</v>
      </c>
      <c r="W139" s="8">
        <v>0</v>
      </c>
      <c r="X139" s="8">
        <v>1</v>
      </c>
      <c r="Y139" s="8">
        <v>0</v>
      </c>
      <c r="Z139" s="8">
        <v>0</v>
      </c>
      <c r="AA139" s="8">
        <v>3</v>
      </c>
      <c r="AB139" s="8">
        <v>0</v>
      </c>
      <c r="AC139" s="8">
        <v>0</v>
      </c>
      <c r="AD139" s="8">
        <v>1</v>
      </c>
      <c r="AE139" s="8">
        <v>1</v>
      </c>
      <c r="AF139" s="8">
        <v>0</v>
      </c>
      <c r="AG139" s="8">
        <v>0</v>
      </c>
      <c r="AH139" s="8">
        <v>0</v>
      </c>
      <c r="AI139" s="8">
        <v>1</v>
      </c>
      <c r="AJ139" s="8">
        <v>1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2</v>
      </c>
      <c r="AQ139" s="8">
        <v>0</v>
      </c>
      <c r="AR139" s="8">
        <v>2</v>
      </c>
      <c r="AS139" s="8">
        <v>0</v>
      </c>
      <c r="AT139" s="8">
        <v>1</v>
      </c>
      <c r="AU139" s="8">
        <v>1</v>
      </c>
      <c r="AV139" s="8">
        <v>1</v>
      </c>
      <c r="AW139" s="8">
        <v>1</v>
      </c>
      <c r="AX139" s="8">
        <v>0</v>
      </c>
      <c r="AY139" s="8">
        <v>1</v>
      </c>
      <c r="AZ139" s="8">
        <v>0</v>
      </c>
      <c r="BA139" s="8">
        <v>1</v>
      </c>
      <c r="BB139" s="8">
        <v>0</v>
      </c>
    </row>
    <row r="140" spans="1:54" x14ac:dyDescent="0.25">
      <c r="A140" s="13" t="s">
        <v>300</v>
      </c>
      <c r="B140" s="8">
        <v>3</v>
      </c>
      <c r="C140" s="8">
        <v>3</v>
      </c>
      <c r="D140" s="8">
        <v>1</v>
      </c>
      <c r="E140" s="8">
        <v>0</v>
      </c>
      <c r="F140" s="8">
        <v>0</v>
      </c>
      <c r="G140" s="8">
        <v>1</v>
      </c>
      <c r="H140" s="8">
        <v>1</v>
      </c>
      <c r="I140" s="8">
        <v>2</v>
      </c>
      <c r="J140" s="8">
        <v>0</v>
      </c>
      <c r="K140" s="8">
        <v>0</v>
      </c>
      <c r="L140" s="8">
        <v>2</v>
      </c>
      <c r="M140" s="8">
        <v>1</v>
      </c>
      <c r="N140" s="8">
        <v>1</v>
      </c>
      <c r="O140" s="8">
        <v>0</v>
      </c>
      <c r="P140" s="8">
        <v>1</v>
      </c>
      <c r="Q140" s="8">
        <v>0</v>
      </c>
      <c r="R140" s="8">
        <v>0</v>
      </c>
      <c r="S140" s="8">
        <v>2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1</v>
      </c>
      <c r="AA140" s="8">
        <v>1</v>
      </c>
      <c r="AB140" s="8">
        <v>0</v>
      </c>
      <c r="AC140" s="8">
        <v>1</v>
      </c>
      <c r="AD140" s="8">
        <v>1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1</v>
      </c>
      <c r="AK140" s="8">
        <v>0</v>
      </c>
      <c r="AL140" s="8">
        <v>0</v>
      </c>
      <c r="AM140" s="8">
        <v>0</v>
      </c>
      <c r="AN140" s="8">
        <v>0</v>
      </c>
      <c r="AO140" s="8">
        <v>1</v>
      </c>
      <c r="AP140" s="8">
        <v>2</v>
      </c>
      <c r="AQ140" s="8">
        <v>1</v>
      </c>
      <c r="AR140" s="8">
        <v>1</v>
      </c>
      <c r="AS140" s="8">
        <v>0</v>
      </c>
      <c r="AT140" s="8">
        <v>2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s="8">
        <v>0</v>
      </c>
      <c r="BA140" s="8">
        <v>1</v>
      </c>
      <c r="BB140" s="8">
        <v>2</v>
      </c>
    </row>
    <row r="141" spans="1:54" x14ac:dyDescent="0.25">
      <c r="A141" s="13" t="s">
        <v>301</v>
      </c>
      <c r="B141" s="8">
        <v>3</v>
      </c>
      <c r="C141" s="8">
        <v>2</v>
      </c>
      <c r="D141" s="8">
        <v>1</v>
      </c>
      <c r="E141" s="8">
        <v>0</v>
      </c>
      <c r="F141" s="8">
        <v>0</v>
      </c>
      <c r="G141" s="8">
        <v>1</v>
      </c>
      <c r="H141" s="8">
        <v>0</v>
      </c>
      <c r="I141" s="8">
        <v>1</v>
      </c>
      <c r="J141" s="8">
        <v>1</v>
      </c>
      <c r="K141" s="8">
        <v>0</v>
      </c>
      <c r="L141" s="8">
        <v>1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1</v>
      </c>
      <c r="T141" s="8">
        <v>0</v>
      </c>
      <c r="U141" s="8">
        <v>0</v>
      </c>
      <c r="V141" s="8">
        <v>0</v>
      </c>
      <c r="W141" s="8">
        <v>0</v>
      </c>
      <c r="X141" s="8">
        <v>1</v>
      </c>
      <c r="Y141" s="8">
        <v>0</v>
      </c>
      <c r="Z141" s="8">
        <v>1</v>
      </c>
      <c r="AA141" s="8">
        <v>1</v>
      </c>
      <c r="AB141" s="8">
        <v>2</v>
      </c>
      <c r="AC141" s="8">
        <v>0</v>
      </c>
      <c r="AD141" s="8">
        <v>1</v>
      </c>
      <c r="AE141" s="8">
        <v>0</v>
      </c>
      <c r="AF141" s="8">
        <v>0</v>
      </c>
      <c r="AG141" s="8">
        <v>0</v>
      </c>
      <c r="AH141" s="8">
        <v>1</v>
      </c>
      <c r="AI141" s="8">
        <v>0</v>
      </c>
      <c r="AJ141" s="8">
        <v>1</v>
      </c>
      <c r="AK141" s="8">
        <v>0</v>
      </c>
      <c r="AL141" s="8">
        <v>1</v>
      </c>
      <c r="AM141" s="8">
        <v>0</v>
      </c>
      <c r="AN141" s="8">
        <v>2</v>
      </c>
      <c r="AO141" s="8">
        <v>2</v>
      </c>
      <c r="AP141" s="8">
        <v>3</v>
      </c>
      <c r="AQ141" s="8">
        <v>1</v>
      </c>
      <c r="AR141" s="8">
        <v>4</v>
      </c>
      <c r="AS141" s="8">
        <v>0</v>
      </c>
      <c r="AT141" s="8">
        <v>1</v>
      </c>
      <c r="AU141" s="8">
        <v>1</v>
      </c>
      <c r="AV141" s="8">
        <v>0</v>
      </c>
      <c r="AW141" s="8">
        <v>2</v>
      </c>
      <c r="AX141" s="8">
        <v>0</v>
      </c>
      <c r="AY141" s="8">
        <v>0</v>
      </c>
      <c r="AZ141" s="8">
        <v>1</v>
      </c>
      <c r="BA141" s="8">
        <v>2</v>
      </c>
      <c r="BB141" s="8">
        <v>2</v>
      </c>
    </row>
    <row r="142" spans="1:54" x14ac:dyDescent="0.25">
      <c r="A142" s="13" t="s">
        <v>302</v>
      </c>
      <c r="B142" s="8">
        <v>3</v>
      </c>
      <c r="C142" s="8">
        <v>2</v>
      </c>
      <c r="D142" s="8">
        <v>0</v>
      </c>
      <c r="E142" s="8">
        <v>0</v>
      </c>
      <c r="F142" s="8">
        <v>0</v>
      </c>
      <c r="G142" s="8">
        <v>1</v>
      </c>
      <c r="H142" s="8">
        <v>0</v>
      </c>
      <c r="I142" s="8">
        <v>0</v>
      </c>
      <c r="J142" s="8">
        <v>0</v>
      </c>
      <c r="K142" s="8">
        <v>1</v>
      </c>
      <c r="L142" s="8">
        <v>2</v>
      </c>
      <c r="M142" s="8">
        <v>0</v>
      </c>
      <c r="N142" s="8">
        <v>1</v>
      </c>
      <c r="O142" s="8">
        <v>0</v>
      </c>
      <c r="P142" s="8">
        <v>2</v>
      </c>
      <c r="Q142" s="8">
        <v>0</v>
      </c>
      <c r="R142" s="8">
        <v>0</v>
      </c>
      <c r="S142" s="8">
        <v>1</v>
      </c>
      <c r="T142" s="8">
        <v>2</v>
      </c>
      <c r="U142" s="8">
        <v>1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1</v>
      </c>
      <c r="AB142" s="8">
        <v>0</v>
      </c>
      <c r="AC142" s="8">
        <v>1</v>
      </c>
      <c r="AD142" s="8">
        <v>1</v>
      </c>
      <c r="AE142" s="8">
        <v>0</v>
      </c>
      <c r="AF142" s="8">
        <v>1</v>
      </c>
      <c r="AG142" s="8">
        <v>0</v>
      </c>
      <c r="AH142" s="8">
        <v>0</v>
      </c>
      <c r="AI142" s="8">
        <v>1</v>
      </c>
      <c r="AJ142" s="8">
        <v>1</v>
      </c>
      <c r="AK142" s="8">
        <v>0</v>
      </c>
      <c r="AL142" s="8">
        <v>0</v>
      </c>
      <c r="AM142" s="8">
        <v>0</v>
      </c>
      <c r="AN142" s="8">
        <v>0</v>
      </c>
      <c r="AO142" s="8">
        <v>1</v>
      </c>
      <c r="AP142" s="8">
        <v>3</v>
      </c>
      <c r="AQ142" s="8">
        <v>1</v>
      </c>
      <c r="AR142" s="8">
        <v>3</v>
      </c>
      <c r="AS142" s="8">
        <v>0</v>
      </c>
      <c r="AT142" s="8">
        <v>0</v>
      </c>
      <c r="AU142" s="8">
        <v>0</v>
      </c>
      <c r="AV142" s="8">
        <v>0</v>
      </c>
      <c r="AW142" s="8">
        <v>2</v>
      </c>
      <c r="AX142" s="8">
        <v>0</v>
      </c>
      <c r="AY142" s="8">
        <v>0</v>
      </c>
      <c r="AZ142" s="8">
        <v>1</v>
      </c>
      <c r="BA142" s="8">
        <v>0</v>
      </c>
      <c r="BB142" s="8">
        <v>1</v>
      </c>
    </row>
    <row r="143" spans="1:54" x14ac:dyDescent="0.25">
      <c r="A143" s="13" t="s">
        <v>303</v>
      </c>
      <c r="B143" s="8">
        <v>3</v>
      </c>
      <c r="C143" s="8">
        <v>2</v>
      </c>
      <c r="D143" s="8">
        <v>1</v>
      </c>
      <c r="E143" s="8">
        <v>1</v>
      </c>
      <c r="F143" s="8">
        <v>1</v>
      </c>
      <c r="G143" s="8">
        <v>0</v>
      </c>
      <c r="H143" s="8">
        <v>0</v>
      </c>
      <c r="I143" s="8">
        <v>1</v>
      </c>
      <c r="J143" s="8">
        <v>1</v>
      </c>
      <c r="K143" s="8">
        <v>1</v>
      </c>
      <c r="L143" s="8">
        <v>1</v>
      </c>
      <c r="M143" s="8">
        <v>1</v>
      </c>
      <c r="N143" s="8">
        <v>0</v>
      </c>
      <c r="O143" s="8">
        <v>0</v>
      </c>
      <c r="P143" s="8">
        <v>1</v>
      </c>
      <c r="Q143" s="8">
        <v>0</v>
      </c>
      <c r="R143" s="8">
        <v>1</v>
      </c>
      <c r="S143" s="8">
        <v>0</v>
      </c>
      <c r="T143" s="8">
        <v>1</v>
      </c>
      <c r="U143" s="8">
        <v>1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2</v>
      </c>
      <c r="AB143" s="8">
        <v>0</v>
      </c>
      <c r="AC143" s="8">
        <v>0</v>
      </c>
      <c r="AD143" s="8">
        <v>1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1</v>
      </c>
      <c r="AP143" s="8">
        <v>1</v>
      </c>
      <c r="AQ143" s="8">
        <v>0</v>
      </c>
      <c r="AR143" s="8">
        <v>2</v>
      </c>
      <c r="AS143" s="8">
        <v>0</v>
      </c>
      <c r="AT143" s="8">
        <v>1</v>
      </c>
      <c r="AU143" s="8">
        <v>0</v>
      </c>
      <c r="AV143" s="8">
        <v>0</v>
      </c>
      <c r="AW143" s="8">
        <v>0</v>
      </c>
      <c r="AX143" s="8">
        <v>1</v>
      </c>
      <c r="AY143" s="8">
        <v>0</v>
      </c>
      <c r="AZ143" s="8">
        <v>0</v>
      </c>
      <c r="BA143" s="8">
        <v>0</v>
      </c>
      <c r="BB143" s="8">
        <v>0</v>
      </c>
    </row>
    <row r="144" spans="1:54" x14ac:dyDescent="0.25">
      <c r="A144" s="13" t="s">
        <v>304</v>
      </c>
      <c r="B144" s="8">
        <v>3</v>
      </c>
      <c r="C144" s="8">
        <v>2</v>
      </c>
      <c r="D144" s="8">
        <v>1</v>
      </c>
      <c r="E144" s="8">
        <v>0</v>
      </c>
      <c r="F144" s="8">
        <v>2</v>
      </c>
      <c r="G144" s="8">
        <v>0</v>
      </c>
      <c r="H144" s="8">
        <v>1</v>
      </c>
      <c r="I144" s="8">
        <v>0</v>
      </c>
      <c r="J144" s="8">
        <v>2</v>
      </c>
      <c r="K144" s="8">
        <v>0</v>
      </c>
      <c r="L144" s="8">
        <v>2</v>
      </c>
      <c r="M144" s="8">
        <v>0</v>
      </c>
      <c r="N144" s="8">
        <v>0</v>
      </c>
      <c r="O144" s="8">
        <v>0</v>
      </c>
      <c r="P144" s="8">
        <v>1</v>
      </c>
      <c r="Q144" s="8">
        <v>1</v>
      </c>
      <c r="R144" s="8">
        <v>0</v>
      </c>
      <c r="S144" s="8">
        <v>0</v>
      </c>
      <c r="T144" s="8">
        <v>2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2</v>
      </c>
      <c r="AB144" s="8">
        <v>0</v>
      </c>
      <c r="AC144" s="8">
        <v>0</v>
      </c>
      <c r="AD144" s="8">
        <v>1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1</v>
      </c>
      <c r="AP144" s="8">
        <v>4</v>
      </c>
      <c r="AQ144" s="8">
        <v>1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0</v>
      </c>
      <c r="AX144" s="8">
        <v>1</v>
      </c>
      <c r="AY144" s="8">
        <v>0</v>
      </c>
      <c r="AZ144" s="8">
        <v>1</v>
      </c>
      <c r="BA144" s="8">
        <v>0</v>
      </c>
      <c r="BB144" s="8">
        <v>1</v>
      </c>
    </row>
    <row r="145" spans="1:54" x14ac:dyDescent="0.25">
      <c r="A145" s="13" t="s">
        <v>305</v>
      </c>
      <c r="B145" s="8">
        <v>3</v>
      </c>
      <c r="C145" s="8">
        <v>2</v>
      </c>
      <c r="D145" s="8">
        <v>0</v>
      </c>
      <c r="E145" s="8">
        <v>0</v>
      </c>
      <c r="F145" s="8">
        <v>1</v>
      </c>
      <c r="G145" s="8">
        <v>1</v>
      </c>
      <c r="H145" s="8">
        <v>0</v>
      </c>
      <c r="I145" s="8">
        <v>0</v>
      </c>
      <c r="J145" s="8">
        <v>0</v>
      </c>
      <c r="K145" s="8">
        <v>0</v>
      </c>
      <c r="L145" s="8">
        <v>1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2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1</v>
      </c>
      <c r="Y145" s="8">
        <v>0</v>
      </c>
      <c r="Z145" s="8">
        <v>0</v>
      </c>
      <c r="AA145" s="8">
        <v>2</v>
      </c>
      <c r="AB145" s="8">
        <v>1</v>
      </c>
      <c r="AC145" s="8">
        <v>1</v>
      </c>
      <c r="AD145" s="8">
        <v>0</v>
      </c>
      <c r="AE145" s="8">
        <v>0</v>
      </c>
      <c r="AF145" s="8">
        <v>0</v>
      </c>
      <c r="AG145" s="8">
        <v>0</v>
      </c>
      <c r="AH145" s="8">
        <v>1</v>
      </c>
      <c r="AI145" s="8">
        <v>0</v>
      </c>
      <c r="AJ145" s="8">
        <v>1</v>
      </c>
      <c r="AK145" s="8">
        <v>0</v>
      </c>
      <c r="AL145" s="8">
        <v>0</v>
      </c>
      <c r="AM145" s="8">
        <v>0</v>
      </c>
      <c r="AN145" s="8">
        <v>0</v>
      </c>
      <c r="AO145" s="8">
        <v>1</v>
      </c>
      <c r="AP145" s="8">
        <v>1</v>
      </c>
      <c r="AQ145" s="8">
        <v>1</v>
      </c>
      <c r="AR145" s="8">
        <v>2</v>
      </c>
      <c r="AS145" s="8">
        <v>0</v>
      </c>
      <c r="AT145" s="8">
        <v>1</v>
      </c>
      <c r="AU145" s="8">
        <v>0</v>
      </c>
      <c r="AV145" s="8">
        <v>1</v>
      </c>
      <c r="AW145" s="8">
        <v>0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</row>
    <row r="146" spans="1:54" x14ac:dyDescent="0.25">
      <c r="A146" s="13" t="s">
        <v>306</v>
      </c>
      <c r="B146" s="8">
        <v>3</v>
      </c>
      <c r="C146" s="8">
        <v>2</v>
      </c>
      <c r="D146" s="8">
        <v>0</v>
      </c>
      <c r="E146" s="8">
        <v>0</v>
      </c>
      <c r="F146" s="8">
        <v>1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2</v>
      </c>
      <c r="M146" s="8">
        <v>0</v>
      </c>
      <c r="N146" s="8">
        <v>0</v>
      </c>
      <c r="O146" s="8">
        <v>0</v>
      </c>
      <c r="P146" s="8">
        <v>2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2</v>
      </c>
      <c r="AB146" s="8">
        <v>1</v>
      </c>
      <c r="AC146" s="8">
        <v>0</v>
      </c>
      <c r="AD146" s="8">
        <v>1</v>
      </c>
      <c r="AE146" s="8">
        <v>0</v>
      </c>
      <c r="AF146" s="8">
        <v>0</v>
      </c>
      <c r="AG146" s="8">
        <v>0</v>
      </c>
      <c r="AH146" s="8">
        <v>1</v>
      </c>
      <c r="AI146" s="8">
        <v>0</v>
      </c>
      <c r="AJ146" s="8">
        <v>1</v>
      </c>
      <c r="AK146" s="8">
        <v>0</v>
      </c>
      <c r="AL146" s="8">
        <v>0</v>
      </c>
      <c r="AM146" s="8">
        <v>0</v>
      </c>
      <c r="AN146" s="8">
        <v>2</v>
      </c>
      <c r="AO146" s="8">
        <v>0</v>
      </c>
      <c r="AP146" s="8">
        <v>1</v>
      </c>
      <c r="AQ146" s="8">
        <v>2</v>
      </c>
      <c r="AR146" s="8">
        <v>2</v>
      </c>
      <c r="AS146" s="8">
        <v>0</v>
      </c>
      <c r="AT146" s="8">
        <v>1</v>
      </c>
      <c r="AU146" s="8">
        <v>0</v>
      </c>
      <c r="AV146" s="8">
        <v>1</v>
      </c>
      <c r="AW146" s="8">
        <v>1</v>
      </c>
      <c r="AX146" s="8">
        <v>2</v>
      </c>
      <c r="AY146" s="8">
        <v>2</v>
      </c>
      <c r="AZ146" s="8">
        <v>0</v>
      </c>
      <c r="BA146" s="8">
        <v>0</v>
      </c>
      <c r="BB146" s="8">
        <v>0</v>
      </c>
    </row>
    <row r="147" spans="1:54" x14ac:dyDescent="0.25">
      <c r="A147" s="13" t="s">
        <v>307</v>
      </c>
      <c r="B147" s="8">
        <v>1</v>
      </c>
      <c r="C147" s="8">
        <v>2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3</v>
      </c>
      <c r="M147" s="8">
        <v>0</v>
      </c>
      <c r="N147" s="8">
        <v>2</v>
      </c>
      <c r="O147" s="8">
        <v>0</v>
      </c>
      <c r="P147" s="8">
        <v>0</v>
      </c>
      <c r="Q147" s="8">
        <v>0</v>
      </c>
      <c r="R147" s="8">
        <v>1</v>
      </c>
      <c r="S147" s="8">
        <v>1</v>
      </c>
      <c r="T147" s="8">
        <v>0</v>
      </c>
      <c r="U147" s="8">
        <v>0</v>
      </c>
      <c r="V147" s="8">
        <v>1</v>
      </c>
      <c r="W147" s="8">
        <v>1</v>
      </c>
      <c r="X147" s="8">
        <v>0</v>
      </c>
      <c r="Y147" s="8">
        <v>0</v>
      </c>
      <c r="Z147" s="8">
        <v>0</v>
      </c>
      <c r="AA147" s="8">
        <v>2</v>
      </c>
      <c r="AB147" s="8">
        <v>0</v>
      </c>
      <c r="AC147" s="8">
        <v>1</v>
      </c>
      <c r="AD147" s="8">
        <v>0</v>
      </c>
      <c r="AE147" s="8">
        <v>0</v>
      </c>
      <c r="AF147" s="8">
        <v>1</v>
      </c>
      <c r="AG147" s="8">
        <v>0</v>
      </c>
      <c r="AH147" s="8">
        <v>1</v>
      </c>
      <c r="AI147" s="8">
        <v>1</v>
      </c>
      <c r="AJ147" s="8">
        <v>1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2</v>
      </c>
      <c r="AQ147" s="8">
        <v>1</v>
      </c>
      <c r="AR147" s="8">
        <v>1</v>
      </c>
      <c r="AS147" s="8">
        <v>0</v>
      </c>
      <c r="AT147" s="8">
        <v>0</v>
      </c>
      <c r="AU147" s="8">
        <v>0</v>
      </c>
      <c r="AV147" s="8">
        <v>0</v>
      </c>
      <c r="AW147" s="8">
        <v>1</v>
      </c>
      <c r="AX147" s="8">
        <v>2</v>
      </c>
      <c r="AY147" s="8">
        <v>0</v>
      </c>
      <c r="AZ147" s="8">
        <v>0</v>
      </c>
      <c r="BA147" s="8">
        <v>0</v>
      </c>
      <c r="BB147" s="8">
        <v>0</v>
      </c>
    </row>
    <row r="148" spans="1:54" x14ac:dyDescent="0.25">
      <c r="A148" s="13" t="s">
        <v>308</v>
      </c>
      <c r="B148" s="8">
        <v>3</v>
      </c>
      <c r="C148" s="8">
        <v>2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1</v>
      </c>
      <c r="M148" s="8">
        <v>1</v>
      </c>
      <c r="N148" s="8">
        <v>1</v>
      </c>
      <c r="O148" s="8">
        <v>0</v>
      </c>
      <c r="P148" s="8">
        <v>1</v>
      </c>
      <c r="Q148" s="8">
        <v>0</v>
      </c>
      <c r="R148" s="8">
        <v>0</v>
      </c>
      <c r="S148" s="8">
        <v>0</v>
      </c>
      <c r="T148" s="8">
        <v>1</v>
      </c>
      <c r="U148" s="8">
        <v>0</v>
      </c>
      <c r="V148" s="8">
        <v>0</v>
      </c>
      <c r="W148" s="8">
        <v>1</v>
      </c>
      <c r="X148" s="8">
        <v>0</v>
      </c>
      <c r="Y148" s="8">
        <v>0</v>
      </c>
      <c r="Z148" s="8">
        <v>0</v>
      </c>
      <c r="AA148" s="8">
        <v>2</v>
      </c>
      <c r="AB148" s="8">
        <v>0</v>
      </c>
      <c r="AC148" s="8">
        <v>1</v>
      </c>
      <c r="AD148" s="8">
        <v>0</v>
      </c>
      <c r="AE148" s="8">
        <v>0</v>
      </c>
      <c r="AF148" s="8">
        <v>0</v>
      </c>
      <c r="AG148" s="8">
        <v>2</v>
      </c>
      <c r="AH148" s="8">
        <v>1</v>
      </c>
      <c r="AI148" s="8">
        <v>0</v>
      </c>
      <c r="AJ148" s="8">
        <v>2</v>
      </c>
      <c r="AK148" s="8">
        <v>0</v>
      </c>
      <c r="AL148" s="8">
        <v>0</v>
      </c>
      <c r="AM148" s="8">
        <v>0</v>
      </c>
      <c r="AN148" s="8">
        <v>0</v>
      </c>
      <c r="AO148" s="8">
        <v>2</v>
      </c>
      <c r="AP148" s="8">
        <v>2</v>
      </c>
      <c r="AQ148" s="8">
        <v>3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  <c r="AX148" s="8">
        <v>1</v>
      </c>
      <c r="AY148" s="8">
        <v>1</v>
      </c>
      <c r="AZ148" s="8">
        <v>0</v>
      </c>
      <c r="BA148" s="8">
        <v>1</v>
      </c>
      <c r="BB148" s="8">
        <v>2</v>
      </c>
    </row>
    <row r="149" spans="1:54" x14ac:dyDescent="0.25">
      <c r="A149" s="13" t="s">
        <v>309</v>
      </c>
      <c r="B149" s="8">
        <v>0</v>
      </c>
      <c r="C149" s="8">
        <v>2</v>
      </c>
      <c r="D149" s="8">
        <v>0</v>
      </c>
      <c r="E149" s="8">
        <v>0</v>
      </c>
      <c r="F149" s="8">
        <v>1</v>
      </c>
      <c r="G149" s="8">
        <v>0</v>
      </c>
      <c r="H149" s="8">
        <v>0</v>
      </c>
      <c r="I149" s="8">
        <v>0</v>
      </c>
      <c r="J149" s="8">
        <v>0</v>
      </c>
      <c r="K149" s="8">
        <v>1</v>
      </c>
      <c r="L149" s="8">
        <v>1</v>
      </c>
      <c r="M149" s="8">
        <v>0</v>
      </c>
      <c r="N149" s="8">
        <v>1</v>
      </c>
      <c r="O149" s="8">
        <v>0</v>
      </c>
      <c r="P149" s="8">
        <v>0</v>
      </c>
      <c r="Q149" s="8">
        <v>1</v>
      </c>
      <c r="R149" s="8">
        <v>1</v>
      </c>
      <c r="S149" s="8">
        <v>0</v>
      </c>
      <c r="T149" s="8">
        <v>1</v>
      </c>
      <c r="U149" s="8">
        <v>0</v>
      </c>
      <c r="V149" s="8">
        <v>0</v>
      </c>
      <c r="W149" s="8">
        <v>1</v>
      </c>
      <c r="X149" s="8">
        <v>0</v>
      </c>
      <c r="Y149" s="8">
        <v>0</v>
      </c>
      <c r="Z149" s="8">
        <v>0</v>
      </c>
      <c r="AA149" s="8">
        <v>1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1</v>
      </c>
      <c r="AI149" s="8">
        <v>0</v>
      </c>
      <c r="AJ149" s="8">
        <v>2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2</v>
      </c>
      <c r="AR149" s="8">
        <v>2</v>
      </c>
      <c r="AS149" s="8">
        <v>0</v>
      </c>
      <c r="AT149" s="8">
        <v>2</v>
      </c>
      <c r="AU149" s="8">
        <v>0</v>
      </c>
      <c r="AV149" s="8">
        <v>0</v>
      </c>
      <c r="AW149" s="8">
        <v>0</v>
      </c>
      <c r="AX149" s="8">
        <v>2</v>
      </c>
      <c r="AY149" s="8">
        <v>0</v>
      </c>
      <c r="AZ149" s="8">
        <v>0</v>
      </c>
      <c r="BA149" s="8">
        <v>1</v>
      </c>
      <c r="BB149" s="8">
        <v>0</v>
      </c>
    </row>
    <row r="150" spans="1:54" x14ac:dyDescent="0.25">
      <c r="A150" s="13" t="s">
        <v>310</v>
      </c>
      <c r="B150" s="8">
        <v>0</v>
      </c>
      <c r="C150" s="8">
        <v>4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2</v>
      </c>
      <c r="M150" s="8">
        <v>0</v>
      </c>
      <c r="N150" s="8">
        <v>1</v>
      </c>
      <c r="O150" s="8">
        <v>0</v>
      </c>
      <c r="P150" s="8">
        <v>1</v>
      </c>
      <c r="Q150" s="8">
        <v>1</v>
      </c>
      <c r="R150" s="8">
        <v>0</v>
      </c>
      <c r="S150" s="8">
        <v>0</v>
      </c>
      <c r="T150" s="8">
        <v>1</v>
      </c>
      <c r="U150" s="8">
        <v>0</v>
      </c>
      <c r="V150" s="8">
        <v>1</v>
      </c>
      <c r="W150" s="8">
        <v>1</v>
      </c>
      <c r="X150" s="8">
        <v>0</v>
      </c>
      <c r="Y150" s="8">
        <v>0</v>
      </c>
      <c r="Z150" s="8">
        <v>1</v>
      </c>
      <c r="AA150" s="8">
        <v>0</v>
      </c>
      <c r="AB150" s="8">
        <v>1</v>
      </c>
      <c r="AC150" s="8">
        <v>2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1</v>
      </c>
      <c r="AJ150" s="8">
        <v>1</v>
      </c>
      <c r="AK150" s="8">
        <v>0</v>
      </c>
      <c r="AL150" s="8">
        <v>3</v>
      </c>
      <c r="AM150" s="8">
        <v>0</v>
      </c>
      <c r="AN150" s="8">
        <v>1</v>
      </c>
      <c r="AO150" s="8">
        <v>0</v>
      </c>
      <c r="AP150" s="8">
        <v>2</v>
      </c>
      <c r="AQ150" s="8">
        <v>3</v>
      </c>
      <c r="AR150" s="8">
        <v>0</v>
      </c>
      <c r="AS150" s="8">
        <v>0</v>
      </c>
      <c r="AT150" s="8">
        <v>1</v>
      </c>
      <c r="AU150" s="8">
        <v>1</v>
      </c>
      <c r="AV150" s="8">
        <v>0</v>
      </c>
      <c r="AW150" s="8">
        <v>2</v>
      </c>
      <c r="AX150" s="8">
        <v>1</v>
      </c>
      <c r="AY150" s="8">
        <v>1</v>
      </c>
      <c r="AZ150" s="8">
        <v>0</v>
      </c>
      <c r="BA150" s="8">
        <v>0</v>
      </c>
      <c r="BB150" s="8">
        <v>1</v>
      </c>
    </row>
    <row r="151" spans="1:54" x14ac:dyDescent="0.25">
      <c r="A151" s="13" t="s">
        <v>311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1</v>
      </c>
      <c r="N151" s="8">
        <v>1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2</v>
      </c>
      <c r="Y151" s="8">
        <v>0</v>
      </c>
      <c r="Z151" s="8">
        <v>0</v>
      </c>
      <c r="AA151" s="8">
        <v>0</v>
      </c>
      <c r="AB151" s="8">
        <v>0</v>
      </c>
      <c r="AC151" s="8">
        <v>1</v>
      </c>
      <c r="AD151" s="8">
        <v>1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1</v>
      </c>
      <c r="AM151" s="8">
        <v>1</v>
      </c>
      <c r="AN151" s="8">
        <v>0</v>
      </c>
      <c r="AO151" s="8">
        <v>1</v>
      </c>
      <c r="AP151" s="8">
        <v>1</v>
      </c>
      <c r="AQ151" s="8">
        <v>0</v>
      </c>
      <c r="AR151" s="8">
        <v>0</v>
      </c>
      <c r="AS151" s="8">
        <v>0</v>
      </c>
      <c r="AT151" s="8">
        <v>0</v>
      </c>
      <c r="AU151" s="8">
        <v>1</v>
      </c>
      <c r="AV151" s="8">
        <v>2</v>
      </c>
      <c r="AW151" s="8">
        <v>0</v>
      </c>
      <c r="AX151" s="8">
        <v>1</v>
      </c>
      <c r="AY151" s="8">
        <v>0</v>
      </c>
      <c r="AZ151" s="8">
        <v>0</v>
      </c>
      <c r="BA151" s="8">
        <v>1</v>
      </c>
      <c r="BB151" s="8">
        <v>0</v>
      </c>
    </row>
    <row r="152" spans="1:54" x14ac:dyDescent="0.25">
      <c r="A152" s="13" t="s">
        <v>312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2</v>
      </c>
      <c r="Q152" s="8">
        <v>0</v>
      </c>
      <c r="R152" s="8">
        <v>0</v>
      </c>
      <c r="S152" s="8">
        <v>0</v>
      </c>
      <c r="T152" s="8">
        <v>0</v>
      </c>
      <c r="U152" s="8">
        <v>2</v>
      </c>
      <c r="V152" s="8">
        <v>0</v>
      </c>
      <c r="W152" s="8">
        <v>1</v>
      </c>
      <c r="X152" s="8">
        <v>2</v>
      </c>
      <c r="Y152" s="8">
        <v>0</v>
      </c>
      <c r="Z152" s="8">
        <v>1</v>
      </c>
      <c r="AA152" s="8">
        <v>0</v>
      </c>
      <c r="AB152" s="8">
        <v>0</v>
      </c>
      <c r="AC152" s="8">
        <v>0</v>
      </c>
      <c r="AD152" s="8">
        <v>1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1</v>
      </c>
      <c r="AK152" s="8">
        <v>0</v>
      </c>
      <c r="AL152" s="8">
        <v>1</v>
      </c>
      <c r="AM152" s="8">
        <v>1</v>
      </c>
      <c r="AN152" s="8">
        <v>0</v>
      </c>
      <c r="AO152" s="8">
        <v>1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2</v>
      </c>
      <c r="AV152" s="8">
        <v>2</v>
      </c>
      <c r="AW152" s="8">
        <v>1</v>
      </c>
      <c r="AX152" s="8">
        <v>1</v>
      </c>
      <c r="AY152" s="8">
        <v>0</v>
      </c>
      <c r="AZ152" s="8">
        <v>1</v>
      </c>
      <c r="BA152" s="8">
        <v>1</v>
      </c>
      <c r="BB152" s="8">
        <v>0</v>
      </c>
    </row>
    <row r="153" spans="1:54" x14ac:dyDescent="0.25">
      <c r="A153" s="13" t="s">
        <v>313</v>
      </c>
      <c r="B153" s="8">
        <v>0</v>
      </c>
      <c r="C153" s="8">
        <v>0</v>
      </c>
      <c r="D153" s="8">
        <v>1</v>
      </c>
      <c r="E153" s="8">
        <v>1</v>
      </c>
      <c r="F153" s="8">
        <v>1</v>
      </c>
      <c r="G153" s="8">
        <v>1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1</v>
      </c>
      <c r="N153" s="8">
        <v>2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1</v>
      </c>
      <c r="V153" s="8">
        <v>0</v>
      </c>
      <c r="X153" s="8">
        <v>4</v>
      </c>
      <c r="Y153" s="8">
        <v>0</v>
      </c>
      <c r="Z153" s="8">
        <v>0</v>
      </c>
      <c r="AA153" s="8">
        <v>1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1</v>
      </c>
      <c r="AK153" s="8">
        <v>0</v>
      </c>
      <c r="AL153" s="8">
        <v>1</v>
      </c>
      <c r="AM153" s="8">
        <v>1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1</v>
      </c>
      <c r="AV153" s="8">
        <v>1</v>
      </c>
      <c r="AW153" s="8">
        <v>1</v>
      </c>
      <c r="AX153" s="8">
        <v>1</v>
      </c>
      <c r="AY153" s="8">
        <v>0</v>
      </c>
      <c r="AZ153" s="8">
        <v>1</v>
      </c>
      <c r="BA153" s="8">
        <v>1</v>
      </c>
      <c r="BB153" s="8">
        <v>0</v>
      </c>
    </row>
    <row r="154" spans="1:54" x14ac:dyDescent="0.25">
      <c r="A154" s="13" t="s">
        <v>314</v>
      </c>
      <c r="B154" s="8">
        <v>0</v>
      </c>
      <c r="C154" s="8">
        <v>0</v>
      </c>
      <c r="D154" s="8">
        <v>3</v>
      </c>
      <c r="E154" s="8">
        <v>1</v>
      </c>
      <c r="F154" s="8">
        <v>0</v>
      </c>
      <c r="G154" s="8">
        <v>0</v>
      </c>
      <c r="H154" s="8">
        <v>0</v>
      </c>
      <c r="I154" s="8">
        <v>0</v>
      </c>
      <c r="J154" s="8">
        <v>1</v>
      </c>
      <c r="K154" s="8">
        <v>0</v>
      </c>
      <c r="L154" s="8">
        <v>0</v>
      </c>
      <c r="M154" s="8">
        <v>0</v>
      </c>
      <c r="N154" s="8">
        <v>0</v>
      </c>
      <c r="O154" s="8">
        <v>1</v>
      </c>
      <c r="P154" s="8">
        <v>1</v>
      </c>
      <c r="Q154" s="8">
        <v>0</v>
      </c>
      <c r="R154" s="8">
        <v>0</v>
      </c>
      <c r="S154" s="8">
        <v>0</v>
      </c>
      <c r="T154" s="8">
        <v>0</v>
      </c>
      <c r="U154" s="8">
        <v>2</v>
      </c>
      <c r="V154" s="8">
        <v>0</v>
      </c>
      <c r="X154" s="8">
        <v>0</v>
      </c>
      <c r="Y154" s="8">
        <v>0</v>
      </c>
      <c r="Z154" s="8">
        <v>2</v>
      </c>
      <c r="AA154" s="8">
        <v>2</v>
      </c>
      <c r="AB154" s="8">
        <v>0</v>
      </c>
      <c r="AC154" s="8">
        <v>0</v>
      </c>
      <c r="AD154" s="8">
        <v>1</v>
      </c>
      <c r="AE154" s="8">
        <v>0</v>
      </c>
      <c r="AF154" s="8">
        <v>0</v>
      </c>
      <c r="AG154" s="8">
        <v>1</v>
      </c>
      <c r="AH154" s="8">
        <v>0</v>
      </c>
      <c r="AI154" s="8">
        <v>0</v>
      </c>
      <c r="AJ154" s="8">
        <v>1</v>
      </c>
      <c r="AK154" s="8">
        <v>1</v>
      </c>
      <c r="AL154" s="8">
        <v>3</v>
      </c>
      <c r="AM154" s="8">
        <v>0</v>
      </c>
      <c r="AN154" s="8">
        <v>0</v>
      </c>
      <c r="AO154" s="8">
        <v>1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1</v>
      </c>
      <c r="AV154" s="8">
        <v>2</v>
      </c>
      <c r="AW154" s="8">
        <v>0</v>
      </c>
      <c r="AX154" s="8">
        <v>0</v>
      </c>
      <c r="AY154" s="8">
        <v>1</v>
      </c>
      <c r="AZ154" s="8">
        <v>2</v>
      </c>
      <c r="BA154" s="8">
        <v>1</v>
      </c>
      <c r="BB154" s="8">
        <v>0</v>
      </c>
    </row>
    <row r="155" spans="1:54" x14ac:dyDescent="0.25">
      <c r="A155" s="13" t="s">
        <v>315</v>
      </c>
      <c r="B155" s="8">
        <v>0</v>
      </c>
      <c r="C155" s="8">
        <v>0</v>
      </c>
      <c r="D155" s="8">
        <v>0</v>
      </c>
      <c r="E155" s="8">
        <v>0</v>
      </c>
      <c r="F155" s="8">
        <v>1</v>
      </c>
      <c r="G155" s="8">
        <v>0</v>
      </c>
      <c r="H155" s="8">
        <v>0</v>
      </c>
      <c r="I155" s="8">
        <v>0</v>
      </c>
      <c r="J155" s="8">
        <v>1</v>
      </c>
      <c r="K155" s="8">
        <v>0</v>
      </c>
      <c r="L155" s="8">
        <v>0</v>
      </c>
      <c r="M155" s="8">
        <v>0</v>
      </c>
      <c r="N155" s="8">
        <v>2</v>
      </c>
      <c r="O155" s="8">
        <v>0</v>
      </c>
      <c r="P155" s="8">
        <v>1</v>
      </c>
      <c r="Q155" s="8">
        <v>0</v>
      </c>
      <c r="R155" s="8">
        <v>0</v>
      </c>
      <c r="S155" s="8">
        <v>0</v>
      </c>
      <c r="T155" s="8">
        <v>0</v>
      </c>
      <c r="U155" s="8">
        <v>2</v>
      </c>
      <c r="V155" s="8">
        <v>2</v>
      </c>
      <c r="W155" s="8">
        <v>0</v>
      </c>
      <c r="X155" s="8">
        <v>2</v>
      </c>
      <c r="Y155" s="8">
        <v>0</v>
      </c>
      <c r="Z155" s="8">
        <v>1</v>
      </c>
      <c r="AA155" s="8">
        <v>0</v>
      </c>
      <c r="AB155" s="8">
        <v>0</v>
      </c>
      <c r="AC155" s="8">
        <v>0</v>
      </c>
      <c r="AD155" s="8">
        <v>1</v>
      </c>
      <c r="AE155" s="8">
        <v>1</v>
      </c>
      <c r="AF155" s="8">
        <v>0</v>
      </c>
      <c r="AG155" s="8">
        <v>2</v>
      </c>
      <c r="AH155" s="8">
        <v>0</v>
      </c>
      <c r="AI155" s="8">
        <v>0</v>
      </c>
      <c r="AJ155" s="8">
        <v>0</v>
      </c>
      <c r="AK155" s="8">
        <v>0</v>
      </c>
      <c r="AL155" s="8">
        <v>3</v>
      </c>
      <c r="AM155" s="8">
        <v>2</v>
      </c>
      <c r="AN155" s="8">
        <v>0</v>
      </c>
      <c r="AO155" s="8">
        <v>0</v>
      </c>
      <c r="AP155" s="8">
        <v>1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1</v>
      </c>
      <c r="AW155" s="8">
        <v>1</v>
      </c>
      <c r="AX155" s="8">
        <v>0</v>
      </c>
      <c r="AY155" s="8">
        <v>1</v>
      </c>
      <c r="AZ155" s="8">
        <v>1</v>
      </c>
      <c r="BA155" s="8">
        <v>0</v>
      </c>
      <c r="BB155" s="8">
        <v>0</v>
      </c>
    </row>
    <row r="156" spans="1:54" x14ac:dyDescent="0.25">
      <c r="A156" s="13" t="s">
        <v>316</v>
      </c>
      <c r="B156" s="8">
        <v>0</v>
      </c>
      <c r="C156" s="8">
        <v>0</v>
      </c>
      <c r="D156" s="8">
        <v>0</v>
      </c>
      <c r="E156" s="8">
        <v>1</v>
      </c>
      <c r="F156" s="8">
        <v>0</v>
      </c>
      <c r="G156" s="8">
        <v>0</v>
      </c>
      <c r="H156" s="8">
        <v>0</v>
      </c>
      <c r="I156" s="8">
        <v>0</v>
      </c>
      <c r="J156" s="8">
        <v>2</v>
      </c>
      <c r="K156" s="8">
        <v>0</v>
      </c>
      <c r="L156" s="8">
        <v>0</v>
      </c>
      <c r="M156" s="8">
        <v>0</v>
      </c>
      <c r="N156" s="8">
        <v>2</v>
      </c>
      <c r="O156" s="8">
        <v>0</v>
      </c>
      <c r="P156" s="8">
        <v>2</v>
      </c>
      <c r="Q156" s="8">
        <v>0</v>
      </c>
      <c r="R156" s="8">
        <v>0</v>
      </c>
      <c r="S156" s="8">
        <v>2</v>
      </c>
      <c r="T156" s="8">
        <v>1</v>
      </c>
      <c r="U156" s="8">
        <v>0</v>
      </c>
      <c r="V156" s="8">
        <v>1</v>
      </c>
      <c r="W156" s="8">
        <v>0</v>
      </c>
      <c r="X156" s="8">
        <v>2</v>
      </c>
      <c r="Y156" s="8">
        <v>0</v>
      </c>
      <c r="Z156" s="8">
        <v>2</v>
      </c>
      <c r="AA156" s="8">
        <v>3</v>
      </c>
      <c r="AB156" s="8">
        <v>2</v>
      </c>
      <c r="AC156" s="8">
        <v>0</v>
      </c>
      <c r="AD156" s="8">
        <v>2</v>
      </c>
      <c r="AE156" s="8">
        <v>0</v>
      </c>
      <c r="AF156" s="8">
        <v>0</v>
      </c>
      <c r="AG156" s="8">
        <v>4</v>
      </c>
      <c r="AH156" s="8">
        <v>0</v>
      </c>
      <c r="AI156" s="8">
        <v>0</v>
      </c>
      <c r="AJ156" s="8">
        <v>0</v>
      </c>
      <c r="AK156" s="8">
        <v>0</v>
      </c>
      <c r="AL156" s="8">
        <v>4</v>
      </c>
      <c r="AM156" s="8">
        <v>1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2</v>
      </c>
      <c r="AW156" s="8">
        <v>1</v>
      </c>
      <c r="AX156" s="8">
        <v>1</v>
      </c>
      <c r="AY156" s="8">
        <v>3</v>
      </c>
      <c r="AZ156" s="8">
        <v>2</v>
      </c>
      <c r="BA156" s="8">
        <v>0</v>
      </c>
      <c r="BB156" s="8">
        <v>0</v>
      </c>
    </row>
    <row r="157" spans="1:54" x14ac:dyDescent="0.25">
      <c r="A157" s="13" t="s">
        <v>317</v>
      </c>
      <c r="B157" s="8">
        <v>0</v>
      </c>
      <c r="C157" s="8">
        <v>0</v>
      </c>
      <c r="D157" s="8">
        <v>0</v>
      </c>
      <c r="E157" s="8">
        <v>1</v>
      </c>
      <c r="F157" s="8">
        <v>1</v>
      </c>
      <c r="G157" s="8">
        <v>0</v>
      </c>
      <c r="H157" s="8">
        <v>0</v>
      </c>
      <c r="I157" s="8">
        <v>0</v>
      </c>
      <c r="J157" s="8">
        <v>1</v>
      </c>
      <c r="K157" s="8">
        <v>0</v>
      </c>
      <c r="L157" s="8">
        <v>0</v>
      </c>
      <c r="M157" s="8">
        <v>0</v>
      </c>
      <c r="N157" s="8">
        <v>1</v>
      </c>
      <c r="O157" s="8">
        <v>0</v>
      </c>
      <c r="P157" s="8">
        <v>1</v>
      </c>
      <c r="Q157" s="8">
        <v>0</v>
      </c>
      <c r="R157" s="8">
        <v>0</v>
      </c>
      <c r="S157" s="8">
        <v>1</v>
      </c>
      <c r="T157" s="8">
        <v>1</v>
      </c>
      <c r="U157" s="8">
        <v>1</v>
      </c>
      <c r="V157" s="8">
        <v>1</v>
      </c>
      <c r="W157" s="8">
        <v>1</v>
      </c>
      <c r="X157" s="8">
        <v>2</v>
      </c>
      <c r="Y157" s="8">
        <v>0</v>
      </c>
      <c r="Z157" s="8">
        <v>1</v>
      </c>
      <c r="AA157" s="8">
        <v>1</v>
      </c>
      <c r="AB157" s="8">
        <v>3</v>
      </c>
      <c r="AC157" s="8">
        <v>1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1</v>
      </c>
      <c r="AL157" s="8">
        <v>3</v>
      </c>
      <c r="AM157" s="8">
        <v>2</v>
      </c>
      <c r="AN157" s="8">
        <v>0</v>
      </c>
      <c r="AO157" s="8">
        <v>0</v>
      </c>
      <c r="AP157" s="8">
        <v>2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1</v>
      </c>
      <c r="AW157" s="8">
        <v>1</v>
      </c>
      <c r="AX157" s="8">
        <v>0</v>
      </c>
      <c r="AY157" s="8">
        <v>3</v>
      </c>
      <c r="AZ157" s="8">
        <v>1</v>
      </c>
      <c r="BA157" s="8">
        <v>0</v>
      </c>
      <c r="BB157" s="8">
        <v>2</v>
      </c>
    </row>
    <row r="158" spans="1:54" x14ac:dyDescent="0.25">
      <c r="A158" s="13" t="s">
        <v>318</v>
      </c>
      <c r="B158" s="8">
        <v>0</v>
      </c>
      <c r="C158" s="8">
        <v>0</v>
      </c>
      <c r="D158" s="8">
        <v>0</v>
      </c>
      <c r="E158" s="8">
        <v>0</v>
      </c>
      <c r="F158" s="8">
        <v>1</v>
      </c>
      <c r="G158" s="8">
        <v>0</v>
      </c>
      <c r="H158" s="8">
        <v>0</v>
      </c>
      <c r="I158" s="8">
        <v>0</v>
      </c>
      <c r="J158" s="8">
        <v>1</v>
      </c>
      <c r="K158" s="8">
        <v>0</v>
      </c>
      <c r="L158" s="8">
        <v>0</v>
      </c>
      <c r="M158" s="8">
        <v>0</v>
      </c>
      <c r="N158" s="8">
        <v>1</v>
      </c>
      <c r="O158" s="8">
        <v>0</v>
      </c>
      <c r="P158" s="8">
        <v>1</v>
      </c>
      <c r="Q158" s="8">
        <v>0</v>
      </c>
      <c r="R158" s="8">
        <v>0</v>
      </c>
      <c r="S158" s="8">
        <v>1</v>
      </c>
      <c r="T158" s="8">
        <v>0</v>
      </c>
      <c r="U158" s="8">
        <v>0</v>
      </c>
      <c r="V158" s="8">
        <v>0</v>
      </c>
      <c r="W158" s="8">
        <v>0</v>
      </c>
      <c r="X158" s="8">
        <v>1</v>
      </c>
      <c r="Y158" s="8">
        <v>0</v>
      </c>
      <c r="Z158" s="8">
        <v>1</v>
      </c>
      <c r="AA158" s="8">
        <v>0</v>
      </c>
      <c r="AB158" s="8">
        <v>0</v>
      </c>
      <c r="AC158" s="8">
        <v>0</v>
      </c>
      <c r="AD158" s="8">
        <v>2</v>
      </c>
      <c r="AE158" s="8">
        <v>0</v>
      </c>
      <c r="AF158" s="8">
        <v>0</v>
      </c>
      <c r="AG158" s="8">
        <v>0</v>
      </c>
      <c r="AH158" s="8">
        <v>0</v>
      </c>
      <c r="AI158" s="8">
        <v>1</v>
      </c>
      <c r="AJ158" s="8">
        <v>0</v>
      </c>
      <c r="AK158" s="8">
        <v>1</v>
      </c>
      <c r="AL158" s="8">
        <v>2</v>
      </c>
      <c r="AM158" s="8">
        <v>1</v>
      </c>
      <c r="AN158" s="8">
        <v>0</v>
      </c>
      <c r="AO158" s="8">
        <v>1</v>
      </c>
      <c r="AP158" s="8">
        <v>1</v>
      </c>
      <c r="AQ158" s="8">
        <v>0</v>
      </c>
      <c r="AR158" s="8">
        <v>0</v>
      </c>
      <c r="AS158" s="8">
        <v>0</v>
      </c>
      <c r="AT158" s="8">
        <v>0</v>
      </c>
      <c r="AU158" s="8">
        <v>1</v>
      </c>
      <c r="AV158" s="8">
        <v>1</v>
      </c>
      <c r="AW158" s="8">
        <v>0</v>
      </c>
      <c r="AX158" s="8">
        <v>0</v>
      </c>
      <c r="AY158" s="8">
        <v>1</v>
      </c>
      <c r="AZ158" s="8">
        <v>0</v>
      </c>
      <c r="BA158" s="8">
        <v>1</v>
      </c>
      <c r="BB158" s="8">
        <v>0</v>
      </c>
    </row>
    <row r="159" spans="1:54" x14ac:dyDescent="0.25">
      <c r="A159" s="13" t="s">
        <v>319</v>
      </c>
      <c r="B159" s="8">
        <v>0</v>
      </c>
      <c r="C159" s="8">
        <v>0</v>
      </c>
      <c r="D159" s="8">
        <v>1</v>
      </c>
      <c r="E159" s="8">
        <v>2</v>
      </c>
      <c r="F159" s="8">
        <v>2</v>
      </c>
      <c r="G159" s="8">
        <v>0</v>
      </c>
      <c r="H159" s="8">
        <v>0</v>
      </c>
      <c r="I159" s="8">
        <v>0</v>
      </c>
      <c r="J159" s="8">
        <v>1</v>
      </c>
      <c r="K159" s="8">
        <v>1</v>
      </c>
      <c r="L159" s="8">
        <v>0</v>
      </c>
      <c r="M159" s="8">
        <v>0</v>
      </c>
      <c r="N159" s="8">
        <v>1</v>
      </c>
      <c r="O159" s="8">
        <v>0</v>
      </c>
      <c r="P159" s="8">
        <v>1</v>
      </c>
      <c r="Q159" s="8">
        <v>0</v>
      </c>
      <c r="R159" s="8">
        <v>0</v>
      </c>
      <c r="S159" s="8">
        <v>2</v>
      </c>
      <c r="T159" s="8">
        <v>0</v>
      </c>
      <c r="U159" s="8">
        <v>2</v>
      </c>
      <c r="V159" s="8">
        <v>0</v>
      </c>
      <c r="W159" s="8">
        <v>0</v>
      </c>
      <c r="X159" s="8">
        <v>0</v>
      </c>
      <c r="Y159" s="8">
        <v>0</v>
      </c>
      <c r="Z159" s="8">
        <v>2</v>
      </c>
      <c r="AA159" s="8">
        <v>0</v>
      </c>
      <c r="AB159" s="8">
        <v>1</v>
      </c>
      <c r="AC159" s="8">
        <v>0</v>
      </c>
      <c r="AD159" s="8">
        <v>2</v>
      </c>
      <c r="AE159" s="8">
        <v>0</v>
      </c>
      <c r="AF159" s="8">
        <v>0</v>
      </c>
      <c r="AG159" s="8">
        <v>0</v>
      </c>
      <c r="AH159" s="8">
        <v>1</v>
      </c>
      <c r="AI159" s="8">
        <v>0</v>
      </c>
      <c r="AJ159" s="8">
        <v>1</v>
      </c>
      <c r="AK159" s="8">
        <v>0</v>
      </c>
      <c r="AL159" s="8">
        <v>1</v>
      </c>
      <c r="AM159" s="8">
        <v>2</v>
      </c>
      <c r="AN159" s="8">
        <v>0</v>
      </c>
      <c r="AO159" s="8">
        <v>2</v>
      </c>
      <c r="AP159" s="8">
        <v>0</v>
      </c>
      <c r="AQ159" s="8">
        <v>0</v>
      </c>
      <c r="AR159" s="8">
        <v>0</v>
      </c>
      <c r="AS159" s="8">
        <v>4</v>
      </c>
      <c r="AT159" s="8">
        <v>0</v>
      </c>
      <c r="AU159" s="8">
        <v>2</v>
      </c>
      <c r="AV159" s="8">
        <v>1</v>
      </c>
      <c r="AW159" s="8">
        <v>1</v>
      </c>
      <c r="AX159" s="8">
        <v>0</v>
      </c>
      <c r="AY159" s="8">
        <v>1</v>
      </c>
      <c r="AZ159" s="8">
        <v>4</v>
      </c>
      <c r="BA159" s="8">
        <v>0</v>
      </c>
      <c r="BB159" s="8">
        <v>1</v>
      </c>
    </row>
    <row r="160" spans="1:54" x14ac:dyDescent="0.25">
      <c r="A160" s="13" t="s">
        <v>320</v>
      </c>
      <c r="B160" s="8">
        <v>0</v>
      </c>
      <c r="C160" s="8">
        <v>0</v>
      </c>
      <c r="D160" s="8">
        <v>1</v>
      </c>
      <c r="E160" s="8">
        <v>2</v>
      </c>
      <c r="F160" s="8">
        <v>1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1</v>
      </c>
      <c r="M160" s="8">
        <v>2</v>
      </c>
      <c r="N160" s="8">
        <v>0</v>
      </c>
      <c r="O160" s="8">
        <v>0</v>
      </c>
      <c r="P160" s="8">
        <v>2</v>
      </c>
      <c r="Q160" s="8">
        <v>0</v>
      </c>
      <c r="R160" s="8">
        <v>0</v>
      </c>
      <c r="S160" s="8">
        <v>2</v>
      </c>
      <c r="T160" s="8">
        <v>0</v>
      </c>
      <c r="U160" s="8">
        <v>2</v>
      </c>
      <c r="V160" s="8">
        <v>0</v>
      </c>
      <c r="W160" s="8">
        <v>0</v>
      </c>
      <c r="X160" s="8">
        <v>0</v>
      </c>
      <c r="Y160" s="8">
        <v>0</v>
      </c>
      <c r="Z160" s="8">
        <v>1</v>
      </c>
      <c r="AA160" s="8">
        <v>0</v>
      </c>
      <c r="AB160" s="8">
        <v>1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2</v>
      </c>
      <c r="AI160" s="8">
        <v>0</v>
      </c>
      <c r="AJ160" s="8">
        <v>0</v>
      </c>
      <c r="AK160" s="8">
        <v>0</v>
      </c>
      <c r="AL160" s="8">
        <v>1</v>
      </c>
      <c r="AM160" s="8">
        <v>1</v>
      </c>
      <c r="AN160" s="8">
        <v>0</v>
      </c>
      <c r="AO160" s="8">
        <v>1</v>
      </c>
      <c r="AP160" s="8">
        <v>2</v>
      </c>
      <c r="AQ160" s="8">
        <v>0</v>
      </c>
      <c r="AR160" s="8">
        <v>0</v>
      </c>
      <c r="AS160" s="8">
        <v>1</v>
      </c>
      <c r="AT160" s="8">
        <v>0</v>
      </c>
      <c r="AU160" s="8">
        <v>0</v>
      </c>
      <c r="AV160" s="8">
        <v>2</v>
      </c>
      <c r="AW160" s="8">
        <v>0</v>
      </c>
      <c r="AX160" s="8">
        <v>1</v>
      </c>
      <c r="AY160" s="8">
        <v>2</v>
      </c>
      <c r="AZ160" s="8">
        <v>2</v>
      </c>
      <c r="BA160" s="8">
        <v>0</v>
      </c>
      <c r="BB160" s="8">
        <v>1</v>
      </c>
    </row>
    <row r="161" spans="1:54" x14ac:dyDescent="0.25">
      <c r="A161" s="13" t="s">
        <v>321</v>
      </c>
      <c r="B161" s="8">
        <v>0</v>
      </c>
      <c r="C161" s="8">
        <v>0</v>
      </c>
      <c r="D161" s="8">
        <v>0</v>
      </c>
      <c r="E161" s="8">
        <v>2</v>
      </c>
      <c r="F161" s="8">
        <v>2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1</v>
      </c>
      <c r="M161" s="8">
        <v>1</v>
      </c>
      <c r="N161" s="8">
        <v>0</v>
      </c>
      <c r="O161" s="8">
        <v>0</v>
      </c>
      <c r="P161" s="8">
        <v>2</v>
      </c>
      <c r="Q161" s="8">
        <v>0</v>
      </c>
      <c r="R161" s="8">
        <v>0</v>
      </c>
      <c r="S161" s="8">
        <v>1</v>
      </c>
      <c r="T161" s="8">
        <v>0</v>
      </c>
      <c r="U161" s="8">
        <v>1</v>
      </c>
      <c r="V161" s="8">
        <v>0</v>
      </c>
      <c r="W161" s="8">
        <v>1</v>
      </c>
      <c r="X161" s="8">
        <v>0</v>
      </c>
      <c r="Y161" s="8">
        <v>0</v>
      </c>
      <c r="Z161" s="8">
        <v>2</v>
      </c>
      <c r="AA161" s="8">
        <v>1</v>
      </c>
      <c r="AB161" s="8">
        <v>1</v>
      </c>
      <c r="AC161" s="8">
        <v>0</v>
      </c>
      <c r="AD161" s="8">
        <v>1</v>
      </c>
      <c r="AE161" s="8">
        <v>0</v>
      </c>
      <c r="AF161" s="8">
        <v>1</v>
      </c>
      <c r="AG161" s="8">
        <v>0</v>
      </c>
      <c r="AH161" s="8">
        <v>1</v>
      </c>
      <c r="AI161" s="8">
        <v>0</v>
      </c>
      <c r="AJ161" s="8">
        <v>0</v>
      </c>
      <c r="AK161" s="8">
        <v>0</v>
      </c>
      <c r="AL161" s="8">
        <v>0</v>
      </c>
      <c r="AM161" s="8">
        <v>1</v>
      </c>
      <c r="AN161" s="8">
        <v>0</v>
      </c>
      <c r="AO161" s="8">
        <v>0</v>
      </c>
      <c r="AP161" s="8">
        <v>2</v>
      </c>
      <c r="AQ161" s="8">
        <v>0</v>
      </c>
      <c r="AR161" s="8">
        <v>0</v>
      </c>
      <c r="AS161" s="8">
        <v>1</v>
      </c>
      <c r="AT161" s="8">
        <v>0</v>
      </c>
      <c r="AU161" s="8">
        <v>0</v>
      </c>
      <c r="AV161" s="8">
        <v>1</v>
      </c>
      <c r="AW161" s="8">
        <v>0</v>
      </c>
      <c r="AX161" s="8">
        <v>0</v>
      </c>
      <c r="AY161" s="8">
        <v>0</v>
      </c>
      <c r="AZ161" s="8">
        <v>1</v>
      </c>
      <c r="BA161" s="8">
        <v>0</v>
      </c>
      <c r="BB161" s="8">
        <v>1</v>
      </c>
    </row>
    <row r="162" spans="1:54" x14ac:dyDescent="0.25">
      <c r="A162" s="13" t="s">
        <v>322</v>
      </c>
      <c r="B162" s="8">
        <v>0</v>
      </c>
      <c r="C162" s="8">
        <v>0</v>
      </c>
      <c r="D162" s="8">
        <v>0</v>
      </c>
      <c r="E162" s="8">
        <v>1</v>
      </c>
      <c r="F162" s="8">
        <v>1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1</v>
      </c>
      <c r="M162" s="8">
        <v>1</v>
      </c>
      <c r="N162" s="8">
        <v>0</v>
      </c>
      <c r="O162" s="8">
        <v>0</v>
      </c>
      <c r="P162" s="8">
        <v>4</v>
      </c>
      <c r="Q162" s="8">
        <v>0</v>
      </c>
      <c r="R162" s="8">
        <v>0</v>
      </c>
      <c r="S162" s="8">
        <v>0</v>
      </c>
      <c r="T162" s="8">
        <v>4</v>
      </c>
      <c r="U162" s="8">
        <v>1</v>
      </c>
      <c r="V162" s="8">
        <v>2</v>
      </c>
      <c r="W162" s="8">
        <v>0</v>
      </c>
      <c r="X162" s="8">
        <v>1</v>
      </c>
      <c r="Y162" s="8">
        <v>0</v>
      </c>
      <c r="Z162" s="8">
        <v>1</v>
      </c>
      <c r="AA162" s="8">
        <v>0</v>
      </c>
      <c r="AB162" s="8">
        <v>1</v>
      </c>
      <c r="AC162" s="8">
        <v>0</v>
      </c>
      <c r="AD162" s="8">
        <v>2</v>
      </c>
      <c r="AE162" s="8">
        <v>0</v>
      </c>
      <c r="AF162" s="8">
        <v>0</v>
      </c>
      <c r="AG162" s="8">
        <v>1</v>
      </c>
      <c r="AH162" s="8">
        <v>1</v>
      </c>
      <c r="AI162" s="8">
        <v>0</v>
      </c>
      <c r="AJ162" s="8">
        <v>0</v>
      </c>
      <c r="AK162" s="8">
        <v>0</v>
      </c>
      <c r="AL162" s="8">
        <v>1</v>
      </c>
      <c r="AM162" s="8">
        <v>1</v>
      </c>
      <c r="AN162" s="8">
        <v>0</v>
      </c>
      <c r="AO162" s="8">
        <v>0</v>
      </c>
      <c r="AP162" s="8">
        <v>3</v>
      </c>
      <c r="AQ162" s="8">
        <v>0</v>
      </c>
      <c r="AR162" s="8">
        <v>0</v>
      </c>
      <c r="AS162" s="8">
        <v>1</v>
      </c>
      <c r="AT162" s="8">
        <v>0</v>
      </c>
      <c r="AU162" s="8">
        <v>2</v>
      </c>
      <c r="AV162" s="8">
        <v>1</v>
      </c>
      <c r="AW162" s="8">
        <v>0</v>
      </c>
      <c r="AX162" s="8">
        <v>0</v>
      </c>
      <c r="AY162" s="8">
        <v>0</v>
      </c>
      <c r="AZ162" s="8">
        <v>1</v>
      </c>
      <c r="BA162" s="8">
        <v>1</v>
      </c>
      <c r="BB162" s="8">
        <v>0</v>
      </c>
    </row>
    <row r="163" spans="1:54" x14ac:dyDescent="0.25">
      <c r="A163" s="13" t="s">
        <v>323</v>
      </c>
      <c r="B163" s="8">
        <v>0</v>
      </c>
      <c r="C163" s="8">
        <v>2</v>
      </c>
      <c r="D163" s="8">
        <v>0</v>
      </c>
      <c r="E163" s="8">
        <v>0</v>
      </c>
      <c r="F163" s="8">
        <v>2</v>
      </c>
      <c r="G163" s="8">
        <v>0</v>
      </c>
      <c r="H163" s="8">
        <v>0</v>
      </c>
      <c r="I163" s="8">
        <v>0</v>
      </c>
      <c r="J163" s="8">
        <v>1</v>
      </c>
      <c r="K163" s="8">
        <v>2</v>
      </c>
      <c r="L163" s="8">
        <v>0</v>
      </c>
      <c r="M163" s="8">
        <v>0</v>
      </c>
      <c r="N163" s="8">
        <v>0</v>
      </c>
      <c r="O163" s="8">
        <v>2</v>
      </c>
      <c r="P163" s="8">
        <v>1</v>
      </c>
      <c r="Q163" s="8">
        <v>2</v>
      </c>
      <c r="R163" s="8">
        <v>0</v>
      </c>
      <c r="S163" s="8">
        <v>2</v>
      </c>
      <c r="T163" s="8">
        <v>1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3</v>
      </c>
      <c r="AA163" s="8">
        <v>0</v>
      </c>
      <c r="AB163" s="8">
        <v>0</v>
      </c>
      <c r="AC163" s="8">
        <v>0</v>
      </c>
      <c r="AD163" s="8">
        <v>1</v>
      </c>
      <c r="AE163" s="8">
        <v>0</v>
      </c>
      <c r="AF163" s="8">
        <v>0</v>
      </c>
      <c r="AG163" s="8">
        <v>0</v>
      </c>
      <c r="AH163" s="8">
        <v>0</v>
      </c>
      <c r="AI163" s="8">
        <v>1</v>
      </c>
      <c r="AJ163" s="8">
        <v>0</v>
      </c>
      <c r="AK163" s="8">
        <v>0</v>
      </c>
      <c r="AL163" s="8">
        <v>1</v>
      </c>
      <c r="AM163" s="8">
        <v>0</v>
      </c>
      <c r="AN163" s="8">
        <v>0</v>
      </c>
      <c r="AO163" s="8">
        <v>1</v>
      </c>
      <c r="AP163" s="8">
        <v>2</v>
      </c>
      <c r="AQ163" s="8">
        <v>2</v>
      </c>
      <c r="AR163" s="8">
        <v>2</v>
      </c>
      <c r="AS163" s="8">
        <v>0</v>
      </c>
      <c r="AT163" s="8">
        <v>0</v>
      </c>
      <c r="AU163" s="8">
        <v>0</v>
      </c>
      <c r="AV163" s="8">
        <v>0</v>
      </c>
      <c r="AW163" s="8">
        <v>0</v>
      </c>
      <c r="AX163" s="8">
        <v>0</v>
      </c>
      <c r="AY163" s="8">
        <v>1</v>
      </c>
      <c r="AZ163" s="8">
        <v>0</v>
      </c>
      <c r="BA163" s="8">
        <v>0</v>
      </c>
      <c r="BB163" s="8">
        <v>0</v>
      </c>
    </row>
    <row r="164" spans="1:54" x14ac:dyDescent="0.25">
      <c r="A164" s="13" t="s">
        <v>324</v>
      </c>
      <c r="B164" s="8">
        <v>0</v>
      </c>
      <c r="C164" s="8">
        <v>0</v>
      </c>
      <c r="D164" s="8">
        <v>0</v>
      </c>
      <c r="E164" s="8">
        <v>0</v>
      </c>
      <c r="F164" s="8">
        <v>3</v>
      </c>
      <c r="G164" s="8">
        <v>0</v>
      </c>
      <c r="H164" s="8">
        <v>0</v>
      </c>
      <c r="I164" s="8">
        <v>0</v>
      </c>
      <c r="J164" s="8">
        <v>3</v>
      </c>
      <c r="K164" s="8">
        <v>2</v>
      </c>
      <c r="L164" s="8">
        <v>0</v>
      </c>
      <c r="M164" s="8">
        <v>0</v>
      </c>
      <c r="N164" s="8">
        <v>0</v>
      </c>
      <c r="O164" s="8">
        <v>3</v>
      </c>
      <c r="P164" s="8">
        <v>0</v>
      </c>
      <c r="Q164" s="8">
        <v>4</v>
      </c>
      <c r="R164" s="8">
        <v>0</v>
      </c>
      <c r="S164" s="8">
        <v>2</v>
      </c>
      <c r="T164" s="8">
        <v>3</v>
      </c>
      <c r="U164" s="8">
        <v>0</v>
      </c>
      <c r="V164" s="8">
        <v>0</v>
      </c>
      <c r="W164" s="8">
        <v>0</v>
      </c>
      <c r="X164" s="8">
        <v>2</v>
      </c>
      <c r="Y164" s="8">
        <v>2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4</v>
      </c>
      <c r="AN164" s="8">
        <v>0</v>
      </c>
      <c r="AO164" s="8">
        <v>2</v>
      </c>
      <c r="AP164" s="8">
        <v>1</v>
      </c>
      <c r="AQ164" s="8">
        <v>2</v>
      </c>
      <c r="AR164" s="8">
        <v>1</v>
      </c>
      <c r="AS164" s="8">
        <v>0</v>
      </c>
      <c r="AT164" s="8">
        <v>1</v>
      </c>
      <c r="AU164" s="8">
        <v>0</v>
      </c>
      <c r="AV164" s="8">
        <v>0</v>
      </c>
      <c r="AW164" s="8">
        <v>0</v>
      </c>
      <c r="AX164" s="8">
        <v>0</v>
      </c>
      <c r="AY164" s="8">
        <v>0</v>
      </c>
      <c r="AZ164" s="8">
        <v>0</v>
      </c>
      <c r="BA164" s="8">
        <v>0</v>
      </c>
      <c r="BB164" s="8">
        <v>1</v>
      </c>
    </row>
    <row r="165" spans="1:54" x14ac:dyDescent="0.25">
      <c r="A165" s="13" t="s">
        <v>325</v>
      </c>
      <c r="B165" s="8">
        <v>0</v>
      </c>
      <c r="C165" s="8">
        <v>1</v>
      </c>
      <c r="D165" s="8">
        <v>1</v>
      </c>
      <c r="E165" s="8">
        <v>0</v>
      </c>
      <c r="F165" s="8">
        <v>1</v>
      </c>
      <c r="G165" s="8">
        <v>0</v>
      </c>
      <c r="H165" s="8">
        <v>2</v>
      </c>
      <c r="I165" s="8">
        <v>0</v>
      </c>
      <c r="J165" s="8">
        <v>0</v>
      </c>
      <c r="K165" s="8">
        <v>2</v>
      </c>
      <c r="L165" s="8">
        <v>3</v>
      </c>
      <c r="M165" s="8">
        <v>0</v>
      </c>
      <c r="N165" s="8">
        <v>0</v>
      </c>
      <c r="O165" s="8">
        <v>0</v>
      </c>
      <c r="P165" s="8">
        <v>1</v>
      </c>
      <c r="Q165" s="8">
        <v>2</v>
      </c>
      <c r="R165" s="8">
        <v>0</v>
      </c>
      <c r="S165" s="8">
        <v>0</v>
      </c>
      <c r="T165" s="8">
        <v>4</v>
      </c>
      <c r="U165" s="8">
        <v>0</v>
      </c>
      <c r="V165" s="8">
        <v>4</v>
      </c>
      <c r="X165" s="8">
        <v>1</v>
      </c>
      <c r="Y165" s="8">
        <v>2</v>
      </c>
      <c r="Z165" s="8">
        <v>3</v>
      </c>
      <c r="AA165" s="8">
        <v>0</v>
      </c>
      <c r="AB165" s="8">
        <v>3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3</v>
      </c>
      <c r="AO165" s="8">
        <v>0</v>
      </c>
      <c r="AP165" s="8">
        <v>0</v>
      </c>
      <c r="AQ165" s="8">
        <v>0</v>
      </c>
      <c r="AR165" s="8">
        <v>2</v>
      </c>
      <c r="AS165" s="8">
        <v>0</v>
      </c>
      <c r="AT165" s="8">
        <v>0</v>
      </c>
      <c r="AU165" s="8">
        <v>1</v>
      </c>
      <c r="AV165" s="8">
        <v>0</v>
      </c>
      <c r="AW165" s="8">
        <v>0</v>
      </c>
      <c r="AX165" s="8">
        <v>1</v>
      </c>
      <c r="AY165" s="8">
        <v>0</v>
      </c>
      <c r="AZ165" s="8">
        <v>1</v>
      </c>
      <c r="BA165" s="8">
        <v>0</v>
      </c>
      <c r="BB165" s="8">
        <v>0</v>
      </c>
    </row>
    <row r="166" spans="1:54" x14ac:dyDescent="0.25">
      <c r="A166" s="13" t="s">
        <v>326</v>
      </c>
      <c r="B166" s="8">
        <v>1</v>
      </c>
      <c r="C166" s="8">
        <v>1</v>
      </c>
      <c r="D166" s="8">
        <v>0</v>
      </c>
      <c r="E166" s="8">
        <v>0</v>
      </c>
      <c r="F166" s="8">
        <v>4</v>
      </c>
      <c r="G166" s="8">
        <v>0</v>
      </c>
      <c r="H166" s="8">
        <v>0</v>
      </c>
      <c r="I166" s="8">
        <v>0</v>
      </c>
      <c r="J166" s="8">
        <v>0</v>
      </c>
      <c r="K166" s="8">
        <v>2</v>
      </c>
      <c r="L166" s="8">
        <v>2</v>
      </c>
      <c r="M166" s="8">
        <v>0</v>
      </c>
      <c r="N166" s="8">
        <v>0</v>
      </c>
      <c r="O166" s="8">
        <v>1</v>
      </c>
      <c r="P166" s="8">
        <v>1</v>
      </c>
      <c r="Q166" s="8">
        <v>0</v>
      </c>
      <c r="R166" s="8">
        <v>0</v>
      </c>
      <c r="S166" s="8">
        <v>0</v>
      </c>
      <c r="T166" s="8">
        <v>1</v>
      </c>
      <c r="U166" s="8">
        <v>0</v>
      </c>
      <c r="V166" s="8">
        <v>0</v>
      </c>
      <c r="X166" s="8">
        <v>0</v>
      </c>
      <c r="Y166" s="8">
        <v>2</v>
      </c>
      <c r="Z166" s="8">
        <v>0</v>
      </c>
      <c r="AA166" s="8">
        <v>1</v>
      </c>
      <c r="AB166" s="8">
        <v>0</v>
      </c>
      <c r="AC166" s="8">
        <v>0</v>
      </c>
      <c r="AD166" s="8">
        <v>0</v>
      </c>
      <c r="AE166" s="8">
        <v>0</v>
      </c>
      <c r="AF166" s="8">
        <v>1</v>
      </c>
      <c r="AG166" s="8">
        <v>0</v>
      </c>
      <c r="AH166" s="8">
        <v>0</v>
      </c>
      <c r="AI166" s="8">
        <v>1</v>
      </c>
      <c r="AJ166" s="8">
        <v>0</v>
      </c>
      <c r="AK166" s="8">
        <v>0</v>
      </c>
      <c r="AL166" s="8">
        <v>2</v>
      </c>
      <c r="AM166" s="8">
        <v>4</v>
      </c>
      <c r="AN166" s="8">
        <v>0</v>
      </c>
      <c r="AO166" s="8">
        <v>2</v>
      </c>
      <c r="AP166" s="8">
        <v>0</v>
      </c>
      <c r="AQ166" s="8">
        <v>3</v>
      </c>
      <c r="AR166" s="8">
        <v>2</v>
      </c>
      <c r="AS166" s="8">
        <v>0</v>
      </c>
      <c r="AT166" s="8">
        <v>0</v>
      </c>
      <c r="AU166" s="8">
        <v>0</v>
      </c>
      <c r="AV166" s="8">
        <v>0</v>
      </c>
      <c r="AW166" s="8">
        <v>3</v>
      </c>
      <c r="AX166" s="8">
        <v>1</v>
      </c>
      <c r="AY166" s="8">
        <v>1</v>
      </c>
      <c r="AZ166" s="8">
        <v>4</v>
      </c>
      <c r="BA166" s="8">
        <v>0</v>
      </c>
      <c r="BB166" s="8">
        <v>0</v>
      </c>
    </row>
    <row r="167" spans="1:54" x14ac:dyDescent="0.25">
      <c r="A167" s="13" t="s">
        <v>327</v>
      </c>
      <c r="B167" s="8">
        <v>0</v>
      </c>
      <c r="C167" s="8">
        <v>0</v>
      </c>
      <c r="D167" s="8">
        <v>2</v>
      </c>
      <c r="E167" s="8">
        <v>0</v>
      </c>
      <c r="F167" s="8">
        <v>0</v>
      </c>
      <c r="G167" s="8">
        <v>0</v>
      </c>
      <c r="H167" s="8">
        <v>0</v>
      </c>
      <c r="I167" s="8">
        <v>2</v>
      </c>
      <c r="J167" s="8">
        <v>0</v>
      </c>
      <c r="K167" s="8">
        <v>2</v>
      </c>
      <c r="L167" s="8">
        <v>0</v>
      </c>
      <c r="M167" s="8">
        <v>0</v>
      </c>
      <c r="N167" s="8">
        <v>0</v>
      </c>
      <c r="O167" s="8">
        <v>1</v>
      </c>
      <c r="P167" s="8">
        <v>0</v>
      </c>
      <c r="Q167" s="8">
        <v>2</v>
      </c>
      <c r="R167" s="8">
        <v>0</v>
      </c>
      <c r="S167" s="8">
        <v>0</v>
      </c>
      <c r="T167" s="8">
        <v>1</v>
      </c>
      <c r="U167" s="8">
        <v>0</v>
      </c>
      <c r="V167" s="8">
        <v>0</v>
      </c>
      <c r="W167" s="8">
        <v>3</v>
      </c>
      <c r="X167" s="8">
        <v>1</v>
      </c>
      <c r="Y167" s="8">
        <v>1</v>
      </c>
      <c r="Z167" s="8">
        <v>1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3</v>
      </c>
      <c r="AG167" s="8">
        <v>0</v>
      </c>
      <c r="AH167" s="8">
        <v>1</v>
      </c>
      <c r="AI167" s="8">
        <v>0</v>
      </c>
      <c r="AJ167" s="8">
        <v>3</v>
      </c>
      <c r="AK167" s="8">
        <v>3</v>
      </c>
      <c r="AL167" s="8">
        <v>3</v>
      </c>
      <c r="AM167" s="8">
        <v>0</v>
      </c>
      <c r="AN167" s="8">
        <v>0</v>
      </c>
      <c r="AO167" s="8">
        <v>0</v>
      </c>
      <c r="AP167" s="8">
        <v>0</v>
      </c>
      <c r="AQ167" s="8">
        <v>2</v>
      </c>
      <c r="AR167" s="8">
        <v>0</v>
      </c>
      <c r="AS167" s="8">
        <v>0</v>
      </c>
      <c r="AT167" s="8">
        <v>0</v>
      </c>
      <c r="AU167" s="8">
        <v>1</v>
      </c>
      <c r="AV167" s="8">
        <v>0</v>
      </c>
      <c r="AW167" s="8">
        <v>0</v>
      </c>
      <c r="AX167" s="8">
        <v>0</v>
      </c>
      <c r="AY167" s="8">
        <v>1</v>
      </c>
      <c r="AZ167" s="8">
        <v>1</v>
      </c>
      <c r="BA167" s="8">
        <v>2</v>
      </c>
      <c r="BB167" s="8">
        <v>0</v>
      </c>
    </row>
    <row r="168" spans="1:54" x14ac:dyDescent="0.25">
      <c r="A168" s="13" t="s">
        <v>328</v>
      </c>
      <c r="B168" s="8">
        <v>2</v>
      </c>
      <c r="C168" s="8">
        <v>0</v>
      </c>
      <c r="D168" s="8">
        <v>4</v>
      </c>
      <c r="E168" s="8">
        <v>0</v>
      </c>
      <c r="F168" s="8">
        <v>0</v>
      </c>
      <c r="G168" s="8">
        <v>0</v>
      </c>
      <c r="H168" s="8">
        <v>0</v>
      </c>
      <c r="I168" s="8">
        <v>3</v>
      </c>
      <c r="J168" s="8">
        <v>1</v>
      </c>
      <c r="K168" s="8">
        <v>2</v>
      </c>
      <c r="L168" s="8">
        <v>0</v>
      </c>
      <c r="M168" s="8">
        <v>0</v>
      </c>
      <c r="N168" s="8">
        <v>0</v>
      </c>
      <c r="O168" s="8">
        <v>2</v>
      </c>
      <c r="P168" s="8">
        <v>2</v>
      </c>
      <c r="Q168" s="8">
        <v>1</v>
      </c>
      <c r="R168" s="8">
        <v>3</v>
      </c>
      <c r="S168" s="8">
        <v>0</v>
      </c>
      <c r="T168" s="8">
        <v>1</v>
      </c>
      <c r="U168" s="8">
        <v>0</v>
      </c>
      <c r="V168" s="8">
        <v>0</v>
      </c>
      <c r="W168" s="8">
        <v>3</v>
      </c>
      <c r="X168" s="8">
        <v>3</v>
      </c>
      <c r="Y168" s="8">
        <v>3</v>
      </c>
      <c r="Z168" s="8">
        <v>1</v>
      </c>
      <c r="AA168" s="8">
        <v>2</v>
      </c>
      <c r="AB168" s="8">
        <v>0</v>
      </c>
      <c r="AC168" s="8">
        <v>0</v>
      </c>
      <c r="AD168" s="8">
        <v>0</v>
      </c>
      <c r="AE168" s="8">
        <v>2</v>
      </c>
      <c r="AF168" s="8">
        <v>3</v>
      </c>
      <c r="AG168" s="8">
        <v>4</v>
      </c>
      <c r="AH168" s="8">
        <v>1</v>
      </c>
      <c r="AI168" s="8">
        <v>0</v>
      </c>
      <c r="AJ168" s="8">
        <v>4</v>
      </c>
      <c r="AK168" s="8">
        <v>1</v>
      </c>
      <c r="AL168" s="8">
        <v>4</v>
      </c>
      <c r="AM168" s="8">
        <v>4</v>
      </c>
      <c r="AN168" s="8">
        <v>0</v>
      </c>
      <c r="AO168" s="8">
        <v>1</v>
      </c>
      <c r="AP168" s="8">
        <v>0</v>
      </c>
      <c r="AQ168" s="8">
        <v>1</v>
      </c>
      <c r="AR168" s="8">
        <v>1</v>
      </c>
      <c r="AS168" s="8">
        <v>0</v>
      </c>
      <c r="AT168" s="8">
        <v>0</v>
      </c>
      <c r="AU168" s="8">
        <v>2</v>
      </c>
      <c r="AV168" s="8">
        <v>2</v>
      </c>
      <c r="AW168" s="8">
        <v>0</v>
      </c>
      <c r="AX168" s="8">
        <v>0</v>
      </c>
      <c r="AY168" s="8">
        <v>0</v>
      </c>
      <c r="AZ168" s="8">
        <v>1</v>
      </c>
      <c r="BA168" s="8">
        <v>1</v>
      </c>
      <c r="BB168" s="8">
        <v>0</v>
      </c>
    </row>
    <row r="169" spans="1:54" x14ac:dyDescent="0.25">
      <c r="A169" s="13" t="s">
        <v>329</v>
      </c>
      <c r="B169" s="8">
        <v>1</v>
      </c>
      <c r="C169" s="8">
        <v>0</v>
      </c>
      <c r="D169" s="8">
        <v>1</v>
      </c>
      <c r="E169" s="8">
        <v>0</v>
      </c>
      <c r="F169" s="8">
        <v>0</v>
      </c>
      <c r="G169" s="8">
        <v>0</v>
      </c>
      <c r="H169" s="8">
        <v>0</v>
      </c>
      <c r="I169" s="8">
        <v>4</v>
      </c>
      <c r="J169" s="8">
        <v>2</v>
      </c>
      <c r="K169" s="8">
        <v>2</v>
      </c>
      <c r="L169" s="8">
        <v>0</v>
      </c>
      <c r="M169" s="8">
        <v>0</v>
      </c>
      <c r="N169" s="8">
        <v>0</v>
      </c>
      <c r="O169" s="8">
        <v>2</v>
      </c>
      <c r="P169" s="8">
        <v>0</v>
      </c>
      <c r="Q169" s="8">
        <v>1</v>
      </c>
      <c r="R169" s="8">
        <v>3</v>
      </c>
      <c r="S169" s="8">
        <v>0</v>
      </c>
      <c r="T169" s="8">
        <v>2</v>
      </c>
      <c r="U169" s="8">
        <v>0</v>
      </c>
      <c r="V169" s="8">
        <v>2</v>
      </c>
      <c r="W169" s="8">
        <v>0</v>
      </c>
      <c r="X169" s="8">
        <v>1</v>
      </c>
      <c r="Y169" s="8">
        <v>2</v>
      </c>
      <c r="Z169" s="8">
        <v>1</v>
      </c>
      <c r="AA169" s="8">
        <v>1</v>
      </c>
      <c r="AB169" s="8">
        <v>0</v>
      </c>
      <c r="AC169" s="8">
        <v>0</v>
      </c>
      <c r="AD169" s="8">
        <v>0</v>
      </c>
      <c r="AE169" s="8">
        <v>0</v>
      </c>
      <c r="AF169" s="8">
        <v>3</v>
      </c>
      <c r="AG169" s="8">
        <v>4</v>
      </c>
      <c r="AH169" s="8">
        <v>0</v>
      </c>
      <c r="AI169" s="8">
        <v>0</v>
      </c>
      <c r="AJ169" s="8">
        <v>4</v>
      </c>
      <c r="AK169" s="8">
        <v>0</v>
      </c>
      <c r="AL169" s="8">
        <v>4</v>
      </c>
      <c r="AM169" s="8">
        <v>4</v>
      </c>
      <c r="AN169" s="8">
        <v>0</v>
      </c>
      <c r="AO169" s="8">
        <v>2</v>
      </c>
      <c r="AP169" s="8">
        <v>0</v>
      </c>
      <c r="AQ169" s="8">
        <v>2</v>
      </c>
      <c r="AR169" s="8">
        <v>0</v>
      </c>
      <c r="AS169" s="8">
        <v>0</v>
      </c>
      <c r="AT169" s="8">
        <v>0</v>
      </c>
      <c r="AU169" s="8">
        <v>0</v>
      </c>
      <c r="AV169" s="8">
        <v>1</v>
      </c>
      <c r="AW169" s="8">
        <v>3</v>
      </c>
      <c r="AX169" s="8">
        <v>0</v>
      </c>
      <c r="AY169" s="8">
        <v>0</v>
      </c>
      <c r="AZ169" s="8">
        <v>0</v>
      </c>
      <c r="BA169" s="8">
        <v>0</v>
      </c>
      <c r="BB169" s="8">
        <v>1</v>
      </c>
    </row>
    <row r="170" spans="1:54" x14ac:dyDescent="0.25">
      <c r="A170" s="13" t="s">
        <v>330</v>
      </c>
      <c r="B170" s="8">
        <v>0</v>
      </c>
      <c r="C170" s="8">
        <v>0</v>
      </c>
      <c r="D170" s="8">
        <v>4</v>
      </c>
      <c r="F170" s="8">
        <v>2</v>
      </c>
      <c r="G170" s="8">
        <v>0</v>
      </c>
      <c r="H170" s="8">
        <v>0</v>
      </c>
      <c r="I170" s="8">
        <v>4</v>
      </c>
      <c r="J170" s="8">
        <v>0</v>
      </c>
      <c r="K170" s="8">
        <v>2</v>
      </c>
      <c r="L170" s="8">
        <v>0</v>
      </c>
      <c r="M170" s="8">
        <v>0</v>
      </c>
      <c r="N170" s="8">
        <v>0</v>
      </c>
      <c r="O170" s="8">
        <v>1</v>
      </c>
      <c r="P170" s="8">
        <v>2</v>
      </c>
      <c r="Q170" s="8">
        <v>2</v>
      </c>
      <c r="R170" s="8">
        <v>0</v>
      </c>
      <c r="S170" s="8">
        <v>0</v>
      </c>
      <c r="T170" s="8">
        <v>0</v>
      </c>
      <c r="U170" s="8">
        <v>1</v>
      </c>
      <c r="V170" s="8">
        <v>2</v>
      </c>
      <c r="W170" s="8">
        <v>0</v>
      </c>
      <c r="X170" s="8">
        <v>2</v>
      </c>
      <c r="Y170" s="8">
        <v>1</v>
      </c>
      <c r="Z170" s="8">
        <v>1</v>
      </c>
      <c r="AA170" s="8">
        <v>1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2</v>
      </c>
      <c r="AH170" s="8">
        <v>1</v>
      </c>
      <c r="AI170" s="8">
        <v>0</v>
      </c>
      <c r="AJ170" s="8">
        <v>4</v>
      </c>
      <c r="AK170" s="8">
        <v>4</v>
      </c>
      <c r="AL170" s="8">
        <v>3</v>
      </c>
      <c r="AM170" s="8">
        <v>4</v>
      </c>
      <c r="AN170" s="8">
        <v>1</v>
      </c>
      <c r="AO170" s="8">
        <v>0</v>
      </c>
      <c r="AP170" s="8">
        <v>0</v>
      </c>
      <c r="AQ170" s="8">
        <v>2</v>
      </c>
      <c r="AR170" s="8">
        <v>1</v>
      </c>
      <c r="AS170" s="8">
        <v>0</v>
      </c>
      <c r="AT170" s="8">
        <v>0</v>
      </c>
      <c r="AU170" s="8">
        <v>1</v>
      </c>
      <c r="AV170" s="8">
        <v>1</v>
      </c>
      <c r="AW170" s="8">
        <v>3</v>
      </c>
      <c r="AX170" s="8">
        <v>0</v>
      </c>
      <c r="AY170" s="8">
        <v>1</v>
      </c>
      <c r="AZ170" s="8">
        <v>4</v>
      </c>
      <c r="BA170" s="8">
        <v>0</v>
      </c>
      <c r="BB170" s="8">
        <v>0</v>
      </c>
    </row>
    <row r="171" spans="1:54" x14ac:dyDescent="0.25">
      <c r="A171" s="13" t="s">
        <v>331</v>
      </c>
      <c r="B171" s="8">
        <v>1</v>
      </c>
      <c r="C171" s="8">
        <v>0</v>
      </c>
      <c r="D171" s="8">
        <v>0</v>
      </c>
      <c r="E171" s="8">
        <v>0</v>
      </c>
      <c r="F171" s="8">
        <v>1</v>
      </c>
      <c r="G171" s="8">
        <v>0</v>
      </c>
      <c r="H171" s="8">
        <v>0</v>
      </c>
      <c r="I171" s="8">
        <v>0</v>
      </c>
      <c r="J171" s="8">
        <v>1</v>
      </c>
      <c r="K171" s="8">
        <v>2</v>
      </c>
      <c r="L171" s="8">
        <v>1</v>
      </c>
      <c r="M171" s="8">
        <v>0</v>
      </c>
      <c r="N171" s="8">
        <v>1</v>
      </c>
      <c r="O171" s="8">
        <v>0</v>
      </c>
      <c r="P171" s="8">
        <v>1</v>
      </c>
      <c r="Q171" s="8">
        <v>0</v>
      </c>
      <c r="R171" s="8">
        <v>0</v>
      </c>
      <c r="S171" s="8">
        <v>1</v>
      </c>
      <c r="T171" s="8">
        <v>0</v>
      </c>
      <c r="U171" s="8">
        <v>0</v>
      </c>
      <c r="V171" s="8">
        <v>1</v>
      </c>
      <c r="W171" s="8">
        <v>0</v>
      </c>
      <c r="X171" s="8">
        <v>3</v>
      </c>
      <c r="Y171" s="8">
        <v>0</v>
      </c>
      <c r="Z171" s="8">
        <v>2</v>
      </c>
      <c r="AA171" s="8">
        <v>1</v>
      </c>
      <c r="AB171" s="8">
        <v>0</v>
      </c>
      <c r="AC171" s="8">
        <v>0</v>
      </c>
      <c r="AD171" s="8">
        <v>3</v>
      </c>
      <c r="AE171" s="8">
        <v>0</v>
      </c>
      <c r="AF171" s="8">
        <v>0</v>
      </c>
      <c r="AG171" s="8">
        <v>0</v>
      </c>
      <c r="AH171" s="8">
        <v>0</v>
      </c>
      <c r="AI171" s="8">
        <v>1</v>
      </c>
      <c r="AJ171" s="8">
        <v>0</v>
      </c>
      <c r="AK171" s="8">
        <v>2</v>
      </c>
      <c r="AL171" s="8">
        <v>0</v>
      </c>
      <c r="AM171" s="8">
        <v>0</v>
      </c>
      <c r="AN171" s="8">
        <v>0</v>
      </c>
      <c r="AO171" s="8">
        <v>0</v>
      </c>
      <c r="AP171" s="8">
        <v>1</v>
      </c>
      <c r="AQ171" s="8">
        <v>2</v>
      </c>
      <c r="AR171" s="8">
        <v>2</v>
      </c>
      <c r="AS171" s="8">
        <v>0</v>
      </c>
      <c r="AT171" s="8">
        <v>0</v>
      </c>
      <c r="AU171" s="8">
        <v>1</v>
      </c>
      <c r="AV171" s="8">
        <v>0</v>
      </c>
      <c r="AW171" s="8">
        <v>0</v>
      </c>
      <c r="AX171" s="8">
        <v>0</v>
      </c>
      <c r="AY171" s="8">
        <v>0</v>
      </c>
      <c r="AZ171" s="8">
        <v>1</v>
      </c>
      <c r="BA171" s="8">
        <v>3</v>
      </c>
      <c r="BB171" s="8">
        <v>0</v>
      </c>
    </row>
    <row r="172" spans="1:54" x14ac:dyDescent="0.25">
      <c r="A172" s="13" t="s">
        <v>332</v>
      </c>
      <c r="B172" s="8">
        <v>0</v>
      </c>
      <c r="C172" s="8">
        <v>0</v>
      </c>
      <c r="D172" s="8">
        <v>3</v>
      </c>
      <c r="E172" s="8">
        <v>0</v>
      </c>
      <c r="F172" s="8">
        <v>3</v>
      </c>
      <c r="G172" s="8">
        <v>1</v>
      </c>
      <c r="H172" s="8">
        <v>0</v>
      </c>
      <c r="I172" s="8">
        <v>3</v>
      </c>
      <c r="J172" s="8">
        <v>0</v>
      </c>
      <c r="K172" s="8">
        <v>2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1</v>
      </c>
      <c r="Y172" s="8">
        <v>4</v>
      </c>
      <c r="Z172" s="8">
        <v>2</v>
      </c>
      <c r="AA172" s="8">
        <v>1</v>
      </c>
      <c r="AB172" s="8">
        <v>0</v>
      </c>
      <c r="AC172" s="8">
        <v>0</v>
      </c>
      <c r="AD172" s="8">
        <v>2</v>
      </c>
      <c r="AE172" s="8">
        <v>3</v>
      </c>
      <c r="AF172" s="8">
        <v>0</v>
      </c>
      <c r="AG172" s="8">
        <v>3</v>
      </c>
      <c r="AH172" s="8">
        <v>0</v>
      </c>
      <c r="AI172" s="8">
        <v>0</v>
      </c>
      <c r="AJ172" s="8">
        <v>0</v>
      </c>
      <c r="AK172" s="8">
        <v>2</v>
      </c>
      <c r="AL172" s="8">
        <v>0</v>
      </c>
      <c r="AM172" s="8">
        <v>1</v>
      </c>
      <c r="AN172" s="8">
        <v>0</v>
      </c>
      <c r="AO172" s="8">
        <v>0</v>
      </c>
      <c r="AP172" s="8">
        <v>0</v>
      </c>
      <c r="AQ172" s="8">
        <v>2</v>
      </c>
      <c r="AR172" s="8">
        <v>0</v>
      </c>
      <c r="AS172" s="8">
        <v>0</v>
      </c>
      <c r="AT172" s="8">
        <v>0</v>
      </c>
      <c r="AU172" s="8">
        <v>0</v>
      </c>
      <c r="AV172" s="8">
        <v>2</v>
      </c>
      <c r="AW172" s="8">
        <v>0</v>
      </c>
      <c r="AX172" s="8">
        <v>0</v>
      </c>
      <c r="AY172" s="8">
        <v>2</v>
      </c>
      <c r="AZ172" s="8">
        <v>3</v>
      </c>
      <c r="BA172" s="8">
        <v>0</v>
      </c>
      <c r="BB172" s="8">
        <v>0</v>
      </c>
    </row>
    <row r="173" spans="1:54" x14ac:dyDescent="0.25">
      <c r="A173" s="13" t="s">
        <v>333</v>
      </c>
      <c r="B173" s="8">
        <v>1</v>
      </c>
      <c r="C173" s="8">
        <v>0</v>
      </c>
      <c r="D173" s="8">
        <v>0</v>
      </c>
      <c r="E173" s="8">
        <v>1</v>
      </c>
      <c r="F173" s="8">
        <v>4</v>
      </c>
      <c r="G173" s="8">
        <v>1</v>
      </c>
      <c r="H173" s="8">
        <v>0</v>
      </c>
      <c r="I173" s="8">
        <v>1</v>
      </c>
      <c r="J173" s="8">
        <v>0</v>
      </c>
      <c r="K173" s="8">
        <v>1</v>
      </c>
      <c r="L173" s="8">
        <v>1</v>
      </c>
      <c r="M173" s="8">
        <v>0</v>
      </c>
      <c r="N173" s="8">
        <v>1</v>
      </c>
      <c r="O173" s="8">
        <v>3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2</v>
      </c>
      <c r="V173" s="8">
        <v>2</v>
      </c>
      <c r="W173" s="8">
        <v>0</v>
      </c>
      <c r="X173" s="8">
        <v>1</v>
      </c>
      <c r="Y173" s="8">
        <v>0</v>
      </c>
      <c r="Z173" s="8">
        <v>2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1</v>
      </c>
      <c r="AH173" s="8">
        <v>0</v>
      </c>
      <c r="AI173" s="8">
        <v>0</v>
      </c>
      <c r="AJ173" s="8">
        <v>1</v>
      </c>
      <c r="AK173" s="8">
        <v>0</v>
      </c>
      <c r="AL173" s="8">
        <v>0</v>
      </c>
      <c r="AM173" s="8">
        <v>4</v>
      </c>
      <c r="AN173" s="8">
        <v>0</v>
      </c>
      <c r="AO173" s="8">
        <v>3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3</v>
      </c>
      <c r="AV173" s="8">
        <v>0</v>
      </c>
      <c r="AW173" s="8">
        <v>1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</row>
    <row r="174" spans="1:54" x14ac:dyDescent="0.25">
      <c r="A174" s="13" t="s">
        <v>334</v>
      </c>
      <c r="B174" s="8">
        <v>2</v>
      </c>
      <c r="C174" s="8">
        <v>0</v>
      </c>
      <c r="D174" s="8">
        <v>0</v>
      </c>
      <c r="E174" s="8">
        <v>1</v>
      </c>
      <c r="F174" s="8">
        <v>3</v>
      </c>
      <c r="G174" s="8">
        <v>0</v>
      </c>
      <c r="H174" s="8">
        <v>3</v>
      </c>
      <c r="I174" s="8">
        <v>2</v>
      </c>
      <c r="J174" s="8">
        <v>0</v>
      </c>
      <c r="K174" s="8">
        <v>1</v>
      </c>
      <c r="L174" s="8">
        <v>0</v>
      </c>
      <c r="M174" s="8">
        <v>0</v>
      </c>
      <c r="N174" s="8">
        <v>1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1</v>
      </c>
      <c r="W174" s="8">
        <v>0</v>
      </c>
      <c r="X174" s="8">
        <v>2</v>
      </c>
      <c r="Y174" s="8">
        <v>0</v>
      </c>
      <c r="Z174" s="8">
        <v>1</v>
      </c>
      <c r="AA174" s="8">
        <v>3</v>
      </c>
      <c r="AB174" s="8">
        <v>1</v>
      </c>
      <c r="AC174" s="8">
        <v>0</v>
      </c>
      <c r="AD174" s="8">
        <v>0</v>
      </c>
      <c r="AE174" s="8">
        <v>3</v>
      </c>
      <c r="AF174" s="8">
        <v>1</v>
      </c>
      <c r="AG174" s="8">
        <v>0</v>
      </c>
      <c r="AH174" s="8">
        <v>0</v>
      </c>
      <c r="AI174" s="8">
        <v>0</v>
      </c>
      <c r="AJ174" s="8">
        <v>1</v>
      </c>
      <c r="AK174" s="8">
        <v>0</v>
      </c>
      <c r="AL174" s="8">
        <v>2</v>
      </c>
      <c r="AM174" s="8">
        <v>1</v>
      </c>
      <c r="AN174" s="8">
        <v>0</v>
      </c>
      <c r="AO174" s="8">
        <v>2</v>
      </c>
      <c r="AP174" s="8">
        <v>0</v>
      </c>
      <c r="AQ174" s="8">
        <v>3</v>
      </c>
      <c r="AS174" s="8">
        <v>0</v>
      </c>
      <c r="AT174" s="8">
        <v>2</v>
      </c>
      <c r="AU174" s="8">
        <v>0</v>
      </c>
      <c r="AV174" s="8">
        <v>1</v>
      </c>
      <c r="AW174" s="8">
        <v>4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</row>
    <row r="175" spans="1:54" x14ac:dyDescent="0.25">
      <c r="A175" s="13" t="s">
        <v>335</v>
      </c>
      <c r="B175" s="8">
        <v>40</v>
      </c>
      <c r="C175" s="8">
        <v>45</v>
      </c>
      <c r="D175" s="8">
        <v>35</v>
      </c>
      <c r="E175" s="8">
        <v>25</v>
      </c>
      <c r="F175" s="8">
        <v>20</v>
      </c>
      <c r="G175" s="8">
        <v>10</v>
      </c>
      <c r="H175" s="8">
        <v>40</v>
      </c>
      <c r="I175" s="8">
        <v>40</v>
      </c>
      <c r="J175" s="8">
        <v>55</v>
      </c>
      <c r="K175" s="8">
        <v>30</v>
      </c>
      <c r="L175" s="8">
        <v>35</v>
      </c>
      <c r="M175" s="8">
        <v>30</v>
      </c>
      <c r="N175" s="8">
        <v>40</v>
      </c>
      <c r="O175" s="8">
        <v>25</v>
      </c>
      <c r="P175" s="8">
        <v>20</v>
      </c>
      <c r="Q175" s="8">
        <v>45</v>
      </c>
      <c r="R175" s="8">
        <v>15</v>
      </c>
      <c r="S175" s="8">
        <v>40</v>
      </c>
      <c r="T175" s="8">
        <v>45</v>
      </c>
      <c r="U175" s="8">
        <v>15</v>
      </c>
      <c r="V175" s="8">
        <v>50</v>
      </c>
      <c r="W175" s="8">
        <v>45</v>
      </c>
      <c r="X175" s="8">
        <v>35</v>
      </c>
      <c r="Y175" s="8">
        <v>30</v>
      </c>
      <c r="Z175" s="8">
        <v>35</v>
      </c>
      <c r="AA175" s="8">
        <v>35</v>
      </c>
      <c r="AB175" s="8">
        <v>35</v>
      </c>
      <c r="AC175" s="8">
        <v>30</v>
      </c>
      <c r="AD175" s="8">
        <v>25</v>
      </c>
      <c r="AE175" s="8">
        <v>45</v>
      </c>
      <c r="AF175" s="8">
        <v>50</v>
      </c>
      <c r="AG175" s="8">
        <v>35</v>
      </c>
      <c r="AH175" s="8">
        <v>45</v>
      </c>
      <c r="AI175" s="8">
        <v>35</v>
      </c>
      <c r="AJ175" s="8">
        <v>35</v>
      </c>
      <c r="AK175" s="8">
        <v>35</v>
      </c>
      <c r="AL175" s="8">
        <v>55</v>
      </c>
      <c r="AM175" s="8">
        <v>30</v>
      </c>
      <c r="AN175" s="8">
        <v>40</v>
      </c>
      <c r="AO175" s="8">
        <v>20</v>
      </c>
      <c r="AP175" s="8">
        <v>40</v>
      </c>
      <c r="AQ175" s="8">
        <v>30</v>
      </c>
      <c r="AR175" s="8">
        <v>80</v>
      </c>
      <c r="AS175" s="8">
        <v>55</v>
      </c>
      <c r="AT175" s="8">
        <v>25</v>
      </c>
      <c r="AU175" s="8">
        <v>35</v>
      </c>
      <c r="AV175" s="8">
        <v>15</v>
      </c>
      <c r="AW175" s="8">
        <v>50</v>
      </c>
      <c r="AX175" s="8">
        <v>35</v>
      </c>
      <c r="AY175" s="8">
        <v>10</v>
      </c>
      <c r="AZ175" s="8">
        <v>50</v>
      </c>
      <c r="BA175" s="8">
        <v>40</v>
      </c>
      <c r="BB175" s="8">
        <v>30</v>
      </c>
    </row>
    <row r="176" spans="1:54" x14ac:dyDescent="0.25">
      <c r="A176" s="13" t="s">
        <v>336</v>
      </c>
      <c r="B176" s="8">
        <v>45</v>
      </c>
      <c r="C176" s="8">
        <v>50</v>
      </c>
      <c r="D176" s="8">
        <v>10</v>
      </c>
      <c r="E176" s="8">
        <v>30</v>
      </c>
      <c r="F176" s="8">
        <v>30</v>
      </c>
      <c r="G176" s="8">
        <v>35</v>
      </c>
      <c r="H176" s="8">
        <v>15</v>
      </c>
      <c r="I176" s="8">
        <v>45</v>
      </c>
      <c r="J176" s="8">
        <v>50</v>
      </c>
      <c r="K176" s="8">
        <v>30</v>
      </c>
      <c r="L176" s="8">
        <v>45</v>
      </c>
      <c r="M176" s="8">
        <v>35</v>
      </c>
      <c r="N176" s="8">
        <v>40</v>
      </c>
      <c r="O176" s="8">
        <v>45</v>
      </c>
      <c r="P176" s="8">
        <v>35</v>
      </c>
      <c r="Q176" s="8">
        <v>40</v>
      </c>
      <c r="R176" s="8">
        <v>25</v>
      </c>
      <c r="S176" s="8">
        <v>60</v>
      </c>
      <c r="T176" s="8">
        <v>30</v>
      </c>
      <c r="U176" s="8">
        <v>25</v>
      </c>
      <c r="V176" s="8">
        <v>45</v>
      </c>
      <c r="W176" s="8">
        <v>45</v>
      </c>
      <c r="X176" s="8">
        <v>45</v>
      </c>
      <c r="Y176" s="8">
        <v>30</v>
      </c>
      <c r="Z176" s="8">
        <v>35</v>
      </c>
      <c r="AA176" s="8">
        <v>45</v>
      </c>
      <c r="AB176" s="8">
        <v>40</v>
      </c>
      <c r="AC176" s="8">
        <v>40</v>
      </c>
      <c r="AD176" s="8">
        <v>45</v>
      </c>
      <c r="AE176" s="8">
        <v>15</v>
      </c>
      <c r="AF176" s="8">
        <v>25</v>
      </c>
      <c r="AG176" s="8">
        <v>35</v>
      </c>
      <c r="AH176" s="8">
        <v>30</v>
      </c>
      <c r="AI176" s="8">
        <v>50</v>
      </c>
      <c r="AJ176" s="8">
        <v>45</v>
      </c>
      <c r="AK176" s="8">
        <v>35</v>
      </c>
      <c r="AL176" s="8">
        <v>50</v>
      </c>
      <c r="AM176" s="8">
        <v>25</v>
      </c>
      <c r="AN176" s="8">
        <v>40</v>
      </c>
      <c r="AO176" s="8">
        <v>35</v>
      </c>
      <c r="AP176" s="8">
        <v>35</v>
      </c>
      <c r="AQ176" s="8">
        <v>30</v>
      </c>
      <c r="AR176" s="8">
        <v>75</v>
      </c>
      <c r="AS176" s="8">
        <v>90</v>
      </c>
      <c r="AT176" s="8">
        <v>35</v>
      </c>
      <c r="AU176" s="8">
        <v>25</v>
      </c>
      <c r="AV176" s="8">
        <v>50</v>
      </c>
      <c r="AW176" s="8">
        <v>40</v>
      </c>
      <c r="AX176" s="8">
        <v>30</v>
      </c>
      <c r="AY176" s="8">
        <v>20</v>
      </c>
      <c r="AZ176" s="8">
        <v>50</v>
      </c>
      <c r="BA176" s="8">
        <v>25</v>
      </c>
      <c r="BB176" s="8">
        <v>30</v>
      </c>
    </row>
    <row r="177" spans="1:54" x14ac:dyDescent="0.25">
      <c r="A177" s="13" t="s">
        <v>337</v>
      </c>
      <c r="B177" s="8">
        <v>45</v>
      </c>
      <c r="C177" s="8">
        <v>50</v>
      </c>
      <c r="D177" s="8">
        <v>65</v>
      </c>
      <c r="E177" s="8">
        <v>35</v>
      </c>
      <c r="F177" s="8">
        <v>35</v>
      </c>
      <c r="G177" s="8">
        <v>30</v>
      </c>
      <c r="H177" s="8">
        <v>30</v>
      </c>
      <c r="I177" s="8">
        <v>40</v>
      </c>
      <c r="J177" s="8">
        <v>30</v>
      </c>
      <c r="K177" s="8">
        <v>40</v>
      </c>
      <c r="L177" s="8">
        <v>50</v>
      </c>
      <c r="M177" s="8">
        <v>45</v>
      </c>
      <c r="N177" s="8">
        <v>30</v>
      </c>
      <c r="O177" s="8">
        <v>5</v>
      </c>
      <c r="P177" s="8">
        <v>15</v>
      </c>
      <c r="Q177" s="8">
        <v>15</v>
      </c>
      <c r="R177" s="8">
        <v>25</v>
      </c>
      <c r="S177" s="8">
        <v>40</v>
      </c>
      <c r="T177" s="8">
        <v>45</v>
      </c>
      <c r="U177" s="8">
        <v>20</v>
      </c>
      <c r="V177" s="8">
        <v>35</v>
      </c>
      <c r="W177" s="8">
        <v>40</v>
      </c>
      <c r="X177" s="8">
        <v>40</v>
      </c>
      <c r="Y177" s="8">
        <v>30</v>
      </c>
      <c r="Z177" s="8">
        <v>35</v>
      </c>
      <c r="AA177" s="8">
        <v>40</v>
      </c>
      <c r="AB177" s="8">
        <v>65</v>
      </c>
      <c r="AC177" s="8">
        <v>40</v>
      </c>
      <c r="AD177" s="8">
        <v>35</v>
      </c>
      <c r="AE177" s="8">
        <v>45</v>
      </c>
      <c r="AF177" s="8">
        <v>15</v>
      </c>
      <c r="AG177" s="8">
        <v>55</v>
      </c>
      <c r="AH177" s="8">
        <v>35</v>
      </c>
      <c r="AI177" s="8">
        <v>50</v>
      </c>
      <c r="AJ177" s="8">
        <v>15</v>
      </c>
      <c r="AK177" s="8">
        <v>40</v>
      </c>
      <c r="AL177" s="8">
        <v>35</v>
      </c>
      <c r="AM177" s="8">
        <v>40</v>
      </c>
      <c r="AN177" s="8">
        <v>65</v>
      </c>
      <c r="AO177" s="8">
        <v>35</v>
      </c>
      <c r="AP177" s="8">
        <v>45</v>
      </c>
      <c r="AQ177" s="8">
        <v>55</v>
      </c>
      <c r="AR177" s="8">
        <v>80</v>
      </c>
      <c r="AS177" s="8">
        <v>45</v>
      </c>
      <c r="AT177" s="8">
        <v>35</v>
      </c>
      <c r="AU177" s="8">
        <v>35</v>
      </c>
      <c r="AV177" s="8">
        <v>40</v>
      </c>
      <c r="AW177" s="8">
        <v>20</v>
      </c>
      <c r="AX177" s="8">
        <v>45</v>
      </c>
      <c r="AY177" s="8">
        <v>35</v>
      </c>
      <c r="AZ177" s="8">
        <v>50</v>
      </c>
      <c r="BA177" s="8">
        <v>20</v>
      </c>
      <c r="BB177" s="8">
        <v>65</v>
      </c>
    </row>
    <row r="178" spans="1:54" x14ac:dyDescent="0.25">
      <c r="A178" s="13" t="s">
        <v>338</v>
      </c>
      <c r="B178" s="8">
        <v>35</v>
      </c>
      <c r="C178" s="8">
        <v>55</v>
      </c>
      <c r="D178" s="8">
        <v>30</v>
      </c>
      <c r="E178" s="8">
        <v>30</v>
      </c>
      <c r="F178" s="8">
        <v>45</v>
      </c>
      <c r="G178" s="8">
        <v>25</v>
      </c>
      <c r="H178" s="8">
        <v>30</v>
      </c>
      <c r="I178" s="8">
        <v>35</v>
      </c>
      <c r="J178" s="8">
        <v>40</v>
      </c>
      <c r="K178" s="8">
        <v>40</v>
      </c>
      <c r="L178" s="8">
        <v>15</v>
      </c>
      <c r="M178" s="8">
        <v>35</v>
      </c>
      <c r="N178" s="8">
        <v>45</v>
      </c>
      <c r="O178" s="8">
        <v>25</v>
      </c>
      <c r="P178" s="8">
        <v>45</v>
      </c>
      <c r="Q178" s="8">
        <v>50</v>
      </c>
      <c r="R178" s="8">
        <v>40</v>
      </c>
      <c r="S178" s="8">
        <v>15</v>
      </c>
      <c r="T178" s="8">
        <v>45</v>
      </c>
      <c r="U178" s="8">
        <v>10</v>
      </c>
      <c r="V178" s="8">
        <v>55</v>
      </c>
      <c r="W178" s="8">
        <v>35</v>
      </c>
      <c r="X178" s="8">
        <v>40</v>
      </c>
      <c r="Y178" s="8">
        <v>35</v>
      </c>
      <c r="Z178" s="8">
        <v>20</v>
      </c>
      <c r="AA178" s="8">
        <v>40</v>
      </c>
      <c r="AB178" s="8">
        <v>25</v>
      </c>
      <c r="AC178" s="8">
        <v>30</v>
      </c>
      <c r="AD178" s="8">
        <v>45</v>
      </c>
      <c r="AE178" s="8">
        <v>50</v>
      </c>
      <c r="AF178" s="8">
        <v>40</v>
      </c>
      <c r="AG178" s="8">
        <v>35</v>
      </c>
      <c r="AH178" s="8">
        <v>30</v>
      </c>
      <c r="AI178" s="8">
        <v>35</v>
      </c>
      <c r="AJ178" s="8">
        <v>15</v>
      </c>
      <c r="AK178" s="8">
        <v>30</v>
      </c>
      <c r="AL178" s="8">
        <v>20</v>
      </c>
      <c r="AM178" s="8">
        <v>35</v>
      </c>
      <c r="AN178" s="8">
        <v>50</v>
      </c>
      <c r="AO178" s="8">
        <v>40</v>
      </c>
      <c r="AP178" s="8">
        <v>35</v>
      </c>
      <c r="AQ178" s="8">
        <v>45</v>
      </c>
      <c r="AR178" s="8">
        <v>75</v>
      </c>
      <c r="AS178" s="8">
        <v>40</v>
      </c>
      <c r="AT178" s="8">
        <v>35</v>
      </c>
      <c r="AU178" s="8">
        <v>30</v>
      </c>
      <c r="AV178" s="8">
        <v>25</v>
      </c>
      <c r="AW178" s="8">
        <v>55</v>
      </c>
      <c r="AX178" s="8">
        <v>35</v>
      </c>
      <c r="AY178" s="8">
        <v>45</v>
      </c>
      <c r="AZ178" s="8">
        <v>15</v>
      </c>
      <c r="BA178" s="8">
        <v>15</v>
      </c>
      <c r="BB178" s="8">
        <v>25</v>
      </c>
    </row>
    <row r="179" spans="1:54" x14ac:dyDescent="0.25">
      <c r="A179" s="13" t="s">
        <v>339</v>
      </c>
      <c r="B179" s="8">
        <v>40</v>
      </c>
      <c r="C179" s="8">
        <v>40</v>
      </c>
      <c r="D179" s="8">
        <v>15</v>
      </c>
      <c r="E179" s="8">
        <v>40</v>
      </c>
      <c r="F179" s="8">
        <v>45</v>
      </c>
      <c r="G179" s="8">
        <v>30</v>
      </c>
      <c r="H179" s="8">
        <v>25</v>
      </c>
      <c r="I179" s="8">
        <v>45</v>
      </c>
      <c r="J179" s="8">
        <v>5</v>
      </c>
      <c r="K179" s="8">
        <v>25</v>
      </c>
      <c r="L179" s="8">
        <v>70</v>
      </c>
      <c r="M179" s="8">
        <v>40</v>
      </c>
      <c r="N179" s="8">
        <v>25</v>
      </c>
      <c r="O179" s="8">
        <v>10</v>
      </c>
      <c r="P179" s="8">
        <v>20</v>
      </c>
      <c r="Q179" s="8">
        <v>35</v>
      </c>
      <c r="R179" s="8">
        <v>35</v>
      </c>
      <c r="S179" s="8">
        <v>25</v>
      </c>
      <c r="T179" s="8">
        <v>50</v>
      </c>
      <c r="U179" s="8">
        <v>25</v>
      </c>
      <c r="V179" s="8">
        <v>25</v>
      </c>
      <c r="W179" s="8">
        <v>45</v>
      </c>
      <c r="X179" s="8">
        <v>25</v>
      </c>
      <c r="Y179" s="8">
        <v>35</v>
      </c>
      <c r="Z179" s="8">
        <v>15</v>
      </c>
      <c r="AA179" s="8">
        <v>50</v>
      </c>
      <c r="AB179" s="8">
        <v>40</v>
      </c>
      <c r="AC179" s="8">
        <v>40</v>
      </c>
      <c r="AD179" s="8">
        <v>35</v>
      </c>
      <c r="AE179" s="8">
        <v>30</v>
      </c>
      <c r="AF179" s="8">
        <v>60</v>
      </c>
      <c r="AG179" s="8">
        <v>45</v>
      </c>
      <c r="AH179" s="8">
        <v>45</v>
      </c>
      <c r="AI179" s="8">
        <v>45</v>
      </c>
      <c r="AJ179" s="8">
        <v>25</v>
      </c>
      <c r="AK179" s="8">
        <v>45</v>
      </c>
      <c r="AL179" s="8">
        <v>50</v>
      </c>
      <c r="AM179" s="8">
        <v>45</v>
      </c>
      <c r="AN179" s="8">
        <v>45</v>
      </c>
      <c r="AO179" s="8">
        <v>55</v>
      </c>
      <c r="AP179" s="8">
        <v>25</v>
      </c>
      <c r="AQ179" s="8">
        <v>30</v>
      </c>
      <c r="AR179" s="8">
        <v>40</v>
      </c>
      <c r="AS179" s="8">
        <v>55</v>
      </c>
      <c r="AT179" s="8">
        <v>45</v>
      </c>
      <c r="AU179" s="8">
        <v>45</v>
      </c>
      <c r="AV179" s="8">
        <v>25</v>
      </c>
      <c r="AW179" s="8">
        <v>40</v>
      </c>
      <c r="AX179" s="8">
        <v>40</v>
      </c>
      <c r="AY179" s="8">
        <v>30</v>
      </c>
      <c r="AZ179" s="8">
        <v>40</v>
      </c>
      <c r="BA179" s="8">
        <v>25</v>
      </c>
      <c r="BB179" s="8">
        <v>30</v>
      </c>
    </row>
    <row r="180" spans="1:54" x14ac:dyDescent="0.25">
      <c r="A180" s="13" t="s">
        <v>340</v>
      </c>
      <c r="B180" s="8">
        <v>45</v>
      </c>
      <c r="C180" s="8">
        <v>50</v>
      </c>
      <c r="D180" s="8">
        <v>40</v>
      </c>
      <c r="E180" s="8">
        <v>30</v>
      </c>
      <c r="F180" s="8">
        <v>50</v>
      </c>
      <c r="G180" s="8">
        <v>15</v>
      </c>
      <c r="H180" s="8">
        <v>40</v>
      </c>
      <c r="I180" s="8">
        <v>50</v>
      </c>
      <c r="J180" s="8">
        <v>45</v>
      </c>
      <c r="K180" s="8">
        <v>30</v>
      </c>
      <c r="L180" s="8">
        <v>40</v>
      </c>
      <c r="M180" s="8">
        <v>40</v>
      </c>
      <c r="N180" s="8">
        <v>35</v>
      </c>
      <c r="O180" s="8">
        <v>35</v>
      </c>
      <c r="P180" s="8">
        <v>45</v>
      </c>
      <c r="Q180" s="8">
        <v>10</v>
      </c>
      <c r="R180" s="8">
        <v>25</v>
      </c>
      <c r="S180" s="8">
        <v>35</v>
      </c>
      <c r="T180" s="8">
        <v>45</v>
      </c>
      <c r="U180" s="8">
        <v>70</v>
      </c>
      <c r="V180" s="8">
        <v>15</v>
      </c>
      <c r="W180" s="8">
        <v>35</v>
      </c>
      <c r="X180" s="8">
        <v>30</v>
      </c>
      <c r="Y180" s="8">
        <v>30</v>
      </c>
      <c r="Z180" s="8">
        <v>35</v>
      </c>
      <c r="AA180" s="8">
        <v>35</v>
      </c>
      <c r="AB180" s="8">
        <v>35</v>
      </c>
      <c r="AC180" s="8">
        <v>45</v>
      </c>
      <c r="AD180" s="8">
        <v>20</v>
      </c>
      <c r="AE180" s="8">
        <v>10</v>
      </c>
      <c r="AF180" s="8">
        <v>35</v>
      </c>
      <c r="AG180" s="8">
        <v>35</v>
      </c>
      <c r="AH180" s="8">
        <v>40</v>
      </c>
      <c r="AI180" s="8">
        <v>50</v>
      </c>
      <c r="AJ180" s="8">
        <v>55</v>
      </c>
      <c r="AK180" s="8">
        <v>50</v>
      </c>
      <c r="AL180" s="8">
        <v>35</v>
      </c>
      <c r="AM180" s="8">
        <v>30</v>
      </c>
      <c r="AN180" s="8">
        <v>40</v>
      </c>
      <c r="AO180" s="8">
        <v>45</v>
      </c>
      <c r="AP180" s="8">
        <v>35</v>
      </c>
      <c r="AQ180" s="8">
        <v>45</v>
      </c>
      <c r="AR180" s="8">
        <v>25</v>
      </c>
      <c r="AS180" s="8">
        <v>45</v>
      </c>
      <c r="AT180" s="8">
        <v>40</v>
      </c>
      <c r="AU180" s="8">
        <v>60</v>
      </c>
      <c r="AV180" s="8">
        <v>50</v>
      </c>
      <c r="AW180" s="8">
        <v>35</v>
      </c>
      <c r="AX180" s="8">
        <v>45</v>
      </c>
      <c r="AY180" s="8">
        <v>45</v>
      </c>
      <c r="AZ180" s="8">
        <v>25</v>
      </c>
      <c r="BA180" s="8">
        <v>45</v>
      </c>
      <c r="BB180" s="8">
        <v>40</v>
      </c>
    </row>
    <row r="181" spans="1:54" x14ac:dyDescent="0.25">
      <c r="A181" s="13" t="s">
        <v>341</v>
      </c>
      <c r="B181" s="8">
        <v>50</v>
      </c>
      <c r="C181" s="8">
        <v>40</v>
      </c>
      <c r="D181" s="8">
        <v>20</v>
      </c>
      <c r="E181" s="8">
        <v>35</v>
      </c>
      <c r="F181" s="8">
        <v>15</v>
      </c>
      <c r="G181" s="8">
        <v>25</v>
      </c>
      <c r="H181" s="8">
        <v>15</v>
      </c>
      <c r="I181" s="8">
        <v>25</v>
      </c>
      <c r="J181" s="8">
        <v>35</v>
      </c>
      <c r="K181" s="8">
        <v>25</v>
      </c>
      <c r="L181" s="8">
        <v>20</v>
      </c>
      <c r="M181" s="8">
        <v>35</v>
      </c>
      <c r="N181" s="8">
        <v>5</v>
      </c>
      <c r="O181" s="8">
        <v>40</v>
      </c>
      <c r="P181" s="8">
        <v>35</v>
      </c>
      <c r="Q181" s="8">
        <v>25</v>
      </c>
      <c r="R181" s="8">
        <v>25</v>
      </c>
      <c r="S181" s="8">
        <v>30</v>
      </c>
      <c r="T181" s="8">
        <v>35</v>
      </c>
      <c r="U181" s="8">
        <v>25</v>
      </c>
      <c r="V181" s="8">
        <v>20</v>
      </c>
      <c r="W181" s="8">
        <v>25</v>
      </c>
      <c r="X181" s="8">
        <v>20</v>
      </c>
      <c r="Y181" s="8">
        <v>30</v>
      </c>
      <c r="Z181" s="8">
        <v>25</v>
      </c>
      <c r="AA181" s="8">
        <v>45</v>
      </c>
      <c r="AB181" s="8">
        <v>50</v>
      </c>
      <c r="AC181" s="8">
        <v>50</v>
      </c>
      <c r="AD181" s="8">
        <v>30</v>
      </c>
      <c r="AE181" s="8">
        <v>25</v>
      </c>
      <c r="AF181" s="8">
        <v>35</v>
      </c>
      <c r="AG181" s="8">
        <v>50</v>
      </c>
      <c r="AH181" s="8">
        <v>35</v>
      </c>
      <c r="AI181" s="8">
        <v>30</v>
      </c>
      <c r="AJ181" s="8">
        <v>50</v>
      </c>
      <c r="AK181" s="8">
        <v>35</v>
      </c>
      <c r="AL181" s="8">
        <v>40</v>
      </c>
      <c r="AM181" s="8">
        <v>20</v>
      </c>
      <c r="AN181" s="8">
        <v>35</v>
      </c>
      <c r="AO181" s="8">
        <v>35</v>
      </c>
      <c r="AP181" s="8">
        <v>30</v>
      </c>
      <c r="AQ181" s="8">
        <v>35</v>
      </c>
      <c r="AR181" s="8">
        <v>45</v>
      </c>
      <c r="AS181" s="8">
        <v>35</v>
      </c>
      <c r="AT181" s="8">
        <v>40</v>
      </c>
      <c r="AU181" s="8">
        <v>55</v>
      </c>
      <c r="AV181" s="8">
        <v>15</v>
      </c>
      <c r="AW181" s="8">
        <v>60</v>
      </c>
      <c r="AX181" s="8">
        <v>40</v>
      </c>
      <c r="AY181" s="8">
        <v>30</v>
      </c>
      <c r="AZ181" s="8">
        <v>20</v>
      </c>
      <c r="BA181" s="8">
        <v>35</v>
      </c>
      <c r="BB181" s="8">
        <v>30</v>
      </c>
    </row>
    <row r="182" spans="1:54" x14ac:dyDescent="0.25">
      <c r="A182" s="13" t="s">
        <v>342</v>
      </c>
      <c r="B182" s="8">
        <v>45</v>
      </c>
      <c r="C182" s="8">
        <v>45</v>
      </c>
      <c r="D182" s="8">
        <v>45</v>
      </c>
      <c r="E182" s="8">
        <v>30</v>
      </c>
      <c r="F182" s="8">
        <v>40</v>
      </c>
      <c r="G182" s="8">
        <v>20</v>
      </c>
      <c r="H182" s="8">
        <v>25</v>
      </c>
      <c r="I182" s="8">
        <v>40</v>
      </c>
      <c r="J182" s="8">
        <v>35</v>
      </c>
      <c r="K182" s="8">
        <v>30</v>
      </c>
      <c r="L182" s="8">
        <v>50</v>
      </c>
      <c r="M182" s="8">
        <v>40</v>
      </c>
      <c r="N182" s="8">
        <v>5</v>
      </c>
      <c r="O182" s="8">
        <v>35</v>
      </c>
      <c r="P182" s="8">
        <v>40</v>
      </c>
      <c r="Q182" s="8">
        <v>15</v>
      </c>
      <c r="R182" s="8">
        <v>25</v>
      </c>
      <c r="S182" s="8">
        <v>35</v>
      </c>
      <c r="T182" s="8">
        <v>45</v>
      </c>
      <c r="U182" s="8">
        <v>45</v>
      </c>
      <c r="V182" s="8">
        <v>40</v>
      </c>
      <c r="W182" s="8">
        <v>35</v>
      </c>
      <c r="X182" s="8">
        <v>35</v>
      </c>
      <c r="Y182" s="8">
        <v>45</v>
      </c>
      <c r="Z182" s="8">
        <v>15</v>
      </c>
      <c r="AA182" s="8">
        <v>60</v>
      </c>
      <c r="AB182" s="8">
        <v>55</v>
      </c>
      <c r="AC182" s="8">
        <v>40</v>
      </c>
      <c r="AD182" s="8">
        <v>15</v>
      </c>
      <c r="AE182" s="8">
        <v>45</v>
      </c>
      <c r="AF182" s="8">
        <v>40</v>
      </c>
      <c r="AG182" s="8">
        <v>25</v>
      </c>
      <c r="AH182" s="8">
        <v>55</v>
      </c>
      <c r="AI182" s="8">
        <v>20</v>
      </c>
      <c r="AJ182" s="8">
        <v>50</v>
      </c>
      <c r="AK182" s="8">
        <v>40</v>
      </c>
      <c r="AL182" s="8">
        <v>30</v>
      </c>
      <c r="AM182" s="8">
        <v>35</v>
      </c>
      <c r="AN182" s="8">
        <v>35</v>
      </c>
      <c r="AO182" s="8">
        <v>45</v>
      </c>
      <c r="AP182" s="8">
        <v>30</v>
      </c>
      <c r="AQ182" s="8">
        <v>45</v>
      </c>
      <c r="AR182" s="8">
        <v>40</v>
      </c>
      <c r="AS182" s="8">
        <v>55</v>
      </c>
      <c r="AT182" s="8">
        <v>55</v>
      </c>
      <c r="AU182" s="8">
        <v>55</v>
      </c>
      <c r="AV182" s="8">
        <v>45</v>
      </c>
      <c r="AW182" s="8">
        <v>45</v>
      </c>
      <c r="AX182" s="8">
        <v>35</v>
      </c>
      <c r="AY182" s="8">
        <v>35</v>
      </c>
      <c r="AZ182" s="8">
        <v>20</v>
      </c>
      <c r="BA182" s="8">
        <v>15</v>
      </c>
      <c r="BB182" s="8">
        <v>35</v>
      </c>
    </row>
    <row r="183" spans="1:54" x14ac:dyDescent="0.25">
      <c r="A183" s="13" t="s">
        <v>343</v>
      </c>
      <c r="B183" s="8">
        <v>45</v>
      </c>
      <c r="C183" s="8">
        <v>50</v>
      </c>
      <c r="D183" s="8">
        <v>10</v>
      </c>
      <c r="E183" s="8">
        <v>65</v>
      </c>
      <c r="F183" s="8">
        <v>35</v>
      </c>
      <c r="G183" s="8">
        <v>20</v>
      </c>
      <c r="H183" s="8">
        <v>25</v>
      </c>
      <c r="I183" s="8">
        <v>55</v>
      </c>
      <c r="J183" s="8">
        <v>25</v>
      </c>
      <c r="K183" s="8">
        <v>30</v>
      </c>
      <c r="L183" s="8">
        <v>55</v>
      </c>
      <c r="M183" s="8">
        <v>50</v>
      </c>
      <c r="N183" s="8">
        <v>30</v>
      </c>
      <c r="O183" s="8">
        <v>35</v>
      </c>
      <c r="P183" s="8">
        <v>45</v>
      </c>
      <c r="Q183" s="8">
        <v>20</v>
      </c>
      <c r="R183" s="8">
        <v>35</v>
      </c>
      <c r="S183" s="8">
        <v>15</v>
      </c>
      <c r="T183" s="8">
        <v>25</v>
      </c>
      <c r="U183" s="8">
        <v>10</v>
      </c>
      <c r="V183" s="8">
        <v>15</v>
      </c>
      <c r="W183" s="8">
        <v>45</v>
      </c>
      <c r="X183" s="8">
        <v>30</v>
      </c>
      <c r="Y183" s="8">
        <v>20</v>
      </c>
      <c r="Z183" s="8">
        <v>35</v>
      </c>
      <c r="AA183" s="8">
        <v>40</v>
      </c>
      <c r="AB183" s="8">
        <v>35</v>
      </c>
      <c r="AC183" s="8">
        <v>35</v>
      </c>
      <c r="AD183" s="8">
        <v>45</v>
      </c>
      <c r="AE183" s="8">
        <v>20</v>
      </c>
      <c r="AF183" s="8">
        <v>55</v>
      </c>
      <c r="AG183" s="8">
        <v>35</v>
      </c>
      <c r="AH183" s="8">
        <v>30</v>
      </c>
      <c r="AI183" s="8">
        <v>30</v>
      </c>
      <c r="AJ183" s="8">
        <v>45</v>
      </c>
      <c r="AK183" s="8">
        <v>55</v>
      </c>
      <c r="AL183" s="8">
        <v>25</v>
      </c>
      <c r="AM183" s="8">
        <v>45</v>
      </c>
      <c r="AN183" s="8">
        <v>45</v>
      </c>
      <c r="AO183" s="8">
        <v>30</v>
      </c>
      <c r="AP183" s="8">
        <v>30</v>
      </c>
      <c r="AQ183" s="8">
        <v>37</v>
      </c>
      <c r="AR183" s="8">
        <v>45</v>
      </c>
      <c r="AS183" s="8">
        <v>35</v>
      </c>
      <c r="AT183" s="8">
        <v>45</v>
      </c>
      <c r="AU183" s="8">
        <v>30</v>
      </c>
      <c r="AV183" s="8">
        <v>45</v>
      </c>
      <c r="AW183" s="8">
        <v>25</v>
      </c>
      <c r="AX183" s="8">
        <v>35</v>
      </c>
      <c r="AY183" s="8">
        <v>15</v>
      </c>
      <c r="AZ183" s="8">
        <v>15</v>
      </c>
      <c r="BA183" s="8">
        <v>25</v>
      </c>
      <c r="BB183" s="8">
        <v>5</v>
      </c>
    </row>
    <row r="184" spans="1:54" x14ac:dyDescent="0.25">
      <c r="A184" s="13" t="s">
        <v>344</v>
      </c>
      <c r="B184" s="8">
        <v>50</v>
      </c>
      <c r="C184" s="8">
        <v>35</v>
      </c>
      <c r="E184" s="8">
        <v>45</v>
      </c>
      <c r="F184" s="8">
        <v>20</v>
      </c>
      <c r="G184" s="8">
        <v>20</v>
      </c>
      <c r="H184" s="8">
        <v>30</v>
      </c>
      <c r="I184" s="8">
        <v>55</v>
      </c>
      <c r="J184" s="8">
        <v>40</v>
      </c>
      <c r="K184" s="8">
        <v>45</v>
      </c>
      <c r="L184" s="8">
        <v>40</v>
      </c>
      <c r="M184" s="8">
        <v>50</v>
      </c>
      <c r="N184" s="8">
        <v>30</v>
      </c>
      <c r="O184" s="8">
        <v>40</v>
      </c>
      <c r="P184" s="8">
        <v>35</v>
      </c>
      <c r="Q184" s="8">
        <v>40</v>
      </c>
      <c r="R184" s="8">
        <v>30</v>
      </c>
      <c r="S184" s="8">
        <v>35</v>
      </c>
      <c r="T184" s="8">
        <v>35</v>
      </c>
      <c r="U184" s="8">
        <v>30</v>
      </c>
      <c r="V184" s="8">
        <v>20</v>
      </c>
      <c r="W184" s="8">
        <v>35</v>
      </c>
      <c r="X184" s="8">
        <v>45</v>
      </c>
      <c r="Y184" s="8">
        <v>50</v>
      </c>
      <c r="Z184" s="8">
        <v>20</v>
      </c>
      <c r="AA184" s="8">
        <v>45</v>
      </c>
      <c r="AB184" s="8">
        <v>25</v>
      </c>
      <c r="AC184" s="8">
        <v>45</v>
      </c>
      <c r="AD184" s="8">
        <v>25</v>
      </c>
      <c r="AE184" s="8">
        <v>40</v>
      </c>
      <c r="AF184" s="8">
        <v>30</v>
      </c>
      <c r="AG184" s="8">
        <v>55</v>
      </c>
      <c r="AH184" s="8">
        <v>25</v>
      </c>
      <c r="AI184" s="8">
        <v>45</v>
      </c>
      <c r="AJ184" s="8">
        <v>45</v>
      </c>
      <c r="AK184" s="8">
        <v>55</v>
      </c>
      <c r="AL184" s="8">
        <v>20</v>
      </c>
      <c r="AM184" s="8">
        <v>35</v>
      </c>
      <c r="AN184" s="8">
        <v>45</v>
      </c>
      <c r="AO184" s="8">
        <v>30</v>
      </c>
      <c r="AP184" s="8">
        <v>45</v>
      </c>
      <c r="AQ184" s="8">
        <v>25</v>
      </c>
      <c r="AR184" s="8">
        <v>60</v>
      </c>
      <c r="AS184" s="8">
        <v>35</v>
      </c>
      <c r="AT184" s="8">
        <v>35</v>
      </c>
      <c r="AU184" s="8">
        <v>30</v>
      </c>
      <c r="AV184" s="8">
        <v>35</v>
      </c>
      <c r="AW184" s="8">
        <v>35</v>
      </c>
      <c r="AX184" s="8">
        <v>60</v>
      </c>
      <c r="AY184" s="8">
        <v>20</v>
      </c>
      <c r="BA184" s="8">
        <v>20</v>
      </c>
      <c r="BB184" s="8">
        <v>55</v>
      </c>
    </row>
    <row r="185" spans="1:54" x14ac:dyDescent="0.25">
      <c r="A185" s="13" t="s">
        <v>345</v>
      </c>
      <c r="B185" s="8">
        <v>35</v>
      </c>
      <c r="C185" s="8">
        <v>40</v>
      </c>
      <c r="D185" s="8">
        <v>15</v>
      </c>
      <c r="E185" s="8">
        <v>65</v>
      </c>
      <c r="F185" s="8">
        <v>45</v>
      </c>
      <c r="G185" s="8">
        <v>40</v>
      </c>
      <c r="H185" s="8">
        <v>25</v>
      </c>
      <c r="I185" s="8">
        <v>55</v>
      </c>
      <c r="J185" s="8">
        <v>30</v>
      </c>
      <c r="K185" s="8">
        <v>55</v>
      </c>
      <c r="L185" s="8">
        <v>30</v>
      </c>
      <c r="M185" s="8">
        <v>40</v>
      </c>
      <c r="N185" s="8">
        <v>40</v>
      </c>
      <c r="O185" s="8">
        <v>40</v>
      </c>
      <c r="P185" s="8">
        <v>70</v>
      </c>
      <c r="Q185" s="8">
        <v>30</v>
      </c>
      <c r="R185" s="8">
        <v>30</v>
      </c>
      <c r="S185" s="8">
        <v>20</v>
      </c>
      <c r="T185" s="8">
        <v>35</v>
      </c>
      <c r="U185" s="8">
        <v>40</v>
      </c>
      <c r="V185" s="8">
        <v>20</v>
      </c>
      <c r="W185" s="8">
        <v>35</v>
      </c>
      <c r="X185" s="8">
        <v>60</v>
      </c>
      <c r="Y185" s="8">
        <v>25</v>
      </c>
      <c r="Z185" s="8">
        <v>35</v>
      </c>
      <c r="AA185" s="8">
        <v>45</v>
      </c>
      <c r="AB185" s="8">
        <v>60</v>
      </c>
      <c r="AC185" s="8">
        <v>35</v>
      </c>
      <c r="AD185" s="8">
        <v>20</v>
      </c>
      <c r="AE185" s="8">
        <v>5</v>
      </c>
      <c r="AF185" s="8">
        <v>25</v>
      </c>
      <c r="AG185" s="8">
        <v>35</v>
      </c>
      <c r="AH185" s="8">
        <v>45</v>
      </c>
      <c r="AI185" s="8">
        <v>45</v>
      </c>
      <c r="AJ185" s="8">
        <v>45</v>
      </c>
      <c r="AK185" s="8">
        <v>60</v>
      </c>
      <c r="AL185" s="8">
        <v>25</v>
      </c>
      <c r="AM185" s="8">
        <v>35</v>
      </c>
      <c r="AN185" s="8">
        <v>50</v>
      </c>
      <c r="AO185" s="8">
        <v>30</v>
      </c>
      <c r="AP185" s="8">
        <v>40</v>
      </c>
      <c r="AQ185" s="8">
        <v>20</v>
      </c>
      <c r="AR185" s="8">
        <v>45</v>
      </c>
      <c r="AS185" s="8">
        <v>35</v>
      </c>
      <c r="AT185" s="8">
        <v>65</v>
      </c>
      <c r="AU185" s="8">
        <v>40</v>
      </c>
      <c r="AV185" s="8">
        <v>55</v>
      </c>
      <c r="AW185" s="8">
        <v>40</v>
      </c>
      <c r="AX185" s="8">
        <v>50</v>
      </c>
      <c r="AY185" s="8">
        <v>30</v>
      </c>
      <c r="AZ185" s="8">
        <v>40</v>
      </c>
      <c r="BA185" s="8">
        <v>10</v>
      </c>
      <c r="BB185" s="8">
        <v>30</v>
      </c>
    </row>
    <row r="186" spans="1:54" x14ac:dyDescent="0.25">
      <c r="A186" s="13" t="s">
        <v>346</v>
      </c>
      <c r="B186" s="8">
        <v>45</v>
      </c>
      <c r="C186" s="8">
        <v>35</v>
      </c>
      <c r="D186" s="8">
        <v>15</v>
      </c>
      <c r="F186" s="8">
        <v>35</v>
      </c>
      <c r="G186" s="8">
        <v>35</v>
      </c>
      <c r="H186" s="8">
        <v>40</v>
      </c>
      <c r="I186" s="8">
        <v>45</v>
      </c>
      <c r="J186" s="8">
        <v>20</v>
      </c>
      <c r="K186" s="8">
        <v>50</v>
      </c>
      <c r="L186" s="8">
        <v>35</v>
      </c>
      <c r="M186" s="8">
        <v>43</v>
      </c>
      <c r="N186" s="8">
        <v>45</v>
      </c>
      <c r="O186" s="8">
        <v>20</v>
      </c>
      <c r="P186" s="8">
        <v>30</v>
      </c>
      <c r="Q186" s="8">
        <v>40</v>
      </c>
      <c r="R186" s="8">
        <v>50</v>
      </c>
      <c r="S186" s="8">
        <v>40</v>
      </c>
      <c r="T186" s="8">
        <v>35</v>
      </c>
      <c r="U186" s="8">
        <v>35</v>
      </c>
      <c r="V186" s="8">
        <v>45</v>
      </c>
      <c r="W186" s="8">
        <v>45</v>
      </c>
      <c r="X186" s="8">
        <v>45</v>
      </c>
      <c r="Y186" s="8">
        <v>35</v>
      </c>
      <c r="Z186" s="8">
        <v>55</v>
      </c>
      <c r="AA186" s="8">
        <v>40</v>
      </c>
      <c r="AB186" s="8">
        <v>45</v>
      </c>
      <c r="AC186" s="8">
        <v>40</v>
      </c>
      <c r="AD186" s="8">
        <v>40</v>
      </c>
      <c r="AE186" s="8">
        <v>35</v>
      </c>
      <c r="AF186" s="8">
        <v>40</v>
      </c>
      <c r="AG186" s="8">
        <v>40</v>
      </c>
      <c r="AH186" s="8">
        <v>15</v>
      </c>
      <c r="AI186" s="8">
        <v>45</v>
      </c>
      <c r="AJ186" s="8">
        <v>45</v>
      </c>
      <c r="AK186" s="8">
        <v>35</v>
      </c>
      <c r="AL186" s="8">
        <v>35</v>
      </c>
      <c r="AM186" s="8">
        <v>25</v>
      </c>
      <c r="AN186" s="8">
        <v>30</v>
      </c>
      <c r="AO186" s="8">
        <v>35</v>
      </c>
      <c r="AQ186" s="8">
        <v>40</v>
      </c>
      <c r="AR186" s="8">
        <v>50</v>
      </c>
      <c r="AS186" s="8">
        <v>35</v>
      </c>
      <c r="AT186" s="8">
        <v>30</v>
      </c>
      <c r="AU186" s="8">
        <v>35</v>
      </c>
      <c r="AV186" s="8">
        <v>20</v>
      </c>
      <c r="AW186" s="8">
        <v>50</v>
      </c>
      <c r="AX186" s="8">
        <v>40</v>
      </c>
      <c r="AY186" s="8">
        <v>25</v>
      </c>
      <c r="AZ186" s="8">
        <v>45</v>
      </c>
      <c r="BA186" s="8">
        <v>35</v>
      </c>
      <c r="BB186" s="8">
        <v>55</v>
      </c>
    </row>
    <row r="187" spans="1:54" x14ac:dyDescent="0.25">
      <c r="A187" s="13" t="s">
        <v>347</v>
      </c>
      <c r="B187" s="8">
        <v>35</v>
      </c>
      <c r="C187" s="8">
        <v>40</v>
      </c>
      <c r="D187" s="8">
        <v>35</v>
      </c>
      <c r="E187" s="8">
        <v>30</v>
      </c>
      <c r="F187" s="8">
        <v>35</v>
      </c>
      <c r="G187" s="8">
        <v>20</v>
      </c>
      <c r="H187" s="8">
        <v>10</v>
      </c>
      <c r="I187" s="8">
        <v>35</v>
      </c>
      <c r="J187" s="8">
        <v>25</v>
      </c>
      <c r="K187" s="8">
        <v>45</v>
      </c>
      <c r="L187" s="8">
        <v>50</v>
      </c>
      <c r="M187" s="8">
        <v>45</v>
      </c>
      <c r="N187" s="8">
        <v>10</v>
      </c>
      <c r="O187" s="8">
        <v>15</v>
      </c>
      <c r="P187" s="8">
        <v>40</v>
      </c>
      <c r="Q187" s="8">
        <v>40</v>
      </c>
      <c r="R187" s="8">
        <v>20</v>
      </c>
      <c r="S187" s="8">
        <v>15</v>
      </c>
      <c r="T187" s="8">
        <v>25</v>
      </c>
      <c r="U187" s="8">
        <v>40</v>
      </c>
      <c r="V187" s="8">
        <v>65</v>
      </c>
      <c r="W187" s="8">
        <v>40</v>
      </c>
      <c r="X187" s="8">
        <v>40</v>
      </c>
      <c r="Y187" s="8">
        <v>35</v>
      </c>
      <c r="Z187" s="8">
        <v>20</v>
      </c>
      <c r="AA187" s="8">
        <v>35</v>
      </c>
      <c r="AB187" s="8">
        <v>40</v>
      </c>
      <c r="AC187" s="8">
        <v>40</v>
      </c>
      <c r="AD187" s="8">
        <v>40</v>
      </c>
      <c r="AE187" s="8">
        <v>50</v>
      </c>
      <c r="AF187" s="8">
        <v>55</v>
      </c>
      <c r="AG187" s="8">
        <v>40</v>
      </c>
      <c r="AH187" s="8">
        <v>30</v>
      </c>
      <c r="AI187" s="8">
        <v>45</v>
      </c>
      <c r="AJ187" s="8">
        <v>35</v>
      </c>
      <c r="AK187" s="8">
        <v>35</v>
      </c>
      <c r="AL187" s="8">
        <v>35</v>
      </c>
      <c r="AM187" s="8">
        <v>20</v>
      </c>
      <c r="AN187" s="8">
        <v>40</v>
      </c>
      <c r="AO187" s="8">
        <v>25</v>
      </c>
      <c r="AP187" s="8">
        <v>35</v>
      </c>
      <c r="AQ187" s="8">
        <v>40</v>
      </c>
      <c r="AR187" s="8">
        <v>65</v>
      </c>
      <c r="AS187" s="8">
        <v>45</v>
      </c>
      <c r="AT187" s="8">
        <v>45</v>
      </c>
      <c r="AU187" s="8">
        <v>60</v>
      </c>
      <c r="AV187" s="8">
        <v>70</v>
      </c>
      <c r="AW187" s="8">
        <v>55</v>
      </c>
      <c r="AX187" s="8">
        <v>45</v>
      </c>
      <c r="AY187" s="8">
        <v>55</v>
      </c>
      <c r="AZ187" s="8">
        <v>25</v>
      </c>
      <c r="BA187" s="8">
        <v>35</v>
      </c>
      <c r="BB187" s="8">
        <v>25</v>
      </c>
    </row>
    <row r="188" spans="1:54" x14ac:dyDescent="0.25">
      <c r="A188" s="13" t="s">
        <v>348</v>
      </c>
      <c r="B188" s="8">
        <v>35</v>
      </c>
      <c r="C188" s="8">
        <v>50</v>
      </c>
      <c r="D188" s="8">
        <v>35</v>
      </c>
      <c r="E188" s="8">
        <v>25</v>
      </c>
      <c r="F188" s="8">
        <v>35</v>
      </c>
      <c r="G188" s="8">
        <v>20</v>
      </c>
      <c r="H188" s="8">
        <v>35</v>
      </c>
      <c r="I188" s="8">
        <v>45</v>
      </c>
      <c r="J188" s="8">
        <v>40</v>
      </c>
      <c r="K188" s="8">
        <v>40</v>
      </c>
      <c r="L188" s="8">
        <v>55</v>
      </c>
      <c r="M188" s="8">
        <v>45</v>
      </c>
      <c r="N188" s="8">
        <v>35</v>
      </c>
      <c r="O188" s="8">
        <v>35</v>
      </c>
      <c r="P188" s="8">
        <v>25</v>
      </c>
      <c r="Q188" s="8">
        <v>35</v>
      </c>
      <c r="R188" s="8">
        <v>25</v>
      </c>
      <c r="S188" s="8">
        <v>15</v>
      </c>
      <c r="T188" s="8">
        <v>40</v>
      </c>
      <c r="U188" s="8">
        <v>30</v>
      </c>
      <c r="V188" s="8">
        <v>65</v>
      </c>
      <c r="W188" s="8">
        <v>35</v>
      </c>
      <c r="X188" s="8">
        <v>40</v>
      </c>
      <c r="Y188" s="8">
        <v>25</v>
      </c>
      <c r="Z188" s="8">
        <v>15</v>
      </c>
      <c r="AA188" s="8">
        <v>35</v>
      </c>
      <c r="AB188" s="8">
        <v>35</v>
      </c>
      <c r="AC188" s="8">
        <v>45</v>
      </c>
      <c r="AD188" s="8">
        <v>30</v>
      </c>
      <c r="AE188" s="8">
        <v>45</v>
      </c>
      <c r="AF188" s="8">
        <v>40</v>
      </c>
      <c r="AG188" s="8">
        <v>35</v>
      </c>
      <c r="AH188" s="8">
        <v>45</v>
      </c>
      <c r="AI188" s="8">
        <v>55</v>
      </c>
      <c r="AJ188" s="8">
        <v>35</v>
      </c>
      <c r="AK188" s="8">
        <v>30</v>
      </c>
      <c r="AL188" s="8">
        <v>15</v>
      </c>
      <c r="AM188" s="8">
        <v>25</v>
      </c>
      <c r="AN188" s="8">
        <v>5</v>
      </c>
      <c r="AO188" s="8">
        <v>35</v>
      </c>
      <c r="AP188" s="8">
        <v>20</v>
      </c>
      <c r="AQ188" s="8">
        <v>55</v>
      </c>
      <c r="AR188" s="8">
        <v>70</v>
      </c>
      <c r="AS188" s="8">
        <v>15</v>
      </c>
      <c r="AT188" s="8">
        <v>50</v>
      </c>
      <c r="AU188" s="8">
        <v>40</v>
      </c>
      <c r="AV188" s="8">
        <v>45</v>
      </c>
      <c r="AW188" s="8">
        <v>50</v>
      </c>
      <c r="AX188" s="8">
        <v>30</v>
      </c>
      <c r="AY188" s="8">
        <v>20</v>
      </c>
      <c r="AZ188" s="8">
        <v>35</v>
      </c>
      <c r="BA188" s="8">
        <v>35</v>
      </c>
      <c r="BB188" s="8">
        <v>35</v>
      </c>
    </row>
    <row r="189" spans="1:54" x14ac:dyDescent="0.25">
      <c r="A189" s="13" t="s">
        <v>349</v>
      </c>
      <c r="B189" s="8">
        <v>35</v>
      </c>
      <c r="C189" s="8">
        <v>40</v>
      </c>
      <c r="D189" s="8">
        <v>5</v>
      </c>
      <c r="E189" s="8">
        <v>20</v>
      </c>
      <c r="F189" s="8">
        <v>30</v>
      </c>
      <c r="G189" s="8">
        <v>30</v>
      </c>
      <c r="H189" s="8">
        <v>15</v>
      </c>
      <c r="I189" s="8">
        <v>35</v>
      </c>
      <c r="J189" s="8">
        <v>50</v>
      </c>
      <c r="K189" s="8">
        <v>30</v>
      </c>
      <c r="L189" s="8">
        <v>20</v>
      </c>
      <c r="M189" s="8">
        <v>35</v>
      </c>
      <c r="N189" s="8">
        <v>30</v>
      </c>
      <c r="O189" s="8">
        <v>30</v>
      </c>
      <c r="P189" s="8">
        <v>40</v>
      </c>
      <c r="Q189" s="8">
        <v>25</v>
      </c>
      <c r="R189" s="8">
        <v>25</v>
      </c>
      <c r="S189" s="8">
        <v>35</v>
      </c>
      <c r="T189" s="8">
        <v>45</v>
      </c>
      <c r="U189" s="8">
        <v>45</v>
      </c>
      <c r="V189" s="8">
        <v>50</v>
      </c>
      <c r="W189" s="8">
        <v>30</v>
      </c>
      <c r="X189" s="8">
        <v>35</v>
      </c>
      <c r="Y189" s="8">
        <v>30</v>
      </c>
      <c r="Z189" s="8">
        <v>40</v>
      </c>
      <c r="AA189" s="8">
        <v>35</v>
      </c>
      <c r="AB189" s="8">
        <v>55</v>
      </c>
      <c r="AC189" s="8">
        <v>40</v>
      </c>
      <c r="AD189" s="8">
        <v>40</v>
      </c>
      <c r="AE189" s="8">
        <v>35</v>
      </c>
      <c r="AF189" s="8">
        <v>15</v>
      </c>
      <c r="AG189" s="8">
        <v>35</v>
      </c>
      <c r="AH189" s="8">
        <v>35</v>
      </c>
      <c r="AI189" s="8">
        <v>40</v>
      </c>
      <c r="AJ189" s="8">
        <v>20</v>
      </c>
      <c r="AK189" s="8">
        <v>45</v>
      </c>
      <c r="AL189" s="8">
        <v>55</v>
      </c>
      <c r="AM189" s="8">
        <v>35</v>
      </c>
      <c r="AN189" s="8">
        <v>20</v>
      </c>
      <c r="AO189" s="8">
        <v>35</v>
      </c>
      <c r="AP189" s="8">
        <v>35</v>
      </c>
      <c r="AQ189" s="8">
        <v>45</v>
      </c>
      <c r="AR189" s="8">
        <v>75</v>
      </c>
      <c r="AS189" s="8">
        <v>45</v>
      </c>
      <c r="AT189" s="8">
        <v>30</v>
      </c>
      <c r="AU189" s="8">
        <v>45</v>
      </c>
      <c r="AV189" s="8">
        <v>30</v>
      </c>
      <c r="AW189" s="8">
        <v>45</v>
      </c>
      <c r="AX189" s="8">
        <v>40</v>
      </c>
      <c r="AY189" s="8">
        <v>45</v>
      </c>
      <c r="AZ189" s="8">
        <v>35</v>
      </c>
      <c r="BA189" s="8">
        <v>35</v>
      </c>
      <c r="BB189" s="8">
        <v>15</v>
      </c>
    </row>
    <row r="190" spans="1:54" x14ac:dyDescent="0.25">
      <c r="A190" s="13" t="s">
        <v>350</v>
      </c>
      <c r="B190" s="8">
        <v>40</v>
      </c>
      <c r="C190" s="8">
        <v>40</v>
      </c>
      <c r="D190" s="8">
        <v>20</v>
      </c>
      <c r="E190" s="8">
        <v>30</v>
      </c>
      <c r="F190" s="8">
        <v>30</v>
      </c>
      <c r="G190" s="8">
        <v>20</v>
      </c>
      <c r="H190" s="8">
        <v>25</v>
      </c>
      <c r="I190" s="8">
        <v>30</v>
      </c>
      <c r="J190" s="8">
        <v>60</v>
      </c>
      <c r="K190" s="8">
        <v>25</v>
      </c>
      <c r="L190" s="8">
        <v>40</v>
      </c>
      <c r="M190" s="8">
        <v>45</v>
      </c>
      <c r="N190" s="8">
        <v>5</v>
      </c>
      <c r="O190" s="8">
        <v>55</v>
      </c>
      <c r="P190" s="8">
        <v>25</v>
      </c>
      <c r="Q190" s="8">
        <v>35</v>
      </c>
      <c r="R190" s="8">
        <v>25</v>
      </c>
      <c r="S190" s="8">
        <v>45</v>
      </c>
      <c r="T190" s="8">
        <v>45</v>
      </c>
      <c r="U190" s="8">
        <v>25</v>
      </c>
      <c r="V190" s="8">
        <v>35</v>
      </c>
      <c r="W190" s="8">
        <v>30</v>
      </c>
      <c r="X190" s="8">
        <v>40</v>
      </c>
      <c r="Y190" s="8">
        <v>40</v>
      </c>
      <c r="Z190" s="8">
        <v>30</v>
      </c>
      <c r="AA190" s="8">
        <v>35</v>
      </c>
      <c r="AB190" s="8">
        <v>45</v>
      </c>
      <c r="AC190" s="8">
        <v>40</v>
      </c>
      <c r="AD190" s="8">
        <v>15</v>
      </c>
      <c r="AE190" s="8">
        <v>5</v>
      </c>
      <c r="AF190" s="8">
        <v>40</v>
      </c>
      <c r="AG190" s="8">
        <v>40</v>
      </c>
      <c r="AH190" s="8">
        <v>33</v>
      </c>
      <c r="AI190" s="8">
        <v>45</v>
      </c>
      <c r="AJ190" s="8">
        <v>20</v>
      </c>
      <c r="AK190" s="8">
        <v>45</v>
      </c>
      <c r="AL190" s="8">
        <v>40</v>
      </c>
      <c r="AM190" s="8">
        <v>35</v>
      </c>
      <c r="AN190" s="8">
        <v>35</v>
      </c>
      <c r="AO190" s="8">
        <v>40</v>
      </c>
      <c r="AP190" s="8">
        <v>30</v>
      </c>
      <c r="AQ190" s="8">
        <v>60</v>
      </c>
      <c r="AR190" s="8">
        <v>75</v>
      </c>
      <c r="AS190" s="8">
        <v>40</v>
      </c>
      <c r="AT190" s="8">
        <v>25</v>
      </c>
      <c r="AU190" s="8">
        <v>25</v>
      </c>
      <c r="AV190" s="8">
        <v>30</v>
      </c>
      <c r="AW190" s="8">
        <v>35</v>
      </c>
      <c r="AX190" s="8">
        <v>40</v>
      </c>
      <c r="AY190" s="8">
        <v>10</v>
      </c>
      <c r="AZ190" s="8">
        <v>55</v>
      </c>
      <c r="BA190" s="8">
        <v>40</v>
      </c>
      <c r="BB190" s="8">
        <v>15</v>
      </c>
    </row>
    <row r="191" spans="1:54" x14ac:dyDescent="0.25">
      <c r="A191" s="13" t="s">
        <v>351</v>
      </c>
      <c r="B191" s="8">
        <v>40</v>
      </c>
      <c r="C191" s="8">
        <v>45</v>
      </c>
      <c r="D191" s="8">
        <v>20</v>
      </c>
      <c r="E191" s="8">
        <v>35</v>
      </c>
      <c r="F191" s="8">
        <v>50</v>
      </c>
      <c r="G191" s="8">
        <v>25</v>
      </c>
      <c r="H191" s="8">
        <v>30</v>
      </c>
      <c r="I191" s="8">
        <v>5</v>
      </c>
      <c r="J191" s="8">
        <v>40</v>
      </c>
      <c r="K191" s="8">
        <v>35</v>
      </c>
      <c r="L191" s="8">
        <v>50</v>
      </c>
      <c r="M191" s="8">
        <v>45</v>
      </c>
      <c r="N191" s="8">
        <v>25</v>
      </c>
      <c r="O191" s="8">
        <v>10</v>
      </c>
      <c r="P191" s="8">
        <v>30</v>
      </c>
      <c r="Q191" s="8">
        <v>10</v>
      </c>
      <c r="R191" s="8">
        <v>25</v>
      </c>
      <c r="S191" s="8">
        <v>10</v>
      </c>
      <c r="T191" s="8">
        <v>40</v>
      </c>
      <c r="U191" s="8">
        <v>15</v>
      </c>
      <c r="V191" s="8">
        <v>65</v>
      </c>
      <c r="W191" s="8">
        <v>35</v>
      </c>
      <c r="X191" s="8">
        <v>40</v>
      </c>
      <c r="Y191" s="8">
        <v>40</v>
      </c>
      <c r="Z191" s="8">
        <v>25</v>
      </c>
      <c r="AA191" s="8">
        <v>25</v>
      </c>
      <c r="AB191" s="8">
        <v>30</v>
      </c>
      <c r="AC191" s="8">
        <v>40</v>
      </c>
      <c r="AD191" s="8">
        <v>30</v>
      </c>
      <c r="AE191" s="8">
        <v>55</v>
      </c>
      <c r="AF191" s="8">
        <v>50</v>
      </c>
      <c r="AG191" s="8">
        <v>35</v>
      </c>
      <c r="AH191" s="8">
        <v>45</v>
      </c>
      <c r="AI191" s="8">
        <v>40</v>
      </c>
      <c r="AJ191" s="8">
        <v>30</v>
      </c>
      <c r="AK191" s="8">
        <v>35</v>
      </c>
      <c r="AL191" s="8">
        <v>35</v>
      </c>
      <c r="AM191" s="8">
        <v>40</v>
      </c>
      <c r="AN191" s="8">
        <v>40</v>
      </c>
      <c r="AO191" s="8">
        <v>35</v>
      </c>
      <c r="AP191" s="8">
        <v>15</v>
      </c>
      <c r="AQ191" s="8">
        <v>50</v>
      </c>
      <c r="AR191" s="8">
        <v>40</v>
      </c>
      <c r="AS191" s="8">
        <v>45</v>
      </c>
      <c r="AT191" s="8">
        <v>40</v>
      </c>
      <c r="AU191" s="8">
        <v>50</v>
      </c>
      <c r="AV191" s="8">
        <v>40</v>
      </c>
      <c r="AW191" s="8">
        <v>35</v>
      </c>
      <c r="AX191" s="8">
        <v>35</v>
      </c>
      <c r="AY191" s="8">
        <v>35</v>
      </c>
      <c r="AZ191" s="8">
        <v>30</v>
      </c>
      <c r="BA191" s="8">
        <v>40</v>
      </c>
      <c r="BB191" s="8">
        <v>20</v>
      </c>
    </row>
    <row r="192" spans="1:54" x14ac:dyDescent="0.25">
      <c r="A192" s="13" t="s">
        <v>352</v>
      </c>
      <c r="B192" s="8">
        <v>50</v>
      </c>
      <c r="C192" s="8">
        <v>40</v>
      </c>
      <c r="D192" s="8">
        <v>55</v>
      </c>
      <c r="E192" s="8">
        <v>35</v>
      </c>
      <c r="F192" s="8">
        <v>40</v>
      </c>
      <c r="G192" s="8">
        <v>30</v>
      </c>
      <c r="H192" s="8">
        <v>10</v>
      </c>
      <c r="I192" s="8">
        <v>25</v>
      </c>
      <c r="J192" s="8">
        <v>30</v>
      </c>
      <c r="K192" s="8">
        <v>30</v>
      </c>
      <c r="L192" s="8">
        <v>40</v>
      </c>
      <c r="M192" s="8">
        <v>35</v>
      </c>
      <c r="N192" s="8">
        <v>40</v>
      </c>
      <c r="O192" s="8">
        <v>25</v>
      </c>
      <c r="P192" s="8">
        <v>30</v>
      </c>
      <c r="Q192" s="8">
        <v>10</v>
      </c>
      <c r="R192" s="8">
        <v>30</v>
      </c>
      <c r="S192" s="8">
        <v>25</v>
      </c>
      <c r="T192" s="8">
        <v>50</v>
      </c>
      <c r="U192" s="8">
        <v>30</v>
      </c>
      <c r="V192" s="8">
        <v>50</v>
      </c>
      <c r="W192" s="8">
        <v>40</v>
      </c>
      <c r="X192" s="8">
        <v>45</v>
      </c>
      <c r="Y192" s="8">
        <v>35</v>
      </c>
      <c r="Z192" s="8">
        <v>35</v>
      </c>
      <c r="AA192" s="8">
        <v>35</v>
      </c>
      <c r="AB192" s="8">
        <v>40</v>
      </c>
      <c r="AC192" s="8">
        <v>40</v>
      </c>
      <c r="AD192" s="8">
        <v>20</v>
      </c>
      <c r="AE192" s="8">
        <v>45</v>
      </c>
      <c r="AF192" s="8">
        <v>50</v>
      </c>
      <c r="AG192" s="8">
        <v>45</v>
      </c>
      <c r="AH192" s="8">
        <v>40</v>
      </c>
      <c r="AI192" s="8">
        <v>35</v>
      </c>
      <c r="AJ192" s="8">
        <v>50</v>
      </c>
      <c r="AK192" s="8">
        <v>35</v>
      </c>
      <c r="AL192" s="8">
        <v>55</v>
      </c>
      <c r="AM192" s="8">
        <v>30</v>
      </c>
      <c r="AN192" s="8">
        <v>40</v>
      </c>
      <c r="AO192" s="8">
        <v>45</v>
      </c>
      <c r="AP192" s="8">
        <v>55</v>
      </c>
      <c r="AQ192" s="8">
        <v>40</v>
      </c>
      <c r="AR192" s="8">
        <v>15</v>
      </c>
      <c r="AS192" s="8">
        <v>35</v>
      </c>
      <c r="AT192" s="8">
        <v>30</v>
      </c>
      <c r="AU192" s="8">
        <v>50</v>
      </c>
      <c r="AV192" s="8">
        <v>20</v>
      </c>
      <c r="AW192" s="8">
        <v>40</v>
      </c>
      <c r="AX192" s="8">
        <v>35</v>
      </c>
      <c r="AY192" s="8">
        <v>35</v>
      </c>
      <c r="AZ192" s="8">
        <v>30</v>
      </c>
      <c r="BA192" s="8">
        <v>5</v>
      </c>
      <c r="BB192" s="8">
        <v>30</v>
      </c>
    </row>
    <row r="193" spans="1:54" x14ac:dyDescent="0.25">
      <c r="A193" s="13" t="s">
        <v>353</v>
      </c>
      <c r="B193" s="8">
        <v>45</v>
      </c>
      <c r="C193" s="8">
        <v>45</v>
      </c>
      <c r="D193" s="8">
        <v>25</v>
      </c>
      <c r="E193" s="8">
        <v>35</v>
      </c>
      <c r="F193" s="8">
        <v>25</v>
      </c>
      <c r="G193" s="8">
        <v>15</v>
      </c>
      <c r="H193" s="8">
        <v>35</v>
      </c>
      <c r="I193" s="8">
        <v>55</v>
      </c>
      <c r="J193" s="8">
        <v>15</v>
      </c>
      <c r="K193" s="8">
        <v>20</v>
      </c>
      <c r="L193" s="8">
        <v>50</v>
      </c>
      <c r="M193" s="8">
        <v>40</v>
      </c>
      <c r="N193" s="8">
        <v>18</v>
      </c>
      <c r="O193" s="8">
        <v>20</v>
      </c>
      <c r="P193" s="8">
        <v>20</v>
      </c>
      <c r="Q193" s="8">
        <v>35</v>
      </c>
      <c r="R193" s="8">
        <v>30</v>
      </c>
      <c r="S193" s="8">
        <v>45</v>
      </c>
      <c r="T193" s="8">
        <v>50</v>
      </c>
      <c r="U193" s="8">
        <v>25</v>
      </c>
      <c r="V193" s="8">
        <v>35</v>
      </c>
      <c r="W193" s="8">
        <v>35</v>
      </c>
      <c r="X193" s="8">
        <v>35</v>
      </c>
      <c r="Y193" s="8">
        <v>45</v>
      </c>
      <c r="Z193" s="8">
        <v>45</v>
      </c>
      <c r="AA193" s="8">
        <v>45</v>
      </c>
      <c r="AB193" s="8">
        <v>40</v>
      </c>
      <c r="AC193" s="8">
        <v>40</v>
      </c>
      <c r="AD193" s="8">
        <v>25</v>
      </c>
      <c r="AE193" s="8">
        <v>45</v>
      </c>
      <c r="AF193" s="8">
        <v>50</v>
      </c>
      <c r="AG193" s="8">
        <v>55</v>
      </c>
      <c r="AH193" s="8">
        <v>35</v>
      </c>
      <c r="AI193" s="8">
        <v>45</v>
      </c>
      <c r="AJ193" s="8">
        <v>65</v>
      </c>
      <c r="AK193" s="8">
        <v>30</v>
      </c>
      <c r="AL193" s="8">
        <v>15</v>
      </c>
      <c r="AM193" s="8">
        <v>35</v>
      </c>
      <c r="AN193" s="8">
        <v>35</v>
      </c>
      <c r="AO193" s="8">
        <v>35</v>
      </c>
      <c r="AP193" s="8">
        <v>45</v>
      </c>
      <c r="AQ193" s="8">
        <v>45</v>
      </c>
      <c r="AR193" s="8">
        <v>40</v>
      </c>
      <c r="AS193" s="8">
        <v>35</v>
      </c>
      <c r="AT193" s="8">
        <v>25</v>
      </c>
      <c r="AU193" s="8">
        <v>25</v>
      </c>
      <c r="AV193" s="8">
        <v>45</v>
      </c>
      <c r="AW193" s="8">
        <v>30</v>
      </c>
      <c r="AX193" s="8">
        <v>30</v>
      </c>
      <c r="AY193" s="8">
        <v>30</v>
      </c>
      <c r="AZ193" s="8">
        <v>35</v>
      </c>
      <c r="BA193" s="8">
        <v>10</v>
      </c>
      <c r="BB193" s="8">
        <v>30</v>
      </c>
    </row>
    <row r="194" spans="1:54" x14ac:dyDescent="0.25">
      <c r="A194" s="13" t="s">
        <v>354</v>
      </c>
      <c r="B194" s="8">
        <v>45</v>
      </c>
      <c r="C194" s="8">
        <v>45</v>
      </c>
      <c r="D194" s="8">
        <v>20</v>
      </c>
      <c r="E194" s="8">
        <v>40</v>
      </c>
      <c r="F194" s="8">
        <v>25</v>
      </c>
      <c r="G194" s="8">
        <v>20</v>
      </c>
      <c r="H194" s="8">
        <v>25</v>
      </c>
      <c r="I194" s="8">
        <v>45</v>
      </c>
      <c r="J194" s="8">
        <v>60</v>
      </c>
      <c r="K194" s="8">
        <v>35</v>
      </c>
      <c r="L194" s="8">
        <v>45</v>
      </c>
      <c r="M194" s="8">
        <v>35</v>
      </c>
      <c r="N194" s="8">
        <v>30</v>
      </c>
      <c r="O194" s="8">
        <v>40</v>
      </c>
      <c r="P194" s="8">
        <v>25</v>
      </c>
      <c r="Q194" s="8">
        <v>55</v>
      </c>
      <c r="R194" s="8">
        <v>25</v>
      </c>
      <c r="S194" s="8">
        <v>25</v>
      </c>
      <c r="T194" s="8">
        <v>35</v>
      </c>
      <c r="U194" s="8">
        <v>20</v>
      </c>
      <c r="V194" s="8">
        <v>25</v>
      </c>
      <c r="W194" s="8">
        <v>40</v>
      </c>
      <c r="X194" s="8">
        <v>45</v>
      </c>
      <c r="Y194" s="8">
        <v>55</v>
      </c>
      <c r="Z194" s="8">
        <v>55</v>
      </c>
      <c r="AA194" s="8">
        <v>45</v>
      </c>
      <c r="AB194" s="8">
        <v>45</v>
      </c>
      <c r="AC194" s="8">
        <v>35</v>
      </c>
      <c r="AD194" s="8">
        <v>35</v>
      </c>
      <c r="AE194" s="8">
        <v>5</v>
      </c>
      <c r="AF194" s="8">
        <v>45</v>
      </c>
      <c r="AG194" s="8">
        <v>45</v>
      </c>
      <c r="AH194" s="8">
        <v>30</v>
      </c>
      <c r="AI194" s="8">
        <v>25</v>
      </c>
      <c r="AJ194" s="8">
        <v>45</v>
      </c>
      <c r="AK194" s="8">
        <v>45</v>
      </c>
      <c r="AL194" s="8">
        <v>30</v>
      </c>
      <c r="AM194" s="8">
        <v>35</v>
      </c>
      <c r="AN194" s="8">
        <v>50</v>
      </c>
      <c r="AO194" s="8">
        <v>50</v>
      </c>
      <c r="AP194" s="8">
        <v>40</v>
      </c>
      <c r="AQ194" s="8">
        <v>40</v>
      </c>
      <c r="AR194" s="8">
        <v>40</v>
      </c>
      <c r="AS194" s="8">
        <v>35</v>
      </c>
      <c r="AT194" s="8">
        <v>30</v>
      </c>
      <c r="AU194" s="8">
        <v>35</v>
      </c>
      <c r="AV194" s="8">
        <v>15</v>
      </c>
      <c r="AW194" s="8">
        <v>40</v>
      </c>
      <c r="AX194" s="8">
        <v>45</v>
      </c>
      <c r="AZ194" s="8">
        <v>35</v>
      </c>
      <c r="BA194" s="8">
        <v>35</v>
      </c>
      <c r="BB194" s="8">
        <v>25</v>
      </c>
    </row>
    <row r="195" spans="1:54" x14ac:dyDescent="0.25">
      <c r="A195" s="13" t="s">
        <v>355</v>
      </c>
      <c r="B195" s="8">
        <v>40</v>
      </c>
      <c r="C195" s="8">
        <v>40</v>
      </c>
      <c r="D195" s="8">
        <v>5</v>
      </c>
      <c r="E195" s="8">
        <v>40</v>
      </c>
      <c r="F195" s="8">
        <v>25</v>
      </c>
      <c r="G195" s="8">
        <v>25</v>
      </c>
      <c r="H195" s="8">
        <v>35</v>
      </c>
      <c r="I195" s="8">
        <v>35</v>
      </c>
      <c r="J195" s="8">
        <v>25</v>
      </c>
      <c r="K195" s="8">
        <v>30</v>
      </c>
      <c r="L195" s="8">
        <v>55</v>
      </c>
      <c r="M195" s="8">
        <v>25</v>
      </c>
      <c r="N195" s="8">
        <v>35</v>
      </c>
      <c r="O195" s="8">
        <v>40</v>
      </c>
      <c r="P195" s="8">
        <v>35</v>
      </c>
      <c r="Q195" s="8">
        <v>35</v>
      </c>
      <c r="R195" s="8">
        <v>40</v>
      </c>
      <c r="S195" s="8">
        <v>35</v>
      </c>
      <c r="T195" s="8">
        <v>35</v>
      </c>
      <c r="U195" s="8">
        <v>25</v>
      </c>
      <c r="V195" s="8">
        <v>45</v>
      </c>
      <c r="W195" s="8">
        <v>40</v>
      </c>
      <c r="X195" s="8">
        <v>50</v>
      </c>
      <c r="Y195" s="8">
        <v>30</v>
      </c>
      <c r="Z195" s="8">
        <v>35</v>
      </c>
      <c r="AA195" s="8">
        <v>45</v>
      </c>
      <c r="AB195" s="8">
        <v>25</v>
      </c>
      <c r="AC195" s="8">
        <v>40</v>
      </c>
      <c r="AD195" s="8">
        <v>45</v>
      </c>
      <c r="AE195" s="8">
        <v>10</v>
      </c>
      <c r="AF195" s="8">
        <v>45</v>
      </c>
      <c r="AG195" s="8">
        <v>40</v>
      </c>
      <c r="AH195" s="8">
        <v>35</v>
      </c>
      <c r="AI195" s="8">
        <v>50</v>
      </c>
      <c r="AJ195" s="8">
        <v>50</v>
      </c>
      <c r="AK195" s="8">
        <v>20</v>
      </c>
      <c r="AL195" s="8">
        <v>35</v>
      </c>
      <c r="AM195" s="8">
        <v>25</v>
      </c>
      <c r="AN195" s="8">
        <v>45</v>
      </c>
      <c r="AO195" s="8">
        <v>35</v>
      </c>
      <c r="AP195" s="8">
        <v>20</v>
      </c>
      <c r="AQ195" s="8">
        <v>35</v>
      </c>
      <c r="AR195" s="8">
        <v>40</v>
      </c>
      <c r="AS195" s="8">
        <v>25</v>
      </c>
      <c r="AT195" s="8">
        <v>40</v>
      </c>
      <c r="AU195" s="8">
        <v>45</v>
      </c>
      <c r="AV195" s="8">
        <v>35</v>
      </c>
      <c r="AW195" s="8">
        <v>55</v>
      </c>
      <c r="AX195" s="8">
        <v>30</v>
      </c>
      <c r="AY195" s="8">
        <v>10</v>
      </c>
      <c r="AZ195" s="8">
        <v>45</v>
      </c>
      <c r="BA195" s="8">
        <v>20</v>
      </c>
      <c r="BB195" s="8">
        <v>20</v>
      </c>
    </row>
    <row r="196" spans="1:54" x14ac:dyDescent="0.25">
      <c r="A196" s="13" t="s">
        <v>356</v>
      </c>
      <c r="B196" s="8">
        <v>45</v>
      </c>
      <c r="C196" s="8">
        <v>40</v>
      </c>
      <c r="D196" s="8">
        <v>25</v>
      </c>
      <c r="E196" s="8">
        <v>45</v>
      </c>
      <c r="F196" s="8">
        <v>35</v>
      </c>
      <c r="G196" s="8">
        <v>20</v>
      </c>
      <c r="H196" s="8">
        <v>25</v>
      </c>
      <c r="I196" s="8">
        <v>50</v>
      </c>
      <c r="J196" s="8">
        <v>25</v>
      </c>
      <c r="K196" s="8">
        <v>20</v>
      </c>
      <c r="L196" s="8">
        <v>40</v>
      </c>
      <c r="M196" s="8">
        <v>40</v>
      </c>
      <c r="N196" s="8">
        <v>55</v>
      </c>
      <c r="O196" s="8">
        <v>45</v>
      </c>
      <c r="P196" s="8">
        <v>65</v>
      </c>
      <c r="Q196" s="8">
        <v>55</v>
      </c>
      <c r="R196" s="8">
        <v>45</v>
      </c>
      <c r="S196" s="8">
        <v>20</v>
      </c>
      <c r="T196" s="8">
        <v>35</v>
      </c>
      <c r="U196" s="8">
        <v>30</v>
      </c>
      <c r="V196" s="8">
        <v>15</v>
      </c>
      <c r="W196" s="8">
        <v>50</v>
      </c>
      <c r="X196" s="8">
        <v>25</v>
      </c>
      <c r="Y196" s="8">
        <v>45</v>
      </c>
      <c r="Z196" s="8">
        <v>65</v>
      </c>
      <c r="AA196" s="8">
        <v>30</v>
      </c>
      <c r="AB196" s="8">
        <v>15</v>
      </c>
      <c r="AC196" s="8">
        <v>35</v>
      </c>
      <c r="AD196" s="8">
        <v>20</v>
      </c>
      <c r="AE196" s="8">
        <v>35</v>
      </c>
      <c r="AF196" s="8">
        <v>10</v>
      </c>
      <c r="AG196" s="8">
        <v>20</v>
      </c>
      <c r="AH196" s="8">
        <v>35</v>
      </c>
      <c r="AI196" s="8">
        <v>45</v>
      </c>
      <c r="AJ196" s="8">
        <v>50</v>
      </c>
      <c r="AK196" s="8">
        <v>35</v>
      </c>
      <c r="AL196" s="8">
        <v>10</v>
      </c>
      <c r="AM196" s="8">
        <v>55</v>
      </c>
      <c r="AN196" s="8">
        <v>25</v>
      </c>
      <c r="AO196" s="8">
        <v>40</v>
      </c>
      <c r="AP196" s="8">
        <v>25</v>
      </c>
      <c r="AQ196" s="8">
        <v>45</v>
      </c>
      <c r="AR196" s="8">
        <v>45</v>
      </c>
      <c r="AS196" s="8">
        <v>50</v>
      </c>
      <c r="AT196" s="8">
        <v>10</v>
      </c>
      <c r="AU196" s="8">
        <v>40</v>
      </c>
      <c r="AV196" s="8">
        <v>40</v>
      </c>
      <c r="AW196" s="8">
        <v>55</v>
      </c>
      <c r="AX196" s="8">
        <v>40</v>
      </c>
      <c r="AY196" s="8">
        <v>35</v>
      </c>
      <c r="AZ196" s="8">
        <v>25</v>
      </c>
      <c r="BA196" s="8">
        <v>25</v>
      </c>
      <c r="BB196" s="8">
        <v>15</v>
      </c>
    </row>
    <row r="197" spans="1:54" x14ac:dyDescent="0.25">
      <c r="A197" s="13" t="s">
        <v>357</v>
      </c>
      <c r="B197" s="8">
        <v>45</v>
      </c>
      <c r="C197" s="8">
        <v>45</v>
      </c>
      <c r="D197" s="8">
        <v>30</v>
      </c>
      <c r="E197" s="8">
        <v>55</v>
      </c>
      <c r="F197" s="8">
        <v>50</v>
      </c>
      <c r="G197" s="8">
        <v>20</v>
      </c>
      <c r="H197" s="8">
        <v>20</v>
      </c>
      <c r="I197" s="8">
        <v>25</v>
      </c>
      <c r="J197" s="8">
        <v>35</v>
      </c>
      <c r="K197" s="8">
        <v>25</v>
      </c>
      <c r="L197" s="8">
        <v>45</v>
      </c>
      <c r="M197" s="8">
        <v>30</v>
      </c>
      <c r="N197" s="8">
        <v>25</v>
      </c>
      <c r="O197" s="8">
        <v>10</v>
      </c>
      <c r="P197" s="8">
        <v>30</v>
      </c>
      <c r="Q197" s="8">
        <v>40</v>
      </c>
      <c r="R197" s="8">
        <v>35</v>
      </c>
      <c r="S197" s="8">
        <v>30</v>
      </c>
      <c r="T197" s="8">
        <v>25</v>
      </c>
      <c r="U197" s="8">
        <v>30</v>
      </c>
      <c r="V197" s="8">
        <v>45</v>
      </c>
      <c r="W197" s="8">
        <v>25</v>
      </c>
      <c r="X197" s="8">
        <v>40</v>
      </c>
      <c r="Y197" s="8">
        <v>35</v>
      </c>
      <c r="Z197" s="8">
        <v>30</v>
      </c>
      <c r="AA197" s="8">
        <v>50</v>
      </c>
      <c r="AB197" s="8">
        <v>50</v>
      </c>
      <c r="AC197" s="8">
        <v>30</v>
      </c>
      <c r="AD197" s="8">
        <v>45</v>
      </c>
      <c r="AE197" s="8">
        <v>55</v>
      </c>
      <c r="AF197" s="8">
        <v>35</v>
      </c>
      <c r="AG197" s="8">
        <v>40</v>
      </c>
      <c r="AH197" s="8">
        <v>35</v>
      </c>
      <c r="AI197" s="8">
        <v>50</v>
      </c>
      <c r="AJ197" s="8">
        <v>50</v>
      </c>
      <c r="AK197" s="8">
        <v>45</v>
      </c>
      <c r="AL197" s="8">
        <v>45</v>
      </c>
      <c r="AM197" s="8">
        <v>30</v>
      </c>
      <c r="AN197" s="8">
        <v>25</v>
      </c>
      <c r="AO197" s="8">
        <v>35</v>
      </c>
      <c r="AP197" s="8">
        <v>25</v>
      </c>
      <c r="AQ197" s="8">
        <v>30</v>
      </c>
      <c r="AR197" s="8">
        <v>50</v>
      </c>
      <c r="AS197" s="8">
        <v>50</v>
      </c>
      <c r="AT197" s="8">
        <v>50</v>
      </c>
      <c r="AU197" s="8">
        <v>50</v>
      </c>
      <c r="AV197" s="8">
        <v>30</v>
      </c>
      <c r="AW197" s="8">
        <v>40</v>
      </c>
      <c r="AX197" s="8">
        <v>35</v>
      </c>
      <c r="AY197" s="8">
        <v>5</v>
      </c>
      <c r="AZ197" s="8">
        <v>35</v>
      </c>
      <c r="BA197" s="8">
        <v>35</v>
      </c>
      <c r="BB197" s="8">
        <v>25</v>
      </c>
    </row>
    <row r="198" spans="1:54" x14ac:dyDescent="0.25">
      <c r="A198" s="13" t="s">
        <v>358</v>
      </c>
      <c r="B198" s="8">
        <v>45</v>
      </c>
      <c r="C198" s="8">
        <v>55</v>
      </c>
      <c r="D198" s="8">
        <v>15</v>
      </c>
      <c r="E198" s="8">
        <v>65</v>
      </c>
      <c r="F198" s="8">
        <v>15</v>
      </c>
      <c r="G198" s="8">
        <v>15</v>
      </c>
      <c r="H198" s="8">
        <v>25</v>
      </c>
      <c r="I198" s="8">
        <v>45</v>
      </c>
      <c r="J198" s="8">
        <v>40</v>
      </c>
      <c r="K198" s="8">
        <v>30</v>
      </c>
      <c r="L198" s="8">
        <v>50</v>
      </c>
      <c r="M198" s="8">
        <v>30</v>
      </c>
      <c r="N198" s="8">
        <v>45</v>
      </c>
      <c r="O198" s="8">
        <v>50</v>
      </c>
      <c r="P198" s="8">
        <v>25</v>
      </c>
      <c r="Q198" s="8">
        <v>60</v>
      </c>
      <c r="R198" s="8">
        <v>45</v>
      </c>
      <c r="S198" s="8">
        <v>25</v>
      </c>
      <c r="T198" s="8">
        <v>45</v>
      </c>
      <c r="U198" s="8">
        <v>10</v>
      </c>
      <c r="V198" s="8">
        <v>25</v>
      </c>
      <c r="W198" s="8">
        <v>35</v>
      </c>
      <c r="X198" s="8">
        <v>40</v>
      </c>
      <c r="Y198" s="8">
        <v>35</v>
      </c>
      <c r="Z198" s="8">
        <v>20</v>
      </c>
      <c r="AA198" s="8">
        <v>40</v>
      </c>
      <c r="AB198" s="8">
        <v>25</v>
      </c>
      <c r="AC198" s="8">
        <v>40</v>
      </c>
      <c r="AD198" s="8">
        <v>25</v>
      </c>
      <c r="AE198" s="8">
        <v>60</v>
      </c>
      <c r="AF198" s="8">
        <v>30</v>
      </c>
      <c r="AG198" s="8">
        <v>40</v>
      </c>
      <c r="AH198" s="8">
        <v>15</v>
      </c>
      <c r="AI198" s="8">
        <v>50</v>
      </c>
      <c r="AJ198" s="8">
        <v>45</v>
      </c>
      <c r="AK198" s="8">
        <v>55</v>
      </c>
      <c r="AL198" s="8">
        <v>55</v>
      </c>
      <c r="AM198" s="8">
        <v>35</v>
      </c>
      <c r="AN198" s="8">
        <v>60</v>
      </c>
      <c r="AO198" s="8">
        <v>45</v>
      </c>
      <c r="AP198" s="8">
        <v>40</v>
      </c>
      <c r="AQ198" s="8">
        <v>30</v>
      </c>
      <c r="AR198" s="8">
        <v>55</v>
      </c>
      <c r="AS198" s="8">
        <v>35</v>
      </c>
      <c r="AT198" s="8">
        <v>50</v>
      </c>
      <c r="AU198" s="8">
        <v>45</v>
      </c>
      <c r="AV198" s="8">
        <v>40</v>
      </c>
      <c r="AW198" s="8">
        <v>65</v>
      </c>
      <c r="AX198" s="8">
        <v>65</v>
      </c>
      <c r="AY198" s="8">
        <v>20</v>
      </c>
      <c r="AZ198" s="8">
        <v>15</v>
      </c>
      <c r="BA198" s="8">
        <v>25</v>
      </c>
      <c r="BB198" s="8">
        <v>15</v>
      </c>
    </row>
    <row r="199" spans="1:54" x14ac:dyDescent="0.25">
      <c r="A199" s="13" t="s">
        <v>359</v>
      </c>
      <c r="B199" s="8">
        <v>0</v>
      </c>
      <c r="C199" s="8">
        <v>0</v>
      </c>
      <c r="D199" s="8">
        <v>1</v>
      </c>
      <c r="E199" s="8">
        <v>0</v>
      </c>
      <c r="F199" s="8">
        <v>0</v>
      </c>
      <c r="G199" s="8">
        <v>2</v>
      </c>
      <c r="H199" s="8">
        <v>2</v>
      </c>
      <c r="I199" s="8">
        <v>1</v>
      </c>
      <c r="J199" s="8">
        <v>2</v>
      </c>
      <c r="K199" s="8">
        <v>0</v>
      </c>
      <c r="L199" s="8">
        <v>1</v>
      </c>
      <c r="M199" s="8">
        <v>1</v>
      </c>
      <c r="N199" s="8">
        <v>0</v>
      </c>
      <c r="O199" s="8">
        <v>2</v>
      </c>
      <c r="P199" s="8">
        <v>1</v>
      </c>
      <c r="Q199" s="8">
        <v>2</v>
      </c>
      <c r="R199" s="8">
        <v>2</v>
      </c>
      <c r="S199" s="8">
        <v>0</v>
      </c>
      <c r="T199" s="8">
        <v>2</v>
      </c>
      <c r="U199" s="8">
        <v>0</v>
      </c>
      <c r="V199" s="8">
        <v>2</v>
      </c>
      <c r="W199" s="8">
        <v>1</v>
      </c>
      <c r="X199" s="8">
        <v>1</v>
      </c>
      <c r="Y199" s="8">
        <v>4</v>
      </c>
      <c r="Z199" s="8">
        <v>2</v>
      </c>
      <c r="AA199" s="8">
        <v>0</v>
      </c>
      <c r="AB199" s="8">
        <v>0</v>
      </c>
      <c r="AC199" s="8">
        <v>0</v>
      </c>
      <c r="AD199" s="8">
        <v>0</v>
      </c>
      <c r="AE199" s="8">
        <v>2</v>
      </c>
      <c r="AF199" s="8">
        <v>1</v>
      </c>
      <c r="AG199" s="8">
        <v>3</v>
      </c>
      <c r="AH199" s="8">
        <v>2</v>
      </c>
      <c r="AI199" s="8">
        <v>1</v>
      </c>
      <c r="AJ199" s="8">
        <v>1</v>
      </c>
      <c r="AK199" s="8">
        <v>2</v>
      </c>
      <c r="AL199" s="8">
        <v>1</v>
      </c>
      <c r="AM199" s="8">
        <v>2</v>
      </c>
      <c r="AN199" s="8">
        <v>2</v>
      </c>
      <c r="AO199" s="8">
        <v>0</v>
      </c>
      <c r="AP199" s="8">
        <v>0</v>
      </c>
      <c r="AQ199" s="8">
        <v>0</v>
      </c>
      <c r="AR199" s="8">
        <v>1</v>
      </c>
      <c r="AS199" s="8">
        <v>1</v>
      </c>
      <c r="AT199" s="8">
        <v>2</v>
      </c>
      <c r="AU199" s="8">
        <v>1</v>
      </c>
      <c r="AV199" s="8">
        <v>1</v>
      </c>
      <c r="AW199" s="8">
        <v>0</v>
      </c>
      <c r="AX199" s="8">
        <v>1</v>
      </c>
      <c r="AY199" s="8">
        <v>0</v>
      </c>
      <c r="AZ199" s="8">
        <v>4</v>
      </c>
      <c r="BA199" s="8">
        <v>0</v>
      </c>
      <c r="BB199" s="8">
        <v>1</v>
      </c>
    </row>
    <row r="200" spans="1:54" x14ac:dyDescent="0.25">
      <c r="A200" s="13" t="s">
        <v>360</v>
      </c>
      <c r="B200" s="8">
        <v>0</v>
      </c>
      <c r="C200" s="8">
        <v>0</v>
      </c>
      <c r="D200" s="8">
        <v>1</v>
      </c>
      <c r="E200" s="8">
        <v>1</v>
      </c>
      <c r="F200" s="8">
        <v>0</v>
      </c>
      <c r="G200" s="8">
        <v>2</v>
      </c>
      <c r="H200" s="8">
        <v>1</v>
      </c>
      <c r="I200" s="8">
        <v>1</v>
      </c>
      <c r="J200" s="8">
        <v>1</v>
      </c>
      <c r="K200" s="8">
        <v>0</v>
      </c>
      <c r="L200" s="8">
        <v>0</v>
      </c>
      <c r="M200" s="8">
        <v>0</v>
      </c>
      <c r="N200" s="8">
        <v>0</v>
      </c>
      <c r="O200" s="8">
        <v>1</v>
      </c>
      <c r="P200" s="8">
        <v>0</v>
      </c>
      <c r="Q200" s="8">
        <v>1</v>
      </c>
      <c r="R200" s="8">
        <v>1</v>
      </c>
      <c r="S200" s="8">
        <v>0</v>
      </c>
      <c r="T200" s="8">
        <v>0</v>
      </c>
      <c r="U200" s="8">
        <v>1</v>
      </c>
      <c r="V200" s="8">
        <v>1</v>
      </c>
      <c r="W200" s="8">
        <v>1</v>
      </c>
      <c r="X200" s="8">
        <v>0</v>
      </c>
      <c r="Y200" s="8">
        <v>1</v>
      </c>
      <c r="Z200" s="8">
        <v>0</v>
      </c>
      <c r="AA200" s="8">
        <v>1</v>
      </c>
      <c r="AB200" s="8">
        <v>1</v>
      </c>
      <c r="AC200" s="8">
        <v>0</v>
      </c>
      <c r="AD200" s="8">
        <v>1</v>
      </c>
      <c r="AE200" s="8">
        <v>1</v>
      </c>
      <c r="AF200" s="8">
        <v>2</v>
      </c>
      <c r="AG200" s="8">
        <v>1</v>
      </c>
      <c r="AH200" s="8">
        <v>0</v>
      </c>
      <c r="AI200" s="8">
        <v>1</v>
      </c>
      <c r="AJ200" s="8">
        <v>1</v>
      </c>
      <c r="AK200" s="8">
        <v>2</v>
      </c>
      <c r="AL200" s="8">
        <v>1</v>
      </c>
      <c r="AM200" s="8">
        <v>2</v>
      </c>
      <c r="AN200" s="8">
        <v>1</v>
      </c>
      <c r="AO200" s="8">
        <v>1</v>
      </c>
      <c r="AP200" s="8">
        <v>1</v>
      </c>
      <c r="AQ200" s="8">
        <v>0</v>
      </c>
      <c r="AR200" s="8">
        <v>1</v>
      </c>
      <c r="AS200" s="8">
        <v>0</v>
      </c>
      <c r="AT200" s="8">
        <v>2</v>
      </c>
      <c r="AU200" s="8">
        <v>1</v>
      </c>
      <c r="AV200" s="8">
        <v>1</v>
      </c>
      <c r="AW200" s="8">
        <v>0</v>
      </c>
      <c r="AX200" s="8">
        <v>3</v>
      </c>
      <c r="AY200" s="8">
        <v>2</v>
      </c>
      <c r="AZ200" s="8">
        <v>4</v>
      </c>
      <c r="BA200" s="8">
        <v>0</v>
      </c>
      <c r="BB200" s="8">
        <v>0</v>
      </c>
    </row>
    <row r="201" spans="1:54" x14ac:dyDescent="0.25">
      <c r="A201" s="13" t="s">
        <v>361</v>
      </c>
      <c r="B201" s="8">
        <v>0</v>
      </c>
      <c r="C201" s="8">
        <v>0</v>
      </c>
      <c r="D201" s="8">
        <v>1</v>
      </c>
      <c r="E201" s="8">
        <v>1</v>
      </c>
      <c r="F201" s="8">
        <v>0</v>
      </c>
      <c r="G201" s="8">
        <v>1</v>
      </c>
      <c r="H201" s="8">
        <v>1</v>
      </c>
      <c r="I201" s="8">
        <v>1</v>
      </c>
      <c r="J201" s="8">
        <v>1</v>
      </c>
      <c r="K201" s="8">
        <v>0</v>
      </c>
      <c r="L201" s="8">
        <v>0</v>
      </c>
      <c r="M201" s="8">
        <v>1</v>
      </c>
      <c r="N201" s="8">
        <v>1</v>
      </c>
      <c r="O201" s="8">
        <v>0</v>
      </c>
      <c r="P201" s="8">
        <v>1</v>
      </c>
      <c r="Q201" s="8">
        <v>0</v>
      </c>
      <c r="R201" s="8">
        <v>0</v>
      </c>
      <c r="S201" s="8">
        <v>1</v>
      </c>
      <c r="T201" s="8">
        <v>1</v>
      </c>
      <c r="U201" s="8">
        <v>1</v>
      </c>
      <c r="V201" s="8">
        <v>2</v>
      </c>
      <c r="W201" s="8">
        <v>0</v>
      </c>
      <c r="X201" s="8">
        <v>1</v>
      </c>
      <c r="Y201" s="8">
        <v>4</v>
      </c>
      <c r="Z201" s="8">
        <v>2</v>
      </c>
      <c r="AA201" s="8">
        <v>1</v>
      </c>
      <c r="AB201" s="8">
        <v>0</v>
      </c>
      <c r="AC201" s="8">
        <v>0</v>
      </c>
      <c r="AD201" s="8">
        <v>0</v>
      </c>
      <c r="AE201" s="8">
        <v>4</v>
      </c>
      <c r="AF201" s="8">
        <v>3</v>
      </c>
      <c r="AG201" s="8">
        <v>3</v>
      </c>
      <c r="AH201" s="8">
        <v>0</v>
      </c>
      <c r="AI201" s="8">
        <v>2</v>
      </c>
      <c r="AJ201" s="8">
        <v>0</v>
      </c>
      <c r="AK201" s="8">
        <v>1</v>
      </c>
      <c r="AL201" s="8">
        <v>1</v>
      </c>
      <c r="AM201" s="8">
        <v>4</v>
      </c>
      <c r="AN201" s="8">
        <v>1</v>
      </c>
      <c r="AO201" s="8">
        <v>0</v>
      </c>
      <c r="AP201" s="8">
        <v>0</v>
      </c>
      <c r="AQ201" s="8">
        <v>0</v>
      </c>
      <c r="AR201" s="8">
        <v>0</v>
      </c>
      <c r="AS201" s="8">
        <v>1</v>
      </c>
      <c r="AT201" s="8">
        <v>1</v>
      </c>
      <c r="AU201" s="8">
        <v>1</v>
      </c>
      <c r="AV201" s="8">
        <v>1</v>
      </c>
      <c r="AW201" s="8">
        <v>0</v>
      </c>
      <c r="AX201" s="8">
        <v>1</v>
      </c>
      <c r="AY201" s="8">
        <v>0</v>
      </c>
      <c r="AZ201" s="8">
        <v>1</v>
      </c>
      <c r="BA201" s="8">
        <v>0</v>
      </c>
      <c r="BB201" s="8">
        <v>1</v>
      </c>
    </row>
    <row r="202" spans="1:54" x14ac:dyDescent="0.25">
      <c r="A202" s="13" t="s">
        <v>362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3</v>
      </c>
      <c r="I202" s="8">
        <v>1</v>
      </c>
      <c r="J202" s="8">
        <v>1</v>
      </c>
      <c r="K202" s="8">
        <v>0</v>
      </c>
      <c r="L202" s="8">
        <v>1</v>
      </c>
      <c r="M202" s="8">
        <v>1</v>
      </c>
      <c r="N202" s="8">
        <v>2</v>
      </c>
      <c r="O202" s="8">
        <v>0</v>
      </c>
      <c r="P202" s="8">
        <v>1</v>
      </c>
      <c r="Q202" s="8">
        <v>1</v>
      </c>
      <c r="R202" s="8">
        <v>0</v>
      </c>
      <c r="S202" s="8">
        <v>0</v>
      </c>
      <c r="T202" s="8">
        <v>0</v>
      </c>
      <c r="U202" s="8">
        <v>2</v>
      </c>
      <c r="V202" s="8">
        <v>1</v>
      </c>
      <c r="W202" s="8">
        <v>1</v>
      </c>
      <c r="X202" s="8">
        <v>2</v>
      </c>
      <c r="Y202" s="8">
        <v>4</v>
      </c>
      <c r="Z202" s="8">
        <v>0</v>
      </c>
      <c r="AA202" s="8">
        <v>2</v>
      </c>
      <c r="AB202" s="8">
        <v>0</v>
      </c>
      <c r="AC202" s="8">
        <v>0</v>
      </c>
      <c r="AD202" s="8">
        <v>1</v>
      </c>
      <c r="AE202" s="8">
        <v>4</v>
      </c>
      <c r="AF202" s="8">
        <v>2</v>
      </c>
      <c r="AG202" s="8">
        <v>1</v>
      </c>
      <c r="AH202" s="8">
        <v>0</v>
      </c>
      <c r="AI202" s="8">
        <v>2</v>
      </c>
      <c r="AJ202" s="8">
        <v>2</v>
      </c>
      <c r="AK202" s="8">
        <v>3</v>
      </c>
      <c r="AL202" s="8">
        <v>1</v>
      </c>
      <c r="AM202" s="8">
        <v>1</v>
      </c>
      <c r="AN202" s="8">
        <v>4</v>
      </c>
      <c r="AO202" s="8">
        <v>0</v>
      </c>
      <c r="AP202" s="8">
        <v>0</v>
      </c>
      <c r="AQ202" s="8">
        <v>0</v>
      </c>
      <c r="AR202" s="8">
        <v>1</v>
      </c>
      <c r="AS202" s="8">
        <v>1</v>
      </c>
      <c r="AT202" s="8">
        <v>2</v>
      </c>
      <c r="AU202" s="8">
        <v>0</v>
      </c>
      <c r="AV202" s="8">
        <v>1</v>
      </c>
      <c r="AW202" s="8">
        <v>0</v>
      </c>
      <c r="AX202" s="8">
        <v>2</v>
      </c>
      <c r="AY202" s="8">
        <v>0</v>
      </c>
      <c r="AZ202" s="8">
        <v>2</v>
      </c>
      <c r="BA202" s="8">
        <v>0</v>
      </c>
      <c r="BB202" s="8">
        <v>0</v>
      </c>
    </row>
    <row r="203" spans="1:54" x14ac:dyDescent="0.25">
      <c r="A203" s="13" t="s">
        <v>363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3</v>
      </c>
      <c r="I203" s="8">
        <v>3</v>
      </c>
      <c r="J203" s="8">
        <v>1</v>
      </c>
      <c r="K203" s="8">
        <v>0</v>
      </c>
      <c r="L203" s="8">
        <v>2</v>
      </c>
      <c r="M203" s="8">
        <v>1</v>
      </c>
      <c r="N203" s="8">
        <v>0</v>
      </c>
      <c r="O203" s="8">
        <v>0</v>
      </c>
      <c r="P203" s="8">
        <v>1</v>
      </c>
      <c r="Q203" s="8">
        <v>0</v>
      </c>
      <c r="R203" s="8">
        <v>2</v>
      </c>
      <c r="S203" s="8">
        <v>0</v>
      </c>
      <c r="T203" s="8">
        <v>0</v>
      </c>
      <c r="U203" s="8">
        <v>0</v>
      </c>
      <c r="V203" s="8">
        <v>0</v>
      </c>
      <c r="W203" s="8">
        <v>2</v>
      </c>
      <c r="X203" s="8">
        <v>2</v>
      </c>
      <c r="Y203" s="8">
        <v>2</v>
      </c>
      <c r="Z203" s="8">
        <v>2</v>
      </c>
      <c r="AA203" s="8">
        <v>2</v>
      </c>
      <c r="AB203" s="8">
        <v>3</v>
      </c>
      <c r="AC203" s="8">
        <v>0</v>
      </c>
      <c r="AD203" s="8">
        <v>0</v>
      </c>
      <c r="AE203" s="8">
        <v>0</v>
      </c>
      <c r="AF203" s="8">
        <v>1</v>
      </c>
      <c r="AG203" s="8">
        <v>1</v>
      </c>
      <c r="AH203" s="8">
        <v>0</v>
      </c>
      <c r="AI203" s="8">
        <v>2</v>
      </c>
      <c r="AJ203" s="8">
        <v>1</v>
      </c>
      <c r="AK203" s="8">
        <v>1</v>
      </c>
      <c r="AL203" s="8">
        <v>2</v>
      </c>
      <c r="AM203" s="8">
        <v>2</v>
      </c>
      <c r="AN203" s="8">
        <v>1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2</v>
      </c>
      <c r="AU203" s="8">
        <v>1</v>
      </c>
      <c r="AV203" s="8">
        <v>2</v>
      </c>
      <c r="AW203" s="8">
        <v>0</v>
      </c>
      <c r="AX203" s="8">
        <v>2</v>
      </c>
      <c r="AY203" s="8">
        <v>0</v>
      </c>
      <c r="AZ203" s="8">
        <v>1</v>
      </c>
      <c r="BA203" s="8">
        <v>1</v>
      </c>
      <c r="BB203" s="8">
        <v>0</v>
      </c>
    </row>
    <row r="204" spans="1:54" x14ac:dyDescent="0.25">
      <c r="A204" s="13" t="s">
        <v>364</v>
      </c>
      <c r="B204" s="8">
        <v>0</v>
      </c>
      <c r="C204" s="8">
        <v>0</v>
      </c>
      <c r="D204" s="8">
        <v>1</v>
      </c>
      <c r="E204" s="8">
        <v>1</v>
      </c>
      <c r="F204" s="8">
        <v>1</v>
      </c>
      <c r="G204" s="8">
        <v>0</v>
      </c>
      <c r="H204" s="8">
        <v>3</v>
      </c>
      <c r="I204" s="8">
        <v>3</v>
      </c>
      <c r="J204" s="8">
        <v>2</v>
      </c>
      <c r="K204" s="8">
        <v>1</v>
      </c>
      <c r="L204" s="8">
        <v>0</v>
      </c>
      <c r="M204" s="8">
        <v>0</v>
      </c>
      <c r="N204" s="8">
        <v>0</v>
      </c>
      <c r="O204" s="8">
        <v>0</v>
      </c>
      <c r="P204" s="8">
        <v>1</v>
      </c>
      <c r="Q204" s="8">
        <v>3</v>
      </c>
      <c r="R204" s="8">
        <v>2</v>
      </c>
      <c r="S204" s="8">
        <v>0</v>
      </c>
      <c r="T204" s="8">
        <v>1</v>
      </c>
      <c r="U204" s="8">
        <v>1</v>
      </c>
      <c r="V204" s="8">
        <v>0</v>
      </c>
      <c r="W204" s="8">
        <v>1</v>
      </c>
      <c r="X204" s="8">
        <v>1</v>
      </c>
      <c r="Y204" s="8">
        <v>1</v>
      </c>
      <c r="Z204" s="8">
        <v>0</v>
      </c>
      <c r="AA204" s="8">
        <v>0</v>
      </c>
      <c r="AB204" s="8">
        <v>1</v>
      </c>
      <c r="AC204" s="8">
        <v>0</v>
      </c>
      <c r="AD204" s="8">
        <v>0</v>
      </c>
      <c r="AE204" s="8">
        <v>1</v>
      </c>
      <c r="AF204" s="8">
        <v>0</v>
      </c>
      <c r="AG204" s="8">
        <v>0</v>
      </c>
      <c r="AH204" s="8">
        <v>0</v>
      </c>
      <c r="AI204" s="8">
        <v>1</v>
      </c>
      <c r="AJ204" s="8">
        <v>0</v>
      </c>
      <c r="AK204" s="8">
        <v>2</v>
      </c>
      <c r="AL204" s="8">
        <v>0</v>
      </c>
      <c r="AM204" s="8">
        <v>1</v>
      </c>
      <c r="AN204" s="8">
        <v>2</v>
      </c>
      <c r="AO204" s="8">
        <v>1</v>
      </c>
      <c r="AP204" s="8">
        <v>0</v>
      </c>
      <c r="AQ204" s="8">
        <v>0</v>
      </c>
      <c r="AR204" s="8">
        <v>3</v>
      </c>
      <c r="AS204" s="8">
        <v>1</v>
      </c>
      <c r="AT204" s="8">
        <v>2</v>
      </c>
      <c r="AU204" s="8">
        <v>2</v>
      </c>
      <c r="AV204" s="8">
        <v>1</v>
      </c>
      <c r="AW204" s="8">
        <v>1</v>
      </c>
      <c r="AX204" s="8">
        <v>0</v>
      </c>
      <c r="AY204" s="8">
        <v>0</v>
      </c>
      <c r="AZ204" s="8">
        <v>0</v>
      </c>
      <c r="BA204" s="8">
        <v>0</v>
      </c>
      <c r="BB204" s="8">
        <v>1</v>
      </c>
    </row>
    <row r="205" spans="1:54" x14ac:dyDescent="0.25">
      <c r="A205" s="13" t="s">
        <v>365</v>
      </c>
      <c r="B205" s="8">
        <v>0</v>
      </c>
      <c r="C205" s="8">
        <v>0</v>
      </c>
      <c r="D205" s="8">
        <v>1</v>
      </c>
      <c r="E205" s="8">
        <v>1</v>
      </c>
      <c r="F205" s="8">
        <v>0</v>
      </c>
      <c r="G205" s="8">
        <v>1</v>
      </c>
      <c r="H205" s="8">
        <v>3</v>
      </c>
      <c r="I205" s="8">
        <v>1</v>
      </c>
      <c r="J205" s="8">
        <v>2</v>
      </c>
      <c r="K205" s="8">
        <v>1</v>
      </c>
      <c r="L205" s="8">
        <v>1</v>
      </c>
      <c r="M205" s="8">
        <v>1</v>
      </c>
      <c r="N205" s="8">
        <v>1</v>
      </c>
      <c r="O205" s="8">
        <v>2</v>
      </c>
      <c r="P205" s="8">
        <v>1</v>
      </c>
      <c r="Q205" s="8">
        <v>1</v>
      </c>
      <c r="R205" s="8">
        <v>0</v>
      </c>
      <c r="S205" s="8">
        <v>0</v>
      </c>
      <c r="T205" s="8">
        <v>0</v>
      </c>
      <c r="U205" s="8">
        <v>0</v>
      </c>
      <c r="V205" s="8">
        <v>1</v>
      </c>
      <c r="W205" s="8">
        <v>1</v>
      </c>
      <c r="X205" s="8">
        <v>2</v>
      </c>
      <c r="Y205" s="8">
        <v>3</v>
      </c>
      <c r="Z205" s="8">
        <v>0</v>
      </c>
      <c r="AA205" s="8">
        <v>1</v>
      </c>
      <c r="AB205" s="8">
        <v>0</v>
      </c>
      <c r="AC205" s="8">
        <v>0</v>
      </c>
      <c r="AD205" s="8">
        <v>0</v>
      </c>
      <c r="AE205" s="8">
        <v>0</v>
      </c>
      <c r="AF205" s="8">
        <v>3</v>
      </c>
      <c r="AG205" s="8">
        <v>0</v>
      </c>
      <c r="AH205" s="8">
        <v>0</v>
      </c>
      <c r="AI205" s="8">
        <v>1</v>
      </c>
      <c r="AJ205" s="8">
        <v>1</v>
      </c>
      <c r="AK205" s="8">
        <v>2</v>
      </c>
      <c r="AL205" s="8">
        <v>0</v>
      </c>
      <c r="AM205" s="8">
        <v>0</v>
      </c>
      <c r="AN205" s="8">
        <v>2</v>
      </c>
      <c r="AO205" s="8">
        <v>3</v>
      </c>
      <c r="AP205" s="8">
        <v>0</v>
      </c>
      <c r="AQ205" s="8">
        <v>0</v>
      </c>
      <c r="AR205" s="8">
        <v>1</v>
      </c>
      <c r="AS205" s="8">
        <v>0</v>
      </c>
      <c r="AT205" s="8">
        <v>2</v>
      </c>
      <c r="AU205" s="8">
        <v>3</v>
      </c>
      <c r="AV205" s="8">
        <v>2</v>
      </c>
      <c r="AW205" s="8">
        <v>3</v>
      </c>
      <c r="AX205" s="8">
        <v>0</v>
      </c>
      <c r="AY205" s="8">
        <v>0</v>
      </c>
      <c r="AZ205" s="8">
        <v>0</v>
      </c>
      <c r="BA205" s="8">
        <v>1</v>
      </c>
      <c r="BB205" s="8">
        <v>0</v>
      </c>
    </row>
    <row r="206" spans="1:54" x14ac:dyDescent="0.25">
      <c r="A206" s="13" t="s">
        <v>366</v>
      </c>
      <c r="B206" s="8">
        <v>0</v>
      </c>
      <c r="C206" s="8">
        <v>0</v>
      </c>
      <c r="D206" s="8">
        <v>1</v>
      </c>
      <c r="E206" s="8">
        <v>1</v>
      </c>
      <c r="F206" s="8">
        <v>0</v>
      </c>
      <c r="G206" s="8">
        <v>1</v>
      </c>
      <c r="H206" s="8">
        <v>1</v>
      </c>
      <c r="I206" s="8">
        <v>2</v>
      </c>
      <c r="J206" s="8">
        <v>0</v>
      </c>
      <c r="K206" s="8">
        <v>1</v>
      </c>
      <c r="L206" s="8">
        <v>0</v>
      </c>
      <c r="M206" s="8">
        <v>1</v>
      </c>
      <c r="N206" s="8">
        <v>0</v>
      </c>
      <c r="O206" s="8">
        <v>1</v>
      </c>
      <c r="P206" s="8">
        <v>0</v>
      </c>
      <c r="Q206" s="8">
        <v>0</v>
      </c>
      <c r="R206" s="8">
        <v>1</v>
      </c>
      <c r="S206" s="8">
        <v>1</v>
      </c>
      <c r="T206" s="8">
        <v>3</v>
      </c>
      <c r="U206" s="8">
        <v>0</v>
      </c>
      <c r="V206" s="8">
        <v>1</v>
      </c>
      <c r="W206" s="8">
        <v>0</v>
      </c>
      <c r="X206" s="8">
        <v>1</v>
      </c>
      <c r="Y206" s="8">
        <v>3</v>
      </c>
      <c r="Z206" s="8">
        <v>1</v>
      </c>
      <c r="AA206" s="8">
        <v>2</v>
      </c>
      <c r="AB206" s="8">
        <v>1</v>
      </c>
      <c r="AC206" s="8">
        <v>0</v>
      </c>
      <c r="AD206" s="8">
        <v>0</v>
      </c>
      <c r="AE206" s="8">
        <v>4</v>
      </c>
      <c r="AF206" s="8">
        <v>2</v>
      </c>
      <c r="AG206" s="8">
        <v>1</v>
      </c>
      <c r="AH206" s="8">
        <v>0</v>
      </c>
      <c r="AI206" s="8">
        <v>1</v>
      </c>
      <c r="AJ206" s="8">
        <v>0</v>
      </c>
      <c r="AK206" s="8">
        <v>1</v>
      </c>
      <c r="AL206" s="8">
        <v>1</v>
      </c>
      <c r="AM206" s="8">
        <v>1</v>
      </c>
      <c r="AN206" s="8">
        <v>0</v>
      </c>
      <c r="AO206" s="8">
        <v>0</v>
      </c>
      <c r="AP206" s="8">
        <v>0</v>
      </c>
      <c r="AQ206" s="8">
        <v>0</v>
      </c>
      <c r="AR206" s="8">
        <v>1</v>
      </c>
      <c r="AS206" s="8">
        <v>0</v>
      </c>
      <c r="AT206" s="8">
        <v>2</v>
      </c>
      <c r="AU206" s="8">
        <v>2</v>
      </c>
      <c r="AV206" s="8">
        <v>1</v>
      </c>
      <c r="AW206" s="8">
        <v>0</v>
      </c>
      <c r="AX206" s="8">
        <v>1</v>
      </c>
      <c r="AY206" s="8">
        <v>0</v>
      </c>
      <c r="AZ206" s="8">
        <v>1</v>
      </c>
      <c r="BA206" s="8">
        <v>0</v>
      </c>
      <c r="BB206" s="8">
        <v>0</v>
      </c>
    </row>
    <row r="207" spans="1:54" x14ac:dyDescent="0.25">
      <c r="A207" s="13" t="s">
        <v>367</v>
      </c>
      <c r="B207" s="8">
        <v>1</v>
      </c>
      <c r="C207" s="8">
        <v>0</v>
      </c>
      <c r="D207" s="8">
        <v>0</v>
      </c>
      <c r="E207" s="8">
        <v>2</v>
      </c>
      <c r="F207" s="8">
        <v>0</v>
      </c>
      <c r="G207" s="8">
        <v>1</v>
      </c>
      <c r="H207" s="8">
        <v>3</v>
      </c>
      <c r="I207" s="8">
        <v>1</v>
      </c>
      <c r="J207" s="8">
        <v>1</v>
      </c>
      <c r="K207" s="8">
        <v>1</v>
      </c>
      <c r="L207" s="8">
        <v>1</v>
      </c>
      <c r="M207" s="8">
        <v>1</v>
      </c>
      <c r="N207" s="8">
        <v>0</v>
      </c>
      <c r="O207" s="8">
        <v>0</v>
      </c>
      <c r="P207" s="8">
        <v>2</v>
      </c>
      <c r="Q207" s="8">
        <v>0</v>
      </c>
      <c r="R207" s="8">
        <v>0</v>
      </c>
      <c r="S207" s="8">
        <v>2</v>
      </c>
      <c r="T207" s="8">
        <v>0</v>
      </c>
      <c r="U207" s="8">
        <v>0</v>
      </c>
      <c r="V207" s="8">
        <v>2</v>
      </c>
      <c r="W207" s="8">
        <v>1</v>
      </c>
      <c r="X207" s="8">
        <v>3</v>
      </c>
      <c r="Y207" s="8">
        <v>2</v>
      </c>
      <c r="Z207" s="8">
        <v>1</v>
      </c>
      <c r="AA207" s="8">
        <v>1</v>
      </c>
      <c r="AB207" s="8">
        <v>1</v>
      </c>
      <c r="AC207" s="8">
        <v>0</v>
      </c>
      <c r="AD207" s="8">
        <v>1</v>
      </c>
      <c r="AE207" s="8">
        <v>2</v>
      </c>
      <c r="AF207" s="8">
        <v>1</v>
      </c>
      <c r="AG207" s="8">
        <v>3</v>
      </c>
      <c r="AH207" s="8">
        <v>0</v>
      </c>
      <c r="AI207" s="8">
        <v>2</v>
      </c>
      <c r="AJ207" s="8">
        <v>1</v>
      </c>
      <c r="AK207" s="8">
        <v>3</v>
      </c>
      <c r="AL207" s="8">
        <v>0</v>
      </c>
      <c r="AM207" s="8">
        <v>3</v>
      </c>
      <c r="AN207" s="8">
        <v>0</v>
      </c>
      <c r="AO207" s="8">
        <v>0</v>
      </c>
      <c r="AP207" s="8">
        <v>0</v>
      </c>
      <c r="AQ207" s="8">
        <v>1</v>
      </c>
      <c r="AR207" s="8">
        <v>1</v>
      </c>
      <c r="AS207" s="8">
        <v>1</v>
      </c>
      <c r="AT207" s="8">
        <v>3</v>
      </c>
      <c r="AU207" s="8">
        <v>0</v>
      </c>
      <c r="AV207" s="8">
        <v>3</v>
      </c>
      <c r="AW207" s="8">
        <v>0</v>
      </c>
      <c r="AX207" s="8">
        <v>0</v>
      </c>
      <c r="AY207" s="8">
        <v>0</v>
      </c>
      <c r="AZ207" s="8">
        <v>0</v>
      </c>
      <c r="BA207" s="8">
        <v>0</v>
      </c>
      <c r="BB207" s="8">
        <v>1</v>
      </c>
    </row>
    <row r="208" spans="1:54" x14ac:dyDescent="0.25">
      <c r="A208" s="13" t="s">
        <v>368</v>
      </c>
      <c r="B208" s="8">
        <v>0</v>
      </c>
      <c r="C208" s="8">
        <v>0</v>
      </c>
      <c r="D208" s="8">
        <v>0</v>
      </c>
      <c r="E208" s="8">
        <v>2</v>
      </c>
      <c r="F208" s="8">
        <v>1</v>
      </c>
      <c r="G208" s="8">
        <v>0</v>
      </c>
      <c r="H208" s="8">
        <v>2</v>
      </c>
      <c r="I208" s="8">
        <v>3</v>
      </c>
      <c r="J208" s="8">
        <v>1</v>
      </c>
      <c r="K208" s="8">
        <v>0</v>
      </c>
      <c r="L208" s="8">
        <v>0</v>
      </c>
      <c r="M208" s="8">
        <v>1</v>
      </c>
      <c r="N208" s="8">
        <v>0</v>
      </c>
      <c r="O208" s="8">
        <v>0</v>
      </c>
      <c r="P208" s="8">
        <v>1</v>
      </c>
      <c r="Q208" s="8">
        <v>0</v>
      </c>
      <c r="R208" s="8">
        <v>0</v>
      </c>
      <c r="S208" s="8">
        <v>1</v>
      </c>
      <c r="T208" s="8">
        <v>0</v>
      </c>
      <c r="U208" s="8">
        <v>1</v>
      </c>
      <c r="V208" s="8">
        <v>4</v>
      </c>
      <c r="W208" s="8">
        <v>1</v>
      </c>
      <c r="X208" s="8">
        <v>2</v>
      </c>
      <c r="Y208" s="8">
        <v>3</v>
      </c>
      <c r="Z208" s="8">
        <v>0</v>
      </c>
      <c r="AA208" s="8">
        <v>1</v>
      </c>
      <c r="AB208" s="8">
        <v>0</v>
      </c>
      <c r="AC208" s="8">
        <v>0</v>
      </c>
      <c r="AD208" s="8">
        <v>0</v>
      </c>
      <c r="AE208" s="8">
        <v>3</v>
      </c>
      <c r="AF208" s="8">
        <v>1</v>
      </c>
      <c r="AG208" s="8">
        <v>1</v>
      </c>
      <c r="AH208" s="8">
        <v>0</v>
      </c>
      <c r="AI208" s="8">
        <v>0</v>
      </c>
      <c r="AJ208" s="8">
        <v>2</v>
      </c>
      <c r="AK208" s="8">
        <v>2</v>
      </c>
      <c r="AL208" s="8">
        <v>0</v>
      </c>
      <c r="AM208" s="8">
        <v>2</v>
      </c>
      <c r="AN208" s="8">
        <v>2</v>
      </c>
      <c r="AO208" s="8">
        <v>1</v>
      </c>
      <c r="AP208" s="8">
        <v>0</v>
      </c>
      <c r="AQ208" s="8">
        <v>0</v>
      </c>
      <c r="AR208" s="8">
        <v>4</v>
      </c>
      <c r="AS208" s="8">
        <v>0</v>
      </c>
      <c r="AT208" s="8">
        <v>3</v>
      </c>
      <c r="AU208" s="8">
        <v>1</v>
      </c>
      <c r="AV208" s="8">
        <v>3</v>
      </c>
      <c r="AW208" s="8">
        <v>0</v>
      </c>
      <c r="AX208" s="8">
        <v>2</v>
      </c>
      <c r="AY208" s="8">
        <v>0</v>
      </c>
      <c r="AZ208" s="8">
        <v>3</v>
      </c>
      <c r="BA208" s="8">
        <v>0</v>
      </c>
      <c r="BB208" s="8">
        <v>2</v>
      </c>
    </row>
    <row r="209" spans="1:54" x14ac:dyDescent="0.25">
      <c r="A209" s="13" t="s">
        <v>369</v>
      </c>
      <c r="B209" s="8">
        <v>2</v>
      </c>
      <c r="C209" s="8">
        <v>0</v>
      </c>
      <c r="D209" s="8">
        <v>0</v>
      </c>
      <c r="E209" s="8">
        <v>2</v>
      </c>
      <c r="F209" s="8">
        <v>0</v>
      </c>
      <c r="G209" s="8">
        <v>3</v>
      </c>
      <c r="H209" s="8">
        <v>0</v>
      </c>
      <c r="I209" s="8">
        <v>0</v>
      </c>
      <c r="J209" s="8">
        <v>0</v>
      </c>
      <c r="K209" s="8">
        <v>1</v>
      </c>
      <c r="L209" s="8">
        <v>0</v>
      </c>
      <c r="M209" s="8">
        <v>0</v>
      </c>
      <c r="N209" s="8">
        <v>2</v>
      </c>
      <c r="O209" s="8">
        <v>0</v>
      </c>
      <c r="P209" s="8">
        <v>1</v>
      </c>
      <c r="Q209" s="8">
        <v>0</v>
      </c>
      <c r="R209" s="8">
        <v>0</v>
      </c>
      <c r="S209" s="8">
        <v>1</v>
      </c>
      <c r="T209" s="8">
        <v>1</v>
      </c>
      <c r="U209" s="8">
        <v>0</v>
      </c>
      <c r="V209" s="8">
        <v>0</v>
      </c>
      <c r="W209" s="8">
        <v>0</v>
      </c>
      <c r="X209" s="8">
        <v>2</v>
      </c>
      <c r="Y209" s="8">
        <v>4</v>
      </c>
      <c r="Z209" s="8">
        <v>1</v>
      </c>
      <c r="AA209" s="8">
        <v>2</v>
      </c>
      <c r="AB209" s="8">
        <v>3</v>
      </c>
      <c r="AC209" s="8">
        <v>0</v>
      </c>
      <c r="AD209" s="8">
        <v>0</v>
      </c>
      <c r="AE209" s="8">
        <v>0</v>
      </c>
      <c r="AF209" s="8">
        <v>1</v>
      </c>
      <c r="AG209" s="8">
        <v>3</v>
      </c>
      <c r="AH209" s="8">
        <v>1</v>
      </c>
      <c r="AI209" s="8">
        <v>1</v>
      </c>
      <c r="AJ209" s="8">
        <v>0</v>
      </c>
      <c r="AK209" s="8">
        <v>3</v>
      </c>
      <c r="AL209" s="8">
        <v>1</v>
      </c>
      <c r="AM209" s="8">
        <v>2</v>
      </c>
      <c r="AN209" s="8">
        <v>3</v>
      </c>
      <c r="AO209" s="8">
        <v>3</v>
      </c>
      <c r="AP209" s="8">
        <v>1</v>
      </c>
      <c r="AQ209" s="8">
        <v>0</v>
      </c>
      <c r="AR209" s="8">
        <v>1</v>
      </c>
      <c r="AS209" s="8">
        <v>0</v>
      </c>
      <c r="AT209" s="8">
        <v>2</v>
      </c>
      <c r="AU209" s="8">
        <v>1</v>
      </c>
      <c r="AV209" s="8">
        <v>3</v>
      </c>
      <c r="AW209" s="8">
        <v>2</v>
      </c>
      <c r="AX209" s="8">
        <v>4</v>
      </c>
      <c r="AY209" s="8">
        <v>0</v>
      </c>
      <c r="AZ209" s="8">
        <v>4</v>
      </c>
      <c r="BA209" s="8">
        <v>0</v>
      </c>
      <c r="BB209" s="8">
        <v>0</v>
      </c>
    </row>
    <row r="210" spans="1:54" x14ac:dyDescent="0.25">
      <c r="A210" s="13" t="s">
        <v>370</v>
      </c>
      <c r="B210" s="8">
        <v>2</v>
      </c>
      <c r="C210" s="8">
        <v>0</v>
      </c>
      <c r="D210" s="8">
        <v>0</v>
      </c>
      <c r="E210" s="8">
        <v>3</v>
      </c>
      <c r="F210" s="8">
        <v>1</v>
      </c>
      <c r="G210" s="8">
        <v>2</v>
      </c>
      <c r="H210" s="8">
        <v>0</v>
      </c>
      <c r="I210" s="8">
        <v>1</v>
      </c>
      <c r="J210" s="8">
        <v>0</v>
      </c>
      <c r="K210" s="8">
        <v>0</v>
      </c>
      <c r="L210" s="8">
        <v>0</v>
      </c>
      <c r="M210" s="8">
        <v>1</v>
      </c>
      <c r="N210" s="8">
        <v>2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2</v>
      </c>
      <c r="V210" s="8">
        <v>0</v>
      </c>
      <c r="W210" s="8">
        <v>0</v>
      </c>
      <c r="X210" s="8">
        <v>2</v>
      </c>
      <c r="Y210" s="8">
        <v>1</v>
      </c>
      <c r="Z210" s="8">
        <v>1</v>
      </c>
      <c r="AA210" s="8">
        <v>2</v>
      </c>
      <c r="AB210" s="8">
        <v>2</v>
      </c>
      <c r="AC210" s="8">
        <v>0</v>
      </c>
      <c r="AD210" s="8">
        <v>0</v>
      </c>
      <c r="AE210" s="8">
        <v>2</v>
      </c>
      <c r="AF210" s="8">
        <v>1</v>
      </c>
      <c r="AG210" s="8">
        <v>2</v>
      </c>
      <c r="AH210" s="8">
        <v>1</v>
      </c>
      <c r="AI210" s="8">
        <v>0</v>
      </c>
      <c r="AJ210" s="8">
        <v>3</v>
      </c>
      <c r="AK210" s="8">
        <v>3</v>
      </c>
      <c r="AL210" s="8">
        <v>1</v>
      </c>
      <c r="AM210" s="8">
        <v>3</v>
      </c>
      <c r="AN210" s="8">
        <v>2</v>
      </c>
      <c r="AO210" s="8">
        <v>2</v>
      </c>
      <c r="AP210" s="8">
        <v>0</v>
      </c>
      <c r="AQ210" s="8">
        <v>0</v>
      </c>
      <c r="AR210" s="8">
        <v>1</v>
      </c>
      <c r="AS210" s="8">
        <v>1</v>
      </c>
      <c r="AT210" s="8">
        <v>2</v>
      </c>
      <c r="AU210" s="8">
        <v>0</v>
      </c>
      <c r="AV210" s="8">
        <v>4</v>
      </c>
      <c r="AW210" s="8">
        <v>2</v>
      </c>
      <c r="AX210" s="8">
        <v>0</v>
      </c>
      <c r="AY210" s="8">
        <v>0</v>
      </c>
      <c r="AZ210" s="8">
        <v>2</v>
      </c>
      <c r="BA210" s="8">
        <v>0</v>
      </c>
      <c r="BB210" s="8">
        <v>2</v>
      </c>
    </row>
    <row r="211" spans="1:54" x14ac:dyDescent="0.25">
      <c r="A211" s="13" t="s">
        <v>371</v>
      </c>
      <c r="B211" s="8">
        <v>0</v>
      </c>
      <c r="C211" s="8">
        <v>1</v>
      </c>
      <c r="D211" s="8">
        <v>1</v>
      </c>
      <c r="E211" s="8">
        <v>0</v>
      </c>
      <c r="F211" s="8">
        <v>0</v>
      </c>
      <c r="G211" s="8">
        <v>1</v>
      </c>
      <c r="H211" s="8">
        <v>2</v>
      </c>
      <c r="I211" s="8">
        <v>3</v>
      </c>
      <c r="J211" s="8">
        <v>0</v>
      </c>
      <c r="K211" s="8">
        <v>0</v>
      </c>
      <c r="L211" s="8">
        <v>0</v>
      </c>
      <c r="M211" s="8">
        <v>2</v>
      </c>
      <c r="N211" s="8">
        <v>1</v>
      </c>
      <c r="O211" s="8">
        <v>3</v>
      </c>
      <c r="P211" s="8">
        <v>2</v>
      </c>
      <c r="Q211" s="8">
        <v>1</v>
      </c>
      <c r="R211" s="8">
        <v>1</v>
      </c>
      <c r="S211" s="8">
        <v>1</v>
      </c>
      <c r="T211" s="8">
        <v>1</v>
      </c>
      <c r="U211" s="8">
        <v>3</v>
      </c>
      <c r="V211" s="8">
        <v>2</v>
      </c>
      <c r="W211" s="8">
        <v>1</v>
      </c>
      <c r="X211" s="8">
        <v>0</v>
      </c>
      <c r="Y211" s="8">
        <v>3</v>
      </c>
      <c r="Z211" s="8">
        <v>0</v>
      </c>
      <c r="AA211" s="8">
        <v>1</v>
      </c>
      <c r="AB211" s="8">
        <v>0</v>
      </c>
      <c r="AC211" s="8">
        <v>1</v>
      </c>
      <c r="AD211" s="8">
        <v>1</v>
      </c>
      <c r="AE211" s="8">
        <v>1</v>
      </c>
      <c r="AF211" s="8">
        <v>1</v>
      </c>
      <c r="AG211" s="8">
        <v>1</v>
      </c>
      <c r="AH211" s="8">
        <v>1</v>
      </c>
      <c r="AI211" s="8">
        <v>1</v>
      </c>
      <c r="AJ211" s="8">
        <v>1</v>
      </c>
      <c r="AK211" s="8">
        <v>1</v>
      </c>
      <c r="AL211" s="8">
        <v>0</v>
      </c>
      <c r="AM211" s="8">
        <v>2</v>
      </c>
      <c r="AN211" s="8">
        <v>2</v>
      </c>
      <c r="AO211" s="8">
        <v>2</v>
      </c>
      <c r="AP211" s="8">
        <v>0</v>
      </c>
      <c r="AQ211" s="8">
        <v>0</v>
      </c>
      <c r="AR211" s="8">
        <v>0</v>
      </c>
      <c r="AS211" s="8">
        <v>2</v>
      </c>
      <c r="AT211" s="8">
        <v>3</v>
      </c>
      <c r="AU211" s="8">
        <v>3</v>
      </c>
      <c r="AV211" s="8">
        <v>0</v>
      </c>
      <c r="AW211" s="8">
        <v>0</v>
      </c>
      <c r="AX211" s="8">
        <v>0</v>
      </c>
      <c r="AY211" s="8">
        <v>2</v>
      </c>
      <c r="AZ211" s="8">
        <v>0</v>
      </c>
      <c r="BA211" s="8">
        <v>0</v>
      </c>
      <c r="BB211" s="8">
        <v>0</v>
      </c>
    </row>
    <row r="212" spans="1:54" x14ac:dyDescent="0.25">
      <c r="A212" s="13" t="s">
        <v>372</v>
      </c>
      <c r="B212" s="8">
        <v>0</v>
      </c>
      <c r="C212" s="8">
        <v>0</v>
      </c>
      <c r="D212" s="8">
        <v>1</v>
      </c>
      <c r="E212" s="8">
        <v>0</v>
      </c>
      <c r="F212" s="8">
        <v>0</v>
      </c>
      <c r="G212" s="8">
        <v>3</v>
      </c>
      <c r="H212" s="8">
        <v>1</v>
      </c>
      <c r="I212" s="8">
        <v>2</v>
      </c>
      <c r="J212" s="8">
        <v>0</v>
      </c>
      <c r="K212" s="8">
        <v>0</v>
      </c>
      <c r="L212" s="8">
        <v>0</v>
      </c>
      <c r="M212" s="8">
        <v>1</v>
      </c>
      <c r="N212" s="8">
        <v>1</v>
      </c>
      <c r="O212" s="8">
        <v>1</v>
      </c>
      <c r="P212" s="8">
        <v>1</v>
      </c>
      <c r="Q212" s="8">
        <v>0</v>
      </c>
      <c r="R212" s="8">
        <v>2</v>
      </c>
      <c r="S212" s="8">
        <v>1</v>
      </c>
      <c r="T212" s="8">
        <v>1</v>
      </c>
      <c r="U212" s="8">
        <v>2</v>
      </c>
      <c r="V212" s="8">
        <v>1</v>
      </c>
      <c r="W212" s="8">
        <v>1</v>
      </c>
      <c r="X212" s="8">
        <v>1</v>
      </c>
      <c r="Y212" s="8">
        <v>3</v>
      </c>
      <c r="Z212" s="8">
        <v>0</v>
      </c>
      <c r="AA212" s="8">
        <v>1</v>
      </c>
      <c r="AB212" s="8">
        <v>0</v>
      </c>
      <c r="AC212" s="8">
        <v>0</v>
      </c>
      <c r="AD212" s="8">
        <v>0</v>
      </c>
      <c r="AE212" s="8">
        <v>4</v>
      </c>
      <c r="AF212" s="8">
        <v>1</v>
      </c>
      <c r="AG212" s="8">
        <v>2</v>
      </c>
      <c r="AH212" s="8">
        <v>3</v>
      </c>
      <c r="AI212" s="8">
        <v>0</v>
      </c>
      <c r="AJ212" s="8">
        <v>1</v>
      </c>
      <c r="AK212" s="8">
        <v>1</v>
      </c>
      <c r="AL212" s="8">
        <v>1</v>
      </c>
      <c r="AM212" s="8">
        <v>0</v>
      </c>
      <c r="AN212" s="8">
        <v>3</v>
      </c>
      <c r="AO212" s="8">
        <v>1</v>
      </c>
      <c r="AP212" s="8">
        <v>1</v>
      </c>
      <c r="AQ212" s="8">
        <v>0</v>
      </c>
      <c r="AR212" s="8">
        <v>0</v>
      </c>
      <c r="AS212" s="8">
        <v>4</v>
      </c>
      <c r="AT212" s="8">
        <v>3</v>
      </c>
      <c r="AU212" s="8">
        <v>1</v>
      </c>
      <c r="AV212" s="8">
        <v>1</v>
      </c>
      <c r="AW212" s="8">
        <v>0</v>
      </c>
      <c r="AX212" s="8">
        <v>0</v>
      </c>
      <c r="AY212" s="8">
        <v>2</v>
      </c>
      <c r="AZ212" s="8">
        <v>0</v>
      </c>
      <c r="BA212" s="8">
        <v>0</v>
      </c>
      <c r="BB212" s="8">
        <v>2</v>
      </c>
    </row>
    <row r="213" spans="1:54" x14ac:dyDescent="0.25">
      <c r="A213" s="13" t="s">
        <v>373</v>
      </c>
      <c r="B213" s="8">
        <v>0</v>
      </c>
      <c r="C213" s="8">
        <v>0</v>
      </c>
      <c r="D213" s="8">
        <v>0</v>
      </c>
      <c r="E213" s="8">
        <v>1</v>
      </c>
      <c r="F213" s="8">
        <v>1</v>
      </c>
      <c r="G213" s="8">
        <v>0</v>
      </c>
      <c r="H213" s="8">
        <v>1</v>
      </c>
      <c r="I213" s="8">
        <v>3</v>
      </c>
      <c r="J213" s="8">
        <v>1</v>
      </c>
      <c r="K213" s="8">
        <v>1</v>
      </c>
      <c r="L213" s="8">
        <v>0</v>
      </c>
      <c r="M213" s="8">
        <v>2</v>
      </c>
      <c r="N213" s="8">
        <v>2</v>
      </c>
      <c r="O213" s="8">
        <v>1</v>
      </c>
      <c r="P213" s="8">
        <v>2</v>
      </c>
      <c r="Q213" s="8">
        <v>3</v>
      </c>
      <c r="R213" s="8">
        <v>0</v>
      </c>
      <c r="S213" s="8">
        <v>1</v>
      </c>
      <c r="T213" s="8">
        <v>1</v>
      </c>
      <c r="U213" s="8">
        <v>3</v>
      </c>
      <c r="V213" s="8">
        <v>1</v>
      </c>
      <c r="W213" s="8">
        <v>1</v>
      </c>
      <c r="X213" s="8">
        <v>4</v>
      </c>
      <c r="Y213" s="8">
        <v>3</v>
      </c>
      <c r="Z213" s="8">
        <v>2</v>
      </c>
      <c r="AA213" s="8">
        <v>0</v>
      </c>
      <c r="AB213" s="8">
        <v>0</v>
      </c>
      <c r="AC213" s="8">
        <v>0</v>
      </c>
      <c r="AD213" s="8">
        <v>0</v>
      </c>
      <c r="AE213" s="8">
        <v>1</v>
      </c>
      <c r="AF213" s="8">
        <v>1</v>
      </c>
      <c r="AG213" s="8">
        <v>1</v>
      </c>
      <c r="AH213" s="8">
        <v>3</v>
      </c>
      <c r="AI213" s="8">
        <v>2</v>
      </c>
      <c r="AJ213" s="8">
        <v>4</v>
      </c>
      <c r="AK213" s="8">
        <v>0</v>
      </c>
      <c r="AL213" s="8">
        <v>1</v>
      </c>
      <c r="AM213" s="8">
        <v>0</v>
      </c>
      <c r="AN213" s="8">
        <v>1</v>
      </c>
      <c r="AO213" s="8">
        <v>0</v>
      </c>
      <c r="AP213" s="8">
        <v>0</v>
      </c>
      <c r="AQ213" s="8">
        <v>0</v>
      </c>
      <c r="AR213" s="8">
        <v>0</v>
      </c>
      <c r="AS213" s="8">
        <v>1</v>
      </c>
      <c r="AT213" s="8">
        <v>4</v>
      </c>
      <c r="AU213" s="8">
        <v>0</v>
      </c>
      <c r="AV213" s="8">
        <v>0</v>
      </c>
      <c r="AW213" s="8">
        <v>0</v>
      </c>
      <c r="AX213" s="8">
        <v>2</v>
      </c>
      <c r="AY213" s="8">
        <v>2</v>
      </c>
      <c r="AZ213" s="8">
        <v>0</v>
      </c>
      <c r="BA213" s="8">
        <v>0</v>
      </c>
      <c r="BB213" s="8">
        <v>0</v>
      </c>
    </row>
    <row r="214" spans="1:54" x14ac:dyDescent="0.25">
      <c r="A214" s="13" t="s">
        <v>374</v>
      </c>
      <c r="B214" s="8">
        <v>0</v>
      </c>
      <c r="C214" s="8">
        <v>1</v>
      </c>
      <c r="D214" s="8">
        <v>0</v>
      </c>
      <c r="E214" s="8">
        <v>1</v>
      </c>
      <c r="F214" s="8">
        <v>0</v>
      </c>
      <c r="G214" s="8">
        <v>1</v>
      </c>
      <c r="H214" s="8">
        <v>1</v>
      </c>
      <c r="I214" s="8">
        <v>3</v>
      </c>
      <c r="J214" s="8">
        <v>2</v>
      </c>
      <c r="K214" s="8">
        <v>0</v>
      </c>
      <c r="L214" s="8">
        <v>0</v>
      </c>
      <c r="M214" s="8">
        <v>2</v>
      </c>
      <c r="N214" s="8">
        <v>1</v>
      </c>
      <c r="O214" s="8">
        <v>1</v>
      </c>
      <c r="P214" s="8">
        <v>0</v>
      </c>
      <c r="Q214" s="8">
        <v>0</v>
      </c>
      <c r="R214" s="8">
        <v>1</v>
      </c>
      <c r="S214" s="8">
        <v>1</v>
      </c>
      <c r="T214" s="8">
        <v>0</v>
      </c>
      <c r="U214" s="8">
        <v>2</v>
      </c>
      <c r="V214" s="8">
        <v>0</v>
      </c>
      <c r="W214" s="8">
        <v>0</v>
      </c>
      <c r="X214" s="8">
        <v>1</v>
      </c>
      <c r="Y214" s="8">
        <v>2</v>
      </c>
      <c r="Z214" s="8">
        <v>1</v>
      </c>
      <c r="AA214" s="8">
        <v>0</v>
      </c>
      <c r="AB214" s="8">
        <v>4</v>
      </c>
      <c r="AC214" s="8">
        <v>0</v>
      </c>
      <c r="AD214" s="8">
        <v>1</v>
      </c>
      <c r="AE214" s="8">
        <v>0</v>
      </c>
      <c r="AF214" s="8">
        <v>1</v>
      </c>
      <c r="AG214" s="8">
        <v>1</v>
      </c>
      <c r="AH214" s="8">
        <v>1</v>
      </c>
      <c r="AI214" s="8">
        <v>1</v>
      </c>
      <c r="AJ214" s="8">
        <v>1</v>
      </c>
      <c r="AK214" s="8">
        <v>4</v>
      </c>
      <c r="AL214" s="8">
        <v>2</v>
      </c>
      <c r="AM214" s="8">
        <v>1</v>
      </c>
      <c r="AN214" s="8">
        <v>1</v>
      </c>
      <c r="AO214" s="8">
        <v>0</v>
      </c>
      <c r="AP214" s="8">
        <v>1</v>
      </c>
      <c r="AQ214" s="8">
        <v>0</v>
      </c>
      <c r="AR214" s="8">
        <v>1</v>
      </c>
      <c r="AS214" s="8">
        <v>1</v>
      </c>
      <c r="AT214" s="8">
        <v>1</v>
      </c>
      <c r="AU214" s="8">
        <v>1</v>
      </c>
      <c r="AV214" s="8">
        <v>1</v>
      </c>
      <c r="AW214" s="8">
        <v>0</v>
      </c>
      <c r="AX214" s="8">
        <v>0</v>
      </c>
      <c r="AY214" s="8">
        <v>0</v>
      </c>
      <c r="AZ214" s="8">
        <v>1</v>
      </c>
      <c r="BA214" s="8">
        <v>1</v>
      </c>
      <c r="BB214" s="8">
        <v>0</v>
      </c>
    </row>
    <row r="215" spans="1:54" x14ac:dyDescent="0.25">
      <c r="A215" s="13" t="s">
        <v>375</v>
      </c>
      <c r="B215" s="8">
        <v>0</v>
      </c>
      <c r="C215" s="8">
        <v>0</v>
      </c>
      <c r="D215" s="8">
        <v>1</v>
      </c>
      <c r="E215" s="8">
        <v>0</v>
      </c>
      <c r="F215" s="8">
        <v>2</v>
      </c>
      <c r="G215" s="8">
        <v>0</v>
      </c>
      <c r="H215" s="8">
        <v>2</v>
      </c>
      <c r="I215" s="8">
        <v>1</v>
      </c>
      <c r="J215" s="8">
        <v>1</v>
      </c>
      <c r="K215" s="8">
        <v>0</v>
      </c>
      <c r="L215" s="8">
        <v>0</v>
      </c>
      <c r="M215" s="8">
        <v>1</v>
      </c>
      <c r="N215" s="8">
        <v>0</v>
      </c>
      <c r="O215" s="8">
        <v>1</v>
      </c>
      <c r="P215" s="8">
        <v>1</v>
      </c>
      <c r="Q215" s="8">
        <v>0</v>
      </c>
      <c r="R215" s="8">
        <v>1</v>
      </c>
      <c r="S215" s="8">
        <v>0</v>
      </c>
      <c r="T215" s="8">
        <v>0</v>
      </c>
      <c r="U215" s="8">
        <v>0</v>
      </c>
      <c r="V215" s="8">
        <v>2</v>
      </c>
      <c r="W215" s="8">
        <v>1</v>
      </c>
      <c r="X215" s="8">
        <v>3</v>
      </c>
      <c r="Y215" s="8">
        <v>3</v>
      </c>
      <c r="Z215" s="8">
        <v>1</v>
      </c>
      <c r="AA215" s="8">
        <v>1</v>
      </c>
      <c r="AB215" s="8">
        <v>0</v>
      </c>
      <c r="AC215" s="8">
        <v>0</v>
      </c>
      <c r="AD215" s="8">
        <v>0</v>
      </c>
      <c r="AE215" s="8">
        <v>1</v>
      </c>
      <c r="AF215" s="8">
        <v>2</v>
      </c>
      <c r="AG215" s="8">
        <v>1</v>
      </c>
      <c r="AH215" s="8">
        <v>1</v>
      </c>
      <c r="AI215" s="8">
        <v>1</v>
      </c>
      <c r="AJ215" s="8">
        <v>1</v>
      </c>
      <c r="AK215" s="8">
        <v>3</v>
      </c>
      <c r="AL215" s="8">
        <v>0</v>
      </c>
      <c r="AM215" s="8">
        <v>1</v>
      </c>
      <c r="AN215" s="8">
        <v>1</v>
      </c>
      <c r="AO215" s="8">
        <v>1</v>
      </c>
      <c r="AP215" s="8">
        <v>0</v>
      </c>
      <c r="AQ215" s="8">
        <v>0</v>
      </c>
      <c r="AR215" s="8">
        <v>1</v>
      </c>
      <c r="AS215" s="8">
        <v>0</v>
      </c>
      <c r="AT215" s="8">
        <v>2</v>
      </c>
      <c r="AU215" s="8">
        <v>3</v>
      </c>
      <c r="AV215" s="8">
        <v>3</v>
      </c>
      <c r="AW215" s="8">
        <v>0</v>
      </c>
      <c r="AX215" s="8">
        <v>0</v>
      </c>
      <c r="AY215" s="8">
        <v>3</v>
      </c>
      <c r="AZ215" s="8">
        <v>1</v>
      </c>
      <c r="BA215" s="8">
        <v>1</v>
      </c>
      <c r="BB215" s="8">
        <v>0</v>
      </c>
    </row>
    <row r="216" spans="1:54" x14ac:dyDescent="0.25">
      <c r="A216" s="13" t="s">
        <v>376</v>
      </c>
      <c r="B216" s="8">
        <v>0</v>
      </c>
      <c r="C216" s="8">
        <v>0</v>
      </c>
      <c r="D216" s="8">
        <v>4</v>
      </c>
      <c r="E216" s="8">
        <v>0</v>
      </c>
      <c r="F216" s="8">
        <v>0</v>
      </c>
      <c r="G216" s="8">
        <v>0</v>
      </c>
      <c r="H216" s="8">
        <v>1</v>
      </c>
      <c r="I216" s="8">
        <v>1</v>
      </c>
      <c r="J216" s="8">
        <v>0</v>
      </c>
      <c r="K216" s="8">
        <v>0</v>
      </c>
      <c r="L216" s="8">
        <v>0</v>
      </c>
      <c r="M216" s="8">
        <v>0</v>
      </c>
      <c r="N216" s="8">
        <v>1</v>
      </c>
      <c r="O216" s="8">
        <v>2</v>
      </c>
      <c r="P216" s="8">
        <v>0</v>
      </c>
      <c r="Q216" s="8">
        <v>0</v>
      </c>
      <c r="R216" s="8">
        <v>1</v>
      </c>
      <c r="S216" s="8">
        <v>1</v>
      </c>
      <c r="T216" s="8">
        <v>1</v>
      </c>
      <c r="U216" s="8">
        <v>0</v>
      </c>
      <c r="V216" s="8">
        <v>2</v>
      </c>
      <c r="W216" s="8">
        <v>1</v>
      </c>
      <c r="X216" s="8">
        <v>2</v>
      </c>
      <c r="Y216" s="8">
        <v>4</v>
      </c>
      <c r="Z216" s="8">
        <v>1</v>
      </c>
      <c r="AA216" s="8">
        <v>2</v>
      </c>
      <c r="AB216" s="8">
        <v>2</v>
      </c>
      <c r="AC216" s="8">
        <v>0</v>
      </c>
      <c r="AD216" s="8">
        <v>0</v>
      </c>
      <c r="AE216" s="8">
        <v>2</v>
      </c>
      <c r="AF216" s="8">
        <v>1</v>
      </c>
      <c r="AG216" s="8">
        <v>1</v>
      </c>
      <c r="AH216" s="8">
        <v>2</v>
      </c>
      <c r="AI216" s="8">
        <v>1</v>
      </c>
      <c r="AJ216" s="8">
        <v>0</v>
      </c>
      <c r="AK216" s="8">
        <v>1</v>
      </c>
      <c r="AL216" s="8">
        <v>0</v>
      </c>
      <c r="AM216" s="8">
        <v>1</v>
      </c>
      <c r="AN216" s="8">
        <v>1</v>
      </c>
      <c r="AO216" s="8">
        <v>1</v>
      </c>
      <c r="AP216" s="8">
        <v>0</v>
      </c>
      <c r="AQ216" s="8">
        <v>0</v>
      </c>
      <c r="AR216" s="8">
        <v>2</v>
      </c>
      <c r="AS216" s="8">
        <v>1</v>
      </c>
      <c r="AT216" s="8">
        <v>3</v>
      </c>
      <c r="AU216" s="8">
        <v>1</v>
      </c>
      <c r="AV216" s="8">
        <v>2</v>
      </c>
      <c r="AW216" s="8">
        <v>0</v>
      </c>
      <c r="AX216" s="8">
        <v>0</v>
      </c>
      <c r="AY216" s="8">
        <v>0</v>
      </c>
      <c r="AZ216" s="8">
        <v>1</v>
      </c>
      <c r="BA216" s="8">
        <v>1</v>
      </c>
      <c r="BB216" s="8">
        <v>0</v>
      </c>
    </row>
    <row r="217" spans="1:54" x14ac:dyDescent="0.25">
      <c r="A217" s="13" t="s">
        <v>377</v>
      </c>
      <c r="B217" s="8">
        <v>0</v>
      </c>
      <c r="C217" s="8">
        <v>0</v>
      </c>
      <c r="D217" s="8">
        <v>0</v>
      </c>
      <c r="E217" s="8">
        <v>0</v>
      </c>
      <c r="F217" s="8">
        <v>0</v>
      </c>
      <c r="G217" s="8">
        <v>1</v>
      </c>
      <c r="H217" s="8">
        <v>0</v>
      </c>
      <c r="I217" s="8">
        <v>2</v>
      </c>
      <c r="J217" s="8">
        <v>1</v>
      </c>
      <c r="K217" s="8">
        <v>0</v>
      </c>
      <c r="L217" s="8">
        <v>2</v>
      </c>
      <c r="M217" s="8">
        <v>0</v>
      </c>
      <c r="N217" s="8">
        <v>1</v>
      </c>
      <c r="O217" s="8">
        <v>2</v>
      </c>
      <c r="P217" s="8">
        <v>0</v>
      </c>
      <c r="Q217" s="8">
        <v>1</v>
      </c>
      <c r="R217" s="8">
        <v>1</v>
      </c>
      <c r="S217" s="8">
        <v>1</v>
      </c>
      <c r="T217" s="8">
        <v>0</v>
      </c>
      <c r="U217" s="8">
        <v>0</v>
      </c>
      <c r="V217" s="8">
        <v>2</v>
      </c>
      <c r="W217" s="8">
        <v>2</v>
      </c>
      <c r="X217" s="8">
        <v>4</v>
      </c>
      <c r="Y217" s="8">
        <v>3</v>
      </c>
      <c r="Z217" s="8">
        <v>1</v>
      </c>
      <c r="AA217" s="8">
        <v>0</v>
      </c>
      <c r="AB217" s="8">
        <v>0</v>
      </c>
      <c r="AC217" s="8">
        <v>0</v>
      </c>
      <c r="AD217" s="8">
        <v>0</v>
      </c>
      <c r="AE217" s="8">
        <v>3</v>
      </c>
      <c r="AF217" s="8">
        <v>1</v>
      </c>
      <c r="AG217" s="8">
        <v>1</v>
      </c>
      <c r="AH217" s="8">
        <v>0</v>
      </c>
      <c r="AI217" s="8">
        <v>0</v>
      </c>
      <c r="AJ217" s="8">
        <v>0</v>
      </c>
      <c r="AK217" s="8">
        <v>1</v>
      </c>
      <c r="AL217" s="8">
        <v>2</v>
      </c>
      <c r="AM217" s="8">
        <v>1</v>
      </c>
      <c r="AN217" s="8">
        <v>0</v>
      </c>
      <c r="AO217" s="8">
        <v>0</v>
      </c>
      <c r="AP217" s="8">
        <v>0</v>
      </c>
      <c r="AQ217" s="8">
        <v>0</v>
      </c>
      <c r="AR217" s="8">
        <v>1</v>
      </c>
      <c r="AS217" s="8">
        <v>0</v>
      </c>
      <c r="AT217" s="8">
        <v>2</v>
      </c>
      <c r="AU217" s="8">
        <v>0</v>
      </c>
      <c r="AV217" s="8">
        <v>3</v>
      </c>
      <c r="AW217" s="8">
        <v>0</v>
      </c>
      <c r="AX217" s="8">
        <v>2</v>
      </c>
      <c r="AY217" s="8">
        <v>0</v>
      </c>
      <c r="AZ217" s="8">
        <v>2</v>
      </c>
      <c r="BA217" s="8">
        <v>0</v>
      </c>
      <c r="BB217" s="8">
        <v>1</v>
      </c>
    </row>
    <row r="218" spans="1:54" x14ac:dyDescent="0.25">
      <c r="A218" s="13" t="s">
        <v>378</v>
      </c>
      <c r="B218" s="8">
        <v>0</v>
      </c>
      <c r="C218" s="8">
        <v>0</v>
      </c>
      <c r="D218" s="8">
        <v>0</v>
      </c>
      <c r="E218" s="8">
        <v>1</v>
      </c>
      <c r="F218" s="8">
        <v>1</v>
      </c>
      <c r="G218" s="8">
        <v>1</v>
      </c>
      <c r="H218" s="8">
        <v>1</v>
      </c>
      <c r="I218" s="8">
        <v>1</v>
      </c>
      <c r="J218" s="8">
        <v>0</v>
      </c>
      <c r="K218" s="8">
        <v>0</v>
      </c>
      <c r="L218" s="8">
        <v>0</v>
      </c>
      <c r="M218" s="8">
        <v>0</v>
      </c>
      <c r="N218" s="8">
        <v>3</v>
      </c>
      <c r="O218" s="8">
        <v>3</v>
      </c>
      <c r="P218" s="8">
        <v>1</v>
      </c>
      <c r="Q218" s="8">
        <v>1</v>
      </c>
      <c r="R218" s="8">
        <v>0</v>
      </c>
      <c r="S218" s="8">
        <v>0</v>
      </c>
      <c r="T218" s="8">
        <v>2</v>
      </c>
      <c r="U218" s="8">
        <v>0</v>
      </c>
      <c r="V218" s="8">
        <v>2</v>
      </c>
      <c r="W218" s="8">
        <v>2</v>
      </c>
      <c r="X218" s="8">
        <v>4</v>
      </c>
      <c r="Y218" s="8">
        <v>4</v>
      </c>
      <c r="Z218" s="8">
        <v>2</v>
      </c>
      <c r="AA218" s="8">
        <v>1</v>
      </c>
      <c r="AB218" s="8">
        <v>3</v>
      </c>
      <c r="AC218" s="8">
        <v>1</v>
      </c>
      <c r="AD218" s="8">
        <v>0</v>
      </c>
      <c r="AE218" s="8">
        <v>1</v>
      </c>
      <c r="AF218" s="8">
        <v>1</v>
      </c>
      <c r="AG218" s="8">
        <v>1</v>
      </c>
      <c r="AH218" s="8">
        <v>1</v>
      </c>
      <c r="AI218" s="8">
        <v>1</v>
      </c>
      <c r="AJ218" s="8">
        <v>0</v>
      </c>
      <c r="AK218" s="8">
        <v>2</v>
      </c>
      <c r="AL218" s="8">
        <v>0</v>
      </c>
      <c r="AM218" s="8">
        <v>1</v>
      </c>
      <c r="AN218" s="8">
        <v>3</v>
      </c>
      <c r="AO218" s="8">
        <v>4</v>
      </c>
      <c r="AP218" s="8">
        <v>0</v>
      </c>
      <c r="AQ218" s="8">
        <v>1</v>
      </c>
      <c r="AR218" s="8">
        <v>1</v>
      </c>
      <c r="AS218" s="8">
        <v>0</v>
      </c>
      <c r="AT218" s="8">
        <v>1</v>
      </c>
      <c r="AU218" s="8">
        <v>1</v>
      </c>
      <c r="AV218" s="8">
        <v>1</v>
      </c>
      <c r="AW218" s="8">
        <v>0</v>
      </c>
      <c r="AX218" s="8">
        <v>1</v>
      </c>
      <c r="AY218" s="8">
        <v>1</v>
      </c>
      <c r="AZ218" s="8">
        <v>1</v>
      </c>
      <c r="BA218" s="8">
        <v>0</v>
      </c>
      <c r="BB218" s="8">
        <v>0</v>
      </c>
    </row>
    <row r="219" spans="1:54" x14ac:dyDescent="0.25">
      <c r="A219" s="13" t="s">
        <v>379</v>
      </c>
      <c r="B219" s="8">
        <v>2</v>
      </c>
      <c r="C219" s="8">
        <v>0</v>
      </c>
      <c r="D219" s="8">
        <v>2</v>
      </c>
      <c r="E219" s="8">
        <v>0</v>
      </c>
      <c r="F219" s="8">
        <v>0</v>
      </c>
      <c r="G219" s="8">
        <v>0</v>
      </c>
      <c r="H219" s="8">
        <v>2</v>
      </c>
      <c r="I219" s="8">
        <v>2</v>
      </c>
      <c r="J219" s="8">
        <v>1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1</v>
      </c>
      <c r="Q219" s="8">
        <v>0</v>
      </c>
      <c r="R219" s="8">
        <v>0</v>
      </c>
      <c r="S219" s="8">
        <v>0</v>
      </c>
      <c r="T219" s="8">
        <v>0</v>
      </c>
      <c r="U219" s="8">
        <v>1</v>
      </c>
      <c r="V219" s="8">
        <v>1</v>
      </c>
      <c r="W219" s="8">
        <v>2</v>
      </c>
      <c r="X219" s="8">
        <v>1</v>
      </c>
      <c r="Y219" s="8">
        <v>4</v>
      </c>
      <c r="Z219" s="8">
        <v>1</v>
      </c>
      <c r="AA219" s="8">
        <v>0</v>
      </c>
      <c r="AB219" s="8">
        <v>4</v>
      </c>
      <c r="AC219" s="8">
        <v>0</v>
      </c>
      <c r="AD219" s="8">
        <v>1</v>
      </c>
      <c r="AE219" s="8">
        <v>2</v>
      </c>
      <c r="AF219" s="8">
        <v>3</v>
      </c>
      <c r="AG219" s="8">
        <v>2</v>
      </c>
      <c r="AH219" s="8">
        <v>2</v>
      </c>
      <c r="AI219" s="8">
        <v>1</v>
      </c>
      <c r="AJ219" s="8">
        <v>0</v>
      </c>
      <c r="AK219" s="8">
        <v>2</v>
      </c>
      <c r="AL219" s="8">
        <v>0</v>
      </c>
      <c r="AM219" s="8">
        <v>1</v>
      </c>
      <c r="AN219" s="8">
        <v>1</v>
      </c>
      <c r="AO219" s="8">
        <v>2</v>
      </c>
      <c r="AP219" s="8">
        <v>0</v>
      </c>
      <c r="AQ219" s="8">
        <v>0</v>
      </c>
      <c r="AR219" s="8">
        <v>2</v>
      </c>
      <c r="AS219" s="8">
        <v>0</v>
      </c>
      <c r="AT219" s="8">
        <v>3</v>
      </c>
      <c r="AU219" s="8">
        <v>1</v>
      </c>
      <c r="AV219" s="8">
        <v>3</v>
      </c>
      <c r="AW219" s="8">
        <v>0</v>
      </c>
      <c r="AX219" s="8">
        <v>2</v>
      </c>
      <c r="AY219" s="8">
        <v>0</v>
      </c>
      <c r="AZ219" s="8">
        <v>1</v>
      </c>
      <c r="BA219" s="8">
        <v>0</v>
      </c>
      <c r="BB219" s="8">
        <v>0</v>
      </c>
    </row>
    <row r="220" spans="1:54" x14ac:dyDescent="0.25">
      <c r="A220" s="13" t="s">
        <v>380</v>
      </c>
      <c r="B220" s="8">
        <v>0</v>
      </c>
      <c r="C220" s="8">
        <v>0</v>
      </c>
      <c r="D220" s="8">
        <v>0</v>
      </c>
      <c r="E220" s="8">
        <v>0</v>
      </c>
      <c r="F220" s="8">
        <v>0</v>
      </c>
      <c r="G220" s="8">
        <v>2</v>
      </c>
      <c r="H220" s="8">
        <v>2</v>
      </c>
      <c r="I220" s="8">
        <v>2</v>
      </c>
      <c r="J220" s="8">
        <v>0</v>
      </c>
      <c r="K220" s="8">
        <v>0</v>
      </c>
      <c r="L220" s="8">
        <v>1</v>
      </c>
      <c r="M220" s="8">
        <v>0</v>
      </c>
      <c r="N220" s="8">
        <v>1</v>
      </c>
      <c r="O220" s="8">
        <v>3</v>
      </c>
      <c r="P220" s="8">
        <v>2</v>
      </c>
      <c r="Q220" s="8">
        <v>0</v>
      </c>
      <c r="R220" s="8">
        <v>0</v>
      </c>
      <c r="S220" s="8">
        <v>1</v>
      </c>
      <c r="T220" s="8">
        <v>1</v>
      </c>
      <c r="U220" s="8">
        <v>0</v>
      </c>
      <c r="V220" s="8">
        <v>2</v>
      </c>
      <c r="W220" s="8">
        <v>1</v>
      </c>
      <c r="X220" s="8">
        <v>4</v>
      </c>
      <c r="Y220" s="8">
        <v>3</v>
      </c>
      <c r="Z220" s="8">
        <v>3</v>
      </c>
      <c r="AA220" s="8">
        <v>0</v>
      </c>
      <c r="AB220" s="8">
        <v>1</v>
      </c>
      <c r="AC220" s="8">
        <v>0</v>
      </c>
      <c r="AD220" s="8">
        <v>0</v>
      </c>
      <c r="AE220" s="8">
        <v>2</v>
      </c>
      <c r="AF220" s="8">
        <v>2</v>
      </c>
      <c r="AG220" s="8">
        <v>3</v>
      </c>
      <c r="AH220" s="8">
        <v>1</v>
      </c>
      <c r="AI220" s="8">
        <v>1</v>
      </c>
      <c r="AJ220" s="8">
        <v>1</v>
      </c>
      <c r="AK220" s="8">
        <v>2</v>
      </c>
      <c r="AL220" s="8">
        <v>2</v>
      </c>
      <c r="AM220" s="8">
        <v>2</v>
      </c>
      <c r="AN220" s="8">
        <v>1</v>
      </c>
      <c r="AO220" s="8">
        <v>2</v>
      </c>
      <c r="AP220" s="8">
        <v>1</v>
      </c>
      <c r="AQ220" s="8">
        <v>0</v>
      </c>
      <c r="AR220" s="8">
        <v>1</v>
      </c>
      <c r="AS220" s="8">
        <v>0</v>
      </c>
      <c r="AT220" s="8">
        <v>0</v>
      </c>
      <c r="AU220" s="8">
        <v>1</v>
      </c>
      <c r="AV220" s="8">
        <v>4</v>
      </c>
      <c r="AW220" s="8">
        <v>0</v>
      </c>
      <c r="AX220" s="8">
        <v>0</v>
      </c>
      <c r="AY220" s="8">
        <v>1</v>
      </c>
      <c r="AZ220" s="8">
        <v>1</v>
      </c>
      <c r="BA220" s="8">
        <v>0</v>
      </c>
      <c r="BB220" s="8">
        <v>2</v>
      </c>
    </row>
    <row r="221" spans="1:54" x14ac:dyDescent="0.25">
      <c r="A221" s="13" t="s">
        <v>381</v>
      </c>
      <c r="B221" s="8">
        <v>2</v>
      </c>
      <c r="C221" s="8">
        <v>0</v>
      </c>
      <c r="D221" s="8">
        <v>0</v>
      </c>
      <c r="E221" s="8">
        <v>0</v>
      </c>
      <c r="F221" s="8">
        <v>0</v>
      </c>
      <c r="G221" s="8">
        <v>3</v>
      </c>
      <c r="H221" s="8">
        <v>1</v>
      </c>
      <c r="I221" s="8">
        <v>2</v>
      </c>
      <c r="J221" s="8">
        <v>0</v>
      </c>
      <c r="K221" s="8">
        <v>0</v>
      </c>
      <c r="L221" s="8">
        <v>0</v>
      </c>
      <c r="M221" s="8">
        <v>0</v>
      </c>
      <c r="N221" s="8">
        <v>1</v>
      </c>
      <c r="O221" s="8">
        <v>1</v>
      </c>
      <c r="P221" s="8">
        <v>0</v>
      </c>
      <c r="Q221" s="8">
        <v>0</v>
      </c>
      <c r="R221" s="8">
        <v>0</v>
      </c>
      <c r="S221" s="8">
        <v>1</v>
      </c>
      <c r="T221" s="8">
        <v>0</v>
      </c>
      <c r="U221" s="8">
        <v>1</v>
      </c>
      <c r="V221" s="8">
        <v>1</v>
      </c>
      <c r="W221" s="8">
        <v>0</v>
      </c>
      <c r="X221" s="8">
        <v>1</v>
      </c>
      <c r="Y221" s="8">
        <v>4</v>
      </c>
      <c r="Z221" s="8">
        <v>1</v>
      </c>
      <c r="AA221" s="8">
        <v>1</v>
      </c>
      <c r="AB221" s="8">
        <v>0</v>
      </c>
      <c r="AC221" s="8">
        <v>0</v>
      </c>
      <c r="AD221" s="8">
        <v>1</v>
      </c>
      <c r="AE221" s="8">
        <v>2</v>
      </c>
      <c r="AF221" s="8">
        <v>1</v>
      </c>
      <c r="AG221" s="8">
        <v>2</v>
      </c>
      <c r="AH221" s="8">
        <v>1</v>
      </c>
      <c r="AI221" s="8">
        <v>2</v>
      </c>
      <c r="AJ221" s="8">
        <v>0</v>
      </c>
      <c r="AK221" s="8">
        <v>3</v>
      </c>
      <c r="AL221" s="8">
        <v>1</v>
      </c>
      <c r="AM221" s="8">
        <v>1</v>
      </c>
      <c r="AN221" s="8">
        <v>0</v>
      </c>
      <c r="AO221" s="8">
        <v>3</v>
      </c>
      <c r="AP221" s="8">
        <v>0</v>
      </c>
      <c r="AQ221" s="8">
        <v>0</v>
      </c>
      <c r="AR221" s="8">
        <v>1</v>
      </c>
      <c r="AS221" s="8">
        <v>0</v>
      </c>
      <c r="AT221" s="8">
        <v>1</v>
      </c>
      <c r="AU221" s="8">
        <v>1</v>
      </c>
      <c r="AV221" s="8">
        <v>3</v>
      </c>
      <c r="AW221" s="8">
        <v>0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</row>
    <row r="222" spans="1:54" x14ac:dyDescent="0.25">
      <c r="A222" s="13" t="s">
        <v>382</v>
      </c>
      <c r="B222" s="8">
        <v>2</v>
      </c>
      <c r="C222" s="8">
        <v>0</v>
      </c>
      <c r="D222" s="8">
        <v>0</v>
      </c>
      <c r="E222" s="8">
        <v>1</v>
      </c>
      <c r="F222" s="8">
        <v>2</v>
      </c>
      <c r="G222" s="8">
        <v>3</v>
      </c>
      <c r="H222" s="8">
        <v>1</v>
      </c>
      <c r="I222" s="8">
        <v>3</v>
      </c>
      <c r="J222" s="8">
        <v>1</v>
      </c>
      <c r="K222" s="8">
        <v>0</v>
      </c>
      <c r="L222" s="8">
        <v>0</v>
      </c>
      <c r="M222" s="8">
        <v>0</v>
      </c>
      <c r="N222" s="8">
        <v>1</v>
      </c>
      <c r="O222" s="8">
        <v>2</v>
      </c>
      <c r="P222" s="8">
        <v>0</v>
      </c>
      <c r="Q222" s="8">
        <v>0</v>
      </c>
      <c r="R222" s="8">
        <v>0</v>
      </c>
      <c r="S222" s="8">
        <v>2</v>
      </c>
      <c r="T222" s="8">
        <v>0</v>
      </c>
      <c r="U222" s="8">
        <v>1</v>
      </c>
      <c r="V222" s="8">
        <v>1</v>
      </c>
      <c r="W222" s="8">
        <v>1</v>
      </c>
      <c r="X222" s="8">
        <v>2</v>
      </c>
      <c r="Y222" s="8">
        <v>4</v>
      </c>
      <c r="Z222" s="8">
        <v>0</v>
      </c>
      <c r="AA222" s="8">
        <v>0</v>
      </c>
      <c r="AB222" s="8">
        <v>2</v>
      </c>
      <c r="AC222" s="8">
        <v>0</v>
      </c>
      <c r="AD222" s="8">
        <v>1</v>
      </c>
      <c r="AE222" s="8">
        <v>3</v>
      </c>
      <c r="AF222" s="8">
        <v>3</v>
      </c>
      <c r="AG222" s="8">
        <v>2</v>
      </c>
      <c r="AH222" s="8">
        <v>0</v>
      </c>
      <c r="AI222" s="8">
        <v>1</v>
      </c>
      <c r="AJ222" s="8">
        <v>1</v>
      </c>
      <c r="AK222" s="8">
        <v>2</v>
      </c>
      <c r="AL222" s="8">
        <v>0</v>
      </c>
      <c r="AM222" s="8">
        <v>1</v>
      </c>
      <c r="AN222" s="8">
        <v>2</v>
      </c>
      <c r="AO222" s="8">
        <v>3</v>
      </c>
      <c r="AP222" s="8">
        <v>1</v>
      </c>
      <c r="AQ222" s="8">
        <v>0</v>
      </c>
      <c r="AR222" s="8">
        <v>2</v>
      </c>
      <c r="AS222" s="8">
        <v>0</v>
      </c>
      <c r="AT222" s="8">
        <v>2</v>
      </c>
      <c r="AU222" s="8">
        <v>1</v>
      </c>
      <c r="AV222" s="8">
        <v>3</v>
      </c>
      <c r="AW222" s="8">
        <v>0</v>
      </c>
      <c r="AX222" s="8">
        <v>1</v>
      </c>
      <c r="AY222" s="8">
        <v>0</v>
      </c>
      <c r="AZ222" s="8">
        <v>0</v>
      </c>
      <c r="BA222" s="8">
        <v>0</v>
      </c>
      <c r="BB222" s="8">
        <v>0</v>
      </c>
    </row>
    <row r="223" spans="1:54" x14ac:dyDescent="0.25">
      <c r="A223" s="13" t="s">
        <v>383</v>
      </c>
      <c r="C223" s="8">
        <v>36</v>
      </c>
      <c r="D223" s="8">
        <v>0</v>
      </c>
      <c r="E223" s="8">
        <v>21</v>
      </c>
      <c r="F223" s="8">
        <v>37</v>
      </c>
      <c r="G223" s="8">
        <v>37</v>
      </c>
      <c r="H223" s="8">
        <v>27</v>
      </c>
      <c r="I223" s="8">
        <v>33</v>
      </c>
      <c r="J223" s="8">
        <v>4</v>
      </c>
      <c r="K223" s="8">
        <v>35</v>
      </c>
      <c r="L223" s="8">
        <v>30</v>
      </c>
      <c r="M223" s="8">
        <v>35</v>
      </c>
      <c r="N223" s="8">
        <v>23</v>
      </c>
      <c r="O223" s="8">
        <v>5</v>
      </c>
      <c r="P223" s="8">
        <v>27</v>
      </c>
      <c r="Q223" s="8">
        <v>0</v>
      </c>
      <c r="R223" s="8">
        <v>35</v>
      </c>
      <c r="S223" s="8">
        <v>14</v>
      </c>
      <c r="T223" s="8">
        <v>13</v>
      </c>
      <c r="U223" s="8">
        <v>37</v>
      </c>
      <c r="X223" s="8">
        <v>24</v>
      </c>
      <c r="Y223" s="8">
        <v>31</v>
      </c>
      <c r="AA223" s="8">
        <v>32</v>
      </c>
      <c r="AB223" s="8">
        <v>25</v>
      </c>
      <c r="AD223" s="8">
        <v>34</v>
      </c>
      <c r="AE223" s="8">
        <v>0</v>
      </c>
      <c r="AF223" s="8">
        <v>4</v>
      </c>
      <c r="AG223" s="8">
        <v>0</v>
      </c>
      <c r="AH223" s="8">
        <v>0</v>
      </c>
      <c r="AJ223" s="8">
        <v>37</v>
      </c>
      <c r="AK223" s="8">
        <v>0</v>
      </c>
      <c r="AL223" s="8">
        <v>34</v>
      </c>
      <c r="AM223" s="8">
        <v>7</v>
      </c>
      <c r="AN223" s="8">
        <v>0</v>
      </c>
      <c r="AO223" s="8">
        <v>15</v>
      </c>
      <c r="AP223" s="8">
        <v>23</v>
      </c>
      <c r="AR223" s="8">
        <v>34</v>
      </c>
      <c r="AT223" s="8">
        <v>20</v>
      </c>
      <c r="AU223" s="8">
        <v>8</v>
      </c>
      <c r="AV223" s="8">
        <v>0</v>
      </c>
      <c r="AW223" s="8">
        <v>12</v>
      </c>
      <c r="AX223" s="8">
        <v>15</v>
      </c>
      <c r="AY223" s="8">
        <v>3</v>
      </c>
      <c r="BB223" s="8">
        <v>2</v>
      </c>
    </row>
    <row r="224" spans="1:54" x14ac:dyDescent="0.25">
      <c r="A224" s="13" t="s">
        <v>384</v>
      </c>
      <c r="C224" s="8">
        <v>37</v>
      </c>
      <c r="D224" s="8">
        <v>4</v>
      </c>
      <c r="E224" s="8">
        <v>0</v>
      </c>
      <c r="F224" s="8">
        <v>20</v>
      </c>
      <c r="G224" s="8">
        <v>37</v>
      </c>
      <c r="H224" s="8">
        <v>31</v>
      </c>
      <c r="I224" s="8">
        <v>6</v>
      </c>
      <c r="J224" s="8">
        <v>6</v>
      </c>
      <c r="K224" s="8">
        <v>35</v>
      </c>
      <c r="L224" s="8">
        <v>37</v>
      </c>
      <c r="M224" s="8">
        <v>34</v>
      </c>
      <c r="N224" s="8">
        <v>17</v>
      </c>
      <c r="O224" s="8">
        <v>6</v>
      </c>
      <c r="P224" s="8">
        <v>16</v>
      </c>
      <c r="Q224" s="8">
        <v>1</v>
      </c>
      <c r="R224" s="8">
        <v>37</v>
      </c>
      <c r="S224" s="8">
        <v>10</v>
      </c>
      <c r="T224" s="8">
        <v>22</v>
      </c>
      <c r="U224" s="8">
        <v>37</v>
      </c>
      <c r="V224" s="8">
        <v>12</v>
      </c>
      <c r="X224" s="8">
        <v>20</v>
      </c>
      <c r="Y224" s="8">
        <v>11</v>
      </c>
      <c r="AA224" s="8">
        <v>27</v>
      </c>
      <c r="AB224" s="8">
        <v>37</v>
      </c>
      <c r="AD224" s="8">
        <v>26</v>
      </c>
      <c r="AE224" s="8">
        <v>0</v>
      </c>
      <c r="AF224" s="8">
        <v>1</v>
      </c>
      <c r="AG224" s="8">
        <v>0</v>
      </c>
      <c r="AH224" s="8">
        <v>2</v>
      </c>
      <c r="AI224" s="8">
        <v>30</v>
      </c>
      <c r="AJ224" s="8">
        <v>37</v>
      </c>
      <c r="AK224" s="8">
        <v>1</v>
      </c>
      <c r="AL224" s="8">
        <v>4</v>
      </c>
      <c r="AM224" s="8">
        <v>0</v>
      </c>
      <c r="AN224" s="8">
        <v>0</v>
      </c>
      <c r="AO224" s="8">
        <v>37</v>
      </c>
      <c r="AP224" s="8">
        <v>5</v>
      </c>
      <c r="AR224" s="8">
        <v>37</v>
      </c>
      <c r="AT224" s="8">
        <v>0</v>
      </c>
      <c r="AU224" s="8">
        <v>2</v>
      </c>
      <c r="AV224" s="8">
        <v>0</v>
      </c>
      <c r="AW224" s="8">
        <v>3</v>
      </c>
      <c r="AX224" s="8">
        <v>0</v>
      </c>
      <c r="AY224" s="8">
        <v>0</v>
      </c>
      <c r="BA224" s="8">
        <v>32</v>
      </c>
      <c r="BB224" s="8">
        <v>0</v>
      </c>
    </row>
    <row r="225" spans="1:54" x14ac:dyDescent="0.25">
      <c r="A225" s="13" t="s">
        <v>385</v>
      </c>
      <c r="C225" s="8">
        <v>37</v>
      </c>
      <c r="D225" s="8">
        <v>27</v>
      </c>
      <c r="E225" s="8">
        <v>0</v>
      </c>
      <c r="F225" s="8">
        <v>27</v>
      </c>
      <c r="G225" s="8">
        <v>37</v>
      </c>
      <c r="H225" s="8">
        <v>23</v>
      </c>
      <c r="I225" s="8">
        <v>32</v>
      </c>
      <c r="J225" s="8">
        <v>2</v>
      </c>
      <c r="K225" s="8">
        <v>6</v>
      </c>
      <c r="L225" s="8">
        <v>37</v>
      </c>
      <c r="M225" s="8">
        <v>32</v>
      </c>
      <c r="N225" s="8">
        <v>18</v>
      </c>
      <c r="O225" s="8">
        <v>0</v>
      </c>
      <c r="P225" s="8">
        <v>33</v>
      </c>
      <c r="Q225" s="8">
        <v>26</v>
      </c>
      <c r="S225" s="8">
        <v>37</v>
      </c>
      <c r="T225" s="8">
        <v>16</v>
      </c>
      <c r="U225" s="8">
        <v>32</v>
      </c>
      <c r="V225" s="8">
        <v>28</v>
      </c>
      <c r="X225" s="8">
        <v>26</v>
      </c>
      <c r="Y225" s="8">
        <v>37</v>
      </c>
      <c r="Z225" s="8">
        <v>0</v>
      </c>
      <c r="AA225" s="8">
        <v>36</v>
      </c>
      <c r="AB225" s="8">
        <v>30</v>
      </c>
      <c r="AD225" s="8">
        <v>9</v>
      </c>
      <c r="AE225" s="8">
        <v>0</v>
      </c>
      <c r="AF225" s="8">
        <v>0</v>
      </c>
      <c r="AG225" s="8">
        <v>0</v>
      </c>
      <c r="AH225" s="8">
        <v>5</v>
      </c>
      <c r="AI225" s="8">
        <v>9</v>
      </c>
      <c r="AJ225" s="8">
        <v>37</v>
      </c>
      <c r="AK225" s="8">
        <v>10</v>
      </c>
      <c r="AL225" s="8">
        <v>37</v>
      </c>
      <c r="AM225" s="8">
        <v>27</v>
      </c>
      <c r="AN225" s="8">
        <v>0</v>
      </c>
      <c r="AO225" s="8">
        <v>32</v>
      </c>
      <c r="AP225" s="8">
        <v>0</v>
      </c>
      <c r="AR225" s="8">
        <v>23</v>
      </c>
      <c r="AT225" s="8">
        <v>1</v>
      </c>
      <c r="AU225" s="8">
        <v>0</v>
      </c>
      <c r="AV225" s="8">
        <v>0</v>
      </c>
      <c r="AW225" s="8">
        <v>22</v>
      </c>
      <c r="AX225" s="8">
        <v>8</v>
      </c>
      <c r="AY225" s="8">
        <v>0</v>
      </c>
      <c r="AZ225" s="8">
        <v>1</v>
      </c>
      <c r="BB225" s="8">
        <v>1</v>
      </c>
    </row>
    <row r="226" spans="1:54" x14ac:dyDescent="0.25">
      <c r="A226" s="13" t="s">
        <v>386</v>
      </c>
      <c r="C226" s="8">
        <v>36</v>
      </c>
      <c r="D226" s="8">
        <v>36</v>
      </c>
      <c r="E226" s="8">
        <v>16</v>
      </c>
      <c r="F226" s="8">
        <v>37</v>
      </c>
      <c r="G226" s="8">
        <v>37</v>
      </c>
      <c r="H226" s="8">
        <v>22</v>
      </c>
      <c r="I226" s="8">
        <v>24</v>
      </c>
      <c r="J226" s="8">
        <v>0</v>
      </c>
      <c r="K226" s="8">
        <v>24</v>
      </c>
      <c r="L226" s="8">
        <v>37</v>
      </c>
      <c r="M226" s="8">
        <v>28</v>
      </c>
      <c r="N226" s="8">
        <v>27</v>
      </c>
      <c r="O226" s="8">
        <v>0</v>
      </c>
      <c r="P226" s="8">
        <v>34</v>
      </c>
      <c r="Q226" s="8">
        <v>26</v>
      </c>
      <c r="S226" s="8">
        <v>37</v>
      </c>
      <c r="T226" s="8">
        <v>6</v>
      </c>
      <c r="U226" s="8">
        <v>3</v>
      </c>
      <c r="V226" s="8">
        <v>17</v>
      </c>
      <c r="X226" s="8">
        <v>9</v>
      </c>
      <c r="Y226" s="8">
        <v>34</v>
      </c>
      <c r="Z226" s="8">
        <v>18</v>
      </c>
      <c r="AA226" s="8">
        <v>35</v>
      </c>
      <c r="AB226" s="8">
        <v>0</v>
      </c>
      <c r="AD226" s="8">
        <v>1</v>
      </c>
      <c r="AE226" s="8">
        <v>29</v>
      </c>
      <c r="AF226" s="8">
        <v>4</v>
      </c>
      <c r="AG226" s="8">
        <v>0</v>
      </c>
      <c r="AH226" s="8">
        <v>0</v>
      </c>
      <c r="AJ226" s="8">
        <v>37</v>
      </c>
      <c r="AK226" s="8">
        <v>0</v>
      </c>
      <c r="AL226" s="8">
        <v>37</v>
      </c>
      <c r="AM226" s="8">
        <v>10</v>
      </c>
      <c r="AN226" s="8">
        <v>0</v>
      </c>
      <c r="AO226" s="8">
        <v>0</v>
      </c>
      <c r="AR226" s="8">
        <v>22</v>
      </c>
      <c r="AT226" s="8">
        <v>17</v>
      </c>
      <c r="AU226" s="8">
        <v>1</v>
      </c>
      <c r="AV226" s="8">
        <v>0</v>
      </c>
      <c r="AW226" s="8">
        <v>0</v>
      </c>
      <c r="AX226" s="8">
        <v>1</v>
      </c>
      <c r="AY226" s="8">
        <v>6</v>
      </c>
      <c r="AZ226" s="8">
        <v>0</v>
      </c>
      <c r="BB226" s="8">
        <v>0</v>
      </c>
    </row>
    <row r="227" spans="1:54" x14ac:dyDescent="0.25">
      <c r="A227" s="13" t="s">
        <v>387</v>
      </c>
      <c r="C227" s="8">
        <v>37</v>
      </c>
      <c r="D227" s="8">
        <v>23</v>
      </c>
      <c r="E227" s="8">
        <v>1</v>
      </c>
      <c r="F227" s="8">
        <v>37</v>
      </c>
      <c r="G227" s="8">
        <v>2</v>
      </c>
      <c r="H227" s="8">
        <v>36</v>
      </c>
      <c r="I227" s="8">
        <v>35</v>
      </c>
      <c r="J227" s="8">
        <v>2</v>
      </c>
      <c r="K227" s="8">
        <v>32</v>
      </c>
      <c r="L227" s="8">
        <v>30</v>
      </c>
      <c r="M227" s="8">
        <v>26</v>
      </c>
      <c r="N227" s="8">
        <v>37</v>
      </c>
      <c r="O227" s="8">
        <v>0</v>
      </c>
      <c r="P227" s="8">
        <v>0</v>
      </c>
      <c r="Q227" s="8">
        <v>22</v>
      </c>
      <c r="S227" s="8">
        <v>17</v>
      </c>
      <c r="U227" s="8">
        <v>2</v>
      </c>
      <c r="V227" s="8">
        <v>16</v>
      </c>
      <c r="X227" s="8">
        <v>10</v>
      </c>
      <c r="Y227" s="8">
        <v>35</v>
      </c>
      <c r="Z227" s="8">
        <v>37</v>
      </c>
      <c r="AA227" s="8">
        <v>37</v>
      </c>
      <c r="AB227" s="8">
        <v>8</v>
      </c>
      <c r="AD227" s="8">
        <v>34</v>
      </c>
      <c r="AE227" s="8">
        <v>0</v>
      </c>
      <c r="AF227" s="8">
        <v>0</v>
      </c>
      <c r="AG227" s="8">
        <v>1</v>
      </c>
      <c r="AH227" s="8">
        <v>0</v>
      </c>
      <c r="AI227" s="8">
        <v>32</v>
      </c>
      <c r="AJ227" s="8">
        <v>37</v>
      </c>
      <c r="AK227" s="8">
        <v>35</v>
      </c>
      <c r="AL227" s="8">
        <v>35</v>
      </c>
      <c r="AM227" s="8">
        <v>5</v>
      </c>
      <c r="AN227" s="8">
        <v>5</v>
      </c>
      <c r="AO227" s="8">
        <v>30</v>
      </c>
      <c r="AP227" s="8">
        <v>24</v>
      </c>
      <c r="AR227" s="8">
        <v>31</v>
      </c>
      <c r="AT227" s="8">
        <v>1</v>
      </c>
      <c r="AU227" s="8">
        <v>10</v>
      </c>
      <c r="AV227" s="8">
        <v>0</v>
      </c>
      <c r="AX227" s="8">
        <v>1</v>
      </c>
      <c r="AY227" s="8">
        <v>0</v>
      </c>
      <c r="AZ227" s="8">
        <v>0</v>
      </c>
      <c r="BA227" s="8">
        <v>0</v>
      </c>
      <c r="BB227" s="8">
        <v>33</v>
      </c>
    </row>
    <row r="228" spans="1:54" x14ac:dyDescent="0.25">
      <c r="A228" s="13" t="s">
        <v>388</v>
      </c>
      <c r="B228" s="8">
        <v>26</v>
      </c>
      <c r="C228" s="8">
        <v>37</v>
      </c>
      <c r="D228" s="8">
        <v>0</v>
      </c>
      <c r="E228" s="8">
        <v>0</v>
      </c>
      <c r="F228" s="8">
        <v>7</v>
      </c>
      <c r="G228" s="8">
        <v>36</v>
      </c>
      <c r="H228" s="8">
        <v>37</v>
      </c>
      <c r="I228" s="8">
        <v>1</v>
      </c>
      <c r="J228" s="8">
        <v>0</v>
      </c>
      <c r="K228" s="8">
        <v>25</v>
      </c>
      <c r="L228" s="8">
        <v>36</v>
      </c>
      <c r="M228" s="8">
        <v>32</v>
      </c>
      <c r="N228" s="8">
        <v>37</v>
      </c>
      <c r="O228" s="8">
        <v>0</v>
      </c>
      <c r="P228" s="8">
        <v>3</v>
      </c>
      <c r="Q228" s="8">
        <v>0</v>
      </c>
      <c r="S228" s="8">
        <v>0</v>
      </c>
      <c r="U228" s="8">
        <v>0</v>
      </c>
      <c r="V228" s="8">
        <v>19</v>
      </c>
      <c r="X228" s="8">
        <v>3</v>
      </c>
      <c r="Y228" s="8">
        <v>24</v>
      </c>
      <c r="Z228" s="8">
        <v>0</v>
      </c>
      <c r="AA228" s="8">
        <v>0</v>
      </c>
      <c r="AB228" s="8">
        <v>17</v>
      </c>
      <c r="AD228" s="8">
        <v>0</v>
      </c>
      <c r="AE228" s="8">
        <v>1</v>
      </c>
      <c r="AF228" s="8">
        <v>0</v>
      </c>
      <c r="AG228" s="8">
        <v>0</v>
      </c>
      <c r="AH228" s="8">
        <v>23</v>
      </c>
      <c r="AI228" s="8">
        <v>33</v>
      </c>
      <c r="AJ228" s="8">
        <v>37</v>
      </c>
      <c r="AK228" s="8">
        <v>23</v>
      </c>
      <c r="AL228" s="8">
        <v>37</v>
      </c>
      <c r="AM228" s="8">
        <v>1</v>
      </c>
      <c r="AN228" s="8">
        <v>1</v>
      </c>
      <c r="AO228" s="8">
        <v>4</v>
      </c>
      <c r="AP228" s="8">
        <v>10</v>
      </c>
      <c r="AR228" s="8">
        <v>0</v>
      </c>
      <c r="AT228" s="8">
        <v>32</v>
      </c>
      <c r="AU228" s="8">
        <v>0</v>
      </c>
      <c r="AV228" s="8">
        <v>1</v>
      </c>
      <c r="AX228" s="8">
        <v>12</v>
      </c>
      <c r="AY228" s="8">
        <v>0</v>
      </c>
      <c r="BA228" s="8">
        <v>8</v>
      </c>
      <c r="BB228" s="8">
        <v>24</v>
      </c>
    </row>
    <row r="229" spans="1:54" x14ac:dyDescent="0.25">
      <c r="A229" s="13" t="s">
        <v>389</v>
      </c>
      <c r="B229" s="8">
        <v>0</v>
      </c>
      <c r="C229" s="8">
        <v>19</v>
      </c>
      <c r="D229" s="8">
        <v>23</v>
      </c>
      <c r="E229" s="8">
        <v>1</v>
      </c>
      <c r="F229" s="8">
        <v>0</v>
      </c>
      <c r="G229" s="8">
        <v>25</v>
      </c>
      <c r="H229" s="8">
        <v>35</v>
      </c>
      <c r="I229" s="8">
        <v>0</v>
      </c>
      <c r="J229" s="8">
        <v>0</v>
      </c>
      <c r="K229" s="8">
        <v>29</v>
      </c>
      <c r="L229" s="8">
        <v>37</v>
      </c>
      <c r="M229" s="8">
        <v>31</v>
      </c>
      <c r="N229" s="8">
        <v>37</v>
      </c>
      <c r="O229" s="8">
        <v>1</v>
      </c>
      <c r="P229" s="8">
        <v>0</v>
      </c>
      <c r="Q229" s="8">
        <v>8</v>
      </c>
      <c r="S229" s="8">
        <v>10</v>
      </c>
      <c r="T229" s="8">
        <v>9</v>
      </c>
      <c r="U229" s="8">
        <v>0</v>
      </c>
      <c r="V229" s="8">
        <v>19</v>
      </c>
      <c r="X229" s="8">
        <v>0</v>
      </c>
      <c r="Y229" s="8">
        <v>37</v>
      </c>
      <c r="Z229" s="8">
        <v>26</v>
      </c>
      <c r="AA229" s="8">
        <v>37</v>
      </c>
      <c r="AB229" s="8">
        <v>32</v>
      </c>
      <c r="AD229" s="8">
        <v>9</v>
      </c>
      <c r="AE229" s="8">
        <v>0</v>
      </c>
      <c r="AF229" s="8">
        <v>0</v>
      </c>
      <c r="AG229" s="8">
        <v>8</v>
      </c>
      <c r="AH229" s="8">
        <v>15</v>
      </c>
      <c r="AI229" s="8">
        <v>21</v>
      </c>
      <c r="AJ229" s="8">
        <v>37</v>
      </c>
      <c r="AK229" s="8">
        <v>0</v>
      </c>
      <c r="AL229" s="8">
        <v>37</v>
      </c>
      <c r="AM229" s="8">
        <v>25</v>
      </c>
      <c r="AN229" s="8">
        <v>3</v>
      </c>
      <c r="AO229" s="8">
        <v>13</v>
      </c>
      <c r="AP229" s="8">
        <v>5</v>
      </c>
      <c r="AR229" s="8">
        <v>25</v>
      </c>
      <c r="AT229" s="8">
        <v>34</v>
      </c>
      <c r="AU229" s="8">
        <v>0</v>
      </c>
      <c r="AV229" s="8">
        <v>0</v>
      </c>
      <c r="AW229" s="8">
        <v>5</v>
      </c>
      <c r="AX229" s="8">
        <v>0</v>
      </c>
      <c r="AY229" s="8">
        <v>0</v>
      </c>
      <c r="AZ229" s="8">
        <v>4</v>
      </c>
      <c r="BA229" s="8">
        <v>0</v>
      </c>
      <c r="BB229" s="8">
        <v>4</v>
      </c>
    </row>
    <row r="230" spans="1:54" x14ac:dyDescent="0.25">
      <c r="A230" s="13" t="s">
        <v>390</v>
      </c>
      <c r="C230" s="8">
        <v>37</v>
      </c>
      <c r="D230" s="8">
        <v>23</v>
      </c>
      <c r="E230" s="8">
        <v>1</v>
      </c>
      <c r="F230" s="8">
        <v>0</v>
      </c>
      <c r="G230" s="8">
        <v>37</v>
      </c>
      <c r="I230" s="8">
        <v>30</v>
      </c>
      <c r="J230" s="8">
        <v>0</v>
      </c>
      <c r="K230" s="8">
        <v>33</v>
      </c>
      <c r="L230" s="8">
        <v>36</v>
      </c>
      <c r="M230" s="8">
        <v>36</v>
      </c>
      <c r="N230" s="8">
        <v>31</v>
      </c>
      <c r="P230" s="8">
        <v>0</v>
      </c>
      <c r="Q230" s="8">
        <v>5</v>
      </c>
      <c r="S230" s="8">
        <v>33</v>
      </c>
      <c r="T230" s="8">
        <v>16</v>
      </c>
      <c r="U230" s="8">
        <v>3</v>
      </c>
      <c r="V230" s="8">
        <v>26</v>
      </c>
      <c r="X230" s="8">
        <v>4</v>
      </c>
      <c r="Y230" s="8">
        <v>37</v>
      </c>
      <c r="Z230" s="8">
        <v>6</v>
      </c>
      <c r="AA230" s="8">
        <v>37</v>
      </c>
      <c r="AB230" s="8">
        <v>31</v>
      </c>
      <c r="AD230" s="8">
        <v>0</v>
      </c>
      <c r="AE230" s="8">
        <v>0</v>
      </c>
      <c r="AF230" s="8">
        <v>0</v>
      </c>
      <c r="AG230" s="8">
        <v>0</v>
      </c>
      <c r="AH230" s="8">
        <v>24</v>
      </c>
      <c r="AI230" s="8">
        <v>31</v>
      </c>
      <c r="AJ230" s="8">
        <v>37</v>
      </c>
      <c r="AK230" s="8">
        <v>0</v>
      </c>
      <c r="AL230" s="8">
        <v>6</v>
      </c>
      <c r="AM230" s="8">
        <v>2</v>
      </c>
      <c r="AN230" s="8">
        <v>1</v>
      </c>
      <c r="AO230" s="8">
        <v>35</v>
      </c>
      <c r="AP230" s="8">
        <v>1</v>
      </c>
      <c r="AR230" s="8">
        <v>37</v>
      </c>
      <c r="AT230" s="8">
        <v>23</v>
      </c>
      <c r="AU230" s="8">
        <v>0</v>
      </c>
      <c r="AV230" s="8">
        <v>0</v>
      </c>
      <c r="AW230" s="8">
        <v>21</v>
      </c>
      <c r="AX230" s="8">
        <v>13</v>
      </c>
      <c r="AY230" s="8">
        <v>1</v>
      </c>
      <c r="AZ230" s="8">
        <v>1</v>
      </c>
      <c r="BA230" s="8">
        <v>5</v>
      </c>
      <c r="BB230" s="8">
        <v>1</v>
      </c>
    </row>
    <row r="231" spans="1:54" x14ac:dyDescent="0.25">
      <c r="A231" s="13" t="s">
        <v>391</v>
      </c>
      <c r="B231" s="8">
        <v>0</v>
      </c>
      <c r="C231" s="8">
        <v>37</v>
      </c>
      <c r="D231" s="8">
        <v>27</v>
      </c>
      <c r="E231" s="8">
        <v>0</v>
      </c>
      <c r="F231" s="8">
        <v>2</v>
      </c>
      <c r="G231" s="8">
        <v>37</v>
      </c>
      <c r="I231" s="8">
        <v>13</v>
      </c>
      <c r="J231" s="8">
        <v>2</v>
      </c>
      <c r="K231" s="8">
        <v>6</v>
      </c>
      <c r="L231" s="8">
        <v>37</v>
      </c>
      <c r="M231" s="8">
        <v>36</v>
      </c>
      <c r="N231" s="8">
        <v>23</v>
      </c>
      <c r="P231" s="8">
        <v>0</v>
      </c>
      <c r="Q231" s="8">
        <v>29</v>
      </c>
      <c r="S231" s="8">
        <v>0</v>
      </c>
      <c r="T231" s="8">
        <v>35</v>
      </c>
      <c r="U231" s="8">
        <v>0</v>
      </c>
      <c r="V231" s="8">
        <v>26</v>
      </c>
      <c r="X231" s="8">
        <v>5</v>
      </c>
      <c r="Y231" s="8">
        <v>17</v>
      </c>
      <c r="Z231" s="8">
        <v>2</v>
      </c>
      <c r="AA231" s="8">
        <v>36</v>
      </c>
      <c r="AB231" s="8">
        <v>9</v>
      </c>
      <c r="AD231" s="8">
        <v>35</v>
      </c>
      <c r="AE231" s="8">
        <v>8</v>
      </c>
      <c r="AF231" s="8">
        <v>0</v>
      </c>
      <c r="AG231" s="8">
        <v>1</v>
      </c>
      <c r="AH231" s="8">
        <v>15</v>
      </c>
      <c r="AI231" s="8">
        <v>13</v>
      </c>
      <c r="AJ231" s="8">
        <v>37</v>
      </c>
      <c r="AK231" s="8">
        <v>0</v>
      </c>
      <c r="AL231" s="8">
        <v>21</v>
      </c>
      <c r="AM231" s="8">
        <v>37</v>
      </c>
      <c r="AN231" s="8">
        <v>0</v>
      </c>
      <c r="AO231" s="8">
        <v>34</v>
      </c>
      <c r="AP231" s="8">
        <v>21</v>
      </c>
      <c r="AR231" s="8">
        <v>1</v>
      </c>
      <c r="AT231" s="8">
        <v>4</v>
      </c>
      <c r="AU231" s="8">
        <v>5</v>
      </c>
      <c r="AV231" s="8">
        <v>0</v>
      </c>
      <c r="AW231" s="8">
        <v>0</v>
      </c>
      <c r="AX231" s="8">
        <v>6</v>
      </c>
      <c r="AY231" s="8">
        <v>4</v>
      </c>
      <c r="BA231" s="8">
        <v>0</v>
      </c>
      <c r="BB231" s="8">
        <v>0</v>
      </c>
    </row>
    <row r="232" spans="1:54" x14ac:dyDescent="0.25">
      <c r="A232" s="13" t="s">
        <v>392</v>
      </c>
      <c r="B232" s="8">
        <v>24</v>
      </c>
      <c r="C232" s="8">
        <v>37</v>
      </c>
      <c r="D232" s="8">
        <v>2</v>
      </c>
      <c r="E232" s="8">
        <v>0</v>
      </c>
      <c r="F232" s="8">
        <v>36</v>
      </c>
      <c r="G232" s="8">
        <v>36</v>
      </c>
      <c r="I232" s="8">
        <v>13</v>
      </c>
      <c r="J232" s="8">
        <v>10</v>
      </c>
      <c r="K232" s="8">
        <v>13</v>
      </c>
      <c r="L232" s="8">
        <v>37</v>
      </c>
      <c r="M232" s="8">
        <v>36</v>
      </c>
      <c r="N232" s="8">
        <v>23</v>
      </c>
      <c r="P232" s="8">
        <v>0</v>
      </c>
      <c r="Q232" s="8">
        <v>13</v>
      </c>
      <c r="S232" s="8">
        <v>23</v>
      </c>
      <c r="T232" s="8">
        <v>13</v>
      </c>
      <c r="U232" s="8">
        <v>37</v>
      </c>
      <c r="V232" s="8">
        <v>32</v>
      </c>
      <c r="X232" s="8">
        <v>36</v>
      </c>
      <c r="Y232" s="8">
        <v>15</v>
      </c>
      <c r="AA232" s="8">
        <v>36</v>
      </c>
      <c r="AB232" s="8">
        <v>34</v>
      </c>
      <c r="AD232" s="8">
        <v>36</v>
      </c>
      <c r="AE232" s="8">
        <v>16</v>
      </c>
      <c r="AF232" s="8">
        <v>10</v>
      </c>
      <c r="AG232" s="8">
        <v>1</v>
      </c>
      <c r="AH232" s="8">
        <v>11</v>
      </c>
      <c r="AI232" s="8">
        <v>1</v>
      </c>
      <c r="AJ232" s="8">
        <v>37</v>
      </c>
      <c r="AK232" s="8">
        <v>2</v>
      </c>
      <c r="AL232" s="8">
        <v>31</v>
      </c>
      <c r="AM232" s="8">
        <v>7</v>
      </c>
      <c r="AN232" s="8">
        <v>0</v>
      </c>
      <c r="AO232" s="8">
        <v>33</v>
      </c>
      <c r="AP232" s="8">
        <v>12</v>
      </c>
      <c r="AR232" s="8">
        <v>2</v>
      </c>
      <c r="AT232" s="8">
        <v>2</v>
      </c>
      <c r="AU232" s="8">
        <v>2</v>
      </c>
      <c r="AV232" s="8">
        <v>0</v>
      </c>
      <c r="AW232" s="8">
        <v>0</v>
      </c>
      <c r="AX232" s="8">
        <v>4</v>
      </c>
      <c r="AY232" s="8">
        <v>2</v>
      </c>
      <c r="AZ232" s="8">
        <v>21</v>
      </c>
      <c r="BB232" s="8">
        <v>0</v>
      </c>
    </row>
    <row r="233" spans="1:54" x14ac:dyDescent="0.25">
      <c r="A233" s="13" t="s">
        <v>393</v>
      </c>
      <c r="B233" s="8">
        <v>19</v>
      </c>
      <c r="C233" s="8">
        <v>37</v>
      </c>
      <c r="D233" s="8">
        <v>1</v>
      </c>
      <c r="E233" s="8">
        <v>0</v>
      </c>
      <c r="F233" s="8">
        <v>1</v>
      </c>
      <c r="G233" s="8">
        <v>37</v>
      </c>
      <c r="I233" s="8">
        <v>5</v>
      </c>
      <c r="J233" s="8">
        <v>0</v>
      </c>
      <c r="K233" s="8">
        <v>0</v>
      </c>
      <c r="L233" s="8">
        <v>37</v>
      </c>
      <c r="M233" s="8">
        <v>29</v>
      </c>
      <c r="N233" s="8">
        <v>37</v>
      </c>
      <c r="P233" s="8">
        <v>4</v>
      </c>
      <c r="Q233" s="8">
        <v>18</v>
      </c>
      <c r="S233" s="8">
        <v>35</v>
      </c>
      <c r="T233" s="8">
        <v>29</v>
      </c>
      <c r="U233" s="8">
        <v>2</v>
      </c>
      <c r="V233" s="8">
        <v>30</v>
      </c>
      <c r="X233" s="8">
        <v>24</v>
      </c>
      <c r="Y233" s="8">
        <v>32</v>
      </c>
      <c r="Z233" s="8">
        <v>0</v>
      </c>
      <c r="AA233" s="8">
        <v>32</v>
      </c>
      <c r="AB233" s="8">
        <v>32</v>
      </c>
      <c r="AD233" s="8">
        <v>23</v>
      </c>
      <c r="AE233" s="8">
        <v>0</v>
      </c>
      <c r="AF233" s="8">
        <v>0</v>
      </c>
      <c r="AG233" s="8">
        <v>1</v>
      </c>
      <c r="AH233" s="8">
        <v>1</v>
      </c>
      <c r="AI233" s="8">
        <v>14</v>
      </c>
      <c r="AJ233" s="8">
        <v>37</v>
      </c>
      <c r="AK233" s="8">
        <v>0</v>
      </c>
      <c r="AL233" s="8">
        <v>31</v>
      </c>
      <c r="AM233" s="8">
        <v>1</v>
      </c>
      <c r="AN233" s="8">
        <v>3</v>
      </c>
      <c r="AO233" s="8">
        <v>28</v>
      </c>
      <c r="AP233" s="8">
        <v>0</v>
      </c>
      <c r="AR233" s="8">
        <v>27</v>
      </c>
      <c r="AT233" s="8">
        <v>4</v>
      </c>
      <c r="AU233" s="8">
        <v>1</v>
      </c>
      <c r="AV233" s="8">
        <v>1</v>
      </c>
      <c r="AW233" s="8">
        <v>28</v>
      </c>
      <c r="AX233" s="8">
        <v>11</v>
      </c>
      <c r="AY233" s="8">
        <v>3</v>
      </c>
      <c r="AZ233" s="8">
        <v>22</v>
      </c>
      <c r="BA233" s="8">
        <v>0</v>
      </c>
      <c r="BB233" s="8">
        <v>3</v>
      </c>
    </row>
    <row r="234" spans="1:54" x14ac:dyDescent="0.25">
      <c r="A234" s="13" t="s">
        <v>394</v>
      </c>
      <c r="B234" s="8">
        <v>0</v>
      </c>
      <c r="C234" s="8">
        <v>29</v>
      </c>
      <c r="D234" s="8">
        <v>0</v>
      </c>
      <c r="E234" s="8">
        <v>31</v>
      </c>
      <c r="F234" s="8">
        <v>36</v>
      </c>
      <c r="G234" s="8">
        <v>33</v>
      </c>
      <c r="I234" s="8">
        <v>0</v>
      </c>
      <c r="J234" s="8">
        <v>1</v>
      </c>
      <c r="K234" s="8">
        <v>27</v>
      </c>
      <c r="L234" s="8">
        <v>37</v>
      </c>
      <c r="M234" s="8">
        <v>35</v>
      </c>
      <c r="N234" s="8">
        <v>36</v>
      </c>
      <c r="P234" s="8">
        <v>0</v>
      </c>
      <c r="Q234" s="8">
        <v>37</v>
      </c>
      <c r="S234" s="8">
        <v>3</v>
      </c>
      <c r="U234" s="8">
        <v>27</v>
      </c>
      <c r="V234" s="8">
        <v>23</v>
      </c>
      <c r="X234" s="8">
        <v>0</v>
      </c>
      <c r="Y234" s="8">
        <v>37</v>
      </c>
      <c r="Z234" s="8">
        <v>0</v>
      </c>
      <c r="AA234" s="8">
        <v>32</v>
      </c>
      <c r="AB234" s="8">
        <v>21</v>
      </c>
      <c r="AD234" s="8">
        <v>0</v>
      </c>
      <c r="AE234" s="8">
        <v>1</v>
      </c>
      <c r="AF234" s="8">
        <v>16</v>
      </c>
      <c r="AG234" s="8">
        <v>1</v>
      </c>
      <c r="AH234" s="8">
        <v>0</v>
      </c>
      <c r="AJ234" s="8">
        <v>37</v>
      </c>
      <c r="AK234" s="8">
        <v>3</v>
      </c>
      <c r="AL234" s="8">
        <v>32</v>
      </c>
      <c r="AM234" s="8">
        <v>5</v>
      </c>
      <c r="AN234" s="8">
        <v>0</v>
      </c>
      <c r="AO234" s="8">
        <v>37</v>
      </c>
      <c r="AP234" s="8">
        <v>0</v>
      </c>
      <c r="AR234" s="8">
        <v>20</v>
      </c>
      <c r="AT234" s="8">
        <v>4</v>
      </c>
      <c r="AU234" s="8">
        <v>5</v>
      </c>
      <c r="AV234" s="8">
        <v>0</v>
      </c>
      <c r="AW234" s="8">
        <v>37</v>
      </c>
      <c r="AX234" s="8">
        <v>4</v>
      </c>
      <c r="AY234" s="8">
        <v>0</v>
      </c>
      <c r="AZ234" s="8">
        <v>1</v>
      </c>
      <c r="BA234" s="8">
        <v>0</v>
      </c>
    </row>
    <row r="235" spans="1:54" x14ac:dyDescent="0.25">
      <c r="A235" s="13" t="s">
        <v>395</v>
      </c>
      <c r="B235" s="8">
        <v>37</v>
      </c>
      <c r="C235" s="8">
        <v>37</v>
      </c>
      <c r="D235" s="8">
        <v>0</v>
      </c>
      <c r="E235" s="8">
        <v>23</v>
      </c>
      <c r="F235" s="8">
        <v>37</v>
      </c>
      <c r="G235" s="8">
        <v>37</v>
      </c>
      <c r="H235" s="8">
        <v>32</v>
      </c>
      <c r="I235" s="8">
        <v>36</v>
      </c>
      <c r="J235" s="8">
        <v>4</v>
      </c>
      <c r="K235" s="8">
        <v>34</v>
      </c>
      <c r="L235" s="8">
        <v>37</v>
      </c>
      <c r="M235" s="8">
        <v>34</v>
      </c>
      <c r="N235" s="8">
        <v>20</v>
      </c>
      <c r="O235" s="8">
        <v>5</v>
      </c>
      <c r="P235" s="8">
        <v>7</v>
      </c>
      <c r="Q235" s="8">
        <v>0</v>
      </c>
      <c r="R235" s="8">
        <v>33</v>
      </c>
      <c r="S235" s="8">
        <v>9</v>
      </c>
      <c r="T235" s="8">
        <v>37</v>
      </c>
      <c r="U235" s="8">
        <v>37</v>
      </c>
      <c r="V235" s="8">
        <v>28</v>
      </c>
      <c r="W235" s="8">
        <v>37</v>
      </c>
      <c r="X235" s="8">
        <v>29</v>
      </c>
      <c r="Y235" s="8">
        <v>30</v>
      </c>
      <c r="Z235" s="8">
        <v>7</v>
      </c>
      <c r="AA235" s="8">
        <v>34</v>
      </c>
      <c r="AB235" s="8">
        <v>29</v>
      </c>
      <c r="AC235" s="8">
        <v>27</v>
      </c>
      <c r="AD235" s="8">
        <v>31</v>
      </c>
      <c r="AE235" s="8">
        <v>0</v>
      </c>
      <c r="AF235" s="8">
        <v>5</v>
      </c>
      <c r="AG235" s="8">
        <v>0</v>
      </c>
      <c r="AH235" s="8">
        <v>0</v>
      </c>
      <c r="AI235" s="8">
        <v>36</v>
      </c>
      <c r="AJ235" s="8">
        <v>37</v>
      </c>
      <c r="AK235" s="8">
        <v>0</v>
      </c>
      <c r="AL235" s="8">
        <v>37</v>
      </c>
      <c r="AM235" s="8">
        <v>6</v>
      </c>
      <c r="AN235" s="8">
        <v>1</v>
      </c>
      <c r="AO235" s="8">
        <v>16</v>
      </c>
      <c r="AP235" s="8">
        <v>30</v>
      </c>
      <c r="AQ235" s="8">
        <v>24</v>
      </c>
      <c r="AR235" s="8">
        <v>37</v>
      </c>
      <c r="AS235" s="8">
        <v>36</v>
      </c>
      <c r="AT235" s="8">
        <v>22</v>
      </c>
      <c r="AU235" s="8">
        <v>4</v>
      </c>
      <c r="AV235" s="8">
        <v>0</v>
      </c>
      <c r="AW235" s="8">
        <v>25</v>
      </c>
      <c r="AX235" s="8">
        <v>16</v>
      </c>
      <c r="AY235" s="8">
        <v>4</v>
      </c>
      <c r="AZ235" s="8">
        <v>10</v>
      </c>
      <c r="BA235" s="8">
        <v>36</v>
      </c>
      <c r="BB235" s="8">
        <v>0</v>
      </c>
    </row>
    <row r="236" spans="1:54" x14ac:dyDescent="0.25">
      <c r="A236" s="13" t="s">
        <v>396</v>
      </c>
      <c r="B236" s="8">
        <v>37</v>
      </c>
      <c r="C236" s="8">
        <v>37</v>
      </c>
      <c r="D236" s="8">
        <v>0</v>
      </c>
      <c r="E236" s="8">
        <v>0</v>
      </c>
      <c r="F236" s="8">
        <v>14</v>
      </c>
      <c r="G236" s="8">
        <v>37</v>
      </c>
      <c r="H236" s="8">
        <v>28</v>
      </c>
      <c r="I236" s="8">
        <v>4</v>
      </c>
      <c r="J236" s="8">
        <v>4</v>
      </c>
      <c r="K236" s="8">
        <v>27</v>
      </c>
      <c r="L236" s="8">
        <v>37</v>
      </c>
      <c r="M236" s="8">
        <v>31</v>
      </c>
      <c r="N236" s="8">
        <v>19</v>
      </c>
      <c r="O236" s="8">
        <v>2</v>
      </c>
      <c r="P236" s="8">
        <v>13</v>
      </c>
      <c r="Q236" s="8">
        <v>0</v>
      </c>
      <c r="R236" s="8">
        <v>37</v>
      </c>
      <c r="S236" s="8">
        <v>10</v>
      </c>
      <c r="T236" s="8">
        <v>24</v>
      </c>
      <c r="U236" s="8">
        <v>36</v>
      </c>
      <c r="W236" s="8">
        <v>37</v>
      </c>
      <c r="X236" s="8">
        <v>21</v>
      </c>
      <c r="Y236" s="8">
        <v>30</v>
      </c>
      <c r="Z236" s="8">
        <v>1</v>
      </c>
      <c r="AA236" s="8">
        <v>35</v>
      </c>
      <c r="AB236" s="8">
        <v>37</v>
      </c>
      <c r="AC236" s="8">
        <v>37</v>
      </c>
      <c r="AD236" s="8">
        <v>37</v>
      </c>
      <c r="AE236" s="8">
        <v>0</v>
      </c>
      <c r="AF236" s="8">
        <v>0</v>
      </c>
      <c r="AG236" s="8">
        <v>0</v>
      </c>
      <c r="AH236" s="8">
        <v>6</v>
      </c>
      <c r="AJ236" s="8">
        <v>37</v>
      </c>
      <c r="AK236" s="8">
        <v>1</v>
      </c>
      <c r="AL236" s="8">
        <v>28</v>
      </c>
      <c r="AM236" s="8">
        <v>0</v>
      </c>
      <c r="AN236" s="8">
        <v>1</v>
      </c>
      <c r="AO236" s="8">
        <v>37</v>
      </c>
      <c r="AP236" s="8">
        <v>10</v>
      </c>
      <c r="AQ236" s="8">
        <v>37</v>
      </c>
      <c r="AR236" s="8">
        <v>34</v>
      </c>
      <c r="AS236" s="8">
        <v>0</v>
      </c>
      <c r="AT236" s="8">
        <v>1</v>
      </c>
      <c r="AU236" s="8">
        <v>5</v>
      </c>
      <c r="AV236" s="8">
        <v>0</v>
      </c>
      <c r="AW236" s="8">
        <v>5</v>
      </c>
      <c r="AX236" s="8">
        <v>4</v>
      </c>
      <c r="AY236" s="8">
        <v>0</v>
      </c>
      <c r="AZ236" s="8">
        <v>8</v>
      </c>
      <c r="BA236" s="8">
        <v>25</v>
      </c>
      <c r="BB236" s="8">
        <v>0</v>
      </c>
    </row>
    <row r="237" spans="1:54" x14ac:dyDescent="0.25">
      <c r="A237" s="13" t="s">
        <v>397</v>
      </c>
      <c r="B237" s="8">
        <v>29</v>
      </c>
      <c r="C237" s="8">
        <v>37</v>
      </c>
      <c r="D237" s="8">
        <v>37</v>
      </c>
      <c r="E237" s="8">
        <v>4</v>
      </c>
      <c r="F237" s="8">
        <v>28</v>
      </c>
      <c r="G237" s="8">
        <v>37</v>
      </c>
      <c r="H237" s="8">
        <v>19</v>
      </c>
      <c r="I237" s="8">
        <v>35</v>
      </c>
      <c r="J237" s="8">
        <v>4</v>
      </c>
      <c r="K237" s="8">
        <v>29</v>
      </c>
      <c r="L237" s="8">
        <v>37</v>
      </c>
      <c r="M237" s="8">
        <v>37</v>
      </c>
      <c r="N237" s="8">
        <v>22</v>
      </c>
      <c r="O237" s="8">
        <v>0</v>
      </c>
      <c r="P237" s="8">
        <v>33</v>
      </c>
      <c r="Q237" s="8">
        <v>25</v>
      </c>
      <c r="R237" s="8">
        <v>37</v>
      </c>
      <c r="S237" s="8">
        <v>37</v>
      </c>
      <c r="T237" s="8">
        <v>32</v>
      </c>
      <c r="U237" s="8">
        <v>22</v>
      </c>
      <c r="V237" s="8">
        <v>12</v>
      </c>
      <c r="W237" s="8">
        <v>37</v>
      </c>
      <c r="X237" s="8">
        <v>37</v>
      </c>
      <c r="Y237" s="8">
        <v>35</v>
      </c>
      <c r="Z237" s="8">
        <v>0</v>
      </c>
      <c r="AA237" s="8">
        <v>37</v>
      </c>
      <c r="AB237" s="8">
        <v>28</v>
      </c>
      <c r="AC237" s="8">
        <v>37</v>
      </c>
      <c r="AD237" s="8">
        <v>25</v>
      </c>
      <c r="AE237" s="8">
        <v>0</v>
      </c>
      <c r="AF237" s="8">
        <v>0</v>
      </c>
      <c r="AG237" s="8">
        <v>0</v>
      </c>
      <c r="AH237" s="8">
        <v>1</v>
      </c>
      <c r="AJ237" s="8">
        <v>37</v>
      </c>
      <c r="AK237" s="8">
        <v>7</v>
      </c>
      <c r="AL237" s="8">
        <v>37</v>
      </c>
      <c r="AN237" s="8">
        <v>0</v>
      </c>
      <c r="AO237" s="8">
        <v>34</v>
      </c>
      <c r="AP237" s="8">
        <v>3</v>
      </c>
      <c r="AQ237" s="8">
        <v>37</v>
      </c>
      <c r="AR237" s="8">
        <v>32</v>
      </c>
      <c r="AS237" s="8">
        <v>30</v>
      </c>
      <c r="AT237" s="8">
        <v>5</v>
      </c>
      <c r="AU237" s="8">
        <v>0</v>
      </c>
      <c r="AV237" s="8">
        <v>0</v>
      </c>
      <c r="AW237" s="8">
        <v>23</v>
      </c>
      <c r="AX237" s="8">
        <v>15</v>
      </c>
      <c r="AY237" s="8">
        <v>0</v>
      </c>
      <c r="BA237" s="8">
        <v>31</v>
      </c>
      <c r="BB237" s="8">
        <v>1</v>
      </c>
    </row>
    <row r="238" spans="1:54" x14ac:dyDescent="0.25">
      <c r="A238" s="13" t="s">
        <v>398</v>
      </c>
      <c r="B238" s="8">
        <v>27</v>
      </c>
      <c r="C238" s="8">
        <v>37</v>
      </c>
      <c r="D238" s="8">
        <v>37</v>
      </c>
      <c r="E238" s="8">
        <v>26</v>
      </c>
      <c r="F238" s="8">
        <v>37</v>
      </c>
      <c r="G238" s="8">
        <v>37</v>
      </c>
      <c r="H238" s="8">
        <v>2</v>
      </c>
      <c r="I238" s="8">
        <v>11</v>
      </c>
      <c r="J238" s="8">
        <v>0</v>
      </c>
      <c r="K238" s="8">
        <v>28</v>
      </c>
      <c r="L238" s="8">
        <v>37</v>
      </c>
      <c r="M238" s="8">
        <v>30</v>
      </c>
      <c r="N238" s="8">
        <v>31</v>
      </c>
      <c r="O238" s="8">
        <v>0</v>
      </c>
      <c r="P238" s="8">
        <v>34</v>
      </c>
      <c r="Q238" s="8">
        <v>25</v>
      </c>
      <c r="R238" s="8">
        <v>37</v>
      </c>
      <c r="S238" s="8">
        <v>37</v>
      </c>
      <c r="U238" s="8">
        <v>8</v>
      </c>
      <c r="V238" s="8">
        <v>27</v>
      </c>
      <c r="W238" s="8">
        <v>37</v>
      </c>
      <c r="X238" s="8">
        <v>23</v>
      </c>
      <c r="Y238" s="8">
        <v>35</v>
      </c>
      <c r="Z238" s="8">
        <v>22</v>
      </c>
      <c r="AA238" s="8">
        <v>37</v>
      </c>
      <c r="AB238" s="8">
        <v>0</v>
      </c>
      <c r="AC238" s="8">
        <v>37</v>
      </c>
      <c r="AD238" s="8">
        <v>0</v>
      </c>
      <c r="AE238" s="8">
        <v>32</v>
      </c>
      <c r="AF238" s="8">
        <v>2</v>
      </c>
      <c r="AG238" s="8">
        <v>0</v>
      </c>
      <c r="AH238" s="8">
        <v>0</v>
      </c>
      <c r="AI238" s="8">
        <v>24</v>
      </c>
      <c r="AJ238" s="8">
        <v>37</v>
      </c>
      <c r="AK238" s="8">
        <v>2</v>
      </c>
      <c r="AL238" s="8">
        <v>37</v>
      </c>
      <c r="AM238" s="8">
        <v>0</v>
      </c>
      <c r="AN238" s="8">
        <v>0</v>
      </c>
      <c r="AO238" s="8">
        <v>5</v>
      </c>
      <c r="AP238" s="8">
        <v>30</v>
      </c>
      <c r="AQ238" s="8">
        <v>37</v>
      </c>
      <c r="AR238" s="8">
        <v>23</v>
      </c>
      <c r="AS238" s="8">
        <v>37</v>
      </c>
      <c r="AT238" s="8">
        <v>16</v>
      </c>
      <c r="AU238" s="8">
        <v>2</v>
      </c>
      <c r="AV238" s="8">
        <v>0</v>
      </c>
      <c r="AW238" s="8">
        <v>1</v>
      </c>
      <c r="AX238" s="8">
        <v>3</v>
      </c>
      <c r="AY238" s="8">
        <v>10</v>
      </c>
      <c r="AZ238" s="8">
        <v>0</v>
      </c>
      <c r="BA238" s="8">
        <v>0</v>
      </c>
      <c r="BB238" s="8">
        <v>1</v>
      </c>
    </row>
    <row r="239" spans="1:54" x14ac:dyDescent="0.25">
      <c r="A239" s="13" t="s">
        <v>399</v>
      </c>
      <c r="B239" s="8">
        <v>35</v>
      </c>
      <c r="C239" s="8">
        <v>37</v>
      </c>
      <c r="D239" s="8">
        <v>1</v>
      </c>
      <c r="E239" s="8">
        <v>5</v>
      </c>
      <c r="F239" s="8">
        <v>27</v>
      </c>
      <c r="G239" s="8">
        <v>12</v>
      </c>
      <c r="H239" s="8">
        <v>33</v>
      </c>
      <c r="I239" s="8">
        <v>35</v>
      </c>
      <c r="J239" s="8">
        <v>0</v>
      </c>
      <c r="K239" s="8">
        <v>31</v>
      </c>
      <c r="L239" s="8">
        <v>37</v>
      </c>
      <c r="M239" s="8">
        <v>37</v>
      </c>
      <c r="N239" s="8">
        <v>37</v>
      </c>
      <c r="O239" s="8">
        <v>0</v>
      </c>
      <c r="P239" s="8">
        <v>0</v>
      </c>
      <c r="Q239" s="8">
        <v>24</v>
      </c>
      <c r="R239" s="8">
        <v>37</v>
      </c>
      <c r="S239" s="8">
        <v>24</v>
      </c>
      <c r="T239" s="8">
        <v>29</v>
      </c>
      <c r="U239" s="8">
        <v>2</v>
      </c>
      <c r="V239" s="8">
        <v>0</v>
      </c>
      <c r="W239" s="8">
        <v>37</v>
      </c>
      <c r="X239" s="8">
        <v>9</v>
      </c>
      <c r="Y239" s="8">
        <v>35</v>
      </c>
      <c r="Z239" s="8">
        <v>36</v>
      </c>
      <c r="AA239" s="8">
        <v>37</v>
      </c>
      <c r="AB239" s="8">
        <v>12</v>
      </c>
      <c r="AC239" s="8">
        <v>37</v>
      </c>
      <c r="AD239" s="8">
        <v>35</v>
      </c>
      <c r="AE239" s="8">
        <v>0</v>
      </c>
      <c r="AF239" s="8">
        <v>2</v>
      </c>
      <c r="AG239" s="8">
        <v>0</v>
      </c>
      <c r="AH239" s="8">
        <v>16</v>
      </c>
      <c r="AI239" s="8">
        <v>37</v>
      </c>
      <c r="AJ239" s="8">
        <v>37</v>
      </c>
      <c r="AK239" s="8">
        <v>26</v>
      </c>
      <c r="AL239" s="8">
        <v>37</v>
      </c>
      <c r="AM239" s="8">
        <v>0</v>
      </c>
      <c r="AN239" s="8">
        <v>8</v>
      </c>
      <c r="AO239" s="8">
        <v>24</v>
      </c>
      <c r="AP239" s="8">
        <v>0</v>
      </c>
      <c r="AQ239" s="8">
        <v>37</v>
      </c>
      <c r="AR239" s="8">
        <v>32</v>
      </c>
      <c r="AS239" s="8">
        <v>37</v>
      </c>
      <c r="AT239" s="8">
        <v>2</v>
      </c>
      <c r="AU239" s="8">
        <v>32</v>
      </c>
      <c r="AV239" s="8">
        <v>1</v>
      </c>
      <c r="AW239" s="8">
        <v>37</v>
      </c>
      <c r="AX239" s="8">
        <v>2</v>
      </c>
      <c r="AY239" s="8">
        <v>0</v>
      </c>
      <c r="AZ239" s="8">
        <v>0</v>
      </c>
      <c r="BA239" s="8">
        <v>1</v>
      </c>
      <c r="BB239" s="8">
        <v>33</v>
      </c>
    </row>
    <row r="240" spans="1:54" x14ac:dyDescent="0.25">
      <c r="A240" s="13" t="s">
        <v>400</v>
      </c>
      <c r="B240" s="8">
        <v>23</v>
      </c>
      <c r="C240" s="8">
        <v>37</v>
      </c>
      <c r="D240" s="8">
        <v>27</v>
      </c>
      <c r="E240" s="8">
        <v>0</v>
      </c>
      <c r="F240" s="8">
        <v>19</v>
      </c>
      <c r="G240" s="8">
        <v>30</v>
      </c>
      <c r="H240" s="8">
        <v>36</v>
      </c>
      <c r="I240" s="8">
        <v>10</v>
      </c>
      <c r="J240" s="8">
        <v>1</v>
      </c>
      <c r="K240" s="8">
        <v>27</v>
      </c>
      <c r="L240" s="8">
        <v>37</v>
      </c>
      <c r="M240" s="8">
        <v>37</v>
      </c>
      <c r="N240" s="8">
        <v>37</v>
      </c>
      <c r="O240" s="8">
        <v>0</v>
      </c>
      <c r="P240" s="8">
        <v>7</v>
      </c>
      <c r="Q240" s="8">
        <v>0</v>
      </c>
      <c r="R240" s="8">
        <v>37</v>
      </c>
      <c r="S240" s="8">
        <v>0</v>
      </c>
      <c r="T240" s="8">
        <v>22</v>
      </c>
      <c r="U240" s="8">
        <v>2</v>
      </c>
      <c r="V240" s="8">
        <v>24</v>
      </c>
      <c r="W240" s="8">
        <v>37</v>
      </c>
      <c r="X240" s="8">
        <v>2</v>
      </c>
      <c r="Y240" s="8">
        <v>7</v>
      </c>
      <c r="Z240" s="8">
        <v>1</v>
      </c>
      <c r="AA240" s="8">
        <v>0</v>
      </c>
      <c r="AB240" s="8">
        <v>17</v>
      </c>
      <c r="AC240" s="8">
        <v>37</v>
      </c>
      <c r="AD240" s="8">
        <v>0</v>
      </c>
      <c r="AE240" s="8">
        <v>1</v>
      </c>
      <c r="AF240" s="8">
        <v>1</v>
      </c>
      <c r="AG240" s="8">
        <v>0</v>
      </c>
      <c r="AH240" s="8">
        <v>34</v>
      </c>
      <c r="AJ240" s="8">
        <v>37</v>
      </c>
      <c r="AK240" s="8">
        <v>32</v>
      </c>
      <c r="AL240" s="8">
        <v>37</v>
      </c>
      <c r="AM240" s="8">
        <v>0</v>
      </c>
      <c r="AN240" s="8">
        <v>0</v>
      </c>
      <c r="AO240" s="8">
        <v>3</v>
      </c>
      <c r="AP240" s="8">
        <v>0</v>
      </c>
      <c r="AQ240" s="8">
        <v>37</v>
      </c>
      <c r="AR240" s="8">
        <v>0</v>
      </c>
      <c r="AS240" s="8">
        <v>37</v>
      </c>
      <c r="AT240" s="8">
        <v>35</v>
      </c>
      <c r="AU240" s="8">
        <v>0</v>
      </c>
      <c r="AV240" s="8">
        <v>2</v>
      </c>
      <c r="AW240" s="8">
        <v>37</v>
      </c>
      <c r="AX240" s="8">
        <v>27</v>
      </c>
      <c r="AY240" s="8">
        <v>0</v>
      </c>
      <c r="AZ240" s="8">
        <v>0</v>
      </c>
      <c r="BA240" s="8">
        <v>20</v>
      </c>
      <c r="BB240" s="8">
        <v>22</v>
      </c>
    </row>
    <row r="241" spans="1:54" x14ac:dyDescent="0.25">
      <c r="A241" s="13" t="s">
        <v>401</v>
      </c>
      <c r="B241" s="8">
        <v>0</v>
      </c>
      <c r="C241" s="8">
        <v>37</v>
      </c>
      <c r="D241" s="8">
        <v>32</v>
      </c>
      <c r="E241" s="8">
        <v>1</v>
      </c>
      <c r="F241" s="8">
        <v>1</v>
      </c>
      <c r="G241" s="8">
        <v>27</v>
      </c>
      <c r="H241" s="8">
        <v>31</v>
      </c>
      <c r="I241" s="8">
        <v>0</v>
      </c>
      <c r="J241" s="8">
        <v>0</v>
      </c>
      <c r="K241" s="8">
        <v>32</v>
      </c>
      <c r="L241" s="8">
        <v>37</v>
      </c>
      <c r="M241" s="8">
        <v>37</v>
      </c>
      <c r="N241" s="8">
        <v>36</v>
      </c>
      <c r="O241" s="8">
        <v>0</v>
      </c>
      <c r="P241" s="8">
        <v>24</v>
      </c>
      <c r="Q241" s="8">
        <v>12</v>
      </c>
      <c r="R241" s="8">
        <v>33</v>
      </c>
      <c r="S241" s="8">
        <v>11</v>
      </c>
      <c r="T241" s="8">
        <v>15</v>
      </c>
      <c r="U241" s="8">
        <v>0</v>
      </c>
      <c r="V241" s="8">
        <v>0</v>
      </c>
      <c r="W241" s="8">
        <v>37</v>
      </c>
      <c r="X241" s="8">
        <v>0</v>
      </c>
      <c r="Y241" s="8">
        <v>34</v>
      </c>
      <c r="Z241" s="8">
        <v>33</v>
      </c>
      <c r="AA241" s="8">
        <v>37</v>
      </c>
      <c r="AB241" s="8">
        <v>33</v>
      </c>
      <c r="AC241" s="8">
        <v>34</v>
      </c>
      <c r="AD241" s="8">
        <v>31</v>
      </c>
      <c r="AE241" s="8">
        <v>0</v>
      </c>
      <c r="AF241" s="8">
        <v>0</v>
      </c>
      <c r="AG241" s="8">
        <v>10</v>
      </c>
      <c r="AH241" s="8">
        <v>13</v>
      </c>
      <c r="AI241" s="8">
        <v>37</v>
      </c>
      <c r="AJ241" s="8">
        <v>37</v>
      </c>
      <c r="AK241" s="8">
        <v>0</v>
      </c>
      <c r="AL241" s="8">
        <v>37</v>
      </c>
      <c r="AN241" s="8">
        <v>3</v>
      </c>
      <c r="AO241" s="8">
        <v>32</v>
      </c>
      <c r="AP241" s="8">
        <v>7</v>
      </c>
      <c r="AQ241" s="8">
        <v>37</v>
      </c>
      <c r="AR241" s="8">
        <v>27</v>
      </c>
      <c r="AS241" s="8">
        <v>37</v>
      </c>
      <c r="AT241" s="8">
        <v>29</v>
      </c>
      <c r="AU241" s="8">
        <v>0</v>
      </c>
      <c r="AV241" s="8">
        <v>0</v>
      </c>
      <c r="AW241" s="8">
        <v>22</v>
      </c>
      <c r="AX241" s="8">
        <v>4</v>
      </c>
      <c r="AY241" s="8">
        <v>0</v>
      </c>
      <c r="AZ241" s="8">
        <v>4</v>
      </c>
      <c r="BA241" s="8">
        <v>0</v>
      </c>
      <c r="BB241" s="8">
        <v>6</v>
      </c>
    </row>
    <row r="242" spans="1:54" x14ac:dyDescent="0.25">
      <c r="A242" s="13" t="s">
        <v>402</v>
      </c>
      <c r="B242" s="8">
        <v>32</v>
      </c>
      <c r="C242" s="8">
        <v>37</v>
      </c>
      <c r="D242" s="8">
        <v>23</v>
      </c>
      <c r="E242" s="8">
        <v>0</v>
      </c>
      <c r="F242" s="8">
        <v>3</v>
      </c>
      <c r="G242" s="8">
        <v>37</v>
      </c>
      <c r="H242" s="8">
        <v>17</v>
      </c>
      <c r="I242" s="8">
        <v>28</v>
      </c>
      <c r="J242" s="8">
        <v>0</v>
      </c>
      <c r="K242" s="8">
        <v>25</v>
      </c>
      <c r="L242" s="8">
        <v>37</v>
      </c>
      <c r="M242" s="8">
        <v>37</v>
      </c>
      <c r="N242" s="8">
        <v>31</v>
      </c>
      <c r="O242" s="8">
        <v>4</v>
      </c>
      <c r="P242" s="8">
        <v>0</v>
      </c>
      <c r="Q242" s="8">
        <v>2</v>
      </c>
      <c r="R242" s="8">
        <v>35</v>
      </c>
      <c r="S242" s="8">
        <v>32</v>
      </c>
      <c r="T242" s="8">
        <v>26</v>
      </c>
      <c r="U242" s="8">
        <v>9</v>
      </c>
      <c r="V242" s="8">
        <v>31</v>
      </c>
      <c r="W242" s="8">
        <v>37</v>
      </c>
      <c r="X242" s="8">
        <v>4</v>
      </c>
      <c r="Y242" s="8">
        <v>37</v>
      </c>
      <c r="Z242" s="8">
        <v>3</v>
      </c>
      <c r="AA242" s="8">
        <v>37</v>
      </c>
      <c r="AB242" s="8">
        <v>33</v>
      </c>
      <c r="AC242" s="8">
        <v>37</v>
      </c>
      <c r="AD242" s="8">
        <v>0</v>
      </c>
      <c r="AE242" s="8">
        <v>0</v>
      </c>
      <c r="AF242" s="8">
        <v>0</v>
      </c>
      <c r="AG242" s="8">
        <v>0</v>
      </c>
      <c r="AH242" s="8">
        <v>24</v>
      </c>
      <c r="AI242" s="8">
        <v>37</v>
      </c>
      <c r="AJ242" s="8">
        <v>37</v>
      </c>
      <c r="AK242" s="8">
        <v>1</v>
      </c>
      <c r="AL242" s="8">
        <v>2</v>
      </c>
      <c r="AM242" s="8">
        <v>0</v>
      </c>
      <c r="AN242" s="8">
        <v>1</v>
      </c>
      <c r="AO242" s="8">
        <v>37</v>
      </c>
      <c r="AP242" s="8">
        <v>0</v>
      </c>
      <c r="AQ242" s="8">
        <v>37</v>
      </c>
      <c r="AR242" s="8">
        <v>33</v>
      </c>
      <c r="AS242" s="8">
        <v>37</v>
      </c>
      <c r="AT242" s="8">
        <v>23</v>
      </c>
      <c r="AU242" s="8">
        <v>0</v>
      </c>
      <c r="AV242" s="8">
        <v>1</v>
      </c>
      <c r="AW242" s="8">
        <v>28</v>
      </c>
      <c r="AX242" s="8">
        <v>14</v>
      </c>
      <c r="AY242" s="8">
        <v>0</v>
      </c>
      <c r="AZ242" s="8">
        <v>0</v>
      </c>
      <c r="BA242" s="8">
        <v>0</v>
      </c>
      <c r="BB242" s="8">
        <v>0</v>
      </c>
    </row>
    <row r="243" spans="1:54" x14ac:dyDescent="0.25">
      <c r="A243" s="13" t="s">
        <v>403</v>
      </c>
      <c r="B243" s="8">
        <v>0</v>
      </c>
      <c r="C243" s="8">
        <v>37</v>
      </c>
      <c r="D243" s="8">
        <v>20</v>
      </c>
      <c r="E243" s="8">
        <v>0</v>
      </c>
      <c r="F243" s="8">
        <v>32</v>
      </c>
      <c r="G243" s="8">
        <v>37</v>
      </c>
      <c r="H243" s="8">
        <v>0</v>
      </c>
      <c r="I243" s="8">
        <v>19</v>
      </c>
      <c r="J243" s="8">
        <v>5</v>
      </c>
      <c r="K243" s="8">
        <v>27</v>
      </c>
      <c r="L243" s="8">
        <v>36</v>
      </c>
      <c r="M243" s="8">
        <v>37</v>
      </c>
      <c r="N243" s="8">
        <v>25</v>
      </c>
      <c r="O243" s="8">
        <v>0</v>
      </c>
      <c r="P243" s="8">
        <v>0</v>
      </c>
      <c r="Q243" s="8">
        <v>30</v>
      </c>
      <c r="R243" s="8">
        <v>30</v>
      </c>
      <c r="S243" s="8">
        <v>1</v>
      </c>
      <c r="T243" s="8">
        <v>37</v>
      </c>
      <c r="U243" s="8">
        <v>3</v>
      </c>
      <c r="V243" s="8">
        <v>25</v>
      </c>
      <c r="W243" s="8">
        <v>35</v>
      </c>
      <c r="X243" s="8">
        <v>13</v>
      </c>
      <c r="Y243" s="8">
        <v>0</v>
      </c>
      <c r="Z243" s="8">
        <v>13</v>
      </c>
      <c r="AA243" s="8">
        <v>37</v>
      </c>
      <c r="AB243" s="8">
        <v>12</v>
      </c>
      <c r="AC243" s="8">
        <v>34</v>
      </c>
      <c r="AD243" s="8">
        <v>25</v>
      </c>
      <c r="AE243" s="8">
        <v>6</v>
      </c>
      <c r="AF243" s="8">
        <v>0</v>
      </c>
      <c r="AG243" s="8">
        <v>1</v>
      </c>
      <c r="AH243" s="8">
        <v>14</v>
      </c>
      <c r="AI243" s="8">
        <v>29</v>
      </c>
      <c r="AJ243" s="8">
        <v>37</v>
      </c>
      <c r="AK243" s="8">
        <v>0</v>
      </c>
      <c r="AL243" s="8">
        <v>17</v>
      </c>
      <c r="AM243" s="8">
        <v>37</v>
      </c>
      <c r="AN243" s="8">
        <v>0</v>
      </c>
      <c r="AO243" s="8">
        <v>37</v>
      </c>
      <c r="AP243" s="8">
        <v>34</v>
      </c>
      <c r="AQ243" s="8">
        <v>37</v>
      </c>
      <c r="AR243" s="8">
        <v>0</v>
      </c>
      <c r="AS243" s="8">
        <v>37</v>
      </c>
      <c r="AT243" s="8">
        <v>1</v>
      </c>
      <c r="AU243" s="8">
        <v>3</v>
      </c>
      <c r="AV243" s="8">
        <v>0</v>
      </c>
      <c r="AW243" s="8">
        <v>0</v>
      </c>
      <c r="AX243" s="8">
        <v>6</v>
      </c>
      <c r="AY243" s="8">
        <v>3</v>
      </c>
      <c r="AZ243" s="8">
        <v>0</v>
      </c>
      <c r="BA243" s="8">
        <v>0</v>
      </c>
      <c r="BB243" s="8">
        <v>0</v>
      </c>
    </row>
    <row r="244" spans="1:54" x14ac:dyDescent="0.25">
      <c r="A244" s="13" t="s">
        <v>404</v>
      </c>
      <c r="B244" s="8">
        <v>23</v>
      </c>
      <c r="C244" s="8">
        <v>37</v>
      </c>
      <c r="D244" s="8">
        <v>0</v>
      </c>
      <c r="E244" s="8">
        <v>0</v>
      </c>
      <c r="F244" s="8">
        <v>37</v>
      </c>
      <c r="G244" s="8">
        <v>32</v>
      </c>
      <c r="H244" s="8">
        <v>28</v>
      </c>
      <c r="I244" s="8">
        <v>17</v>
      </c>
      <c r="J244" s="8">
        <v>15</v>
      </c>
      <c r="K244" s="8">
        <v>12</v>
      </c>
      <c r="L244" s="8">
        <v>37</v>
      </c>
      <c r="M244" s="8">
        <v>30</v>
      </c>
      <c r="N244" s="8">
        <v>32</v>
      </c>
      <c r="O244" s="8">
        <v>0</v>
      </c>
      <c r="P244" s="8">
        <v>0</v>
      </c>
      <c r="Q244" s="8">
        <v>15</v>
      </c>
      <c r="R244" s="8">
        <v>0</v>
      </c>
      <c r="S244" s="8">
        <v>27</v>
      </c>
      <c r="T244" s="8">
        <v>37</v>
      </c>
      <c r="U244" s="8">
        <v>37</v>
      </c>
      <c r="V244" s="8">
        <v>31</v>
      </c>
      <c r="W244" s="8">
        <v>37</v>
      </c>
      <c r="X244" s="8">
        <v>37</v>
      </c>
      <c r="Y244" s="8">
        <v>18</v>
      </c>
      <c r="Z244" s="8">
        <v>12</v>
      </c>
      <c r="AA244" s="8">
        <v>37</v>
      </c>
      <c r="AB244" s="8">
        <v>37</v>
      </c>
      <c r="AC244" s="8">
        <v>31</v>
      </c>
      <c r="AD244" s="8">
        <v>34</v>
      </c>
      <c r="AE244" s="8">
        <v>19</v>
      </c>
      <c r="AF244" s="8">
        <v>9</v>
      </c>
      <c r="AG244" s="8">
        <v>2</v>
      </c>
      <c r="AH244" s="8">
        <v>8</v>
      </c>
      <c r="AI244" s="8">
        <v>34</v>
      </c>
      <c r="AJ244" s="8">
        <v>37</v>
      </c>
      <c r="AK244" s="8">
        <v>4</v>
      </c>
      <c r="AL244" s="8">
        <v>27</v>
      </c>
      <c r="AM244" s="8">
        <v>7</v>
      </c>
      <c r="AN244" s="8">
        <v>1</v>
      </c>
      <c r="AO244" s="8">
        <v>29</v>
      </c>
      <c r="AP244" s="8">
        <v>15</v>
      </c>
      <c r="AQ244" s="8">
        <v>37</v>
      </c>
      <c r="AR244" s="8">
        <v>27</v>
      </c>
      <c r="AS244" s="8">
        <v>34</v>
      </c>
      <c r="AT244" s="8">
        <v>8</v>
      </c>
      <c r="AU244" s="8">
        <v>3</v>
      </c>
      <c r="AV244" s="8">
        <v>0</v>
      </c>
      <c r="AW244" s="8">
        <v>0</v>
      </c>
      <c r="AY244" s="8">
        <v>0</v>
      </c>
      <c r="AZ244" s="8">
        <v>24</v>
      </c>
      <c r="BA244" s="8">
        <v>10</v>
      </c>
      <c r="BB244" s="8">
        <v>0</v>
      </c>
    </row>
    <row r="245" spans="1:54" x14ac:dyDescent="0.25">
      <c r="A245" s="13" t="s">
        <v>405</v>
      </c>
      <c r="B245" s="8">
        <v>21</v>
      </c>
      <c r="C245" s="8">
        <v>37</v>
      </c>
      <c r="D245" s="8">
        <v>0</v>
      </c>
      <c r="E245" s="8">
        <v>0</v>
      </c>
      <c r="F245" s="8">
        <v>1</v>
      </c>
      <c r="G245" s="8">
        <v>37</v>
      </c>
      <c r="H245" s="8">
        <v>19</v>
      </c>
      <c r="I245" s="8">
        <v>1</v>
      </c>
      <c r="J245" s="8">
        <v>0</v>
      </c>
      <c r="K245" s="8">
        <v>4</v>
      </c>
      <c r="L245" s="8">
        <v>37</v>
      </c>
      <c r="M245" s="8">
        <v>36</v>
      </c>
      <c r="N245" s="8">
        <v>30</v>
      </c>
      <c r="O245" s="8">
        <v>0</v>
      </c>
      <c r="P245" s="8">
        <v>2</v>
      </c>
      <c r="Q245" s="8">
        <v>16</v>
      </c>
      <c r="R245" s="8">
        <v>37</v>
      </c>
      <c r="S245" s="8">
        <v>30</v>
      </c>
      <c r="T245" s="8">
        <v>37</v>
      </c>
      <c r="U245" s="8">
        <v>1</v>
      </c>
      <c r="V245" s="8">
        <v>30</v>
      </c>
      <c r="W245" s="8">
        <v>37</v>
      </c>
      <c r="X245" s="8">
        <v>25</v>
      </c>
      <c r="Y245" s="8">
        <v>37</v>
      </c>
      <c r="Z245" s="8">
        <v>0</v>
      </c>
      <c r="AA245" s="8">
        <v>30</v>
      </c>
      <c r="AB245" s="8">
        <v>32</v>
      </c>
      <c r="AC245" s="8">
        <v>37</v>
      </c>
      <c r="AD245" s="8">
        <v>29</v>
      </c>
      <c r="AE245" s="8">
        <v>0</v>
      </c>
      <c r="AF245" s="8">
        <v>0</v>
      </c>
      <c r="AG245" s="8">
        <v>3</v>
      </c>
      <c r="AH245" s="8">
        <v>1</v>
      </c>
      <c r="AI245" s="8">
        <v>37</v>
      </c>
      <c r="AJ245" s="8">
        <v>37</v>
      </c>
      <c r="AK245" s="8">
        <v>0</v>
      </c>
      <c r="AM245" s="8">
        <v>5</v>
      </c>
      <c r="AN245" s="8">
        <v>0</v>
      </c>
      <c r="AO245" s="8">
        <v>12</v>
      </c>
      <c r="AP245" s="8">
        <v>5</v>
      </c>
      <c r="AQ245" s="8">
        <v>37</v>
      </c>
      <c r="AR245" s="8">
        <v>31</v>
      </c>
      <c r="AS245" s="8">
        <v>34</v>
      </c>
      <c r="AT245" s="8">
        <v>3</v>
      </c>
      <c r="AU245" s="8">
        <v>1</v>
      </c>
      <c r="AV245" s="8">
        <v>1</v>
      </c>
      <c r="AW245" s="8">
        <v>23</v>
      </c>
      <c r="AX245" s="8">
        <v>13</v>
      </c>
      <c r="AY245" s="8">
        <v>0</v>
      </c>
      <c r="AZ245" s="8">
        <v>21</v>
      </c>
      <c r="BB245" s="8">
        <v>0</v>
      </c>
    </row>
    <row r="246" spans="1:54" x14ac:dyDescent="0.25">
      <c r="A246" s="13" t="s">
        <v>406</v>
      </c>
      <c r="B246" s="8">
        <v>0</v>
      </c>
      <c r="C246" s="8">
        <v>37</v>
      </c>
      <c r="D246" s="8">
        <v>0</v>
      </c>
      <c r="E246" s="8">
        <v>25</v>
      </c>
      <c r="F246" s="8">
        <v>37</v>
      </c>
      <c r="G246" s="8">
        <v>36</v>
      </c>
      <c r="H246" s="8">
        <v>21</v>
      </c>
      <c r="I246" s="8">
        <v>0</v>
      </c>
      <c r="J246" s="8">
        <v>0</v>
      </c>
      <c r="K246" s="8">
        <v>21</v>
      </c>
      <c r="L246" s="8">
        <v>37</v>
      </c>
      <c r="M246" s="8">
        <v>36</v>
      </c>
      <c r="N246" s="8">
        <v>25</v>
      </c>
      <c r="O246" s="8">
        <v>2</v>
      </c>
      <c r="P246" s="8">
        <v>0</v>
      </c>
      <c r="Q246" s="8">
        <v>37</v>
      </c>
      <c r="R246" s="8">
        <v>24</v>
      </c>
      <c r="S246" s="8">
        <v>3</v>
      </c>
      <c r="T246" s="8">
        <v>37</v>
      </c>
      <c r="U246" s="8">
        <v>31</v>
      </c>
      <c r="V246" s="8">
        <v>24</v>
      </c>
      <c r="W246" s="8">
        <v>37</v>
      </c>
      <c r="X246" s="8">
        <v>0</v>
      </c>
      <c r="Y246" s="8">
        <v>36</v>
      </c>
      <c r="Z246" s="8">
        <v>7</v>
      </c>
      <c r="AA246" s="8">
        <v>37</v>
      </c>
      <c r="AB246" s="8">
        <v>18</v>
      </c>
      <c r="AC246" s="8">
        <v>37</v>
      </c>
      <c r="AD246" s="8">
        <v>0</v>
      </c>
      <c r="AE246" s="8">
        <v>2</v>
      </c>
      <c r="AF246" s="8">
        <v>35</v>
      </c>
      <c r="AG246" s="8">
        <v>2</v>
      </c>
      <c r="AH246" s="8">
        <v>1</v>
      </c>
      <c r="AI246" s="8">
        <v>20</v>
      </c>
      <c r="AJ246" s="8">
        <v>37</v>
      </c>
      <c r="AK246" s="8">
        <v>5</v>
      </c>
      <c r="AL246" s="8">
        <v>1</v>
      </c>
      <c r="AM246" s="8">
        <v>13</v>
      </c>
      <c r="AN246" s="8">
        <v>0</v>
      </c>
      <c r="AO246" s="8">
        <v>37</v>
      </c>
      <c r="AP246" s="8">
        <v>0</v>
      </c>
      <c r="AQ246" s="8">
        <v>37</v>
      </c>
      <c r="AR246" s="8">
        <v>30</v>
      </c>
      <c r="AS246" s="8">
        <v>37</v>
      </c>
      <c r="AT246" s="8">
        <v>3</v>
      </c>
      <c r="AU246" s="8">
        <v>4</v>
      </c>
      <c r="AV246" s="8">
        <v>0</v>
      </c>
      <c r="AW246" s="8">
        <v>36</v>
      </c>
      <c r="AX246" s="8">
        <v>5</v>
      </c>
      <c r="AY246" s="8">
        <v>0</v>
      </c>
      <c r="AZ246" s="8">
        <v>24</v>
      </c>
      <c r="BA246" s="8">
        <v>0</v>
      </c>
      <c r="BB246" s="8">
        <v>6</v>
      </c>
    </row>
    <row r="247" spans="1:54" x14ac:dyDescent="0.25">
      <c r="A247" s="13" t="s">
        <v>407</v>
      </c>
      <c r="C247" s="8">
        <v>37</v>
      </c>
      <c r="D247" s="8">
        <v>2</v>
      </c>
      <c r="E247" s="8">
        <v>16</v>
      </c>
      <c r="F247" s="8">
        <v>37</v>
      </c>
      <c r="G247" s="8">
        <v>37</v>
      </c>
      <c r="H247" s="8">
        <v>34</v>
      </c>
      <c r="I247" s="8">
        <v>37</v>
      </c>
      <c r="J247" s="8">
        <v>6</v>
      </c>
      <c r="K247" s="8">
        <v>27</v>
      </c>
      <c r="L247" s="8">
        <v>37</v>
      </c>
      <c r="M247" s="8">
        <v>33</v>
      </c>
      <c r="N247" s="8">
        <v>17</v>
      </c>
      <c r="O247" s="8">
        <v>2</v>
      </c>
      <c r="P247" s="8">
        <v>6</v>
      </c>
      <c r="Q247" s="8">
        <v>2</v>
      </c>
      <c r="R247" s="8">
        <v>28</v>
      </c>
      <c r="S247" s="8">
        <v>13</v>
      </c>
      <c r="T247" s="8">
        <v>14</v>
      </c>
      <c r="U247" s="8">
        <v>36</v>
      </c>
      <c r="X247" s="8">
        <v>21</v>
      </c>
      <c r="Y247" s="8">
        <v>35</v>
      </c>
      <c r="AA247" s="8">
        <v>36</v>
      </c>
      <c r="AB247" s="8">
        <v>37</v>
      </c>
      <c r="AD247" s="8">
        <v>37</v>
      </c>
      <c r="AE247" s="8">
        <v>0</v>
      </c>
      <c r="AF247" s="8">
        <v>24</v>
      </c>
      <c r="AG247" s="8">
        <v>0</v>
      </c>
      <c r="AH247" s="8">
        <v>0</v>
      </c>
      <c r="AJ247" s="8">
        <v>37</v>
      </c>
      <c r="AK247" s="8">
        <v>0</v>
      </c>
      <c r="AL247" s="8">
        <v>37</v>
      </c>
      <c r="AM247" s="8">
        <v>4</v>
      </c>
      <c r="AN247" s="8">
        <v>9</v>
      </c>
      <c r="AO247" s="8">
        <v>13</v>
      </c>
      <c r="AP247" s="8">
        <v>20</v>
      </c>
      <c r="AR247" s="8">
        <v>34</v>
      </c>
      <c r="AT247" s="8">
        <v>17</v>
      </c>
      <c r="AU247" s="8">
        <v>0</v>
      </c>
      <c r="AV247" s="8">
        <v>0</v>
      </c>
      <c r="AW247" s="8">
        <v>26</v>
      </c>
      <c r="AX247" s="8">
        <v>13</v>
      </c>
      <c r="AY247" s="8">
        <v>1</v>
      </c>
      <c r="BB247" s="8">
        <v>0</v>
      </c>
    </row>
    <row r="248" spans="1:54" x14ac:dyDescent="0.25">
      <c r="A248" s="13" t="s">
        <v>408</v>
      </c>
      <c r="C248" s="8">
        <v>37</v>
      </c>
      <c r="D248" s="8">
        <v>1</v>
      </c>
      <c r="E248" s="8">
        <v>0</v>
      </c>
      <c r="F248" s="8">
        <v>1</v>
      </c>
      <c r="G248" s="8">
        <v>37</v>
      </c>
      <c r="H248" s="8">
        <v>29</v>
      </c>
      <c r="I248" s="8">
        <v>5</v>
      </c>
      <c r="J248" s="8">
        <v>6</v>
      </c>
      <c r="K248" s="8">
        <v>27</v>
      </c>
      <c r="L248" s="8">
        <v>37</v>
      </c>
      <c r="M248" s="8">
        <v>33</v>
      </c>
      <c r="N248" s="8">
        <v>16</v>
      </c>
      <c r="O248" s="8">
        <v>5</v>
      </c>
      <c r="P248" s="8">
        <v>13</v>
      </c>
      <c r="Q248" s="8">
        <v>0</v>
      </c>
      <c r="R248" s="8">
        <v>37</v>
      </c>
      <c r="S248" s="8">
        <v>3</v>
      </c>
      <c r="T248" s="8">
        <v>26</v>
      </c>
      <c r="U248" s="8">
        <v>36</v>
      </c>
      <c r="V248" s="8">
        <v>21</v>
      </c>
      <c r="X248" s="8">
        <v>21</v>
      </c>
      <c r="Y248" s="8">
        <v>27</v>
      </c>
      <c r="AA248" s="8">
        <v>35</v>
      </c>
      <c r="AB248" s="8">
        <v>37</v>
      </c>
      <c r="AD248" s="8">
        <v>37</v>
      </c>
      <c r="AE248" s="8">
        <v>0</v>
      </c>
      <c r="AF248" s="8">
        <v>0</v>
      </c>
      <c r="AG248" s="8">
        <v>0</v>
      </c>
      <c r="AH248" s="8">
        <v>8</v>
      </c>
      <c r="AI248" s="8">
        <v>27</v>
      </c>
      <c r="AJ248" s="8">
        <v>37</v>
      </c>
      <c r="AK248" s="8">
        <v>1</v>
      </c>
      <c r="AL248" s="8">
        <v>37</v>
      </c>
      <c r="AM248" s="8">
        <v>0</v>
      </c>
      <c r="AN248" s="8">
        <v>0</v>
      </c>
      <c r="AO248" s="8">
        <v>37</v>
      </c>
      <c r="AP248" s="8">
        <v>19</v>
      </c>
      <c r="AR248" s="8">
        <v>36</v>
      </c>
      <c r="AT248" s="8">
        <v>0</v>
      </c>
      <c r="AU248" s="8">
        <v>1</v>
      </c>
      <c r="AV248" s="8">
        <v>0</v>
      </c>
      <c r="AW248" s="8">
        <v>6</v>
      </c>
      <c r="AX248" s="8">
        <v>5</v>
      </c>
      <c r="AY248" s="8">
        <v>0</v>
      </c>
      <c r="BA248" s="8">
        <v>22</v>
      </c>
      <c r="BB248" s="8">
        <v>1</v>
      </c>
    </row>
    <row r="249" spans="1:54" x14ac:dyDescent="0.25">
      <c r="A249" s="13" t="s">
        <v>409</v>
      </c>
      <c r="C249" s="8">
        <v>37</v>
      </c>
      <c r="D249" s="8">
        <v>36</v>
      </c>
      <c r="E249" s="8">
        <v>6</v>
      </c>
      <c r="F249" s="8">
        <v>26</v>
      </c>
      <c r="G249" s="8">
        <v>37</v>
      </c>
      <c r="H249" s="8">
        <v>19</v>
      </c>
      <c r="I249" s="8">
        <v>37</v>
      </c>
      <c r="J249" s="8">
        <v>2</v>
      </c>
      <c r="K249" s="8">
        <v>33</v>
      </c>
      <c r="L249" s="8">
        <v>37</v>
      </c>
      <c r="M249" s="8">
        <v>36</v>
      </c>
      <c r="N249" s="8">
        <v>22</v>
      </c>
      <c r="O249" s="8">
        <v>1</v>
      </c>
      <c r="P249" s="8">
        <v>31</v>
      </c>
      <c r="Q249" s="8">
        <v>1</v>
      </c>
      <c r="S249" s="8">
        <v>37</v>
      </c>
      <c r="T249" s="8">
        <v>35</v>
      </c>
      <c r="U249" s="8">
        <v>31</v>
      </c>
      <c r="V249" s="8">
        <v>5</v>
      </c>
      <c r="X249" s="8">
        <v>31</v>
      </c>
      <c r="Y249" s="8">
        <v>25</v>
      </c>
      <c r="Z249" s="8">
        <v>1</v>
      </c>
      <c r="AA249" s="8">
        <v>37</v>
      </c>
      <c r="AB249" s="8">
        <v>31</v>
      </c>
      <c r="AD249" s="8">
        <v>25</v>
      </c>
      <c r="AE249" s="8">
        <v>0</v>
      </c>
      <c r="AF249" s="8">
        <v>0</v>
      </c>
      <c r="AG249" s="8">
        <v>1</v>
      </c>
      <c r="AH249" s="8">
        <v>0</v>
      </c>
      <c r="AI249" s="8">
        <v>37</v>
      </c>
      <c r="AJ249" s="8">
        <v>37</v>
      </c>
      <c r="AK249" s="8">
        <v>5</v>
      </c>
      <c r="AL249" s="8">
        <v>37</v>
      </c>
      <c r="AM249" s="8">
        <v>1</v>
      </c>
      <c r="AN249" s="8">
        <v>0</v>
      </c>
      <c r="AO249" s="8">
        <v>33</v>
      </c>
      <c r="AP249" s="8">
        <v>1</v>
      </c>
      <c r="AR249" s="8">
        <v>36</v>
      </c>
      <c r="AT249" s="8">
        <v>3</v>
      </c>
      <c r="AU249" s="8">
        <v>0</v>
      </c>
      <c r="AV249" s="8">
        <v>0</v>
      </c>
      <c r="AW249" s="8">
        <v>28</v>
      </c>
      <c r="AX249" s="8">
        <v>7</v>
      </c>
      <c r="AY249" s="8">
        <v>0</v>
      </c>
      <c r="AZ249" s="8">
        <v>5</v>
      </c>
      <c r="BB249" s="8">
        <v>2</v>
      </c>
    </row>
    <row r="250" spans="1:54" x14ac:dyDescent="0.25">
      <c r="A250" s="13" t="s">
        <v>410</v>
      </c>
      <c r="C250" s="8">
        <v>37</v>
      </c>
      <c r="D250" s="8">
        <v>37</v>
      </c>
      <c r="E250" s="8">
        <v>25</v>
      </c>
      <c r="F250" s="8">
        <v>37</v>
      </c>
      <c r="G250" s="8">
        <v>37</v>
      </c>
      <c r="H250" s="8">
        <v>0</v>
      </c>
      <c r="I250" s="8">
        <v>32</v>
      </c>
      <c r="J250" s="8">
        <v>0</v>
      </c>
      <c r="K250" s="8">
        <v>32</v>
      </c>
      <c r="L250" s="8">
        <v>36</v>
      </c>
      <c r="M250" s="8">
        <v>29</v>
      </c>
      <c r="N250" s="8">
        <v>30</v>
      </c>
      <c r="O250" s="8">
        <v>0</v>
      </c>
      <c r="P250" s="8">
        <v>35</v>
      </c>
      <c r="Q250" s="8">
        <v>2</v>
      </c>
      <c r="S250" s="8">
        <v>37</v>
      </c>
      <c r="T250" s="8">
        <v>14</v>
      </c>
      <c r="U250" s="8">
        <v>15</v>
      </c>
      <c r="V250" s="8">
        <v>26</v>
      </c>
      <c r="X250" s="8">
        <v>23</v>
      </c>
      <c r="Y250" s="8">
        <v>5</v>
      </c>
      <c r="Z250" s="8">
        <v>34</v>
      </c>
      <c r="AA250" s="8">
        <v>37</v>
      </c>
      <c r="AB250" s="8">
        <v>0</v>
      </c>
      <c r="AD250" s="8">
        <v>0</v>
      </c>
      <c r="AE250" s="8">
        <v>31</v>
      </c>
      <c r="AF250" s="8">
        <v>0</v>
      </c>
      <c r="AG250" s="8">
        <v>0</v>
      </c>
      <c r="AH250" s="8">
        <v>0</v>
      </c>
      <c r="AJ250" s="8">
        <v>37</v>
      </c>
      <c r="AK250" s="8">
        <v>1</v>
      </c>
      <c r="AL250" s="8">
        <v>37</v>
      </c>
      <c r="AM250" s="8">
        <v>0</v>
      </c>
      <c r="AN250" s="8">
        <v>0</v>
      </c>
      <c r="AO250" s="8">
        <v>33</v>
      </c>
      <c r="AR250" s="8">
        <v>25</v>
      </c>
      <c r="AT250" s="8">
        <v>19</v>
      </c>
      <c r="AU250" s="8">
        <v>6</v>
      </c>
      <c r="AV250" s="8">
        <v>0</v>
      </c>
      <c r="AW250" s="8">
        <v>0</v>
      </c>
      <c r="AX250" s="8">
        <v>0</v>
      </c>
      <c r="AY250" s="8">
        <v>11</v>
      </c>
      <c r="AZ250" s="8">
        <v>0</v>
      </c>
      <c r="BB250" s="8">
        <v>1</v>
      </c>
    </row>
    <row r="251" spans="1:54" x14ac:dyDescent="0.25">
      <c r="A251" s="13" t="s">
        <v>411</v>
      </c>
      <c r="C251" s="8">
        <v>37</v>
      </c>
      <c r="D251" s="8">
        <v>0</v>
      </c>
      <c r="E251" s="8">
        <v>2</v>
      </c>
      <c r="F251" s="8">
        <v>33</v>
      </c>
      <c r="G251" s="8">
        <v>6</v>
      </c>
      <c r="H251" s="8">
        <v>32</v>
      </c>
      <c r="I251" s="8">
        <v>36</v>
      </c>
      <c r="J251" s="8">
        <v>0</v>
      </c>
      <c r="K251" s="8">
        <v>26</v>
      </c>
      <c r="L251" s="8">
        <v>37</v>
      </c>
      <c r="M251" s="8">
        <v>28</v>
      </c>
      <c r="N251" s="8">
        <v>37</v>
      </c>
      <c r="O251" s="8">
        <v>1</v>
      </c>
      <c r="P251" s="8">
        <v>0</v>
      </c>
      <c r="Q251" s="8">
        <v>26</v>
      </c>
      <c r="S251" s="8">
        <v>32</v>
      </c>
      <c r="U251" s="8">
        <v>3</v>
      </c>
      <c r="V251" s="8">
        <v>0</v>
      </c>
      <c r="X251" s="8">
        <v>6</v>
      </c>
      <c r="Y251" s="8">
        <v>34</v>
      </c>
      <c r="Z251" s="8">
        <v>37</v>
      </c>
      <c r="AA251" s="8">
        <v>37</v>
      </c>
      <c r="AB251" s="8">
        <v>17</v>
      </c>
      <c r="AD251" s="8">
        <v>37</v>
      </c>
      <c r="AE251" s="8">
        <v>0</v>
      </c>
      <c r="AF251" s="8">
        <v>15</v>
      </c>
      <c r="AG251" s="8">
        <v>0</v>
      </c>
      <c r="AH251" s="8">
        <v>24</v>
      </c>
      <c r="AI251" s="8">
        <v>36</v>
      </c>
      <c r="AJ251" s="8">
        <v>37</v>
      </c>
      <c r="AK251" s="8">
        <v>22</v>
      </c>
      <c r="AL251" s="8">
        <v>37</v>
      </c>
      <c r="AM251" s="8">
        <v>0</v>
      </c>
      <c r="AN251" s="8">
        <v>0</v>
      </c>
      <c r="AO251" s="8">
        <v>27</v>
      </c>
      <c r="AP251" s="8">
        <v>0</v>
      </c>
      <c r="AR251" s="8">
        <v>32</v>
      </c>
      <c r="AT251" s="8">
        <v>1</v>
      </c>
      <c r="AU251" s="8">
        <v>32</v>
      </c>
      <c r="AV251" s="8">
        <v>0</v>
      </c>
      <c r="AX251" s="8">
        <v>5</v>
      </c>
      <c r="AY251" s="8">
        <v>0</v>
      </c>
      <c r="AZ251" s="8">
        <v>0</v>
      </c>
      <c r="BA251" s="8">
        <v>0</v>
      </c>
      <c r="BB251" s="8">
        <v>32</v>
      </c>
    </row>
    <row r="252" spans="1:54" x14ac:dyDescent="0.25">
      <c r="A252" s="13" t="s">
        <v>412</v>
      </c>
      <c r="B252" s="8">
        <v>22</v>
      </c>
      <c r="C252" s="8">
        <v>36</v>
      </c>
      <c r="D252" s="8">
        <v>31</v>
      </c>
      <c r="E252" s="8">
        <v>1</v>
      </c>
      <c r="F252" s="8">
        <v>21</v>
      </c>
      <c r="G252" s="8">
        <v>27</v>
      </c>
      <c r="H252" s="8">
        <v>35</v>
      </c>
      <c r="I252" s="8">
        <v>3</v>
      </c>
      <c r="J252" s="8">
        <v>0</v>
      </c>
      <c r="K252" s="8">
        <v>4</v>
      </c>
      <c r="L252" s="8">
        <v>37</v>
      </c>
      <c r="M252" s="8">
        <v>32</v>
      </c>
      <c r="N252" s="8">
        <v>34</v>
      </c>
      <c r="O252" s="8">
        <v>0</v>
      </c>
      <c r="P252" s="8">
        <v>11</v>
      </c>
      <c r="Q252" s="8">
        <v>10</v>
      </c>
      <c r="S252" s="8">
        <v>1</v>
      </c>
      <c r="U252" s="8">
        <v>0</v>
      </c>
      <c r="V252" s="8">
        <v>21</v>
      </c>
      <c r="X252" s="8">
        <v>0</v>
      </c>
      <c r="Y252" s="8">
        <v>7</v>
      </c>
      <c r="Z252" s="8">
        <v>24</v>
      </c>
      <c r="AA252" s="8">
        <v>1</v>
      </c>
      <c r="AB252" s="8">
        <v>18</v>
      </c>
      <c r="AD252" s="8">
        <v>0</v>
      </c>
      <c r="AE252" s="8">
        <v>0</v>
      </c>
      <c r="AF252" s="8">
        <v>2</v>
      </c>
      <c r="AG252" s="8">
        <v>3</v>
      </c>
      <c r="AH252" s="8">
        <v>25</v>
      </c>
      <c r="AI252" s="8">
        <v>36</v>
      </c>
      <c r="AJ252" s="8">
        <v>37</v>
      </c>
      <c r="AK252" s="8">
        <v>28</v>
      </c>
      <c r="AL252" s="8">
        <v>37</v>
      </c>
      <c r="AM252" s="8">
        <v>0</v>
      </c>
      <c r="AN252" s="8">
        <v>0</v>
      </c>
      <c r="AO252" s="8">
        <v>2</v>
      </c>
      <c r="AP252" s="8">
        <v>0</v>
      </c>
      <c r="AR252" s="8">
        <v>0</v>
      </c>
      <c r="AT252" s="8">
        <v>28</v>
      </c>
      <c r="AU252" s="8">
        <v>0</v>
      </c>
      <c r="AV252" s="8">
        <v>0</v>
      </c>
      <c r="AX252" s="8">
        <v>28</v>
      </c>
      <c r="AY252" s="8">
        <v>0</v>
      </c>
      <c r="BA252" s="8">
        <v>6</v>
      </c>
      <c r="BB252" s="8">
        <v>14</v>
      </c>
    </row>
    <row r="253" spans="1:54" x14ac:dyDescent="0.25">
      <c r="A253" s="13" t="s">
        <v>413</v>
      </c>
      <c r="B253" s="8">
        <v>0</v>
      </c>
      <c r="C253" s="8">
        <v>37</v>
      </c>
      <c r="D253" s="8">
        <v>31</v>
      </c>
      <c r="E253" s="8">
        <v>0</v>
      </c>
      <c r="F253" s="8">
        <v>4</v>
      </c>
      <c r="G253" s="8">
        <v>32</v>
      </c>
      <c r="H253" s="8">
        <v>28</v>
      </c>
      <c r="I253" s="8">
        <v>0</v>
      </c>
      <c r="J253" s="8">
        <v>0</v>
      </c>
      <c r="K253" s="8">
        <v>21</v>
      </c>
      <c r="L253" s="8">
        <v>37</v>
      </c>
      <c r="M253" s="8">
        <v>34</v>
      </c>
      <c r="N253" s="8">
        <v>33</v>
      </c>
      <c r="O253" s="8">
        <v>1</v>
      </c>
      <c r="P253" s="8">
        <v>28</v>
      </c>
      <c r="Q253" s="8">
        <v>0</v>
      </c>
      <c r="S253" s="8">
        <v>15</v>
      </c>
      <c r="T253" s="8">
        <v>24</v>
      </c>
      <c r="U253" s="8">
        <v>2</v>
      </c>
      <c r="V253" s="8">
        <v>0</v>
      </c>
      <c r="X253" s="8">
        <v>0</v>
      </c>
      <c r="Y253" s="8">
        <v>32</v>
      </c>
      <c r="Z253" s="8">
        <v>34</v>
      </c>
      <c r="AA253" s="8">
        <v>37</v>
      </c>
      <c r="AB253" s="8">
        <v>34</v>
      </c>
      <c r="AD253" s="8">
        <v>37</v>
      </c>
      <c r="AE253" s="8">
        <v>0</v>
      </c>
      <c r="AF253" s="8">
        <v>0</v>
      </c>
      <c r="AG253" s="8">
        <v>7</v>
      </c>
      <c r="AH253" s="8">
        <v>19</v>
      </c>
      <c r="AI253" s="8">
        <v>34</v>
      </c>
      <c r="AJ253" s="8">
        <v>37</v>
      </c>
      <c r="AK253" s="8">
        <v>0</v>
      </c>
      <c r="AL253" s="8">
        <v>37</v>
      </c>
      <c r="AM253" s="8">
        <v>6</v>
      </c>
      <c r="AN253" s="8">
        <v>0</v>
      </c>
      <c r="AO253" s="8">
        <v>33</v>
      </c>
      <c r="AP253" s="8">
        <v>4</v>
      </c>
      <c r="AR253" s="8">
        <v>27</v>
      </c>
      <c r="AT253" s="8">
        <v>20</v>
      </c>
      <c r="AU253" s="8">
        <v>0</v>
      </c>
      <c r="AV253" s="8">
        <v>0</v>
      </c>
      <c r="AW253" s="8">
        <v>27</v>
      </c>
      <c r="AX253" s="8">
        <v>8</v>
      </c>
      <c r="AY253" s="8">
        <v>0</v>
      </c>
      <c r="AZ253" s="8">
        <v>4</v>
      </c>
      <c r="BA253" s="8">
        <v>0</v>
      </c>
      <c r="BB253" s="8">
        <v>6</v>
      </c>
    </row>
    <row r="254" spans="1:54" x14ac:dyDescent="0.25">
      <c r="A254" s="13" t="s">
        <v>414</v>
      </c>
      <c r="C254" s="8">
        <v>22</v>
      </c>
      <c r="D254" s="8">
        <v>27</v>
      </c>
      <c r="E254" s="8">
        <v>0</v>
      </c>
      <c r="F254" s="8">
        <v>2</v>
      </c>
      <c r="G254" s="8">
        <v>37</v>
      </c>
      <c r="I254" s="8">
        <v>29</v>
      </c>
      <c r="J254" s="8">
        <v>0</v>
      </c>
      <c r="K254" s="8">
        <v>19</v>
      </c>
      <c r="L254" s="8">
        <v>37</v>
      </c>
      <c r="M254" s="8">
        <v>30</v>
      </c>
      <c r="N254" s="8">
        <v>35</v>
      </c>
      <c r="P254" s="8">
        <v>0</v>
      </c>
      <c r="Q254" s="8">
        <v>0</v>
      </c>
      <c r="S254" s="8">
        <v>7</v>
      </c>
      <c r="T254" s="8">
        <v>25</v>
      </c>
      <c r="U254" s="8">
        <v>8</v>
      </c>
      <c r="V254" s="8">
        <v>32</v>
      </c>
      <c r="X254" s="8">
        <v>3</v>
      </c>
      <c r="Y254" s="8">
        <v>37</v>
      </c>
      <c r="Z254" s="8">
        <v>0</v>
      </c>
      <c r="AA254" s="8">
        <v>37</v>
      </c>
      <c r="AB254" s="8">
        <v>35</v>
      </c>
      <c r="AD254" s="8">
        <v>0</v>
      </c>
      <c r="AE254" s="8">
        <v>1</v>
      </c>
      <c r="AF254" s="8">
        <v>0</v>
      </c>
      <c r="AG254" s="8">
        <v>0</v>
      </c>
      <c r="AH254" s="8">
        <v>19</v>
      </c>
      <c r="AI254" s="8">
        <v>0</v>
      </c>
      <c r="AJ254" s="8">
        <v>37</v>
      </c>
      <c r="AK254" s="8">
        <v>1</v>
      </c>
      <c r="AL254" s="8">
        <v>1</v>
      </c>
      <c r="AM254" s="8">
        <v>0</v>
      </c>
      <c r="AN254" s="8">
        <v>0</v>
      </c>
      <c r="AO254" s="8">
        <v>34</v>
      </c>
      <c r="AP254" s="8">
        <v>0</v>
      </c>
      <c r="AR254" s="8">
        <v>18</v>
      </c>
      <c r="AT254" s="8">
        <v>31</v>
      </c>
      <c r="AU254" s="8">
        <v>0</v>
      </c>
      <c r="AV254" s="8">
        <v>1</v>
      </c>
      <c r="AW254" s="8">
        <v>29</v>
      </c>
      <c r="AX254" s="8">
        <v>8</v>
      </c>
      <c r="AY254" s="8">
        <v>0</v>
      </c>
      <c r="AZ254" s="8">
        <v>0</v>
      </c>
      <c r="BA254" s="8">
        <v>0</v>
      </c>
      <c r="BB254" s="8">
        <v>1</v>
      </c>
    </row>
    <row r="255" spans="1:54" x14ac:dyDescent="0.25">
      <c r="A255" s="13" t="s">
        <v>415</v>
      </c>
      <c r="B255" s="8">
        <v>0</v>
      </c>
      <c r="C255" s="8">
        <v>37</v>
      </c>
      <c r="D255" s="8">
        <v>27</v>
      </c>
      <c r="E255" s="8">
        <v>0</v>
      </c>
      <c r="F255" s="8">
        <v>32</v>
      </c>
      <c r="G255" s="8">
        <v>37</v>
      </c>
      <c r="I255" s="8">
        <v>37</v>
      </c>
      <c r="J255" s="8">
        <v>0</v>
      </c>
      <c r="K255" s="8">
        <v>31</v>
      </c>
      <c r="L255" s="8">
        <v>12</v>
      </c>
      <c r="M255" s="8">
        <v>37</v>
      </c>
      <c r="N255" s="8">
        <v>4</v>
      </c>
      <c r="P255" s="8">
        <v>0</v>
      </c>
      <c r="Q255" s="8">
        <v>33</v>
      </c>
      <c r="S255" s="8">
        <v>2</v>
      </c>
      <c r="T255" s="8">
        <v>37</v>
      </c>
      <c r="U255" s="8">
        <v>4</v>
      </c>
      <c r="V255" s="8">
        <v>28</v>
      </c>
      <c r="X255" s="8">
        <v>21</v>
      </c>
      <c r="Y255" s="8">
        <v>0</v>
      </c>
      <c r="Z255" s="8">
        <v>10</v>
      </c>
      <c r="AA255" s="8">
        <v>36</v>
      </c>
      <c r="AB255" s="8">
        <v>12</v>
      </c>
      <c r="AD255" s="8">
        <v>2</v>
      </c>
      <c r="AE255" s="8">
        <v>0</v>
      </c>
      <c r="AF255" s="8">
        <v>3</v>
      </c>
      <c r="AG255" s="8">
        <v>1</v>
      </c>
      <c r="AH255" s="8">
        <v>0</v>
      </c>
      <c r="AI255" s="8">
        <v>33</v>
      </c>
      <c r="AJ255" s="8">
        <v>37</v>
      </c>
      <c r="AK255" s="8">
        <v>2</v>
      </c>
      <c r="AL255" s="8">
        <v>1</v>
      </c>
      <c r="AM255" s="8">
        <v>37</v>
      </c>
      <c r="AN255" s="8">
        <v>0</v>
      </c>
      <c r="AO255" s="8">
        <v>24</v>
      </c>
      <c r="AP255" s="8">
        <v>33</v>
      </c>
      <c r="AR255" s="8">
        <v>0</v>
      </c>
      <c r="AT255" s="8">
        <v>0</v>
      </c>
      <c r="AU255" s="8">
        <v>2</v>
      </c>
      <c r="AV255" s="8">
        <v>0</v>
      </c>
      <c r="AW255" s="8">
        <v>0</v>
      </c>
      <c r="AX255" s="8">
        <v>6</v>
      </c>
      <c r="AY255" s="8">
        <v>3</v>
      </c>
      <c r="BA255" s="8">
        <v>0</v>
      </c>
      <c r="BB255" s="8">
        <v>0</v>
      </c>
    </row>
    <row r="256" spans="1:54" x14ac:dyDescent="0.25">
      <c r="A256" s="13" t="s">
        <v>416</v>
      </c>
      <c r="B256" s="8">
        <v>33</v>
      </c>
      <c r="C256" s="8">
        <v>37</v>
      </c>
      <c r="D256" s="8">
        <v>0</v>
      </c>
      <c r="E256" s="8">
        <v>1</v>
      </c>
      <c r="F256" s="8">
        <v>34</v>
      </c>
      <c r="G256" s="8">
        <v>34</v>
      </c>
      <c r="I256" s="8">
        <v>21</v>
      </c>
      <c r="J256" s="8">
        <v>30</v>
      </c>
      <c r="K256" s="8">
        <v>3</v>
      </c>
      <c r="L256" s="8">
        <v>37</v>
      </c>
      <c r="M256" s="8">
        <v>19</v>
      </c>
      <c r="N256" s="8">
        <v>1</v>
      </c>
      <c r="P256" s="8">
        <v>0</v>
      </c>
      <c r="Q256" s="8">
        <v>14</v>
      </c>
      <c r="S256" s="8">
        <v>5</v>
      </c>
      <c r="T256" s="8">
        <v>33</v>
      </c>
      <c r="U256" s="8">
        <v>37</v>
      </c>
      <c r="V256" s="8">
        <v>33</v>
      </c>
      <c r="X256" s="8">
        <v>37</v>
      </c>
      <c r="Y256" s="8">
        <v>22</v>
      </c>
      <c r="AA256" s="8">
        <v>34</v>
      </c>
      <c r="AB256" s="8">
        <v>37</v>
      </c>
      <c r="AD256" s="8">
        <v>30</v>
      </c>
      <c r="AE256" s="8">
        <v>6</v>
      </c>
      <c r="AF256" s="8">
        <v>4</v>
      </c>
      <c r="AG256" s="8">
        <v>1</v>
      </c>
      <c r="AH256" s="8">
        <v>10</v>
      </c>
      <c r="AI256" s="8">
        <v>30</v>
      </c>
      <c r="AJ256" s="8">
        <v>37</v>
      </c>
      <c r="AK256" s="8">
        <v>2</v>
      </c>
      <c r="AL256" s="8">
        <v>0</v>
      </c>
      <c r="AM256" s="8">
        <v>6</v>
      </c>
      <c r="AN256" s="8">
        <v>0</v>
      </c>
      <c r="AO256" s="8">
        <v>21</v>
      </c>
      <c r="AP256" s="8">
        <v>18</v>
      </c>
      <c r="AR256" s="8">
        <v>36</v>
      </c>
      <c r="AT256" s="8">
        <v>4</v>
      </c>
      <c r="AU256" s="8">
        <v>4</v>
      </c>
      <c r="AV256" s="8">
        <v>0</v>
      </c>
      <c r="AW256" s="8">
        <v>0</v>
      </c>
      <c r="AX256" s="8">
        <v>29</v>
      </c>
      <c r="AY256" s="8">
        <v>0</v>
      </c>
      <c r="AZ256" s="8">
        <v>22</v>
      </c>
      <c r="BB256" s="8">
        <v>0</v>
      </c>
    </row>
    <row r="257" spans="1:54" x14ac:dyDescent="0.25">
      <c r="A257" s="13" t="s">
        <v>417</v>
      </c>
      <c r="B257" s="8">
        <v>21</v>
      </c>
      <c r="C257" s="8">
        <v>37</v>
      </c>
      <c r="D257" s="8">
        <v>0</v>
      </c>
      <c r="E257" s="8">
        <v>2</v>
      </c>
      <c r="F257" s="8">
        <v>0</v>
      </c>
      <c r="G257" s="8">
        <v>37</v>
      </c>
      <c r="I257" s="8">
        <v>0</v>
      </c>
      <c r="J257" s="8">
        <v>0</v>
      </c>
      <c r="K257" s="8">
        <v>7</v>
      </c>
      <c r="L257" s="8">
        <v>10</v>
      </c>
      <c r="M257" s="8">
        <v>33</v>
      </c>
      <c r="N257" s="8">
        <v>21</v>
      </c>
      <c r="P257" s="8">
        <v>1</v>
      </c>
      <c r="Q257" s="8">
        <v>18</v>
      </c>
      <c r="S257" s="8">
        <v>5</v>
      </c>
      <c r="T257" s="8">
        <v>37</v>
      </c>
      <c r="U257" s="8">
        <v>10</v>
      </c>
      <c r="V257" s="8">
        <v>23</v>
      </c>
      <c r="X257" s="8">
        <v>28</v>
      </c>
      <c r="Y257" s="8">
        <v>37</v>
      </c>
      <c r="Z257" s="8">
        <v>7</v>
      </c>
      <c r="AA257" s="8">
        <v>24</v>
      </c>
      <c r="AB257" s="8">
        <v>36</v>
      </c>
      <c r="AD257" s="8">
        <v>31</v>
      </c>
      <c r="AE257" s="8">
        <v>0</v>
      </c>
      <c r="AF257" s="8">
        <v>0</v>
      </c>
      <c r="AG257" s="8">
        <v>1</v>
      </c>
      <c r="AH257" s="8">
        <v>0</v>
      </c>
      <c r="AI257" s="8">
        <v>27</v>
      </c>
      <c r="AJ257" s="8">
        <v>37</v>
      </c>
      <c r="AK257" s="8">
        <v>0</v>
      </c>
      <c r="AL257" s="8">
        <v>0</v>
      </c>
      <c r="AM257" s="8">
        <v>18</v>
      </c>
      <c r="AN257" s="8">
        <v>0</v>
      </c>
      <c r="AO257" s="8">
        <v>0</v>
      </c>
      <c r="AP257" s="8">
        <v>4</v>
      </c>
      <c r="AR257" s="8">
        <v>32</v>
      </c>
      <c r="AT257" s="8">
        <v>1</v>
      </c>
      <c r="AU257" s="8">
        <v>4</v>
      </c>
      <c r="AV257" s="8">
        <v>0</v>
      </c>
      <c r="AW257" s="8">
        <v>7</v>
      </c>
      <c r="AX257" s="8">
        <v>14</v>
      </c>
      <c r="AY257" s="8">
        <v>1</v>
      </c>
      <c r="BA257" s="8">
        <v>0</v>
      </c>
      <c r="BB257" s="8">
        <v>0</v>
      </c>
    </row>
    <row r="258" spans="1:54" x14ac:dyDescent="0.25">
      <c r="A258" s="13" t="s">
        <v>418</v>
      </c>
      <c r="B258" s="8">
        <v>0</v>
      </c>
      <c r="C258" s="8">
        <v>37</v>
      </c>
      <c r="D258" s="8">
        <v>0</v>
      </c>
      <c r="E258" s="8">
        <v>30</v>
      </c>
      <c r="F258" s="8">
        <v>37</v>
      </c>
      <c r="G258" s="8">
        <v>37</v>
      </c>
      <c r="I258" s="8">
        <v>0</v>
      </c>
      <c r="J258" s="8">
        <v>0</v>
      </c>
      <c r="K258" s="8">
        <v>30</v>
      </c>
      <c r="L258" s="8">
        <v>32</v>
      </c>
      <c r="M258" s="8">
        <v>37</v>
      </c>
      <c r="N258" s="8">
        <v>8</v>
      </c>
      <c r="P258" s="8">
        <v>0</v>
      </c>
      <c r="Q258" s="8">
        <v>37</v>
      </c>
      <c r="S258" s="8">
        <v>0</v>
      </c>
      <c r="U258" s="8">
        <v>27</v>
      </c>
      <c r="V258" s="8">
        <v>26</v>
      </c>
      <c r="X258" s="8">
        <v>3</v>
      </c>
      <c r="Y258" s="8">
        <v>37</v>
      </c>
      <c r="Z258" s="8">
        <v>10</v>
      </c>
      <c r="AA258" s="8">
        <v>20</v>
      </c>
      <c r="AB258" s="8">
        <v>18</v>
      </c>
      <c r="AD258" s="8">
        <v>3</v>
      </c>
      <c r="AE258" s="8">
        <v>2</v>
      </c>
      <c r="AF258" s="8">
        <v>32</v>
      </c>
      <c r="AG258" s="8">
        <v>0</v>
      </c>
      <c r="AH258" s="8">
        <v>3</v>
      </c>
      <c r="AJ258" s="8">
        <v>37</v>
      </c>
      <c r="AK258" s="8">
        <v>5</v>
      </c>
      <c r="AL258" s="8">
        <v>0</v>
      </c>
      <c r="AM258" s="8">
        <v>17</v>
      </c>
      <c r="AN258" s="8">
        <v>0</v>
      </c>
      <c r="AO258" s="8">
        <v>37</v>
      </c>
      <c r="AP258" s="8">
        <v>0</v>
      </c>
      <c r="AR258" s="8">
        <v>16</v>
      </c>
      <c r="AT258" s="8">
        <v>1</v>
      </c>
      <c r="AU258" s="8">
        <v>3</v>
      </c>
      <c r="AV258" s="8">
        <v>0</v>
      </c>
      <c r="AW258" s="8">
        <v>35</v>
      </c>
      <c r="AX258" s="8">
        <v>8</v>
      </c>
      <c r="AY258" s="8">
        <v>1</v>
      </c>
      <c r="AZ258" s="8">
        <v>25</v>
      </c>
      <c r="BA258" s="8">
        <v>1</v>
      </c>
    </row>
    <row r="259" spans="1:54" x14ac:dyDescent="0.25">
      <c r="A259" s="13"/>
    </row>
    <row r="260" spans="1:54" x14ac:dyDescent="0.25">
      <c r="A260" s="13" t="s">
        <v>37</v>
      </c>
      <c r="B260" s="8">
        <f>AVERAGE(B$7:B$26,B$67:B$70)</f>
        <v>0.31999999999999995</v>
      </c>
      <c r="C260" s="8">
        <f t="shared" ref="C260:BB260" si="1">AVERAGE(C$7:C$26,C$67:C$70)</f>
        <v>0.19733333333333336</v>
      </c>
      <c r="D260" s="8">
        <f t="shared" si="1"/>
        <v>0.28312499999999996</v>
      </c>
      <c r="E260" s="8">
        <f t="shared" si="1"/>
        <v>0.21187500000000001</v>
      </c>
      <c r="F260" s="8">
        <f t="shared" si="1"/>
        <v>0.23124999999999996</v>
      </c>
      <c r="G260" s="8">
        <f t="shared" si="1"/>
        <v>0.42250000000000004</v>
      </c>
      <c r="H260" s="8">
        <f t="shared" si="1"/>
        <v>0.39750000000000002</v>
      </c>
      <c r="I260" s="8">
        <f t="shared" si="1"/>
        <v>0.21437499999999998</v>
      </c>
      <c r="J260" s="8">
        <f t="shared" si="1"/>
        <v>0.52</v>
      </c>
      <c r="K260" s="8">
        <f t="shared" si="1"/>
        <v>9.8750000000000004E-2</v>
      </c>
      <c r="L260" s="8">
        <f t="shared" si="1"/>
        <v>0.31062499999999998</v>
      </c>
      <c r="M260" s="8">
        <f t="shared" si="1"/>
        <v>0.15357142857142855</v>
      </c>
      <c r="N260" s="8">
        <f t="shared" si="1"/>
        <v>0.29000000000000004</v>
      </c>
      <c r="O260" s="8">
        <f t="shared" si="1"/>
        <v>4.5000000000000005E-2</v>
      </c>
      <c r="P260" s="8">
        <f t="shared" si="1"/>
        <v>0.16625000000000004</v>
      </c>
      <c r="Q260" s="8">
        <f t="shared" si="1"/>
        <v>0.19375000000000001</v>
      </c>
      <c r="R260" s="8">
        <f t="shared" si="1"/>
        <v>0.22874999999999998</v>
      </c>
      <c r="S260" s="8">
        <f t="shared" si="1"/>
        <v>0.45</v>
      </c>
      <c r="T260" s="8">
        <f t="shared" si="1"/>
        <v>6.4000000000000015E-2</v>
      </c>
      <c r="U260" s="8">
        <f t="shared" si="1"/>
        <v>0.48062500000000008</v>
      </c>
      <c r="V260" s="8">
        <f t="shared" si="1"/>
        <v>0.21769230769230774</v>
      </c>
      <c r="W260" s="8">
        <f t="shared" si="1"/>
        <v>0.23125000000000001</v>
      </c>
      <c r="X260" s="8">
        <f t="shared" si="1"/>
        <v>0.30687500000000001</v>
      </c>
      <c r="Y260" s="8">
        <f t="shared" si="1"/>
        <v>0.26250000000000001</v>
      </c>
      <c r="Z260" s="8">
        <f t="shared" si="1"/>
        <v>0.26071428571428573</v>
      </c>
      <c r="AA260" s="8">
        <f t="shared" si="1"/>
        <v>0.44437500000000002</v>
      </c>
      <c r="AB260" s="8">
        <f t="shared" si="1"/>
        <v>0.11875000000000002</v>
      </c>
      <c r="AC260" s="8">
        <f t="shared" si="1"/>
        <v>0.22249999999999998</v>
      </c>
      <c r="AD260" s="8">
        <f t="shared" si="1"/>
        <v>0.49375000000000002</v>
      </c>
      <c r="AE260" s="8">
        <f t="shared" si="1"/>
        <v>0.23500000000000001</v>
      </c>
      <c r="AF260" s="8">
        <f t="shared" si="1"/>
        <v>9.625000000000003E-2</v>
      </c>
      <c r="AG260" s="8">
        <f t="shared" si="1"/>
        <v>0.19785714285714287</v>
      </c>
      <c r="AH260" s="8">
        <f t="shared" si="1"/>
        <v>0.30312500000000003</v>
      </c>
      <c r="AI260" s="8">
        <f t="shared" si="1"/>
        <v>0.28099999999999997</v>
      </c>
      <c r="AJ260" s="8">
        <f t="shared" si="1"/>
        <v>0.30124999999999996</v>
      </c>
      <c r="AK260" s="8">
        <f t="shared" si="1"/>
        <v>0.37124999999999997</v>
      </c>
      <c r="AL260" s="8">
        <f t="shared" si="1"/>
        <v>0.39</v>
      </c>
      <c r="AM260" s="8">
        <f t="shared" si="1"/>
        <v>7.8571428571428584E-2</v>
      </c>
      <c r="AN260" s="8">
        <f t="shared" si="1"/>
        <v>0.10066666666666668</v>
      </c>
      <c r="AO260" s="8">
        <f t="shared" si="1"/>
        <v>0.35187499999999999</v>
      </c>
      <c r="AP260" s="8">
        <f t="shared" si="1"/>
        <v>0.20071428571428571</v>
      </c>
      <c r="AQ260" s="8">
        <f t="shared" si="1"/>
        <v>0.37624999999999997</v>
      </c>
      <c r="AR260" s="8">
        <f t="shared" si="1"/>
        <v>0.30125000000000002</v>
      </c>
      <c r="AS260" s="8">
        <f t="shared" si="1"/>
        <v>0.29625000000000001</v>
      </c>
      <c r="AT260" s="8">
        <f t="shared" si="1"/>
        <v>0.255</v>
      </c>
      <c r="AU260" s="8">
        <f t="shared" si="1"/>
        <v>0.31250000000000006</v>
      </c>
      <c r="AV260" s="8">
        <f t="shared" si="1"/>
        <v>0.34625</v>
      </c>
      <c r="AW260" s="8">
        <f t="shared" si="1"/>
        <v>0.12625000000000003</v>
      </c>
      <c r="AX260" s="8">
        <f t="shared" si="1"/>
        <v>0.29000000000000004</v>
      </c>
      <c r="AY260" s="8">
        <f t="shared" si="1"/>
        <v>0.20937499999999998</v>
      </c>
      <c r="AZ260" s="8">
        <f t="shared" si="1"/>
        <v>0.20999999999999996</v>
      </c>
      <c r="BA260" s="8">
        <f t="shared" si="1"/>
        <v>0.36799999999999999</v>
      </c>
      <c r="BB260" s="8">
        <f t="shared" si="1"/>
        <v>0.27687499999999998</v>
      </c>
    </row>
    <row r="261" spans="1:54" x14ac:dyDescent="0.25">
      <c r="A261" s="13" t="s">
        <v>38</v>
      </c>
      <c r="B261" s="8">
        <f>AVERAGE(B$27:B$46,B$71:B$74)</f>
        <v>0.27499999999999997</v>
      </c>
      <c r="C261" s="8">
        <f t="shared" ref="C261:BB261" si="2">AVERAGE(C$27:C$46,C$71:C$74)</f>
        <v>0.28000000000000003</v>
      </c>
      <c r="D261" s="8">
        <f t="shared" si="2"/>
        <v>0.26200000000000007</v>
      </c>
      <c r="E261" s="8">
        <f t="shared" si="2"/>
        <v>4.6875000000000007E-2</v>
      </c>
      <c r="F261" s="8">
        <f t="shared" si="2"/>
        <v>0.23125000000000001</v>
      </c>
      <c r="G261" s="8">
        <f t="shared" si="2"/>
        <v>0.31874999999999998</v>
      </c>
      <c r="H261" s="8">
        <f t="shared" si="2"/>
        <v>0.185</v>
      </c>
      <c r="I261" s="8">
        <f t="shared" si="2"/>
        <v>0.25812499999999999</v>
      </c>
      <c r="J261" s="8">
        <f t="shared" si="2"/>
        <v>0.47312500000000007</v>
      </c>
      <c r="K261" s="8">
        <f t="shared" si="2"/>
        <v>0.145625</v>
      </c>
      <c r="L261" s="8">
        <f t="shared" si="2"/>
        <v>0.31312499999999999</v>
      </c>
      <c r="M261" s="8">
        <f t="shared" si="2"/>
        <v>0.12375</v>
      </c>
      <c r="N261" s="8">
        <f t="shared" si="2"/>
        <v>0.33500000000000002</v>
      </c>
      <c r="O261" s="8">
        <f t="shared" si="2"/>
        <v>4.2000000000000003E-2</v>
      </c>
      <c r="P261" s="8">
        <f t="shared" si="2"/>
        <v>0.13812500000000003</v>
      </c>
      <c r="Q261" s="8">
        <f t="shared" si="2"/>
        <v>0.30312499999999998</v>
      </c>
      <c r="R261" s="8">
        <f t="shared" si="2"/>
        <v>0.13</v>
      </c>
      <c r="S261" s="8">
        <f t="shared" si="2"/>
        <v>0.3362500000000001</v>
      </c>
      <c r="T261" s="8">
        <f t="shared" si="2"/>
        <v>0.14833333333333334</v>
      </c>
      <c r="U261" s="8">
        <f t="shared" si="2"/>
        <v>0.45249999999999996</v>
      </c>
      <c r="V261" s="8">
        <f t="shared" si="2"/>
        <v>0.13875000000000001</v>
      </c>
      <c r="W261" s="8">
        <f t="shared" si="2"/>
        <v>0.115</v>
      </c>
      <c r="X261" s="8">
        <f t="shared" si="2"/>
        <v>0.32874999999999999</v>
      </c>
      <c r="Y261" s="8">
        <f t="shared" si="2"/>
        <v>0.27562500000000001</v>
      </c>
      <c r="Z261" s="8">
        <f t="shared" si="2"/>
        <v>0.17374999999999999</v>
      </c>
      <c r="AA261" s="8">
        <f t="shared" si="2"/>
        <v>0.38999999999999996</v>
      </c>
      <c r="AB261" s="8">
        <f t="shared" si="2"/>
        <v>0.35000000000000003</v>
      </c>
      <c r="AC261" s="8">
        <f t="shared" si="2"/>
        <v>0.24250000000000002</v>
      </c>
      <c r="AD261" s="8">
        <f t="shared" si="2"/>
        <v>0.35875000000000001</v>
      </c>
      <c r="AE261" s="8">
        <f t="shared" si="2"/>
        <v>0.15125</v>
      </c>
      <c r="AF261" s="8">
        <f t="shared" si="2"/>
        <v>5.8750000000000011E-2</v>
      </c>
      <c r="AG261" s="8">
        <f t="shared" si="2"/>
        <v>4.8125000000000001E-2</v>
      </c>
      <c r="AH261" s="8">
        <f t="shared" si="2"/>
        <v>0.16375000000000001</v>
      </c>
      <c r="AI261" s="8">
        <f t="shared" si="2"/>
        <v>0.25</v>
      </c>
      <c r="AJ261" s="8">
        <f t="shared" si="2"/>
        <v>7.5625000000000026E-2</v>
      </c>
      <c r="AK261" s="8">
        <f t="shared" si="2"/>
        <v>0.28687499999999999</v>
      </c>
      <c r="AL261" s="8">
        <f t="shared" si="2"/>
        <v>9.8125000000000018E-2</v>
      </c>
      <c r="AM261" s="8">
        <f t="shared" si="2"/>
        <v>3.8666666666666669E-2</v>
      </c>
      <c r="AN261" s="8">
        <f t="shared" si="2"/>
        <v>0.11687500000000001</v>
      </c>
      <c r="AO261" s="8">
        <f t="shared" si="2"/>
        <v>0.27875</v>
      </c>
      <c r="AP261" s="8">
        <f t="shared" si="2"/>
        <v>0.18375</v>
      </c>
      <c r="AQ261" s="8">
        <f t="shared" si="2"/>
        <v>0.28749999999999998</v>
      </c>
      <c r="AR261" s="8">
        <f t="shared" si="2"/>
        <v>0.33125000000000004</v>
      </c>
      <c r="AS261" s="8">
        <f t="shared" si="2"/>
        <v>0.3125</v>
      </c>
      <c r="AT261" s="8">
        <f t="shared" si="2"/>
        <v>0.24714285714285714</v>
      </c>
      <c r="AU261" s="8">
        <f t="shared" si="2"/>
        <v>0.31937499999999996</v>
      </c>
      <c r="AV261" s="8">
        <f t="shared" si="2"/>
        <v>0.37</v>
      </c>
      <c r="AW261" s="8">
        <f t="shared" si="2"/>
        <v>0.1516666666666667</v>
      </c>
      <c r="AX261" s="8">
        <f t="shared" si="2"/>
        <v>0.28937499999999999</v>
      </c>
      <c r="AY261" s="8">
        <f t="shared" si="2"/>
        <v>0.20699999999999999</v>
      </c>
      <c r="AZ261" s="8">
        <f t="shared" si="2"/>
        <v>4.8571428571428578E-2</v>
      </c>
      <c r="BA261" s="8">
        <f t="shared" si="2"/>
        <v>0.24375000000000005</v>
      </c>
      <c r="BB261" s="8">
        <f t="shared" si="2"/>
        <v>0.35312500000000002</v>
      </c>
    </row>
    <row r="262" spans="1:54" x14ac:dyDescent="0.25">
      <c r="A262" s="13" t="s">
        <v>39</v>
      </c>
      <c r="B262" s="8">
        <f>AVERAGE(B$47:B$66,B$75:B$78)</f>
        <v>0.31687500000000002</v>
      </c>
      <c r="C262" s="8">
        <f t="shared" ref="C262:BB262" si="3">AVERAGE(C$47:C$66,C$75:C$78)</f>
        <v>0.22062500000000002</v>
      </c>
      <c r="D262" s="8">
        <f t="shared" si="3"/>
        <v>0.30750000000000005</v>
      </c>
      <c r="E262" s="8">
        <f t="shared" si="3"/>
        <v>0.10250000000000001</v>
      </c>
      <c r="F262" s="8">
        <f t="shared" si="3"/>
        <v>0.12875000000000003</v>
      </c>
      <c r="G262" s="8">
        <f t="shared" si="3"/>
        <v>0.33937499999999998</v>
      </c>
      <c r="H262" s="8">
        <f t="shared" si="3"/>
        <v>4.1250000000000002E-2</v>
      </c>
      <c r="I262" s="8">
        <f t="shared" si="3"/>
        <v>0.18062500000000004</v>
      </c>
      <c r="J262" s="8">
        <f t="shared" si="3"/>
        <v>0.61499999999999988</v>
      </c>
      <c r="K262" s="8">
        <f t="shared" si="3"/>
        <v>0.25687500000000002</v>
      </c>
      <c r="L262" s="8">
        <f t="shared" si="3"/>
        <v>0.38062499999999999</v>
      </c>
      <c r="M262" s="8">
        <f t="shared" si="3"/>
        <v>0.14375000000000004</v>
      </c>
      <c r="N262" s="8">
        <f t="shared" si="3"/>
        <v>0.12062500000000002</v>
      </c>
      <c r="O262" s="8">
        <f t="shared" si="3"/>
        <v>8.6250000000000007E-2</v>
      </c>
      <c r="P262" s="8">
        <f t="shared" si="3"/>
        <v>0.20500000000000004</v>
      </c>
      <c r="Q262" s="8">
        <f t="shared" si="3"/>
        <v>0.34937500000000005</v>
      </c>
      <c r="R262" s="8">
        <f t="shared" si="3"/>
        <v>0.12625</v>
      </c>
      <c r="S262" s="8">
        <f t="shared" si="3"/>
        <v>0.39500000000000007</v>
      </c>
      <c r="T262" s="8">
        <f t="shared" si="3"/>
        <v>0.1964285714285714</v>
      </c>
      <c r="U262" s="8">
        <f t="shared" si="3"/>
        <v>0.56000000000000005</v>
      </c>
      <c r="V262" s="8">
        <f t="shared" si="3"/>
        <v>0.23500000000000001</v>
      </c>
      <c r="W262" s="8">
        <f t="shared" si="3"/>
        <v>0.17874999999999999</v>
      </c>
      <c r="X262" s="8">
        <f t="shared" si="3"/>
        <v>0.51312500000000005</v>
      </c>
      <c r="Y262" s="8">
        <f t="shared" si="3"/>
        <v>0.32937500000000003</v>
      </c>
      <c r="Z262" s="8">
        <f t="shared" si="3"/>
        <v>0.31214285714285717</v>
      </c>
      <c r="AA262" s="8">
        <f t="shared" si="3"/>
        <v>0.43312499999999993</v>
      </c>
      <c r="AB262" s="8">
        <f t="shared" si="3"/>
        <v>0.22125</v>
      </c>
      <c r="AC262" s="8">
        <f t="shared" si="3"/>
        <v>0.17874999999999999</v>
      </c>
      <c r="AD262" s="8">
        <f t="shared" si="3"/>
        <v>0.27124999999999999</v>
      </c>
      <c r="AE262" s="8">
        <f t="shared" si="3"/>
        <v>0.10249999999999999</v>
      </c>
      <c r="AF262" s="8">
        <f t="shared" si="3"/>
        <v>0.13749999999999998</v>
      </c>
      <c r="AG262" s="8">
        <f t="shared" si="3"/>
        <v>6.1249999999999999E-2</v>
      </c>
      <c r="AH262" s="8">
        <f t="shared" si="3"/>
        <v>0.239375</v>
      </c>
      <c r="AI262" s="8">
        <f t="shared" si="3"/>
        <v>0.10222222222222223</v>
      </c>
      <c r="AJ262" s="8">
        <f t="shared" si="3"/>
        <v>0.17437499999999997</v>
      </c>
      <c r="AK262" s="8">
        <f t="shared" si="3"/>
        <v>0.26749999999999996</v>
      </c>
      <c r="AL262" s="8">
        <f t="shared" si="3"/>
        <v>0.21133333333333329</v>
      </c>
      <c r="AM262" s="8">
        <f t="shared" si="3"/>
        <v>8.5000000000000006E-2</v>
      </c>
      <c r="AN262" s="8">
        <f t="shared" si="3"/>
        <v>0.10312499999999999</v>
      </c>
      <c r="AO262" s="8">
        <f t="shared" si="3"/>
        <v>0.16875000000000004</v>
      </c>
      <c r="AP262" s="8">
        <f t="shared" si="3"/>
        <v>0.16312499999999999</v>
      </c>
      <c r="AQ262" s="8">
        <f t="shared" si="3"/>
        <v>0.22749999999999998</v>
      </c>
      <c r="AR262" s="8">
        <f t="shared" si="3"/>
        <v>0.23000000000000004</v>
      </c>
      <c r="AS262" s="8">
        <f t="shared" si="3"/>
        <v>0.3175</v>
      </c>
      <c r="AT262" s="8">
        <f t="shared" si="3"/>
        <v>0.21374999999999997</v>
      </c>
      <c r="AU262" s="8">
        <f t="shared" si="3"/>
        <v>0.20625000000000004</v>
      </c>
      <c r="AV262" s="8">
        <f t="shared" si="3"/>
        <v>0.55875000000000008</v>
      </c>
      <c r="AW262" s="8">
        <f t="shared" si="3"/>
        <v>9.5000000000000001E-2</v>
      </c>
      <c r="AX262" s="8">
        <f t="shared" si="3"/>
        <v>0.374</v>
      </c>
      <c r="AY262" s="8">
        <f t="shared" si="3"/>
        <v>0.28749999999999998</v>
      </c>
      <c r="AZ262" s="8">
        <f t="shared" si="3"/>
        <v>8.533333333333333E-2</v>
      </c>
      <c r="BA262" s="8">
        <f t="shared" si="3"/>
        <v>0.24461538461538462</v>
      </c>
      <c r="BB262" s="8">
        <f t="shared" si="3"/>
        <v>0.29142857142857143</v>
      </c>
    </row>
    <row r="263" spans="1:54" x14ac:dyDescent="0.25">
      <c r="A263" s="13" t="s">
        <v>40</v>
      </c>
      <c r="B263" s="8">
        <f>AVERAGE(B$7:B$78)</f>
        <v>0.3044736842105264</v>
      </c>
      <c r="C263" s="8">
        <f t="shared" ref="C263:BB263" si="4">AVERAGE(C$7:C$78)</f>
        <v>0.23340425531914899</v>
      </c>
      <c r="D263" s="8">
        <f t="shared" si="4"/>
        <v>0.28468085106382979</v>
      </c>
      <c r="E263" s="8">
        <f t="shared" si="4"/>
        <v>0.12041666666666667</v>
      </c>
      <c r="F263" s="8">
        <f t="shared" si="4"/>
        <v>0.19708333333333328</v>
      </c>
      <c r="G263" s="8">
        <f t="shared" si="4"/>
        <v>0.3602083333333333</v>
      </c>
      <c r="H263" s="8">
        <f t="shared" si="4"/>
        <v>0.25117647058823539</v>
      </c>
      <c r="I263" s="8">
        <f t="shared" si="4"/>
        <v>0.21770833333333325</v>
      </c>
      <c r="J263" s="8">
        <f t="shared" si="4"/>
        <v>0.53604166666666664</v>
      </c>
      <c r="K263" s="8">
        <f t="shared" si="4"/>
        <v>0.16708333333333336</v>
      </c>
      <c r="L263" s="8">
        <f t="shared" si="4"/>
        <v>0.3347916666666666</v>
      </c>
      <c r="M263" s="8">
        <f t="shared" si="4"/>
        <v>0.13978260869565218</v>
      </c>
      <c r="N263" s="8">
        <f t="shared" si="4"/>
        <v>0.24673913043478263</v>
      </c>
      <c r="O263" s="8">
        <f t="shared" si="4"/>
        <v>5.2307692307692319E-2</v>
      </c>
      <c r="P263" s="8">
        <f t="shared" si="4"/>
        <v>0.16979166666666665</v>
      </c>
      <c r="Q263" s="8">
        <f t="shared" si="4"/>
        <v>0.28208333333333341</v>
      </c>
      <c r="R263" s="8">
        <f t="shared" si="4"/>
        <v>0.16166666666666668</v>
      </c>
      <c r="S263" s="8">
        <f t="shared" si="4"/>
        <v>0.39374999999999988</v>
      </c>
      <c r="T263" s="8">
        <f t="shared" si="4"/>
        <v>0.13390243902439025</v>
      </c>
      <c r="U263" s="8">
        <f t="shared" si="4"/>
        <v>0.49770833333333325</v>
      </c>
      <c r="V263" s="8">
        <f t="shared" si="4"/>
        <v>0.1957777777777778</v>
      </c>
      <c r="W263" s="8">
        <f t="shared" si="4"/>
        <v>0.17500000000000002</v>
      </c>
      <c r="X263" s="8">
        <f t="shared" si="4"/>
        <v>0.38291666666666663</v>
      </c>
      <c r="Y263" s="8">
        <f t="shared" si="4"/>
        <v>0.28916666666666663</v>
      </c>
      <c r="Z263" s="8">
        <f t="shared" si="4"/>
        <v>0.24545454545454548</v>
      </c>
      <c r="AA263" s="8">
        <f t="shared" si="4"/>
        <v>0.42319148936170231</v>
      </c>
      <c r="AB263" s="8">
        <f t="shared" si="4"/>
        <v>0.22478260869565217</v>
      </c>
      <c r="AC263" s="8">
        <f t="shared" si="4"/>
        <v>0.21458333333333332</v>
      </c>
      <c r="AD263" s="8">
        <f t="shared" si="4"/>
        <v>0.37458333333333343</v>
      </c>
      <c r="AE263" s="8">
        <f t="shared" si="4"/>
        <v>0.16291666666666668</v>
      </c>
      <c r="AF263" s="8">
        <f t="shared" si="4"/>
        <v>9.7500000000000017E-2</v>
      </c>
      <c r="AG263" s="8">
        <f t="shared" si="4"/>
        <v>9.826086956521736E-2</v>
      </c>
      <c r="AH263" s="8">
        <f t="shared" si="4"/>
        <v>0.23541666666666672</v>
      </c>
      <c r="AI263" s="8">
        <f t="shared" si="4"/>
        <v>0.21482758620689657</v>
      </c>
      <c r="AJ263" s="8">
        <f t="shared" si="4"/>
        <v>0.18374999999999997</v>
      </c>
      <c r="AK263" s="8">
        <f t="shared" si="4"/>
        <v>0.30854166666666666</v>
      </c>
      <c r="AL263" s="8">
        <f t="shared" si="4"/>
        <v>0.23361702127659573</v>
      </c>
      <c r="AM263" s="8">
        <f t="shared" si="4"/>
        <v>6.7555555555555563E-2</v>
      </c>
      <c r="AN263" s="8">
        <f t="shared" si="4"/>
        <v>0.10702127659574469</v>
      </c>
      <c r="AO263" s="8">
        <f t="shared" si="4"/>
        <v>0.26645833333333341</v>
      </c>
      <c r="AP263" s="8">
        <f t="shared" si="4"/>
        <v>0.1817391304347826</v>
      </c>
      <c r="AQ263" s="8">
        <f t="shared" si="4"/>
        <v>0.29708333333333342</v>
      </c>
      <c r="AR263" s="8">
        <f t="shared" si="4"/>
        <v>0.28749999999999998</v>
      </c>
      <c r="AS263" s="8">
        <f t="shared" si="4"/>
        <v>0.30875000000000002</v>
      </c>
      <c r="AT263" s="8">
        <f t="shared" si="4"/>
        <v>0.23826086956521736</v>
      </c>
      <c r="AU263" s="8">
        <f t="shared" si="4"/>
        <v>0.27937499999999998</v>
      </c>
      <c r="AV263" s="8">
        <f t="shared" si="4"/>
        <v>0.42739130434782607</v>
      </c>
      <c r="AW263" s="8">
        <f t="shared" si="4"/>
        <v>0.12309523809523809</v>
      </c>
      <c r="AX263" s="8">
        <f t="shared" si="4"/>
        <v>0.31659574468085105</v>
      </c>
      <c r="AY263" s="8">
        <f t="shared" si="4"/>
        <v>0.23521276595744689</v>
      </c>
      <c r="AZ263" s="8">
        <f t="shared" si="4"/>
        <v>0.10674999999999997</v>
      </c>
      <c r="BA263" s="8">
        <f t="shared" si="4"/>
        <v>0.27589743589743587</v>
      </c>
      <c r="BB263" s="8">
        <f t="shared" si="4"/>
        <v>0.3078260869565218</v>
      </c>
    </row>
    <row r="264" spans="1:54" x14ac:dyDescent="0.25">
      <c r="A264" s="13" t="s">
        <v>41</v>
      </c>
      <c r="B264" s="8">
        <f>_xlfn.STDEV.S(B$7:B$78)</f>
        <v>0.13526145589533092</v>
      </c>
      <c r="C264" s="8">
        <f t="shared" ref="C264:BB264" si="5">_xlfn.STDEV.S(C$7:C$78)</f>
        <v>0.16231044590864699</v>
      </c>
      <c r="D264" s="8">
        <f t="shared" si="5"/>
        <v>0.24226154626613769</v>
      </c>
      <c r="E264" s="8">
        <f t="shared" si="5"/>
        <v>0.16593972673173055</v>
      </c>
      <c r="F264" s="8">
        <f t="shared" si="5"/>
        <v>0.1706802202619053</v>
      </c>
      <c r="G264" s="8">
        <f t="shared" si="5"/>
        <v>0.14936018985009611</v>
      </c>
      <c r="H264" s="8">
        <f t="shared" si="5"/>
        <v>0.23453066874314143</v>
      </c>
      <c r="I264" s="8">
        <f t="shared" si="5"/>
        <v>0.19534192154285973</v>
      </c>
      <c r="J264" s="8">
        <f t="shared" si="5"/>
        <v>0.36057129364581758</v>
      </c>
      <c r="K264" s="8">
        <f t="shared" si="5"/>
        <v>0.104473519669133</v>
      </c>
      <c r="L264" s="8">
        <f t="shared" si="5"/>
        <v>0.15089787420542519</v>
      </c>
      <c r="M264" s="8">
        <f t="shared" si="5"/>
        <v>9.9520832669676235E-2</v>
      </c>
      <c r="N264" s="8">
        <f t="shared" si="5"/>
        <v>0.22345821730074522</v>
      </c>
      <c r="O264" s="8">
        <f t="shared" si="5"/>
        <v>6.0934025516020555E-2</v>
      </c>
      <c r="P264" s="8">
        <f t="shared" si="5"/>
        <v>0.1292118429348097</v>
      </c>
      <c r="Q264" s="8">
        <f t="shared" si="5"/>
        <v>0.19763450397924076</v>
      </c>
      <c r="R264" s="8">
        <f t="shared" si="5"/>
        <v>8.5702552682121888E-2</v>
      </c>
      <c r="S264" s="8">
        <f t="shared" si="5"/>
        <v>0.29321131004861617</v>
      </c>
      <c r="T264" s="8">
        <f t="shared" si="5"/>
        <v>0.13734769835677058</v>
      </c>
      <c r="U264" s="8">
        <f t="shared" si="5"/>
        <v>0.29944089448634126</v>
      </c>
      <c r="V264" s="8">
        <f t="shared" si="5"/>
        <v>0.18431061836042995</v>
      </c>
      <c r="W264" s="8">
        <f t="shared" si="5"/>
        <v>0.13912771736476678</v>
      </c>
      <c r="X264" s="8">
        <f t="shared" si="5"/>
        <v>0.26266197299330868</v>
      </c>
      <c r="Y264" s="8">
        <f t="shared" si="5"/>
        <v>0.21847472548045202</v>
      </c>
      <c r="Z264" s="8">
        <f t="shared" si="5"/>
        <v>0.29410846397801865</v>
      </c>
      <c r="AA264" s="8">
        <f t="shared" si="5"/>
        <v>0.18474549336126897</v>
      </c>
      <c r="AB264" s="8">
        <f t="shared" si="5"/>
        <v>0.22992500352588194</v>
      </c>
      <c r="AC264" s="8">
        <f t="shared" si="5"/>
        <v>0.10890678769386745</v>
      </c>
      <c r="AD264" s="8">
        <f t="shared" si="5"/>
        <v>0.20215812573680642</v>
      </c>
      <c r="AE264" s="8">
        <f t="shared" si="5"/>
        <v>0.17306939124061527</v>
      </c>
      <c r="AF264" s="8">
        <f t="shared" si="5"/>
        <v>0.10943763404186352</v>
      </c>
      <c r="AG264" s="8">
        <f t="shared" si="5"/>
        <v>0.11974610822395275</v>
      </c>
      <c r="AH264" s="8">
        <f t="shared" si="5"/>
        <v>0.19990378891530544</v>
      </c>
      <c r="AI264" s="8">
        <f t="shared" si="5"/>
        <v>0.15571541555155702</v>
      </c>
      <c r="AJ264" s="8">
        <f t="shared" si="5"/>
        <v>0.14117478226983807</v>
      </c>
      <c r="AK264" s="8">
        <f t="shared" si="5"/>
        <v>0.20200052225899781</v>
      </c>
      <c r="AL264" s="8">
        <f t="shared" si="5"/>
        <v>0.25503985649233335</v>
      </c>
      <c r="AM264" s="8">
        <f t="shared" si="5"/>
        <v>0.11807462115804629</v>
      </c>
      <c r="AN264" s="8">
        <f t="shared" si="5"/>
        <v>8.5336033818663601E-2</v>
      </c>
      <c r="AO264" s="8">
        <f t="shared" si="5"/>
        <v>0.23800133723326569</v>
      </c>
      <c r="AP264" s="8">
        <f t="shared" si="5"/>
        <v>0.19127995013506122</v>
      </c>
      <c r="AQ264" s="8">
        <f t="shared" si="5"/>
        <v>0.19745069096439952</v>
      </c>
      <c r="AR264" s="8">
        <f t="shared" si="5"/>
        <v>0.15290798234176584</v>
      </c>
      <c r="AS264" s="8">
        <f t="shared" si="5"/>
        <v>8.578600777769517E-2</v>
      </c>
      <c r="AT264" s="8">
        <f t="shared" si="5"/>
        <v>0.16724306127876792</v>
      </c>
      <c r="AU264" s="8">
        <f t="shared" si="5"/>
        <v>0.2177682376269528</v>
      </c>
      <c r="AV264" s="8">
        <f t="shared" si="5"/>
        <v>0.314617473433012</v>
      </c>
      <c r="AW264" s="8">
        <f t="shared" si="5"/>
        <v>0.13197353938847897</v>
      </c>
      <c r="AX264" s="8">
        <f t="shared" si="5"/>
        <v>0.20677940982923004</v>
      </c>
      <c r="AY264" s="8">
        <f t="shared" si="5"/>
        <v>0.15656279975865942</v>
      </c>
      <c r="AZ264" s="8">
        <f t="shared" si="5"/>
        <v>0.15580045587636146</v>
      </c>
      <c r="BA264" s="8">
        <f t="shared" si="5"/>
        <v>0.19147238290235233</v>
      </c>
      <c r="BB264" s="8">
        <f t="shared" si="5"/>
        <v>0.23246421988463092</v>
      </c>
    </row>
    <row r="265" spans="1:54" x14ac:dyDescent="0.25">
      <c r="A265" s="13" t="s">
        <v>42</v>
      </c>
      <c r="B265" s="8">
        <f>MAX(B$7:B$26,B$67:B$70)</f>
        <v>0.67</v>
      </c>
      <c r="C265" s="8">
        <f t="shared" ref="C265:BB265" si="6">MAX(C$7:C$26,C$67:C$70)</f>
        <v>0.56000000000000005</v>
      </c>
      <c r="D265" s="8">
        <f t="shared" si="6"/>
        <v>0.87</v>
      </c>
      <c r="E265" s="8">
        <f t="shared" si="6"/>
        <v>0.83</v>
      </c>
      <c r="F265" s="8">
        <f t="shared" si="6"/>
        <v>0.65</v>
      </c>
      <c r="G265" s="8">
        <f t="shared" si="6"/>
        <v>0.76</v>
      </c>
      <c r="H265" s="8">
        <f t="shared" si="6"/>
        <v>0.89</v>
      </c>
      <c r="I265" s="8">
        <f t="shared" si="6"/>
        <v>0.67</v>
      </c>
      <c r="J265" s="8">
        <f t="shared" si="6"/>
        <v>1.25</v>
      </c>
      <c r="K265" s="8">
        <f t="shared" si="6"/>
        <v>0.2</v>
      </c>
      <c r="L265" s="8">
        <f t="shared" si="6"/>
        <v>0.53</v>
      </c>
      <c r="M265" s="8">
        <f t="shared" si="6"/>
        <v>0.56000000000000005</v>
      </c>
      <c r="N265" s="8">
        <f t="shared" si="6"/>
        <v>0.98</v>
      </c>
      <c r="O265" s="8">
        <f t="shared" si="6"/>
        <v>0.26</v>
      </c>
      <c r="P265" s="8">
        <f t="shared" si="6"/>
        <v>0.41</v>
      </c>
      <c r="Q265" s="8">
        <f t="shared" si="6"/>
        <v>0.5</v>
      </c>
      <c r="R265" s="8">
        <f t="shared" si="6"/>
        <v>0.33</v>
      </c>
      <c r="S265" s="8">
        <f t="shared" si="6"/>
        <v>1.5</v>
      </c>
      <c r="T265" s="8">
        <f t="shared" si="6"/>
        <v>0.23</v>
      </c>
      <c r="U265" s="8">
        <f t="shared" si="6"/>
        <v>1.06</v>
      </c>
      <c r="V265" s="8">
        <f t="shared" si="6"/>
        <v>0.65</v>
      </c>
      <c r="W265" s="8">
        <f t="shared" si="6"/>
        <v>0.59</v>
      </c>
      <c r="X265" s="8">
        <f t="shared" si="6"/>
        <v>0.96</v>
      </c>
      <c r="Y265" s="8">
        <f t="shared" si="6"/>
        <v>0.68</v>
      </c>
      <c r="Z265" s="8">
        <f t="shared" si="6"/>
        <v>1.5</v>
      </c>
      <c r="AA265" s="8">
        <f t="shared" si="6"/>
        <v>0.81</v>
      </c>
      <c r="AB265" s="8">
        <f t="shared" si="6"/>
        <v>0.31</v>
      </c>
      <c r="AC265" s="8">
        <f t="shared" si="6"/>
        <v>0.38</v>
      </c>
      <c r="AD265" s="8">
        <f t="shared" si="6"/>
        <v>0.84</v>
      </c>
      <c r="AE265" s="8">
        <f t="shared" si="6"/>
        <v>0.77</v>
      </c>
      <c r="AF265" s="8">
        <f t="shared" si="6"/>
        <v>0.4</v>
      </c>
      <c r="AG265" s="8">
        <f t="shared" si="6"/>
        <v>0.56999999999999995</v>
      </c>
      <c r="AH265" s="8">
        <f t="shared" si="6"/>
        <v>0.68</v>
      </c>
      <c r="AI265" s="8">
        <f t="shared" si="6"/>
        <v>0.56000000000000005</v>
      </c>
      <c r="AJ265" s="8">
        <f t="shared" si="6"/>
        <v>0.62</v>
      </c>
      <c r="AK265" s="8">
        <f t="shared" si="6"/>
        <v>0.85</v>
      </c>
      <c r="AL265" s="8">
        <f t="shared" si="6"/>
        <v>1.03</v>
      </c>
      <c r="AM265" s="8">
        <f t="shared" si="6"/>
        <v>0.41</v>
      </c>
      <c r="AN265" s="8">
        <f t="shared" si="6"/>
        <v>0.22</v>
      </c>
      <c r="AO265" s="8">
        <f t="shared" si="6"/>
        <v>1.04</v>
      </c>
      <c r="AP265" s="8">
        <f t="shared" si="6"/>
        <v>0.84</v>
      </c>
      <c r="AQ265" s="8">
        <f t="shared" si="6"/>
        <v>0.71</v>
      </c>
      <c r="AR265" s="8">
        <f t="shared" si="6"/>
        <v>0.7</v>
      </c>
      <c r="AS265" s="8">
        <f t="shared" si="6"/>
        <v>0.43</v>
      </c>
      <c r="AT265" s="8">
        <f t="shared" si="6"/>
        <v>0.95</v>
      </c>
      <c r="AU265" s="8">
        <f t="shared" si="6"/>
        <v>0.67</v>
      </c>
      <c r="AV265" s="8">
        <f t="shared" si="6"/>
        <v>0.95</v>
      </c>
      <c r="AW265" s="8">
        <f t="shared" si="6"/>
        <v>0.36</v>
      </c>
      <c r="AX265" s="8">
        <f t="shared" si="6"/>
        <v>0.71</v>
      </c>
      <c r="AY265" s="8">
        <f t="shared" si="6"/>
        <v>0.36</v>
      </c>
      <c r="AZ265" s="8">
        <f t="shared" si="6"/>
        <v>0.64</v>
      </c>
      <c r="BA265" s="8">
        <f t="shared" si="6"/>
        <v>0.85</v>
      </c>
      <c r="BB265" s="8">
        <f t="shared" si="6"/>
        <v>0.84</v>
      </c>
    </row>
    <row r="266" spans="1:54" x14ac:dyDescent="0.25">
      <c r="A266" s="13" t="s">
        <v>43</v>
      </c>
      <c r="B266" s="8">
        <f>MAX(B$27:B$46,B$71:B$74)</f>
        <v>0.49</v>
      </c>
      <c r="C266" s="8">
        <f t="shared" ref="C266:BB266" si="7">MAX(C$27:C$46,C$71:C$74)</f>
        <v>0.65</v>
      </c>
      <c r="D266" s="8">
        <f t="shared" si="7"/>
        <v>0.99</v>
      </c>
      <c r="E266" s="8">
        <f t="shared" si="7"/>
        <v>0.17</v>
      </c>
      <c r="F266" s="8">
        <f t="shared" si="7"/>
        <v>0.59</v>
      </c>
      <c r="G266" s="8">
        <f t="shared" si="7"/>
        <v>0.56000000000000005</v>
      </c>
      <c r="H266" s="8">
        <f t="shared" si="7"/>
        <v>0.44</v>
      </c>
      <c r="I266" s="8">
        <f t="shared" si="7"/>
        <v>0.8</v>
      </c>
      <c r="J266" s="8">
        <f t="shared" si="7"/>
        <v>1.08</v>
      </c>
      <c r="K266" s="8">
        <f t="shared" si="7"/>
        <v>0.23</v>
      </c>
      <c r="L266" s="8">
        <f t="shared" si="7"/>
        <v>0.65</v>
      </c>
      <c r="M266" s="8">
        <f t="shared" si="7"/>
        <v>0.28000000000000003</v>
      </c>
      <c r="N266" s="8">
        <f t="shared" si="7"/>
        <v>0.8</v>
      </c>
      <c r="O266" s="8">
        <f t="shared" si="7"/>
        <v>0.19</v>
      </c>
      <c r="P266" s="8">
        <f t="shared" si="7"/>
        <v>0.53</v>
      </c>
      <c r="Q266" s="8">
        <f t="shared" si="7"/>
        <v>0.77</v>
      </c>
      <c r="R266" s="8">
        <f t="shared" si="7"/>
        <v>0.19</v>
      </c>
      <c r="S266" s="8">
        <f t="shared" si="7"/>
        <v>0.98</v>
      </c>
      <c r="T266" s="8">
        <f t="shared" si="7"/>
        <v>0.36</v>
      </c>
      <c r="U266" s="8">
        <f t="shared" si="7"/>
        <v>1.04</v>
      </c>
      <c r="V266" s="8">
        <f t="shared" si="7"/>
        <v>0.36</v>
      </c>
      <c r="W266" s="8">
        <f t="shared" si="7"/>
        <v>0.23</v>
      </c>
      <c r="X266" s="8">
        <f t="shared" si="7"/>
        <v>0.64</v>
      </c>
      <c r="Y266" s="8">
        <f t="shared" si="7"/>
        <v>0.99</v>
      </c>
      <c r="Z266" s="8">
        <f t="shared" si="7"/>
        <v>0.39</v>
      </c>
      <c r="AA266" s="8">
        <f t="shared" si="7"/>
        <v>0.73</v>
      </c>
      <c r="AB266" s="8">
        <f t="shared" si="7"/>
        <v>1.1200000000000001</v>
      </c>
      <c r="AC266" s="8">
        <f t="shared" si="7"/>
        <v>0.52</v>
      </c>
      <c r="AD266" s="8">
        <f t="shared" si="7"/>
        <v>0.67</v>
      </c>
      <c r="AE266" s="8">
        <f t="shared" si="7"/>
        <v>0.3</v>
      </c>
      <c r="AF266" s="8">
        <f t="shared" si="7"/>
        <v>0.22</v>
      </c>
      <c r="AG266" s="8">
        <f t="shared" si="7"/>
        <v>0.24</v>
      </c>
      <c r="AH266" s="8">
        <f t="shared" si="7"/>
        <v>0.6</v>
      </c>
      <c r="AI266" s="8">
        <f t="shared" si="7"/>
        <v>0.51</v>
      </c>
      <c r="AJ266" s="8">
        <f t="shared" si="7"/>
        <v>0.2</v>
      </c>
      <c r="AK266" s="8">
        <f t="shared" si="7"/>
        <v>1.02</v>
      </c>
      <c r="AL266" s="8">
        <f t="shared" si="7"/>
        <v>0.32</v>
      </c>
      <c r="AM266" s="8">
        <f t="shared" si="7"/>
        <v>0.26</v>
      </c>
      <c r="AN266" s="8">
        <f t="shared" si="7"/>
        <v>0.39</v>
      </c>
      <c r="AO266" s="8">
        <f t="shared" si="7"/>
        <v>0.6</v>
      </c>
      <c r="AP266" s="8">
        <f t="shared" si="7"/>
        <v>0.5</v>
      </c>
      <c r="AQ266" s="8">
        <f t="shared" si="7"/>
        <v>0.56000000000000005</v>
      </c>
      <c r="AR266" s="8">
        <f t="shared" si="7"/>
        <v>0.63</v>
      </c>
      <c r="AS266" s="8">
        <f t="shared" si="7"/>
        <v>0.42</v>
      </c>
      <c r="AT266" s="8">
        <f t="shared" si="7"/>
        <v>0.41</v>
      </c>
      <c r="AU266" s="8">
        <f t="shared" si="7"/>
        <v>0.77</v>
      </c>
      <c r="AV266" s="8">
        <f t="shared" si="7"/>
        <v>1.02</v>
      </c>
      <c r="AW266" s="8">
        <f t="shared" si="7"/>
        <v>0.53</v>
      </c>
      <c r="AX266" s="8">
        <f t="shared" si="7"/>
        <v>1.08</v>
      </c>
      <c r="AY266" s="8">
        <f t="shared" si="7"/>
        <v>0.74</v>
      </c>
      <c r="AZ266" s="8">
        <f t="shared" si="7"/>
        <v>0.17</v>
      </c>
      <c r="BA266" s="8">
        <f t="shared" si="7"/>
        <v>0.55000000000000004</v>
      </c>
      <c r="BB266" s="8">
        <f t="shared" si="7"/>
        <v>0.73</v>
      </c>
    </row>
    <row r="267" spans="1:54" x14ac:dyDescent="0.25">
      <c r="A267" s="13" t="s">
        <v>44</v>
      </c>
      <c r="B267" s="8">
        <f>MAX(B$47:B$66,B$75:B$78)</f>
        <v>0.47</v>
      </c>
      <c r="C267" s="8">
        <f t="shared" ref="C267:BB267" si="8">MAX(C$47:C$66,C$75:C$78)</f>
        <v>0.43</v>
      </c>
      <c r="D267" s="8">
        <f t="shared" si="8"/>
        <v>0.63</v>
      </c>
      <c r="E267" s="8">
        <f t="shared" si="8"/>
        <v>0.32</v>
      </c>
      <c r="F267" s="8">
        <f t="shared" si="8"/>
        <v>0.45</v>
      </c>
      <c r="G267" s="8">
        <f t="shared" si="8"/>
        <v>0.56999999999999995</v>
      </c>
      <c r="H267" s="8">
        <f t="shared" si="8"/>
        <v>0.08</v>
      </c>
      <c r="I267" s="8">
        <f t="shared" si="8"/>
        <v>0.42</v>
      </c>
      <c r="J267" s="8">
        <f t="shared" si="8"/>
        <v>1.34</v>
      </c>
      <c r="K267" s="8">
        <f t="shared" si="8"/>
        <v>0.56999999999999995</v>
      </c>
      <c r="L267" s="8">
        <f t="shared" si="8"/>
        <v>0.8</v>
      </c>
      <c r="M267" s="8">
        <f t="shared" si="8"/>
        <v>0.24</v>
      </c>
      <c r="N267" s="8">
        <f t="shared" si="8"/>
        <v>0.31</v>
      </c>
      <c r="O267" s="8">
        <f t="shared" si="8"/>
        <v>0.17</v>
      </c>
      <c r="P267" s="8">
        <f t="shared" si="8"/>
        <v>0.51</v>
      </c>
      <c r="Q267" s="8">
        <f t="shared" si="8"/>
        <v>0.65</v>
      </c>
      <c r="R267" s="8">
        <f t="shared" si="8"/>
        <v>0.35</v>
      </c>
      <c r="S267" s="8">
        <f t="shared" si="8"/>
        <v>1.05</v>
      </c>
      <c r="T267" s="8">
        <f t="shared" si="8"/>
        <v>0.63</v>
      </c>
      <c r="U267" s="8">
        <f t="shared" si="8"/>
        <v>1.2</v>
      </c>
      <c r="V267" s="8">
        <f t="shared" si="8"/>
        <v>0.67</v>
      </c>
      <c r="W267" s="8">
        <f t="shared" si="8"/>
        <v>0.44</v>
      </c>
      <c r="X267" s="8">
        <f t="shared" si="8"/>
        <v>0.98</v>
      </c>
      <c r="Y267" s="8">
        <f t="shared" si="8"/>
        <v>0.72</v>
      </c>
      <c r="Z267" s="8">
        <f t="shared" si="8"/>
        <v>1.3</v>
      </c>
      <c r="AA267" s="8">
        <f t="shared" si="8"/>
        <v>0.64</v>
      </c>
      <c r="AB267" s="8">
        <f t="shared" si="8"/>
        <v>0.56999999999999995</v>
      </c>
      <c r="AC267" s="8">
        <f t="shared" si="8"/>
        <v>0.32</v>
      </c>
      <c r="AD267" s="8">
        <f t="shared" si="8"/>
        <v>0.68</v>
      </c>
      <c r="AE267" s="8">
        <f t="shared" si="8"/>
        <v>0.34</v>
      </c>
      <c r="AF267" s="8">
        <f t="shared" si="8"/>
        <v>0.54</v>
      </c>
      <c r="AG267" s="8">
        <f t="shared" si="8"/>
        <v>0.24</v>
      </c>
      <c r="AH267" s="8">
        <f t="shared" si="8"/>
        <v>0.7</v>
      </c>
      <c r="AI267" s="8">
        <f t="shared" si="8"/>
        <v>0.25</v>
      </c>
      <c r="AJ267" s="8">
        <f t="shared" si="8"/>
        <v>0.36</v>
      </c>
      <c r="AK267" s="8">
        <f t="shared" si="8"/>
        <v>0.52</v>
      </c>
      <c r="AL267" s="8">
        <f t="shared" si="8"/>
        <v>0.7</v>
      </c>
      <c r="AM267" s="8">
        <f t="shared" si="8"/>
        <v>0.49</v>
      </c>
      <c r="AN267" s="8">
        <f t="shared" si="8"/>
        <v>0.21</v>
      </c>
      <c r="AO267" s="8">
        <f t="shared" si="8"/>
        <v>0.74</v>
      </c>
      <c r="AP267" s="8">
        <f t="shared" si="8"/>
        <v>0.57999999999999996</v>
      </c>
      <c r="AQ267" s="8">
        <f t="shared" si="8"/>
        <v>0.56999999999999995</v>
      </c>
      <c r="AR267" s="8">
        <f t="shared" si="8"/>
        <v>0.56000000000000005</v>
      </c>
      <c r="AS267" s="8">
        <f t="shared" si="8"/>
        <v>0.45</v>
      </c>
      <c r="AT267" s="8">
        <f t="shared" si="8"/>
        <v>0.64</v>
      </c>
      <c r="AU267" s="8">
        <f t="shared" si="8"/>
        <v>0.44</v>
      </c>
      <c r="AV267" s="8">
        <f t="shared" si="8"/>
        <v>1.52</v>
      </c>
      <c r="AW267" s="8">
        <f t="shared" si="8"/>
        <v>0.42</v>
      </c>
      <c r="AX267" s="8">
        <f t="shared" si="8"/>
        <v>0.75</v>
      </c>
      <c r="AY267" s="8">
        <f t="shared" si="8"/>
        <v>0.59</v>
      </c>
      <c r="AZ267" s="8">
        <f t="shared" si="8"/>
        <v>0.26</v>
      </c>
      <c r="BA267" s="8">
        <f t="shared" si="8"/>
        <v>0.62</v>
      </c>
      <c r="BB267" s="8">
        <f t="shared" si="8"/>
        <v>0.91</v>
      </c>
    </row>
    <row r="268" spans="1:54" x14ac:dyDescent="0.25">
      <c r="A268" s="13" t="s">
        <v>45</v>
      </c>
      <c r="B268" s="8">
        <f>MAX(B$265:B$267)</f>
        <v>0.67</v>
      </c>
      <c r="C268" s="8">
        <f t="shared" ref="C268:BB268" si="9">MAX(C$265:C$267)</f>
        <v>0.65</v>
      </c>
      <c r="D268" s="8">
        <f t="shared" si="9"/>
        <v>0.99</v>
      </c>
      <c r="E268" s="8">
        <f t="shared" si="9"/>
        <v>0.83</v>
      </c>
      <c r="F268" s="8">
        <f t="shared" si="9"/>
        <v>0.65</v>
      </c>
      <c r="G268" s="8">
        <f t="shared" si="9"/>
        <v>0.76</v>
      </c>
      <c r="H268" s="8">
        <f t="shared" si="9"/>
        <v>0.89</v>
      </c>
      <c r="I268" s="8">
        <f t="shared" si="9"/>
        <v>0.8</v>
      </c>
      <c r="J268" s="8">
        <f t="shared" si="9"/>
        <v>1.34</v>
      </c>
      <c r="K268" s="8">
        <f t="shared" si="9"/>
        <v>0.56999999999999995</v>
      </c>
      <c r="L268" s="8">
        <f t="shared" si="9"/>
        <v>0.8</v>
      </c>
      <c r="M268" s="8">
        <f t="shared" si="9"/>
        <v>0.56000000000000005</v>
      </c>
      <c r="N268" s="8">
        <f t="shared" si="9"/>
        <v>0.98</v>
      </c>
      <c r="O268" s="8">
        <f t="shared" si="9"/>
        <v>0.26</v>
      </c>
      <c r="P268" s="8">
        <f t="shared" si="9"/>
        <v>0.53</v>
      </c>
      <c r="Q268" s="8">
        <f t="shared" si="9"/>
        <v>0.77</v>
      </c>
      <c r="R268" s="8">
        <f t="shared" si="9"/>
        <v>0.35</v>
      </c>
      <c r="S268" s="8">
        <f t="shared" si="9"/>
        <v>1.5</v>
      </c>
      <c r="T268" s="8">
        <f t="shared" si="9"/>
        <v>0.63</v>
      </c>
      <c r="U268" s="8">
        <f t="shared" si="9"/>
        <v>1.2</v>
      </c>
      <c r="V268" s="8">
        <f t="shared" si="9"/>
        <v>0.67</v>
      </c>
      <c r="W268" s="8">
        <f t="shared" si="9"/>
        <v>0.59</v>
      </c>
      <c r="X268" s="8">
        <f t="shared" si="9"/>
        <v>0.98</v>
      </c>
      <c r="Y268" s="8">
        <f t="shared" si="9"/>
        <v>0.99</v>
      </c>
      <c r="Z268" s="8">
        <f t="shared" si="9"/>
        <v>1.5</v>
      </c>
      <c r="AA268" s="8">
        <f t="shared" si="9"/>
        <v>0.81</v>
      </c>
      <c r="AB268" s="8">
        <f t="shared" si="9"/>
        <v>1.1200000000000001</v>
      </c>
      <c r="AC268" s="8">
        <f t="shared" si="9"/>
        <v>0.52</v>
      </c>
      <c r="AD268" s="8">
        <f t="shared" si="9"/>
        <v>0.84</v>
      </c>
      <c r="AE268" s="8">
        <f t="shared" si="9"/>
        <v>0.77</v>
      </c>
      <c r="AF268" s="8">
        <f t="shared" si="9"/>
        <v>0.54</v>
      </c>
      <c r="AG268" s="8">
        <f t="shared" si="9"/>
        <v>0.56999999999999995</v>
      </c>
      <c r="AH268" s="8">
        <f t="shared" si="9"/>
        <v>0.7</v>
      </c>
      <c r="AI268" s="8">
        <f t="shared" si="9"/>
        <v>0.56000000000000005</v>
      </c>
      <c r="AJ268" s="8">
        <f t="shared" si="9"/>
        <v>0.62</v>
      </c>
      <c r="AK268" s="8">
        <f t="shared" si="9"/>
        <v>1.02</v>
      </c>
      <c r="AL268" s="8">
        <f t="shared" si="9"/>
        <v>1.03</v>
      </c>
      <c r="AM268" s="8">
        <f t="shared" si="9"/>
        <v>0.49</v>
      </c>
      <c r="AN268" s="8">
        <f t="shared" si="9"/>
        <v>0.39</v>
      </c>
      <c r="AO268" s="8">
        <f t="shared" si="9"/>
        <v>1.04</v>
      </c>
      <c r="AP268" s="8">
        <f t="shared" si="9"/>
        <v>0.84</v>
      </c>
      <c r="AQ268" s="8">
        <f t="shared" si="9"/>
        <v>0.71</v>
      </c>
      <c r="AR268" s="8">
        <f t="shared" si="9"/>
        <v>0.7</v>
      </c>
      <c r="AS268" s="8">
        <f t="shared" si="9"/>
        <v>0.45</v>
      </c>
      <c r="AT268" s="8">
        <f t="shared" si="9"/>
        <v>0.95</v>
      </c>
      <c r="AU268" s="8">
        <f t="shared" si="9"/>
        <v>0.77</v>
      </c>
      <c r="AV268" s="8">
        <f t="shared" si="9"/>
        <v>1.52</v>
      </c>
      <c r="AW268" s="8">
        <f t="shared" si="9"/>
        <v>0.53</v>
      </c>
      <c r="AX268" s="8">
        <f t="shared" si="9"/>
        <v>1.08</v>
      </c>
      <c r="AY268" s="8">
        <f t="shared" si="9"/>
        <v>0.74</v>
      </c>
      <c r="AZ268" s="8">
        <f t="shared" si="9"/>
        <v>0.64</v>
      </c>
      <c r="BA268" s="8">
        <f t="shared" si="9"/>
        <v>0.85</v>
      </c>
      <c r="BB268" s="8">
        <f t="shared" si="9"/>
        <v>0.91</v>
      </c>
    </row>
    <row r="269" spans="1:54" x14ac:dyDescent="0.25">
      <c r="A269" s="13" t="s">
        <v>419</v>
      </c>
      <c r="B269" s="8">
        <f>AVERAGE(B$79:B$90)</f>
        <v>0</v>
      </c>
      <c r="C269" s="8">
        <f t="shared" ref="C269:BB269" si="10">AVERAGE(C$79:C$90)</f>
        <v>0.41666666666666669</v>
      </c>
      <c r="D269" s="8">
        <f t="shared" si="10"/>
        <v>0.75</v>
      </c>
      <c r="E269" s="8">
        <f t="shared" si="10"/>
        <v>1</v>
      </c>
      <c r="F269" s="8">
        <f t="shared" si="10"/>
        <v>0.83333333333333337</v>
      </c>
      <c r="G269" s="8">
        <f t="shared" si="10"/>
        <v>0.16666666666666666</v>
      </c>
      <c r="H269" s="8">
        <f t="shared" si="10"/>
        <v>0.58333333333333337</v>
      </c>
      <c r="I269" s="8">
        <f t="shared" si="10"/>
        <v>0.91666666666666663</v>
      </c>
      <c r="J269" s="8">
        <f t="shared" si="10"/>
        <v>0.58333333333333337</v>
      </c>
      <c r="K269" s="8">
        <f t="shared" si="10"/>
        <v>0.33333333333333331</v>
      </c>
      <c r="L269" s="8">
        <f t="shared" si="10"/>
        <v>1.5833333333333333</v>
      </c>
      <c r="M269" s="8">
        <f t="shared" si="10"/>
        <v>0</v>
      </c>
      <c r="N269" s="8">
        <f t="shared" si="10"/>
        <v>1</v>
      </c>
      <c r="O269" s="8">
        <f t="shared" si="10"/>
        <v>1.6666666666666667</v>
      </c>
      <c r="P269" s="8">
        <f t="shared" si="10"/>
        <v>1.5</v>
      </c>
      <c r="Q269" s="8">
        <f t="shared" si="10"/>
        <v>1.1666666666666667</v>
      </c>
      <c r="R269" s="8">
        <f t="shared" si="10"/>
        <v>0.41666666666666669</v>
      </c>
      <c r="S269" s="8">
        <f t="shared" si="10"/>
        <v>1.1666666666666667</v>
      </c>
      <c r="T269" s="8">
        <f t="shared" si="10"/>
        <v>8.3333333333333329E-2</v>
      </c>
      <c r="U269" s="8">
        <f t="shared" si="10"/>
        <v>1.0833333333333333</v>
      </c>
      <c r="V269" s="8">
        <f t="shared" si="10"/>
        <v>0.83333333333333337</v>
      </c>
      <c r="W269" s="8">
        <f t="shared" si="10"/>
        <v>0.25</v>
      </c>
      <c r="X269" s="8">
        <f t="shared" si="10"/>
        <v>0.41666666666666669</v>
      </c>
      <c r="Y269" s="8">
        <f t="shared" si="10"/>
        <v>0.91666666666666663</v>
      </c>
      <c r="Z269" s="8">
        <f t="shared" si="10"/>
        <v>0.41666666666666669</v>
      </c>
      <c r="AA269" s="8">
        <f t="shared" si="10"/>
        <v>1.4166666666666667</v>
      </c>
      <c r="AB269" s="8">
        <f t="shared" si="10"/>
        <v>1.5</v>
      </c>
      <c r="AC269" s="8">
        <f t="shared" si="10"/>
        <v>0.75</v>
      </c>
      <c r="AD269" s="8">
        <f t="shared" si="10"/>
        <v>0.75</v>
      </c>
      <c r="AE269" s="8">
        <f t="shared" si="10"/>
        <v>0.83333333333333337</v>
      </c>
      <c r="AF269" s="8">
        <f t="shared" si="10"/>
        <v>0.16666666666666666</v>
      </c>
      <c r="AG269" s="8">
        <f t="shared" si="10"/>
        <v>0.75</v>
      </c>
      <c r="AH269" s="8">
        <f t="shared" si="10"/>
        <v>0.58333333333333337</v>
      </c>
      <c r="AI269" s="8">
        <f t="shared" si="10"/>
        <v>1.4166666666666667</v>
      </c>
      <c r="AJ269" s="8">
        <f t="shared" si="10"/>
        <v>0.58333333333333337</v>
      </c>
      <c r="AK269" s="8">
        <f t="shared" si="10"/>
        <v>1.3333333333333333</v>
      </c>
      <c r="AL269" s="8">
        <f t="shared" si="10"/>
        <v>0.66666666666666663</v>
      </c>
      <c r="AM269" s="8">
        <f t="shared" si="10"/>
        <v>0.75</v>
      </c>
      <c r="AN269" s="8">
        <f t="shared" si="10"/>
        <v>1.3333333333333333</v>
      </c>
      <c r="AO269" s="8">
        <f t="shared" si="10"/>
        <v>1.6666666666666667</v>
      </c>
      <c r="AP269" s="8">
        <f t="shared" si="10"/>
        <v>1.8</v>
      </c>
      <c r="AQ269" s="8">
        <f t="shared" si="10"/>
        <v>2.5</v>
      </c>
      <c r="AR269" s="8">
        <f t="shared" si="10"/>
        <v>2.25</v>
      </c>
      <c r="AS269" s="8">
        <f t="shared" si="10"/>
        <v>2</v>
      </c>
      <c r="AT269" s="8">
        <f t="shared" si="10"/>
        <v>2.8333333333333335</v>
      </c>
      <c r="AU269" s="8">
        <f t="shared" si="10"/>
        <v>1.4285714285714286</v>
      </c>
      <c r="AV269" s="8">
        <f t="shared" si="10"/>
        <v>1.1000000000000001</v>
      </c>
      <c r="AW269" s="8">
        <f t="shared" si="10"/>
        <v>1.8333333333333333</v>
      </c>
      <c r="AX269" s="8">
        <f t="shared" si="10"/>
        <v>1.3</v>
      </c>
      <c r="AY269" s="8">
        <f t="shared" si="10"/>
        <v>0.83333333333333337</v>
      </c>
      <c r="AZ269" s="8">
        <f t="shared" si="10"/>
        <v>0.91666666666666663</v>
      </c>
      <c r="BA269" s="8">
        <f t="shared" si="10"/>
        <v>1.25</v>
      </c>
      <c r="BB269" s="8">
        <f t="shared" si="10"/>
        <v>1.1666666666666667</v>
      </c>
    </row>
    <row r="270" spans="1:54" x14ac:dyDescent="0.25">
      <c r="A270" s="13" t="s">
        <v>420</v>
      </c>
      <c r="B270" s="8">
        <f>(B$301/12)*100</f>
        <v>0</v>
      </c>
      <c r="C270" s="8">
        <f t="shared" ref="C270:BB270" si="11">(C$301/12)*100</f>
        <v>16.666666666666664</v>
      </c>
      <c r="D270" s="8">
        <f t="shared" si="11"/>
        <v>8.3333333333333321</v>
      </c>
      <c r="E270" s="8">
        <f t="shared" si="11"/>
        <v>41.666666666666671</v>
      </c>
      <c r="F270" s="8">
        <f t="shared" si="11"/>
        <v>25</v>
      </c>
      <c r="G270" s="8">
        <f t="shared" si="11"/>
        <v>8.3333333333333321</v>
      </c>
      <c r="H270" s="8">
        <f t="shared" si="11"/>
        <v>16.666666666666664</v>
      </c>
      <c r="I270" s="8">
        <f t="shared" si="11"/>
        <v>33.333333333333329</v>
      </c>
      <c r="J270" s="8">
        <f t="shared" si="11"/>
        <v>0</v>
      </c>
      <c r="K270" s="8">
        <f t="shared" si="11"/>
        <v>8.3333333333333321</v>
      </c>
      <c r="L270" s="8">
        <f t="shared" si="11"/>
        <v>50</v>
      </c>
      <c r="M270" s="8">
        <f t="shared" si="11"/>
        <v>0</v>
      </c>
      <c r="N270" s="8">
        <f t="shared" si="11"/>
        <v>16.666666666666664</v>
      </c>
      <c r="O270" s="8">
        <f t="shared" si="11"/>
        <v>50</v>
      </c>
      <c r="P270" s="8">
        <f t="shared" si="11"/>
        <v>50</v>
      </c>
      <c r="Q270" s="8">
        <f t="shared" si="11"/>
        <v>41.666666666666671</v>
      </c>
      <c r="R270" s="8">
        <f t="shared" si="11"/>
        <v>8.3333333333333321</v>
      </c>
      <c r="S270" s="8">
        <f t="shared" si="11"/>
        <v>33.333333333333329</v>
      </c>
      <c r="T270" s="8">
        <f t="shared" si="11"/>
        <v>0</v>
      </c>
      <c r="U270" s="8">
        <f t="shared" si="11"/>
        <v>16.666666666666664</v>
      </c>
      <c r="V270" s="8">
        <f t="shared" si="11"/>
        <v>33.333333333333329</v>
      </c>
      <c r="W270" s="8">
        <f t="shared" si="11"/>
        <v>0</v>
      </c>
      <c r="X270" s="8">
        <f t="shared" si="11"/>
        <v>16.666666666666664</v>
      </c>
      <c r="Y270" s="8">
        <f t="shared" si="11"/>
        <v>33.333333333333329</v>
      </c>
      <c r="Z270" s="8">
        <f t="shared" si="11"/>
        <v>0</v>
      </c>
      <c r="AA270" s="8">
        <f t="shared" si="11"/>
        <v>58.333333333333336</v>
      </c>
      <c r="AB270" s="8">
        <f t="shared" si="11"/>
        <v>58.333333333333336</v>
      </c>
      <c r="AC270" s="8">
        <f t="shared" si="11"/>
        <v>8.3333333333333321</v>
      </c>
      <c r="AD270" s="8">
        <f t="shared" si="11"/>
        <v>8.3333333333333321</v>
      </c>
      <c r="AE270" s="8">
        <f t="shared" si="11"/>
        <v>33.333333333333329</v>
      </c>
      <c r="AF270" s="8">
        <f t="shared" si="11"/>
        <v>0</v>
      </c>
      <c r="AG270" s="8">
        <f t="shared" si="11"/>
        <v>33.333333333333329</v>
      </c>
      <c r="AH270" s="8">
        <f t="shared" si="11"/>
        <v>8.3333333333333321</v>
      </c>
      <c r="AI270" s="8">
        <f t="shared" si="11"/>
        <v>58.333333333333336</v>
      </c>
      <c r="AJ270" s="8">
        <f t="shared" si="11"/>
        <v>16.666666666666664</v>
      </c>
      <c r="AK270" s="8">
        <f t="shared" si="11"/>
        <v>58.333333333333336</v>
      </c>
      <c r="AL270" s="8">
        <f t="shared" si="11"/>
        <v>8.3333333333333321</v>
      </c>
      <c r="AM270" s="8">
        <f t="shared" si="11"/>
        <v>16.666666666666664</v>
      </c>
      <c r="AN270" s="8">
        <f t="shared" si="11"/>
        <v>25</v>
      </c>
      <c r="AO270" s="8">
        <f t="shared" si="11"/>
        <v>58.333333333333336</v>
      </c>
      <c r="AP270" s="8">
        <f t="shared" si="11"/>
        <v>33.333333333333329</v>
      </c>
      <c r="AQ270" s="8">
        <f t="shared" si="11"/>
        <v>50</v>
      </c>
      <c r="AR270" s="8">
        <f t="shared" si="11"/>
        <v>41.666666666666671</v>
      </c>
      <c r="AS270" s="8">
        <f t="shared" si="11"/>
        <v>25</v>
      </c>
      <c r="AT270" s="8">
        <f t="shared" si="11"/>
        <v>75</v>
      </c>
      <c r="AU270" s="8">
        <f t="shared" si="11"/>
        <v>8.3333333333333321</v>
      </c>
      <c r="AV270" s="8">
        <f t="shared" si="11"/>
        <v>16.666666666666664</v>
      </c>
      <c r="AW270" s="8">
        <f t="shared" si="11"/>
        <v>33.333333333333329</v>
      </c>
      <c r="AX270" s="8">
        <f t="shared" si="11"/>
        <v>25</v>
      </c>
      <c r="AY270" s="8">
        <f t="shared" si="11"/>
        <v>0</v>
      </c>
      <c r="AZ270" s="8">
        <f t="shared" si="11"/>
        <v>41.666666666666671</v>
      </c>
      <c r="BA270" s="8">
        <f t="shared" si="11"/>
        <v>33.333333333333329</v>
      </c>
      <c r="BB270" s="8">
        <f t="shared" si="11"/>
        <v>16.666666666666664</v>
      </c>
    </row>
    <row r="271" spans="1:54" x14ac:dyDescent="0.25">
      <c r="A271" s="13" t="s">
        <v>55</v>
      </c>
      <c r="B271" s="8">
        <f>AVERAGE(B$91:B$94,B$103:B$106)</f>
        <v>0</v>
      </c>
      <c r="C271" s="8">
        <f t="shared" ref="C271:BB271" si="12">AVERAGE(C$91:C$94,C$103:C$106)</f>
        <v>0</v>
      </c>
      <c r="D271" s="8">
        <f t="shared" si="12"/>
        <v>0</v>
      </c>
      <c r="E271" s="8">
        <f t="shared" si="12"/>
        <v>0.25</v>
      </c>
      <c r="F271" s="8">
        <f t="shared" si="12"/>
        <v>0.125</v>
      </c>
      <c r="G271" s="8">
        <f t="shared" si="12"/>
        <v>0.125</v>
      </c>
      <c r="H271" s="8">
        <f t="shared" si="12"/>
        <v>0.375</v>
      </c>
      <c r="I271" s="8">
        <f t="shared" si="12"/>
        <v>0.375</v>
      </c>
      <c r="J271" s="8">
        <f t="shared" si="12"/>
        <v>1.75</v>
      </c>
      <c r="K271" s="8">
        <f t="shared" si="12"/>
        <v>0.75</v>
      </c>
      <c r="L271" s="8">
        <f t="shared" si="12"/>
        <v>0</v>
      </c>
      <c r="M271" s="8">
        <f t="shared" si="12"/>
        <v>0</v>
      </c>
      <c r="N271" s="8">
        <f t="shared" si="12"/>
        <v>0</v>
      </c>
      <c r="O271" s="8">
        <f t="shared" si="12"/>
        <v>1.375</v>
      </c>
      <c r="P271" s="8">
        <f t="shared" si="12"/>
        <v>0</v>
      </c>
      <c r="Q271" s="8">
        <f t="shared" si="12"/>
        <v>0.25</v>
      </c>
      <c r="R271" s="8">
        <f t="shared" si="12"/>
        <v>0</v>
      </c>
      <c r="S271" s="8">
        <f t="shared" si="12"/>
        <v>0</v>
      </c>
      <c r="T271" s="8">
        <f t="shared" si="12"/>
        <v>0</v>
      </c>
      <c r="U271" s="8">
        <f t="shared" si="12"/>
        <v>0</v>
      </c>
      <c r="V271" s="8">
        <f t="shared" si="12"/>
        <v>0</v>
      </c>
      <c r="W271" s="8">
        <f t="shared" si="12"/>
        <v>0</v>
      </c>
      <c r="X271" s="8">
        <f t="shared" si="12"/>
        <v>0.75</v>
      </c>
      <c r="Y271" s="8">
        <f t="shared" si="12"/>
        <v>0.5</v>
      </c>
      <c r="Z271" s="8">
        <f t="shared" si="12"/>
        <v>0.125</v>
      </c>
      <c r="AA271" s="8">
        <f t="shared" si="12"/>
        <v>0.125</v>
      </c>
      <c r="AB271" s="8">
        <f t="shared" si="12"/>
        <v>0.75</v>
      </c>
      <c r="AC271" s="8">
        <f t="shared" si="12"/>
        <v>0</v>
      </c>
      <c r="AD271" s="8">
        <f t="shared" si="12"/>
        <v>0.25</v>
      </c>
      <c r="AE271" s="8">
        <f t="shared" si="12"/>
        <v>0.375</v>
      </c>
      <c r="AF271" s="8">
        <f t="shared" si="12"/>
        <v>0.875</v>
      </c>
      <c r="AG271" s="8">
        <f t="shared" si="12"/>
        <v>0.125</v>
      </c>
      <c r="AH271" s="8">
        <f t="shared" si="12"/>
        <v>0</v>
      </c>
      <c r="AI271" s="8">
        <f t="shared" si="12"/>
        <v>0</v>
      </c>
      <c r="AJ271" s="8">
        <f t="shared" si="12"/>
        <v>0</v>
      </c>
      <c r="AK271" s="8">
        <f t="shared" si="12"/>
        <v>0.625</v>
      </c>
      <c r="AL271" s="8">
        <f t="shared" si="12"/>
        <v>0</v>
      </c>
      <c r="AM271" s="8">
        <f t="shared" si="12"/>
        <v>0.25</v>
      </c>
      <c r="AN271" s="8">
        <f t="shared" si="12"/>
        <v>0.125</v>
      </c>
      <c r="AO271" s="8">
        <f t="shared" si="12"/>
        <v>0</v>
      </c>
      <c r="AP271" s="8">
        <f t="shared" si="12"/>
        <v>0.5</v>
      </c>
      <c r="AQ271" s="8">
        <f t="shared" si="12"/>
        <v>0</v>
      </c>
      <c r="AR271" s="8">
        <f t="shared" si="12"/>
        <v>0</v>
      </c>
      <c r="AS271" s="8">
        <f t="shared" si="12"/>
        <v>0</v>
      </c>
      <c r="AT271" s="8">
        <f t="shared" si="12"/>
        <v>1.25</v>
      </c>
      <c r="AU271" s="8">
        <f t="shared" si="12"/>
        <v>0</v>
      </c>
      <c r="AV271" s="8">
        <f t="shared" si="12"/>
        <v>0.25</v>
      </c>
      <c r="AW271" s="8">
        <f t="shared" si="12"/>
        <v>0.25</v>
      </c>
      <c r="AX271" s="8">
        <f t="shared" si="12"/>
        <v>0.375</v>
      </c>
      <c r="AY271" s="8">
        <f t="shared" si="12"/>
        <v>0</v>
      </c>
      <c r="AZ271" s="8">
        <f t="shared" si="12"/>
        <v>0.375</v>
      </c>
      <c r="BA271" s="8">
        <f t="shared" si="12"/>
        <v>0.125</v>
      </c>
      <c r="BB271" s="8">
        <f t="shared" si="12"/>
        <v>0.25</v>
      </c>
    </row>
    <row r="272" spans="1:54" x14ac:dyDescent="0.25">
      <c r="A272" s="13" t="s">
        <v>56</v>
      </c>
      <c r="B272" s="8">
        <f>AVERAGE(B$95:B$98,B$107:B$110)</f>
        <v>0.25</v>
      </c>
      <c r="C272" s="8">
        <f t="shared" ref="C272:BB272" si="13">AVERAGE(C$95:C$98,C$107:C$110)</f>
        <v>0</v>
      </c>
      <c r="D272" s="8">
        <f t="shared" si="13"/>
        <v>1.375</v>
      </c>
      <c r="E272" s="8">
        <f t="shared" si="13"/>
        <v>1.125</v>
      </c>
      <c r="F272" s="8">
        <f t="shared" si="13"/>
        <v>0.25</v>
      </c>
      <c r="G272" s="8">
        <f t="shared" si="13"/>
        <v>0</v>
      </c>
      <c r="H272" s="8">
        <f t="shared" si="13"/>
        <v>0.375</v>
      </c>
      <c r="I272" s="8">
        <f t="shared" si="13"/>
        <v>0.375</v>
      </c>
      <c r="J272" s="8">
        <f t="shared" si="13"/>
        <v>0.375</v>
      </c>
      <c r="K272" s="8">
        <f t="shared" si="13"/>
        <v>1.375</v>
      </c>
      <c r="L272" s="8">
        <f t="shared" si="13"/>
        <v>0</v>
      </c>
      <c r="M272" s="8">
        <f t="shared" si="13"/>
        <v>0</v>
      </c>
      <c r="N272" s="8">
        <f t="shared" si="13"/>
        <v>0.125</v>
      </c>
      <c r="O272" s="8">
        <f t="shared" si="13"/>
        <v>0.375</v>
      </c>
      <c r="P272" s="8">
        <f t="shared" si="13"/>
        <v>0.875</v>
      </c>
      <c r="Q272" s="8">
        <f t="shared" si="13"/>
        <v>0</v>
      </c>
      <c r="R272" s="8">
        <f t="shared" si="13"/>
        <v>0.125</v>
      </c>
      <c r="S272" s="8">
        <f t="shared" si="13"/>
        <v>0.125</v>
      </c>
      <c r="T272" s="8">
        <f t="shared" si="13"/>
        <v>0</v>
      </c>
      <c r="U272" s="8">
        <f t="shared" si="13"/>
        <v>0.75</v>
      </c>
      <c r="V272" s="8">
        <f t="shared" si="13"/>
        <v>0.375</v>
      </c>
      <c r="W272" s="8">
        <f t="shared" si="13"/>
        <v>0</v>
      </c>
      <c r="X272" s="8">
        <f t="shared" si="13"/>
        <v>0.875</v>
      </c>
      <c r="Y272" s="8">
        <f t="shared" si="13"/>
        <v>0.25</v>
      </c>
      <c r="Z272" s="8">
        <f t="shared" si="13"/>
        <v>0.125</v>
      </c>
      <c r="AA272" s="8">
        <f t="shared" si="13"/>
        <v>0</v>
      </c>
      <c r="AB272" s="8">
        <f t="shared" si="13"/>
        <v>0</v>
      </c>
      <c r="AC272" s="8">
        <f t="shared" si="13"/>
        <v>0</v>
      </c>
      <c r="AD272" s="8">
        <f t="shared" si="13"/>
        <v>0</v>
      </c>
      <c r="AE272" s="8">
        <f t="shared" si="13"/>
        <v>0.125</v>
      </c>
      <c r="AF272" s="8">
        <f t="shared" si="13"/>
        <v>0.25</v>
      </c>
      <c r="AG272" s="8">
        <f t="shared" si="13"/>
        <v>0.375</v>
      </c>
      <c r="AH272" s="8">
        <f t="shared" si="13"/>
        <v>0</v>
      </c>
      <c r="AI272" s="8">
        <f t="shared" si="13"/>
        <v>0.125</v>
      </c>
      <c r="AJ272" s="8">
        <f t="shared" si="13"/>
        <v>0</v>
      </c>
      <c r="AK272" s="8">
        <f t="shared" si="13"/>
        <v>0.125</v>
      </c>
      <c r="AL272" s="8">
        <f t="shared" si="13"/>
        <v>0.375</v>
      </c>
      <c r="AM272" s="8">
        <f t="shared" si="13"/>
        <v>0</v>
      </c>
      <c r="AN272" s="8">
        <f t="shared" si="13"/>
        <v>1.125</v>
      </c>
      <c r="AO272" s="8">
        <f t="shared" si="13"/>
        <v>0</v>
      </c>
      <c r="AP272" s="8">
        <f t="shared" si="13"/>
        <v>0</v>
      </c>
      <c r="AQ272" s="8">
        <f t="shared" si="13"/>
        <v>0</v>
      </c>
      <c r="AR272" s="8">
        <f t="shared" si="13"/>
        <v>0.375</v>
      </c>
      <c r="AS272" s="8">
        <f t="shared" si="13"/>
        <v>0</v>
      </c>
      <c r="AT272" s="8">
        <f t="shared" si="13"/>
        <v>0.125</v>
      </c>
      <c r="AU272" s="8">
        <f t="shared" si="13"/>
        <v>0</v>
      </c>
      <c r="AV272" s="8">
        <f t="shared" si="13"/>
        <v>0.75</v>
      </c>
      <c r="AW272" s="8">
        <f t="shared" si="13"/>
        <v>0</v>
      </c>
      <c r="AX272" s="8">
        <f t="shared" si="13"/>
        <v>0</v>
      </c>
      <c r="AY272" s="8">
        <f t="shared" si="13"/>
        <v>0.25</v>
      </c>
      <c r="AZ272" s="8">
        <f t="shared" si="13"/>
        <v>0.125</v>
      </c>
      <c r="BA272" s="8">
        <f t="shared" si="13"/>
        <v>0.625</v>
      </c>
      <c r="BB272" s="8">
        <f t="shared" si="13"/>
        <v>0.375</v>
      </c>
    </row>
    <row r="273" spans="1:54" x14ac:dyDescent="0.25">
      <c r="A273" s="13" t="s">
        <v>57</v>
      </c>
      <c r="B273" s="8">
        <f>AVERAGE(B$99:B$102,B$111:B$114)</f>
        <v>0.125</v>
      </c>
      <c r="C273" s="8">
        <f t="shared" ref="C273:BB273" si="14">AVERAGE(C$99:C$102,C$111:C$114)</f>
        <v>0</v>
      </c>
      <c r="D273" s="8">
        <f t="shared" si="14"/>
        <v>0.5</v>
      </c>
      <c r="E273" s="8">
        <f t="shared" si="14"/>
        <v>0.75</v>
      </c>
      <c r="F273" s="8">
        <f t="shared" si="14"/>
        <v>0</v>
      </c>
      <c r="G273" s="8">
        <f t="shared" si="14"/>
        <v>0</v>
      </c>
      <c r="H273" s="8">
        <f t="shared" si="14"/>
        <v>0</v>
      </c>
      <c r="I273" s="8">
        <f t="shared" si="14"/>
        <v>0.625</v>
      </c>
      <c r="J273" s="8">
        <f t="shared" si="14"/>
        <v>0.875</v>
      </c>
      <c r="K273" s="8">
        <f t="shared" si="14"/>
        <v>0.625</v>
      </c>
      <c r="L273" s="8">
        <f t="shared" si="14"/>
        <v>0.125</v>
      </c>
      <c r="M273" s="8">
        <f t="shared" si="14"/>
        <v>0</v>
      </c>
      <c r="N273" s="8">
        <f t="shared" si="14"/>
        <v>0</v>
      </c>
      <c r="O273" s="8">
        <f t="shared" si="14"/>
        <v>0</v>
      </c>
      <c r="P273" s="8">
        <f t="shared" si="14"/>
        <v>0.25</v>
      </c>
      <c r="Q273" s="8">
        <f t="shared" si="14"/>
        <v>0</v>
      </c>
      <c r="R273" s="8">
        <f t="shared" si="14"/>
        <v>0.5</v>
      </c>
      <c r="S273" s="8">
        <f t="shared" si="14"/>
        <v>0</v>
      </c>
      <c r="T273" s="8">
        <f t="shared" si="14"/>
        <v>0</v>
      </c>
      <c r="U273" s="8">
        <f t="shared" si="14"/>
        <v>0.25</v>
      </c>
      <c r="V273" s="8">
        <f t="shared" si="14"/>
        <v>0.5</v>
      </c>
      <c r="W273" s="8">
        <f t="shared" si="14"/>
        <v>0</v>
      </c>
      <c r="X273" s="8">
        <f t="shared" si="14"/>
        <v>0.25</v>
      </c>
      <c r="Y273" s="8">
        <f t="shared" si="14"/>
        <v>0.875</v>
      </c>
      <c r="Z273" s="8">
        <f t="shared" si="14"/>
        <v>0.25</v>
      </c>
      <c r="AA273" s="8">
        <f t="shared" si="14"/>
        <v>0.125</v>
      </c>
      <c r="AB273" s="8">
        <f t="shared" si="14"/>
        <v>0</v>
      </c>
      <c r="AC273" s="8">
        <f t="shared" si="14"/>
        <v>0</v>
      </c>
      <c r="AD273" s="8">
        <f t="shared" si="14"/>
        <v>0.25</v>
      </c>
      <c r="AE273" s="8">
        <f t="shared" si="14"/>
        <v>0</v>
      </c>
      <c r="AF273" s="8">
        <f t="shared" si="14"/>
        <v>0.875</v>
      </c>
      <c r="AG273" s="8">
        <f t="shared" si="14"/>
        <v>0.125</v>
      </c>
      <c r="AH273" s="8">
        <f t="shared" si="14"/>
        <v>0.375</v>
      </c>
      <c r="AI273" s="8">
        <f t="shared" si="14"/>
        <v>0</v>
      </c>
      <c r="AJ273" s="8">
        <f t="shared" si="14"/>
        <v>0</v>
      </c>
      <c r="AK273" s="8">
        <f t="shared" si="14"/>
        <v>0.25</v>
      </c>
      <c r="AL273" s="8">
        <f t="shared" si="14"/>
        <v>0</v>
      </c>
      <c r="AM273" s="8">
        <f t="shared" si="14"/>
        <v>0</v>
      </c>
      <c r="AN273" s="8">
        <f t="shared" si="14"/>
        <v>0</v>
      </c>
      <c r="AO273" s="8">
        <f t="shared" si="14"/>
        <v>0.25</v>
      </c>
      <c r="AP273" s="8">
        <f t="shared" si="14"/>
        <v>0.5</v>
      </c>
      <c r="AQ273" s="8">
        <f t="shared" si="14"/>
        <v>0</v>
      </c>
      <c r="AR273" s="8">
        <f t="shared" si="14"/>
        <v>0.125</v>
      </c>
      <c r="AS273" s="8">
        <f t="shared" si="14"/>
        <v>0</v>
      </c>
      <c r="AT273" s="8">
        <f t="shared" si="14"/>
        <v>0</v>
      </c>
      <c r="AU273" s="8">
        <f t="shared" si="14"/>
        <v>0.25</v>
      </c>
      <c r="AV273" s="8">
        <f t="shared" si="14"/>
        <v>0</v>
      </c>
      <c r="AW273" s="8">
        <f t="shared" si="14"/>
        <v>0</v>
      </c>
      <c r="AX273" s="8">
        <f t="shared" si="14"/>
        <v>0.625</v>
      </c>
      <c r="AY273" s="8">
        <f t="shared" si="14"/>
        <v>0.25</v>
      </c>
      <c r="AZ273" s="8">
        <f t="shared" si="14"/>
        <v>0.125</v>
      </c>
      <c r="BA273" s="8">
        <f t="shared" si="14"/>
        <v>0.625</v>
      </c>
      <c r="BB273" s="8">
        <f t="shared" si="14"/>
        <v>0.375</v>
      </c>
    </row>
    <row r="274" spans="1:54" x14ac:dyDescent="0.25">
      <c r="A274" s="13" t="s">
        <v>58</v>
      </c>
      <c r="B274" s="8">
        <f>AVERAGE(B$91:B$114)</f>
        <v>0.125</v>
      </c>
      <c r="C274" s="8">
        <f t="shared" ref="C274:BB274" si="15">AVERAGE(C$91:C$114)</f>
        <v>0</v>
      </c>
      <c r="D274" s="8">
        <f t="shared" si="15"/>
        <v>0.625</v>
      </c>
      <c r="E274" s="8">
        <f t="shared" si="15"/>
        <v>0.70833333333333337</v>
      </c>
      <c r="F274" s="8">
        <f t="shared" si="15"/>
        <v>0.125</v>
      </c>
      <c r="G274" s="8">
        <f t="shared" si="15"/>
        <v>4.1666666666666664E-2</v>
      </c>
      <c r="H274" s="8">
        <f t="shared" si="15"/>
        <v>0.25</v>
      </c>
      <c r="I274" s="8">
        <f t="shared" si="15"/>
        <v>0.45833333333333331</v>
      </c>
      <c r="J274" s="8">
        <f t="shared" si="15"/>
        <v>1</v>
      </c>
      <c r="K274" s="8">
        <f t="shared" si="15"/>
        <v>0.91666666666666663</v>
      </c>
      <c r="L274" s="8">
        <f t="shared" si="15"/>
        <v>4.1666666666666664E-2</v>
      </c>
      <c r="M274" s="8">
        <f t="shared" si="15"/>
        <v>0</v>
      </c>
      <c r="N274" s="8">
        <f t="shared" si="15"/>
        <v>4.1666666666666664E-2</v>
      </c>
      <c r="O274" s="8">
        <f t="shared" si="15"/>
        <v>0.58333333333333337</v>
      </c>
      <c r="P274" s="8">
        <f t="shared" si="15"/>
        <v>0.375</v>
      </c>
      <c r="Q274" s="8">
        <f t="shared" si="15"/>
        <v>8.3333333333333329E-2</v>
      </c>
      <c r="R274" s="8">
        <f t="shared" si="15"/>
        <v>0.20833333333333334</v>
      </c>
      <c r="S274" s="8">
        <f t="shared" si="15"/>
        <v>4.1666666666666664E-2</v>
      </c>
      <c r="T274" s="8">
        <f t="shared" si="15"/>
        <v>0</v>
      </c>
      <c r="U274" s="8">
        <f t="shared" si="15"/>
        <v>0.33333333333333331</v>
      </c>
      <c r="V274" s="8">
        <f t="shared" si="15"/>
        <v>0.29166666666666669</v>
      </c>
      <c r="W274" s="8">
        <f t="shared" si="15"/>
        <v>0</v>
      </c>
      <c r="X274" s="8">
        <f t="shared" si="15"/>
        <v>0.625</v>
      </c>
      <c r="Y274" s="8">
        <f t="shared" si="15"/>
        <v>0.54166666666666663</v>
      </c>
      <c r="Z274" s="8">
        <f t="shared" si="15"/>
        <v>0.16666666666666666</v>
      </c>
      <c r="AA274" s="8">
        <f t="shared" si="15"/>
        <v>8.3333333333333329E-2</v>
      </c>
      <c r="AB274" s="8">
        <f t="shared" si="15"/>
        <v>0.25</v>
      </c>
      <c r="AC274" s="8">
        <f t="shared" si="15"/>
        <v>0</v>
      </c>
      <c r="AD274" s="8">
        <f t="shared" si="15"/>
        <v>0.16666666666666666</v>
      </c>
      <c r="AE274" s="8">
        <f t="shared" si="15"/>
        <v>0.16666666666666666</v>
      </c>
      <c r="AF274" s="8">
        <f t="shared" si="15"/>
        <v>0.66666666666666663</v>
      </c>
      <c r="AG274" s="8">
        <f t="shared" si="15"/>
        <v>0.20833333333333334</v>
      </c>
      <c r="AH274" s="8">
        <f t="shared" si="15"/>
        <v>0.125</v>
      </c>
      <c r="AI274" s="8">
        <f t="shared" si="15"/>
        <v>4.1666666666666664E-2</v>
      </c>
      <c r="AJ274" s="8">
        <f t="shared" si="15"/>
        <v>0</v>
      </c>
      <c r="AK274" s="8">
        <f t="shared" si="15"/>
        <v>0.33333333333333331</v>
      </c>
      <c r="AL274" s="8">
        <f t="shared" si="15"/>
        <v>0.125</v>
      </c>
      <c r="AM274" s="8">
        <f t="shared" si="15"/>
        <v>8.3333333333333329E-2</v>
      </c>
      <c r="AN274" s="8">
        <f t="shared" si="15"/>
        <v>0.41666666666666669</v>
      </c>
      <c r="AO274" s="8">
        <f t="shared" si="15"/>
        <v>8.3333333333333329E-2</v>
      </c>
      <c r="AP274" s="8">
        <f t="shared" si="15"/>
        <v>0.33333333333333331</v>
      </c>
      <c r="AQ274" s="8">
        <f t="shared" si="15"/>
        <v>0</v>
      </c>
      <c r="AR274" s="8">
        <f t="shared" si="15"/>
        <v>0.16666666666666666</v>
      </c>
      <c r="AS274" s="8">
        <f t="shared" si="15"/>
        <v>0</v>
      </c>
      <c r="AT274" s="8">
        <f t="shared" si="15"/>
        <v>0.45833333333333331</v>
      </c>
      <c r="AU274" s="8">
        <f t="shared" si="15"/>
        <v>8.3333333333333329E-2</v>
      </c>
      <c r="AV274" s="8">
        <f t="shared" si="15"/>
        <v>0.33333333333333331</v>
      </c>
      <c r="AW274" s="8">
        <f t="shared" si="15"/>
        <v>8.3333333333333329E-2</v>
      </c>
      <c r="AX274" s="8">
        <f t="shared" si="15"/>
        <v>0.33333333333333331</v>
      </c>
      <c r="AY274" s="8">
        <f t="shared" si="15"/>
        <v>0.16666666666666666</v>
      </c>
      <c r="AZ274" s="8">
        <f t="shared" si="15"/>
        <v>0.20833333333333334</v>
      </c>
      <c r="BA274" s="8">
        <f t="shared" si="15"/>
        <v>0.45833333333333331</v>
      </c>
      <c r="BB274" s="8">
        <f t="shared" si="15"/>
        <v>0.33333333333333331</v>
      </c>
    </row>
    <row r="275" spans="1:54" x14ac:dyDescent="0.25">
      <c r="A275" s="13" t="s">
        <v>59</v>
      </c>
      <c r="B275" s="8">
        <f>AVERAGE(B$115:B$138)</f>
        <v>0.29166666666666669</v>
      </c>
      <c r="C275" s="8">
        <f t="shared" ref="C275:BB275" si="16">AVERAGE(C$115:C$138)</f>
        <v>0</v>
      </c>
      <c r="D275" s="8">
        <f t="shared" si="16"/>
        <v>0.83333333333333337</v>
      </c>
      <c r="E275" s="8">
        <f t="shared" si="16"/>
        <v>0.95833333333333337</v>
      </c>
      <c r="F275" s="8">
        <f t="shared" si="16"/>
        <v>0.45833333333333331</v>
      </c>
      <c r="G275" s="8">
        <f t="shared" si="16"/>
        <v>0.125</v>
      </c>
      <c r="H275" s="8">
        <f t="shared" si="16"/>
        <v>0.5</v>
      </c>
      <c r="I275" s="8">
        <f t="shared" si="16"/>
        <v>1.1666666666666667</v>
      </c>
      <c r="J275" s="8">
        <f t="shared" si="16"/>
        <v>1</v>
      </c>
      <c r="K275" s="8">
        <f t="shared" si="16"/>
        <v>1.25</v>
      </c>
      <c r="L275" s="8">
        <f t="shared" si="16"/>
        <v>0.33333333333333331</v>
      </c>
      <c r="M275" s="8">
        <f t="shared" si="16"/>
        <v>0.625</v>
      </c>
      <c r="N275" s="8">
        <f t="shared" si="16"/>
        <v>0.375</v>
      </c>
      <c r="O275" s="8">
        <f t="shared" si="16"/>
        <v>1.4583333333333333</v>
      </c>
      <c r="P275" s="8">
        <f t="shared" si="16"/>
        <v>0.66666666666666663</v>
      </c>
      <c r="Q275" s="8">
        <f t="shared" si="16"/>
        <v>0.5</v>
      </c>
      <c r="R275" s="8">
        <f t="shared" si="16"/>
        <v>0.20833333333333334</v>
      </c>
      <c r="S275" s="8">
        <f t="shared" si="16"/>
        <v>0.33333333333333331</v>
      </c>
      <c r="T275" s="8">
        <f t="shared" si="16"/>
        <v>0.20833333333333334</v>
      </c>
      <c r="U275" s="8">
        <f t="shared" si="16"/>
        <v>0.375</v>
      </c>
      <c r="V275" s="8">
        <f t="shared" si="16"/>
        <v>0.70833333333333337</v>
      </c>
      <c r="W275" s="8">
        <f t="shared" si="16"/>
        <v>4.1666666666666664E-2</v>
      </c>
      <c r="X275" s="8">
        <f t="shared" si="16"/>
        <v>0.95833333333333337</v>
      </c>
      <c r="Y275" s="8">
        <f t="shared" si="16"/>
        <v>1</v>
      </c>
      <c r="Z275" s="8">
        <f t="shared" si="16"/>
        <v>0.41666666666666669</v>
      </c>
      <c r="AA275" s="8">
        <f t="shared" si="16"/>
        <v>0.20833333333333334</v>
      </c>
      <c r="AB275" s="8">
        <f t="shared" si="16"/>
        <v>0.16666666666666666</v>
      </c>
      <c r="AC275" s="8">
        <f t="shared" si="16"/>
        <v>4.1666666666666664E-2</v>
      </c>
      <c r="AD275" s="8">
        <f t="shared" si="16"/>
        <v>0.41666666666666669</v>
      </c>
      <c r="AE275" s="8">
        <f t="shared" si="16"/>
        <v>0.95833333333333337</v>
      </c>
      <c r="AF275" s="8">
        <f t="shared" si="16"/>
        <v>1.2916666666666667</v>
      </c>
      <c r="AG275" s="8">
        <f t="shared" si="16"/>
        <v>0.58333333333333337</v>
      </c>
      <c r="AH275" s="8">
        <f t="shared" si="16"/>
        <v>0.625</v>
      </c>
      <c r="AI275" s="8">
        <f t="shared" si="16"/>
        <v>0</v>
      </c>
      <c r="AJ275" s="8">
        <f t="shared" si="16"/>
        <v>4.1666666666666664E-2</v>
      </c>
      <c r="AK275" s="8">
        <f t="shared" si="16"/>
        <v>1.125</v>
      </c>
      <c r="AL275" s="8">
        <f t="shared" si="16"/>
        <v>0.33333333333333331</v>
      </c>
      <c r="AM275" s="8">
        <f t="shared" si="16"/>
        <v>0.16666666666666666</v>
      </c>
      <c r="AN275" s="8">
        <f t="shared" si="16"/>
        <v>0.91666666666666663</v>
      </c>
      <c r="AO275" s="8">
        <f t="shared" si="16"/>
        <v>0.16666666666666666</v>
      </c>
      <c r="AP275" s="8">
        <f t="shared" si="16"/>
        <v>1</v>
      </c>
      <c r="AQ275" s="8">
        <f t="shared" si="16"/>
        <v>0.45833333333333331</v>
      </c>
      <c r="AR275" s="8">
        <f t="shared" si="16"/>
        <v>0.875</v>
      </c>
      <c r="AS275" s="8">
        <f t="shared" si="16"/>
        <v>8.3333333333333329E-2</v>
      </c>
      <c r="AT275" s="8">
        <f t="shared" si="16"/>
        <v>1.0833333333333333</v>
      </c>
      <c r="AU275" s="8">
        <f t="shared" si="16"/>
        <v>0.95833333333333337</v>
      </c>
      <c r="AV275" s="8">
        <f t="shared" si="16"/>
        <v>0.79166666666666663</v>
      </c>
      <c r="AW275" s="8">
        <f t="shared" si="16"/>
        <v>0.375</v>
      </c>
      <c r="AX275" s="8">
        <f t="shared" si="16"/>
        <v>0.79166666666666663</v>
      </c>
      <c r="AY275" s="8">
        <f t="shared" si="16"/>
        <v>0.875</v>
      </c>
      <c r="AZ275" s="8">
        <f t="shared" si="16"/>
        <v>0.83333333333333337</v>
      </c>
      <c r="BA275" s="8">
        <f t="shared" si="16"/>
        <v>1.1666666666666667</v>
      </c>
      <c r="BB275" s="8">
        <f t="shared" si="16"/>
        <v>0.66666666666666663</v>
      </c>
    </row>
    <row r="276" spans="1:54" x14ac:dyDescent="0.25">
      <c r="A276" s="13" t="s">
        <v>60</v>
      </c>
      <c r="B276" s="8">
        <f>AVERAGE(B$139:B$142)</f>
        <v>3</v>
      </c>
      <c r="C276" s="8">
        <f t="shared" ref="C276:BB276" si="17">AVERAGE(C$139:C$142)</f>
        <v>2.25</v>
      </c>
      <c r="D276" s="8">
        <f t="shared" si="17"/>
        <v>0.5</v>
      </c>
      <c r="E276" s="8">
        <f t="shared" si="17"/>
        <v>0.25</v>
      </c>
      <c r="F276" s="8">
        <f t="shared" si="17"/>
        <v>0</v>
      </c>
      <c r="G276" s="8">
        <f t="shared" si="17"/>
        <v>0.75</v>
      </c>
      <c r="H276" s="8">
        <f t="shared" si="17"/>
        <v>0.25</v>
      </c>
      <c r="I276" s="8">
        <f t="shared" si="17"/>
        <v>1</v>
      </c>
      <c r="J276" s="8">
        <f t="shared" si="17"/>
        <v>0.5</v>
      </c>
      <c r="K276" s="8">
        <f t="shared" si="17"/>
        <v>0.25</v>
      </c>
      <c r="L276" s="8">
        <f t="shared" si="17"/>
        <v>1.75</v>
      </c>
      <c r="M276" s="8">
        <f t="shared" si="17"/>
        <v>0.25</v>
      </c>
      <c r="N276" s="8">
        <f t="shared" si="17"/>
        <v>0.5</v>
      </c>
      <c r="O276" s="8">
        <f t="shared" si="17"/>
        <v>0</v>
      </c>
      <c r="P276" s="8">
        <f t="shared" si="17"/>
        <v>0.75</v>
      </c>
      <c r="Q276" s="8">
        <f t="shared" si="17"/>
        <v>0</v>
      </c>
      <c r="R276" s="8">
        <f t="shared" si="17"/>
        <v>0</v>
      </c>
      <c r="S276" s="8">
        <f t="shared" si="17"/>
        <v>1.5</v>
      </c>
      <c r="T276" s="8">
        <f t="shared" si="17"/>
        <v>0.5</v>
      </c>
      <c r="U276" s="8">
        <f t="shared" si="17"/>
        <v>0.25</v>
      </c>
      <c r="V276" s="8">
        <f t="shared" si="17"/>
        <v>0</v>
      </c>
      <c r="W276" s="8">
        <f t="shared" si="17"/>
        <v>0</v>
      </c>
      <c r="X276" s="8">
        <f t="shared" si="17"/>
        <v>0.5</v>
      </c>
      <c r="Y276" s="8">
        <f t="shared" si="17"/>
        <v>0</v>
      </c>
      <c r="Z276" s="8">
        <f t="shared" si="17"/>
        <v>0.5</v>
      </c>
      <c r="AA276" s="8">
        <f t="shared" si="17"/>
        <v>1.5</v>
      </c>
      <c r="AB276" s="8">
        <f t="shared" si="17"/>
        <v>0.5</v>
      </c>
      <c r="AC276" s="8">
        <f t="shared" si="17"/>
        <v>0.5</v>
      </c>
      <c r="AD276" s="8">
        <f t="shared" si="17"/>
        <v>1</v>
      </c>
      <c r="AE276" s="8">
        <f t="shared" si="17"/>
        <v>0.25</v>
      </c>
      <c r="AF276" s="8">
        <f t="shared" si="17"/>
        <v>0.25</v>
      </c>
      <c r="AG276" s="8">
        <f t="shared" si="17"/>
        <v>0</v>
      </c>
      <c r="AH276" s="8">
        <f t="shared" si="17"/>
        <v>0.25</v>
      </c>
      <c r="AI276" s="8">
        <f t="shared" si="17"/>
        <v>0.5</v>
      </c>
      <c r="AJ276" s="8">
        <f t="shared" si="17"/>
        <v>1</v>
      </c>
      <c r="AK276" s="8">
        <f t="shared" si="17"/>
        <v>0</v>
      </c>
      <c r="AL276" s="8">
        <f t="shared" si="17"/>
        <v>0.25</v>
      </c>
      <c r="AM276" s="8">
        <f t="shared" si="17"/>
        <v>0</v>
      </c>
      <c r="AN276" s="8">
        <f t="shared" si="17"/>
        <v>0.5</v>
      </c>
      <c r="AO276" s="8">
        <f t="shared" si="17"/>
        <v>1</v>
      </c>
      <c r="AP276" s="8">
        <f t="shared" si="17"/>
        <v>2.5</v>
      </c>
      <c r="AQ276" s="8">
        <f t="shared" si="17"/>
        <v>0.75</v>
      </c>
      <c r="AR276" s="8">
        <f t="shared" si="17"/>
        <v>2.5</v>
      </c>
      <c r="AS276" s="8">
        <f t="shared" si="17"/>
        <v>0</v>
      </c>
      <c r="AT276" s="8">
        <f t="shared" si="17"/>
        <v>1</v>
      </c>
      <c r="AU276" s="8">
        <f t="shared" si="17"/>
        <v>0.5</v>
      </c>
      <c r="AV276" s="8">
        <f t="shared" si="17"/>
        <v>0.25</v>
      </c>
      <c r="AW276" s="8">
        <f t="shared" si="17"/>
        <v>1.25</v>
      </c>
      <c r="AX276" s="8">
        <f t="shared" si="17"/>
        <v>0</v>
      </c>
      <c r="AY276" s="8">
        <f t="shared" si="17"/>
        <v>0.25</v>
      </c>
      <c r="AZ276" s="8">
        <f t="shared" si="17"/>
        <v>0.5</v>
      </c>
      <c r="BA276" s="8">
        <f t="shared" si="17"/>
        <v>1</v>
      </c>
      <c r="BB276" s="8">
        <f t="shared" si="17"/>
        <v>1.25</v>
      </c>
    </row>
    <row r="277" spans="1:54" x14ac:dyDescent="0.25">
      <c r="A277" s="13" t="s">
        <v>61</v>
      </c>
      <c r="B277" s="8">
        <f>AVERAGE(B$143:B$146)</f>
        <v>3</v>
      </c>
      <c r="C277" s="8">
        <f t="shared" ref="C277:BB277" si="18">AVERAGE(C$143:C$146)</f>
        <v>2</v>
      </c>
      <c r="D277" s="8">
        <f t="shared" si="18"/>
        <v>0.5</v>
      </c>
      <c r="E277" s="8">
        <f t="shared" si="18"/>
        <v>0.25</v>
      </c>
      <c r="F277" s="8">
        <f t="shared" si="18"/>
        <v>1.25</v>
      </c>
      <c r="G277" s="8">
        <f t="shared" si="18"/>
        <v>0.25</v>
      </c>
      <c r="H277" s="8">
        <f t="shared" si="18"/>
        <v>0.25</v>
      </c>
      <c r="I277" s="8">
        <f t="shared" si="18"/>
        <v>0.25</v>
      </c>
      <c r="J277" s="8">
        <f t="shared" si="18"/>
        <v>0.75</v>
      </c>
      <c r="K277" s="8">
        <f t="shared" si="18"/>
        <v>0.25</v>
      </c>
      <c r="L277" s="8">
        <f t="shared" si="18"/>
        <v>1.5</v>
      </c>
      <c r="M277" s="8">
        <f t="shared" si="18"/>
        <v>0.25</v>
      </c>
      <c r="N277" s="8">
        <f t="shared" si="18"/>
        <v>0</v>
      </c>
      <c r="O277" s="8">
        <f t="shared" si="18"/>
        <v>0</v>
      </c>
      <c r="P277" s="8">
        <f t="shared" si="18"/>
        <v>1</v>
      </c>
      <c r="Q277" s="8">
        <f t="shared" si="18"/>
        <v>0.25</v>
      </c>
      <c r="R277" s="8">
        <f t="shared" si="18"/>
        <v>0.75</v>
      </c>
      <c r="S277" s="8">
        <f t="shared" si="18"/>
        <v>0</v>
      </c>
      <c r="T277" s="8">
        <f t="shared" si="18"/>
        <v>0.75</v>
      </c>
      <c r="U277" s="8">
        <f t="shared" si="18"/>
        <v>0.25</v>
      </c>
      <c r="V277" s="8">
        <f t="shared" si="18"/>
        <v>0</v>
      </c>
      <c r="W277" s="8">
        <f t="shared" si="18"/>
        <v>0</v>
      </c>
      <c r="X277" s="8">
        <f t="shared" si="18"/>
        <v>0.25</v>
      </c>
      <c r="Y277" s="8">
        <f t="shared" si="18"/>
        <v>0</v>
      </c>
      <c r="Z277" s="8">
        <f t="shared" si="18"/>
        <v>0</v>
      </c>
      <c r="AA277" s="8">
        <f t="shared" si="18"/>
        <v>2</v>
      </c>
      <c r="AB277" s="8">
        <f t="shared" si="18"/>
        <v>0.5</v>
      </c>
      <c r="AC277" s="8">
        <f t="shared" si="18"/>
        <v>0.25</v>
      </c>
      <c r="AD277" s="8">
        <f t="shared" si="18"/>
        <v>0.75</v>
      </c>
      <c r="AE277" s="8">
        <f t="shared" si="18"/>
        <v>0</v>
      </c>
      <c r="AF277" s="8">
        <f t="shared" si="18"/>
        <v>0</v>
      </c>
      <c r="AG277" s="8">
        <f t="shared" si="18"/>
        <v>0</v>
      </c>
      <c r="AH277" s="8">
        <f t="shared" si="18"/>
        <v>0.5</v>
      </c>
      <c r="AI277" s="8">
        <f t="shared" si="18"/>
        <v>0</v>
      </c>
      <c r="AJ277" s="8">
        <f t="shared" si="18"/>
        <v>0.5</v>
      </c>
      <c r="AK277" s="8">
        <f t="shared" si="18"/>
        <v>0</v>
      </c>
      <c r="AL277" s="8">
        <f t="shared" si="18"/>
        <v>0</v>
      </c>
      <c r="AM277" s="8">
        <f t="shared" si="18"/>
        <v>0</v>
      </c>
      <c r="AN277" s="8">
        <f t="shared" si="18"/>
        <v>0.5</v>
      </c>
      <c r="AO277" s="8">
        <f t="shared" si="18"/>
        <v>0.75</v>
      </c>
      <c r="AP277" s="8">
        <f t="shared" si="18"/>
        <v>1.75</v>
      </c>
      <c r="AQ277" s="8">
        <f t="shared" si="18"/>
        <v>1</v>
      </c>
      <c r="AR277" s="8">
        <f t="shared" si="18"/>
        <v>1.5</v>
      </c>
      <c r="AS277" s="8">
        <f t="shared" si="18"/>
        <v>0</v>
      </c>
      <c r="AT277" s="8">
        <f t="shared" si="18"/>
        <v>0.75</v>
      </c>
      <c r="AU277" s="8">
        <f t="shared" si="18"/>
        <v>0</v>
      </c>
      <c r="AV277" s="8">
        <f t="shared" si="18"/>
        <v>0.5</v>
      </c>
      <c r="AW277" s="8">
        <f t="shared" si="18"/>
        <v>0.25</v>
      </c>
      <c r="AX277" s="8">
        <f t="shared" si="18"/>
        <v>1</v>
      </c>
      <c r="AY277" s="8">
        <f t="shared" si="18"/>
        <v>0.5</v>
      </c>
      <c r="AZ277" s="8">
        <f t="shared" si="18"/>
        <v>0.25</v>
      </c>
      <c r="BA277" s="8">
        <f t="shared" si="18"/>
        <v>0</v>
      </c>
      <c r="BB277" s="8">
        <f t="shared" si="18"/>
        <v>0.25</v>
      </c>
    </row>
    <row r="278" spans="1:54" x14ac:dyDescent="0.25">
      <c r="A278" s="13" t="s">
        <v>62</v>
      </c>
      <c r="B278" s="8">
        <f>AVERAGE(B$147:B$150)</f>
        <v>1</v>
      </c>
      <c r="C278" s="8">
        <f t="shared" ref="C278:BB278" si="19">AVERAGE(C$147:C$150)</f>
        <v>2.5</v>
      </c>
      <c r="D278" s="8">
        <f t="shared" si="19"/>
        <v>0</v>
      </c>
      <c r="E278" s="8">
        <f t="shared" si="19"/>
        <v>0</v>
      </c>
      <c r="F278" s="8">
        <f t="shared" si="19"/>
        <v>0.5</v>
      </c>
      <c r="G278" s="8">
        <f t="shared" si="19"/>
        <v>0</v>
      </c>
      <c r="H278" s="8">
        <f t="shared" si="19"/>
        <v>0</v>
      </c>
      <c r="I278" s="8">
        <f t="shared" si="19"/>
        <v>0</v>
      </c>
      <c r="J278" s="8">
        <f t="shared" si="19"/>
        <v>0</v>
      </c>
      <c r="K278" s="8">
        <f t="shared" si="19"/>
        <v>0.25</v>
      </c>
      <c r="L278" s="8">
        <f t="shared" si="19"/>
        <v>1.75</v>
      </c>
      <c r="M278" s="8">
        <f t="shared" si="19"/>
        <v>0.25</v>
      </c>
      <c r="N278" s="8">
        <f t="shared" si="19"/>
        <v>1.25</v>
      </c>
      <c r="O278" s="8">
        <f t="shared" si="19"/>
        <v>0</v>
      </c>
      <c r="P278" s="8">
        <f t="shared" si="19"/>
        <v>0.5</v>
      </c>
      <c r="Q278" s="8">
        <f t="shared" si="19"/>
        <v>0.5</v>
      </c>
      <c r="R278" s="8">
        <f t="shared" si="19"/>
        <v>0.5</v>
      </c>
      <c r="S278" s="8">
        <f t="shared" si="19"/>
        <v>0.25</v>
      </c>
      <c r="T278" s="8">
        <f t="shared" si="19"/>
        <v>0.75</v>
      </c>
      <c r="U278" s="8">
        <f t="shared" si="19"/>
        <v>0</v>
      </c>
      <c r="V278" s="8">
        <f t="shared" si="19"/>
        <v>0.5</v>
      </c>
      <c r="W278" s="8">
        <f t="shared" si="19"/>
        <v>1</v>
      </c>
      <c r="X278" s="8">
        <f t="shared" si="19"/>
        <v>0</v>
      </c>
      <c r="Y278" s="8">
        <f t="shared" si="19"/>
        <v>0</v>
      </c>
      <c r="Z278" s="8">
        <f t="shared" si="19"/>
        <v>0.25</v>
      </c>
      <c r="AA278" s="8">
        <f t="shared" si="19"/>
        <v>1.25</v>
      </c>
      <c r="AB278" s="8">
        <f t="shared" si="19"/>
        <v>0.25</v>
      </c>
      <c r="AC278" s="8">
        <f t="shared" si="19"/>
        <v>1</v>
      </c>
      <c r="AD278" s="8">
        <f t="shared" si="19"/>
        <v>0</v>
      </c>
      <c r="AE278" s="8">
        <f t="shared" si="19"/>
        <v>0</v>
      </c>
      <c r="AF278" s="8">
        <f t="shared" si="19"/>
        <v>0.25</v>
      </c>
      <c r="AG278" s="8">
        <f t="shared" si="19"/>
        <v>0.5</v>
      </c>
      <c r="AH278" s="8">
        <f t="shared" si="19"/>
        <v>0.75</v>
      </c>
      <c r="AI278" s="8">
        <f t="shared" si="19"/>
        <v>0.5</v>
      </c>
      <c r="AJ278" s="8">
        <f t="shared" si="19"/>
        <v>1.5</v>
      </c>
      <c r="AK278" s="8">
        <f t="shared" si="19"/>
        <v>0</v>
      </c>
      <c r="AL278" s="8">
        <f t="shared" si="19"/>
        <v>0.75</v>
      </c>
      <c r="AM278" s="8">
        <f t="shared" si="19"/>
        <v>0</v>
      </c>
      <c r="AN278" s="8">
        <f t="shared" si="19"/>
        <v>0.25</v>
      </c>
      <c r="AO278" s="8">
        <f t="shared" si="19"/>
        <v>0.5</v>
      </c>
      <c r="AP278" s="8">
        <f t="shared" si="19"/>
        <v>1.5</v>
      </c>
      <c r="AQ278" s="8">
        <f t="shared" si="19"/>
        <v>2.25</v>
      </c>
      <c r="AR278" s="8">
        <f t="shared" si="19"/>
        <v>0.75</v>
      </c>
      <c r="AS278" s="8">
        <f t="shared" si="19"/>
        <v>0</v>
      </c>
      <c r="AT278" s="8">
        <f t="shared" si="19"/>
        <v>0.75</v>
      </c>
      <c r="AU278" s="8">
        <f t="shared" si="19"/>
        <v>0.25</v>
      </c>
      <c r="AV278" s="8">
        <f t="shared" si="19"/>
        <v>0</v>
      </c>
      <c r="AW278" s="8">
        <f t="shared" si="19"/>
        <v>0.75</v>
      </c>
      <c r="AX278" s="8">
        <f t="shared" si="19"/>
        <v>1.5</v>
      </c>
      <c r="AY278" s="8">
        <f t="shared" si="19"/>
        <v>0.5</v>
      </c>
      <c r="AZ278" s="8">
        <f t="shared" si="19"/>
        <v>0</v>
      </c>
      <c r="BA278" s="8">
        <f t="shared" si="19"/>
        <v>0.5</v>
      </c>
      <c r="BB278" s="8">
        <f t="shared" si="19"/>
        <v>0.75</v>
      </c>
    </row>
    <row r="279" spans="1:54" x14ac:dyDescent="0.25">
      <c r="A279" s="13" t="s">
        <v>63</v>
      </c>
      <c r="B279" s="8">
        <f>AVERAGE(B$139:B$150)</f>
        <v>2.3333333333333335</v>
      </c>
      <c r="C279" s="8">
        <f t="shared" ref="C279:BB279" si="20">AVERAGE(C$139:C$150)</f>
        <v>2.25</v>
      </c>
      <c r="D279" s="8">
        <f t="shared" si="20"/>
        <v>0.33333333333333331</v>
      </c>
      <c r="E279" s="8">
        <f t="shared" si="20"/>
        <v>0.16666666666666666</v>
      </c>
      <c r="F279" s="8">
        <f t="shared" si="20"/>
        <v>0.58333333333333337</v>
      </c>
      <c r="G279" s="8">
        <f t="shared" si="20"/>
        <v>0.33333333333333331</v>
      </c>
      <c r="H279" s="8">
        <f t="shared" si="20"/>
        <v>0.16666666666666666</v>
      </c>
      <c r="I279" s="8">
        <f t="shared" si="20"/>
        <v>0.41666666666666669</v>
      </c>
      <c r="J279" s="8">
        <f t="shared" si="20"/>
        <v>0.41666666666666669</v>
      </c>
      <c r="K279" s="8">
        <f t="shared" si="20"/>
        <v>0.25</v>
      </c>
      <c r="L279" s="8">
        <f t="shared" si="20"/>
        <v>1.6666666666666667</v>
      </c>
      <c r="M279" s="8">
        <f t="shared" si="20"/>
        <v>0.25</v>
      </c>
      <c r="N279" s="8">
        <f t="shared" si="20"/>
        <v>0.58333333333333337</v>
      </c>
      <c r="O279" s="8">
        <f t="shared" si="20"/>
        <v>0</v>
      </c>
      <c r="P279" s="8">
        <f t="shared" si="20"/>
        <v>0.75</v>
      </c>
      <c r="Q279" s="8">
        <f t="shared" si="20"/>
        <v>0.25</v>
      </c>
      <c r="R279" s="8">
        <f t="shared" si="20"/>
        <v>0.41666666666666669</v>
      </c>
      <c r="S279" s="8">
        <f t="shared" si="20"/>
        <v>0.58333333333333337</v>
      </c>
      <c r="T279" s="8">
        <f t="shared" si="20"/>
        <v>0.66666666666666663</v>
      </c>
      <c r="U279" s="8">
        <f t="shared" si="20"/>
        <v>0.16666666666666666</v>
      </c>
      <c r="V279" s="8">
        <f t="shared" si="20"/>
        <v>0.16666666666666666</v>
      </c>
      <c r="W279" s="8">
        <f t="shared" si="20"/>
        <v>0.33333333333333331</v>
      </c>
      <c r="X279" s="8">
        <f t="shared" si="20"/>
        <v>0.25</v>
      </c>
      <c r="Y279" s="8">
        <f t="shared" si="20"/>
        <v>0</v>
      </c>
      <c r="Z279" s="8">
        <f t="shared" si="20"/>
        <v>0.25</v>
      </c>
      <c r="AA279" s="8">
        <f t="shared" si="20"/>
        <v>1.5833333333333333</v>
      </c>
      <c r="AB279" s="8">
        <f t="shared" si="20"/>
        <v>0.41666666666666669</v>
      </c>
      <c r="AC279" s="8">
        <f t="shared" si="20"/>
        <v>0.58333333333333337</v>
      </c>
      <c r="AD279" s="8">
        <f t="shared" si="20"/>
        <v>0.58333333333333337</v>
      </c>
      <c r="AE279" s="8">
        <f t="shared" si="20"/>
        <v>8.3333333333333329E-2</v>
      </c>
      <c r="AF279" s="8">
        <f t="shared" si="20"/>
        <v>0.16666666666666666</v>
      </c>
      <c r="AG279" s="8">
        <f t="shared" si="20"/>
        <v>0.16666666666666666</v>
      </c>
      <c r="AH279" s="8">
        <f t="shared" si="20"/>
        <v>0.5</v>
      </c>
      <c r="AI279" s="8">
        <f t="shared" si="20"/>
        <v>0.33333333333333331</v>
      </c>
      <c r="AJ279" s="8">
        <f t="shared" si="20"/>
        <v>1</v>
      </c>
      <c r="AK279" s="8">
        <f t="shared" si="20"/>
        <v>0</v>
      </c>
      <c r="AL279" s="8">
        <f t="shared" si="20"/>
        <v>0.33333333333333331</v>
      </c>
      <c r="AM279" s="8">
        <f t="shared" si="20"/>
        <v>0</v>
      </c>
      <c r="AN279" s="8">
        <f t="shared" si="20"/>
        <v>0.41666666666666669</v>
      </c>
      <c r="AO279" s="8">
        <f t="shared" si="20"/>
        <v>0.75</v>
      </c>
      <c r="AP279" s="8">
        <f t="shared" si="20"/>
        <v>1.9166666666666667</v>
      </c>
      <c r="AQ279" s="8">
        <f t="shared" si="20"/>
        <v>1.3333333333333333</v>
      </c>
      <c r="AR279" s="8">
        <f t="shared" si="20"/>
        <v>1.5833333333333333</v>
      </c>
      <c r="AS279" s="8">
        <f t="shared" si="20"/>
        <v>0</v>
      </c>
      <c r="AT279" s="8">
        <f t="shared" si="20"/>
        <v>0.83333333333333337</v>
      </c>
      <c r="AU279" s="8">
        <f t="shared" si="20"/>
        <v>0.25</v>
      </c>
      <c r="AV279" s="8">
        <f t="shared" si="20"/>
        <v>0.25</v>
      </c>
      <c r="AW279" s="8">
        <f t="shared" si="20"/>
        <v>0.75</v>
      </c>
      <c r="AX279" s="8">
        <f t="shared" si="20"/>
        <v>0.83333333333333337</v>
      </c>
      <c r="AY279" s="8">
        <f t="shared" si="20"/>
        <v>0.41666666666666669</v>
      </c>
      <c r="AZ279" s="8">
        <f t="shared" si="20"/>
        <v>0.25</v>
      </c>
      <c r="BA279" s="8">
        <f t="shared" si="20"/>
        <v>0.5</v>
      </c>
      <c r="BB279" s="8">
        <f t="shared" si="20"/>
        <v>0.75</v>
      </c>
    </row>
    <row r="280" spans="1:54" x14ac:dyDescent="0.25">
      <c r="A280" s="13" t="s">
        <v>64</v>
      </c>
      <c r="B280" s="8">
        <f>AVERAGE(B$151:B$154)</f>
        <v>0</v>
      </c>
      <c r="C280" s="8">
        <f t="shared" ref="C280:BB280" si="21">AVERAGE(C$151:C$154)</f>
        <v>0</v>
      </c>
      <c r="D280" s="8">
        <f t="shared" si="21"/>
        <v>1</v>
      </c>
      <c r="E280" s="8">
        <f t="shared" si="21"/>
        <v>0.5</v>
      </c>
      <c r="F280" s="8">
        <f t="shared" si="21"/>
        <v>0.25</v>
      </c>
      <c r="G280" s="8">
        <f t="shared" si="21"/>
        <v>0.25</v>
      </c>
      <c r="H280" s="8">
        <f t="shared" si="21"/>
        <v>0</v>
      </c>
      <c r="I280" s="8">
        <f t="shared" si="21"/>
        <v>0</v>
      </c>
      <c r="J280" s="8">
        <f t="shared" si="21"/>
        <v>0.25</v>
      </c>
      <c r="K280" s="8">
        <f t="shared" si="21"/>
        <v>0</v>
      </c>
      <c r="L280" s="8">
        <f t="shared" si="21"/>
        <v>0</v>
      </c>
      <c r="M280" s="8">
        <f t="shared" si="21"/>
        <v>0.5</v>
      </c>
      <c r="N280" s="8">
        <f t="shared" si="21"/>
        <v>0.75</v>
      </c>
      <c r="O280" s="8">
        <f t="shared" si="21"/>
        <v>0.25</v>
      </c>
      <c r="P280" s="8">
        <f t="shared" si="21"/>
        <v>0.75</v>
      </c>
      <c r="Q280" s="8">
        <f t="shared" si="21"/>
        <v>0</v>
      </c>
      <c r="R280" s="8">
        <f t="shared" si="21"/>
        <v>0</v>
      </c>
      <c r="S280" s="8">
        <f t="shared" si="21"/>
        <v>0</v>
      </c>
      <c r="T280" s="8">
        <f t="shared" si="21"/>
        <v>0</v>
      </c>
      <c r="U280" s="8">
        <f t="shared" si="21"/>
        <v>1.25</v>
      </c>
      <c r="V280" s="8">
        <f t="shared" si="21"/>
        <v>0</v>
      </c>
      <c r="W280" s="8">
        <f t="shared" si="21"/>
        <v>0.5</v>
      </c>
      <c r="X280" s="8">
        <f t="shared" si="21"/>
        <v>2</v>
      </c>
      <c r="Y280" s="8">
        <f t="shared" si="21"/>
        <v>0</v>
      </c>
      <c r="Z280" s="8">
        <f t="shared" si="21"/>
        <v>0.75</v>
      </c>
      <c r="AA280" s="8">
        <f t="shared" si="21"/>
        <v>0.75</v>
      </c>
      <c r="AB280" s="8">
        <f t="shared" si="21"/>
        <v>0</v>
      </c>
      <c r="AC280" s="8">
        <f t="shared" si="21"/>
        <v>0.25</v>
      </c>
      <c r="AD280" s="8">
        <f t="shared" si="21"/>
        <v>0.75</v>
      </c>
      <c r="AE280" s="8">
        <f t="shared" si="21"/>
        <v>0</v>
      </c>
      <c r="AF280" s="8">
        <f t="shared" si="21"/>
        <v>0</v>
      </c>
      <c r="AG280" s="8">
        <f t="shared" si="21"/>
        <v>0.25</v>
      </c>
      <c r="AH280" s="8">
        <f t="shared" si="21"/>
        <v>0</v>
      </c>
      <c r="AI280" s="8">
        <f t="shared" si="21"/>
        <v>0</v>
      </c>
      <c r="AJ280" s="8">
        <f t="shared" si="21"/>
        <v>0.75</v>
      </c>
      <c r="AK280" s="8">
        <f t="shared" si="21"/>
        <v>0.25</v>
      </c>
      <c r="AL280" s="8">
        <f t="shared" si="21"/>
        <v>1.5</v>
      </c>
      <c r="AM280" s="8">
        <f t="shared" si="21"/>
        <v>0.75</v>
      </c>
      <c r="AN280" s="8">
        <f t="shared" si="21"/>
        <v>0</v>
      </c>
      <c r="AO280" s="8">
        <f t="shared" si="21"/>
        <v>0.75</v>
      </c>
      <c r="AP280" s="8">
        <f t="shared" si="21"/>
        <v>0.25</v>
      </c>
      <c r="AQ280" s="8">
        <f t="shared" si="21"/>
        <v>0</v>
      </c>
      <c r="AR280" s="8">
        <f t="shared" si="21"/>
        <v>0</v>
      </c>
      <c r="AS280" s="8">
        <f t="shared" si="21"/>
        <v>0</v>
      </c>
      <c r="AT280" s="8">
        <f t="shared" si="21"/>
        <v>0</v>
      </c>
      <c r="AU280" s="8">
        <f t="shared" si="21"/>
        <v>1.25</v>
      </c>
      <c r="AV280" s="8">
        <f t="shared" si="21"/>
        <v>1.75</v>
      </c>
      <c r="AW280" s="8">
        <f t="shared" si="21"/>
        <v>0.5</v>
      </c>
      <c r="AX280" s="8">
        <f t="shared" si="21"/>
        <v>0.75</v>
      </c>
      <c r="AY280" s="8">
        <f t="shared" si="21"/>
        <v>0.25</v>
      </c>
      <c r="AZ280" s="8">
        <f t="shared" si="21"/>
        <v>1</v>
      </c>
      <c r="BA280" s="8">
        <f t="shared" si="21"/>
        <v>1</v>
      </c>
      <c r="BB280" s="8">
        <f t="shared" si="21"/>
        <v>0</v>
      </c>
    </row>
    <row r="281" spans="1:54" x14ac:dyDescent="0.25">
      <c r="A281" s="13" t="s">
        <v>65</v>
      </c>
      <c r="B281" s="8">
        <f>AVERAGE(B$155:B$158)</f>
        <v>0</v>
      </c>
      <c r="C281" s="8">
        <f t="shared" ref="C281:BB281" si="22">AVERAGE(C$155:C$158)</f>
        <v>0</v>
      </c>
      <c r="D281" s="8">
        <f t="shared" si="22"/>
        <v>0</v>
      </c>
      <c r="E281" s="8">
        <f t="shared" si="22"/>
        <v>0.5</v>
      </c>
      <c r="F281" s="8">
        <f t="shared" si="22"/>
        <v>0.75</v>
      </c>
      <c r="G281" s="8">
        <f t="shared" si="22"/>
        <v>0</v>
      </c>
      <c r="H281" s="8">
        <f t="shared" si="22"/>
        <v>0</v>
      </c>
      <c r="I281" s="8">
        <f t="shared" si="22"/>
        <v>0</v>
      </c>
      <c r="J281" s="8">
        <f t="shared" si="22"/>
        <v>1.25</v>
      </c>
      <c r="K281" s="8">
        <f t="shared" si="22"/>
        <v>0</v>
      </c>
      <c r="L281" s="8">
        <f t="shared" si="22"/>
        <v>0</v>
      </c>
      <c r="M281" s="8">
        <f t="shared" si="22"/>
        <v>0</v>
      </c>
      <c r="N281" s="8">
        <f t="shared" si="22"/>
        <v>1.5</v>
      </c>
      <c r="O281" s="8">
        <f t="shared" si="22"/>
        <v>0</v>
      </c>
      <c r="P281" s="8">
        <f t="shared" si="22"/>
        <v>1.25</v>
      </c>
      <c r="Q281" s="8">
        <f t="shared" si="22"/>
        <v>0</v>
      </c>
      <c r="R281" s="8">
        <f t="shared" si="22"/>
        <v>0</v>
      </c>
      <c r="S281" s="8">
        <f t="shared" si="22"/>
        <v>1</v>
      </c>
      <c r="T281" s="8">
        <f t="shared" si="22"/>
        <v>0.5</v>
      </c>
      <c r="U281" s="8">
        <f t="shared" si="22"/>
        <v>0.75</v>
      </c>
      <c r="V281" s="8">
        <f t="shared" si="22"/>
        <v>1</v>
      </c>
      <c r="W281" s="8">
        <f t="shared" si="22"/>
        <v>0.25</v>
      </c>
      <c r="X281" s="8">
        <f t="shared" si="22"/>
        <v>1.75</v>
      </c>
      <c r="Y281" s="8">
        <f t="shared" si="22"/>
        <v>0</v>
      </c>
      <c r="Z281" s="8">
        <f t="shared" si="22"/>
        <v>1.25</v>
      </c>
      <c r="AA281" s="8">
        <f t="shared" si="22"/>
        <v>1</v>
      </c>
      <c r="AB281" s="8">
        <f t="shared" si="22"/>
        <v>1.25</v>
      </c>
      <c r="AC281" s="8">
        <f t="shared" si="22"/>
        <v>0.25</v>
      </c>
      <c r="AD281" s="8">
        <f t="shared" si="22"/>
        <v>1.25</v>
      </c>
      <c r="AE281" s="8">
        <f t="shared" si="22"/>
        <v>0.25</v>
      </c>
      <c r="AF281" s="8">
        <f t="shared" si="22"/>
        <v>0</v>
      </c>
      <c r="AG281" s="8">
        <f t="shared" si="22"/>
        <v>1.5</v>
      </c>
      <c r="AH281" s="8">
        <f t="shared" si="22"/>
        <v>0</v>
      </c>
      <c r="AI281" s="8">
        <f t="shared" si="22"/>
        <v>0.25</v>
      </c>
      <c r="AJ281" s="8">
        <f t="shared" si="22"/>
        <v>0</v>
      </c>
      <c r="AK281" s="8">
        <f t="shared" si="22"/>
        <v>0.5</v>
      </c>
      <c r="AL281" s="8">
        <f t="shared" si="22"/>
        <v>3</v>
      </c>
      <c r="AM281" s="8">
        <f t="shared" si="22"/>
        <v>1.5</v>
      </c>
      <c r="AN281" s="8">
        <f t="shared" si="22"/>
        <v>0</v>
      </c>
      <c r="AO281" s="8">
        <f t="shared" si="22"/>
        <v>0.25</v>
      </c>
      <c r="AP281" s="8">
        <f t="shared" si="22"/>
        <v>1</v>
      </c>
      <c r="AQ281" s="8">
        <f t="shared" si="22"/>
        <v>0</v>
      </c>
      <c r="AR281" s="8">
        <f t="shared" si="22"/>
        <v>0</v>
      </c>
      <c r="AS281" s="8">
        <f t="shared" si="22"/>
        <v>0</v>
      </c>
      <c r="AT281" s="8">
        <f t="shared" si="22"/>
        <v>0</v>
      </c>
      <c r="AU281" s="8">
        <f t="shared" si="22"/>
        <v>0.25</v>
      </c>
      <c r="AV281" s="8">
        <f t="shared" si="22"/>
        <v>1.25</v>
      </c>
      <c r="AW281" s="8">
        <f t="shared" si="22"/>
        <v>0.75</v>
      </c>
      <c r="AX281" s="8">
        <f t="shared" si="22"/>
        <v>0.25</v>
      </c>
      <c r="AY281" s="8">
        <f t="shared" si="22"/>
        <v>2</v>
      </c>
      <c r="AZ281" s="8">
        <f t="shared" si="22"/>
        <v>1</v>
      </c>
      <c r="BA281" s="8">
        <f t="shared" si="22"/>
        <v>0.25</v>
      </c>
      <c r="BB281" s="8">
        <f t="shared" si="22"/>
        <v>0.5</v>
      </c>
    </row>
    <row r="282" spans="1:54" x14ac:dyDescent="0.25">
      <c r="A282" s="13" t="s">
        <v>66</v>
      </c>
      <c r="B282" s="8">
        <f>AVERAGE(B$159:B$162)</f>
        <v>0</v>
      </c>
      <c r="C282" s="8">
        <f t="shared" ref="C282:BB282" si="23">AVERAGE(C$159:C$162)</f>
        <v>0</v>
      </c>
      <c r="D282" s="8">
        <f t="shared" si="23"/>
        <v>0.5</v>
      </c>
      <c r="E282" s="8">
        <f t="shared" si="23"/>
        <v>1.75</v>
      </c>
      <c r="F282" s="8">
        <f t="shared" si="23"/>
        <v>1.5</v>
      </c>
      <c r="G282" s="8">
        <f t="shared" si="23"/>
        <v>0</v>
      </c>
      <c r="H282" s="8">
        <f t="shared" si="23"/>
        <v>0</v>
      </c>
      <c r="I282" s="8">
        <f t="shared" si="23"/>
        <v>0</v>
      </c>
      <c r="J282" s="8">
        <f t="shared" si="23"/>
        <v>0.25</v>
      </c>
      <c r="K282" s="8">
        <f t="shared" si="23"/>
        <v>0.25</v>
      </c>
      <c r="L282" s="8">
        <f t="shared" si="23"/>
        <v>0.75</v>
      </c>
      <c r="M282" s="8">
        <f t="shared" si="23"/>
        <v>1</v>
      </c>
      <c r="N282" s="8">
        <f t="shared" si="23"/>
        <v>0.25</v>
      </c>
      <c r="O282" s="8">
        <f t="shared" si="23"/>
        <v>0</v>
      </c>
      <c r="P282" s="8">
        <f t="shared" si="23"/>
        <v>2.25</v>
      </c>
      <c r="Q282" s="8">
        <f t="shared" si="23"/>
        <v>0</v>
      </c>
      <c r="R282" s="8">
        <f t="shared" si="23"/>
        <v>0</v>
      </c>
      <c r="S282" s="8">
        <f t="shared" si="23"/>
        <v>1.25</v>
      </c>
      <c r="T282" s="8">
        <f t="shared" si="23"/>
        <v>1</v>
      </c>
      <c r="U282" s="8">
        <f t="shared" si="23"/>
        <v>1.5</v>
      </c>
      <c r="V282" s="8">
        <f t="shared" si="23"/>
        <v>0.5</v>
      </c>
      <c r="W282" s="8">
        <f t="shared" si="23"/>
        <v>0.25</v>
      </c>
      <c r="X282" s="8">
        <f t="shared" si="23"/>
        <v>0.25</v>
      </c>
      <c r="Y282" s="8">
        <f t="shared" si="23"/>
        <v>0</v>
      </c>
      <c r="Z282" s="8">
        <f t="shared" si="23"/>
        <v>1.5</v>
      </c>
      <c r="AA282" s="8">
        <f t="shared" si="23"/>
        <v>0.25</v>
      </c>
      <c r="AB282" s="8">
        <f t="shared" si="23"/>
        <v>1</v>
      </c>
      <c r="AC282" s="8">
        <f t="shared" si="23"/>
        <v>0</v>
      </c>
      <c r="AD282" s="8">
        <f t="shared" si="23"/>
        <v>1.25</v>
      </c>
      <c r="AE282" s="8">
        <f t="shared" si="23"/>
        <v>0</v>
      </c>
      <c r="AF282" s="8">
        <f t="shared" si="23"/>
        <v>0.25</v>
      </c>
      <c r="AG282" s="8">
        <f t="shared" si="23"/>
        <v>0.25</v>
      </c>
      <c r="AH282" s="8">
        <f t="shared" si="23"/>
        <v>1.25</v>
      </c>
      <c r="AI282" s="8">
        <f t="shared" si="23"/>
        <v>0</v>
      </c>
      <c r="AJ282" s="8">
        <f t="shared" si="23"/>
        <v>0.25</v>
      </c>
      <c r="AK282" s="8">
        <f t="shared" si="23"/>
        <v>0</v>
      </c>
      <c r="AL282" s="8">
        <f t="shared" si="23"/>
        <v>0.75</v>
      </c>
      <c r="AM282" s="8">
        <f t="shared" si="23"/>
        <v>1.25</v>
      </c>
      <c r="AN282" s="8">
        <f t="shared" si="23"/>
        <v>0</v>
      </c>
      <c r="AO282" s="8">
        <f t="shared" si="23"/>
        <v>0.75</v>
      </c>
      <c r="AP282" s="8">
        <f t="shared" si="23"/>
        <v>1.75</v>
      </c>
      <c r="AQ282" s="8">
        <f t="shared" si="23"/>
        <v>0</v>
      </c>
      <c r="AR282" s="8">
        <f t="shared" si="23"/>
        <v>0</v>
      </c>
      <c r="AS282" s="8">
        <f t="shared" si="23"/>
        <v>1.75</v>
      </c>
      <c r="AT282" s="8">
        <f t="shared" si="23"/>
        <v>0</v>
      </c>
      <c r="AU282" s="8">
        <f t="shared" si="23"/>
        <v>1</v>
      </c>
      <c r="AV282" s="8">
        <f t="shared" si="23"/>
        <v>1.25</v>
      </c>
      <c r="AW282" s="8">
        <f t="shared" si="23"/>
        <v>0.25</v>
      </c>
      <c r="AX282" s="8">
        <f t="shared" si="23"/>
        <v>0.25</v>
      </c>
      <c r="AY282" s="8">
        <f t="shared" si="23"/>
        <v>0.75</v>
      </c>
      <c r="AZ282" s="8">
        <f t="shared" si="23"/>
        <v>2</v>
      </c>
      <c r="BA282" s="8">
        <f t="shared" si="23"/>
        <v>0.25</v>
      </c>
      <c r="BB282" s="8">
        <f t="shared" si="23"/>
        <v>0.75</v>
      </c>
    </row>
    <row r="283" spans="1:54" x14ac:dyDescent="0.25">
      <c r="A283" s="13" t="s">
        <v>67</v>
      </c>
      <c r="B283" s="8">
        <f>AVERAGE(B$151:B$162)</f>
        <v>0</v>
      </c>
      <c r="C283" s="8">
        <f t="shared" ref="C283:BB283" si="24">AVERAGE(C$151:C$162)</f>
        <v>0</v>
      </c>
      <c r="D283" s="8">
        <f t="shared" si="24"/>
        <v>0.5</v>
      </c>
      <c r="E283" s="8">
        <f t="shared" si="24"/>
        <v>0.91666666666666663</v>
      </c>
      <c r="F283" s="8">
        <f t="shared" si="24"/>
        <v>0.83333333333333337</v>
      </c>
      <c r="G283" s="8">
        <f t="shared" si="24"/>
        <v>8.3333333333333329E-2</v>
      </c>
      <c r="H283" s="8">
        <f t="shared" si="24"/>
        <v>0</v>
      </c>
      <c r="I283" s="8">
        <f t="shared" si="24"/>
        <v>0</v>
      </c>
      <c r="J283" s="8">
        <f t="shared" si="24"/>
        <v>0.58333333333333337</v>
      </c>
      <c r="K283" s="8">
        <f t="shared" si="24"/>
        <v>8.3333333333333329E-2</v>
      </c>
      <c r="L283" s="8">
        <f t="shared" si="24"/>
        <v>0.25</v>
      </c>
      <c r="M283" s="8">
        <f t="shared" si="24"/>
        <v>0.5</v>
      </c>
      <c r="N283" s="8">
        <f t="shared" si="24"/>
        <v>0.83333333333333337</v>
      </c>
      <c r="O283" s="8">
        <f t="shared" si="24"/>
        <v>8.3333333333333329E-2</v>
      </c>
      <c r="P283" s="8">
        <f t="shared" si="24"/>
        <v>1.4166666666666667</v>
      </c>
      <c r="Q283" s="8">
        <f t="shared" si="24"/>
        <v>0</v>
      </c>
      <c r="R283" s="8">
        <f t="shared" si="24"/>
        <v>0</v>
      </c>
      <c r="S283" s="8">
        <f t="shared" si="24"/>
        <v>0.75</v>
      </c>
      <c r="T283" s="8">
        <f t="shared" si="24"/>
        <v>0.5</v>
      </c>
      <c r="U283" s="8">
        <f t="shared" si="24"/>
        <v>1.1666666666666667</v>
      </c>
      <c r="V283" s="8">
        <f t="shared" si="24"/>
        <v>0.5</v>
      </c>
      <c r="W283" s="8">
        <f t="shared" si="24"/>
        <v>0.3</v>
      </c>
      <c r="X283" s="8">
        <f t="shared" si="24"/>
        <v>1.3333333333333333</v>
      </c>
      <c r="Y283" s="8">
        <f t="shared" si="24"/>
        <v>0</v>
      </c>
      <c r="Z283" s="8">
        <f t="shared" si="24"/>
        <v>1.1666666666666667</v>
      </c>
      <c r="AA283" s="8">
        <f t="shared" si="24"/>
        <v>0.66666666666666663</v>
      </c>
      <c r="AB283" s="8">
        <f t="shared" si="24"/>
        <v>0.75</v>
      </c>
      <c r="AC283" s="8">
        <f t="shared" si="24"/>
        <v>0.16666666666666666</v>
      </c>
      <c r="AD283" s="8">
        <f t="shared" si="24"/>
        <v>1.0833333333333333</v>
      </c>
      <c r="AE283" s="8">
        <f t="shared" si="24"/>
        <v>8.3333333333333329E-2</v>
      </c>
      <c r="AF283" s="8">
        <f t="shared" si="24"/>
        <v>8.3333333333333329E-2</v>
      </c>
      <c r="AG283" s="8">
        <f t="shared" si="24"/>
        <v>0.66666666666666663</v>
      </c>
      <c r="AH283" s="8">
        <f t="shared" si="24"/>
        <v>0.41666666666666669</v>
      </c>
      <c r="AI283" s="8">
        <f t="shared" si="24"/>
        <v>8.3333333333333329E-2</v>
      </c>
      <c r="AJ283" s="8">
        <f t="shared" si="24"/>
        <v>0.33333333333333331</v>
      </c>
      <c r="AK283" s="8">
        <f t="shared" si="24"/>
        <v>0.25</v>
      </c>
      <c r="AL283" s="8">
        <f t="shared" si="24"/>
        <v>1.75</v>
      </c>
      <c r="AM283" s="8">
        <f t="shared" si="24"/>
        <v>1.1666666666666667</v>
      </c>
      <c r="AN283" s="8">
        <f t="shared" si="24"/>
        <v>0</v>
      </c>
      <c r="AO283" s="8">
        <f t="shared" si="24"/>
        <v>0.58333333333333337</v>
      </c>
      <c r="AP283" s="8">
        <f t="shared" si="24"/>
        <v>1</v>
      </c>
      <c r="AQ283" s="8">
        <f t="shared" si="24"/>
        <v>0</v>
      </c>
      <c r="AR283" s="8">
        <f t="shared" si="24"/>
        <v>0</v>
      </c>
      <c r="AS283" s="8">
        <f t="shared" si="24"/>
        <v>0.58333333333333337</v>
      </c>
      <c r="AT283" s="8">
        <f t="shared" si="24"/>
        <v>0</v>
      </c>
      <c r="AU283" s="8">
        <f t="shared" si="24"/>
        <v>0.83333333333333337</v>
      </c>
      <c r="AV283" s="8">
        <f t="shared" si="24"/>
        <v>1.4166666666666667</v>
      </c>
      <c r="AW283" s="8">
        <f t="shared" si="24"/>
        <v>0.5</v>
      </c>
      <c r="AX283" s="8">
        <f t="shared" si="24"/>
        <v>0.41666666666666669</v>
      </c>
      <c r="AY283" s="8">
        <f t="shared" si="24"/>
        <v>1</v>
      </c>
      <c r="AZ283" s="8">
        <f t="shared" si="24"/>
        <v>1.3333333333333333</v>
      </c>
      <c r="BA283" s="8">
        <f t="shared" si="24"/>
        <v>0.5</v>
      </c>
      <c r="BB283" s="8">
        <f t="shared" si="24"/>
        <v>0.41666666666666669</v>
      </c>
    </row>
    <row r="284" spans="1:54" x14ac:dyDescent="0.25">
      <c r="A284" s="13" t="s">
        <v>68</v>
      </c>
      <c r="B284" s="8">
        <f>AVERAGE(B$163:B$166)</f>
        <v>0.25</v>
      </c>
      <c r="C284" s="8">
        <f t="shared" ref="C284:BB284" si="25">AVERAGE(C$163:C$166)</f>
        <v>1</v>
      </c>
      <c r="D284" s="8">
        <f t="shared" si="25"/>
        <v>0.25</v>
      </c>
      <c r="E284" s="8">
        <f t="shared" si="25"/>
        <v>0</v>
      </c>
      <c r="F284" s="8">
        <f t="shared" si="25"/>
        <v>2.5</v>
      </c>
      <c r="G284" s="8">
        <f t="shared" si="25"/>
        <v>0</v>
      </c>
      <c r="H284" s="8">
        <f t="shared" si="25"/>
        <v>0.5</v>
      </c>
      <c r="I284" s="8">
        <f t="shared" si="25"/>
        <v>0</v>
      </c>
      <c r="J284" s="8">
        <f t="shared" si="25"/>
        <v>1</v>
      </c>
      <c r="K284" s="8">
        <f t="shared" si="25"/>
        <v>2</v>
      </c>
      <c r="L284" s="8">
        <f t="shared" si="25"/>
        <v>1.25</v>
      </c>
      <c r="M284" s="8">
        <f t="shared" si="25"/>
        <v>0</v>
      </c>
      <c r="N284" s="8">
        <f t="shared" si="25"/>
        <v>0</v>
      </c>
      <c r="O284" s="8">
        <f t="shared" si="25"/>
        <v>1.5</v>
      </c>
      <c r="P284" s="8">
        <f t="shared" si="25"/>
        <v>0.75</v>
      </c>
      <c r="Q284" s="8">
        <f t="shared" si="25"/>
        <v>2</v>
      </c>
      <c r="R284" s="8">
        <f t="shared" si="25"/>
        <v>0</v>
      </c>
      <c r="S284" s="8">
        <f t="shared" si="25"/>
        <v>1</v>
      </c>
      <c r="T284" s="8">
        <f t="shared" si="25"/>
        <v>2.25</v>
      </c>
      <c r="U284" s="8">
        <f t="shared" si="25"/>
        <v>0</v>
      </c>
      <c r="V284" s="8">
        <f t="shared" si="25"/>
        <v>1</v>
      </c>
      <c r="W284" s="8">
        <f t="shared" si="25"/>
        <v>0</v>
      </c>
      <c r="X284" s="8">
        <f t="shared" si="25"/>
        <v>0.75</v>
      </c>
      <c r="Y284" s="8">
        <f t="shared" si="25"/>
        <v>1.5</v>
      </c>
      <c r="Z284" s="8">
        <f t="shared" si="25"/>
        <v>1.5</v>
      </c>
      <c r="AA284" s="8">
        <f t="shared" si="25"/>
        <v>0.25</v>
      </c>
      <c r="AB284" s="8">
        <f t="shared" si="25"/>
        <v>0.75</v>
      </c>
      <c r="AC284" s="8">
        <f t="shared" si="25"/>
        <v>0</v>
      </c>
      <c r="AD284" s="8">
        <f t="shared" si="25"/>
        <v>0.25</v>
      </c>
      <c r="AE284" s="8">
        <f t="shared" si="25"/>
        <v>0</v>
      </c>
      <c r="AF284" s="8">
        <f t="shared" si="25"/>
        <v>0.25</v>
      </c>
      <c r="AG284" s="8">
        <f t="shared" si="25"/>
        <v>0</v>
      </c>
      <c r="AH284" s="8">
        <f t="shared" si="25"/>
        <v>0</v>
      </c>
      <c r="AI284" s="8">
        <f t="shared" si="25"/>
        <v>0.5</v>
      </c>
      <c r="AJ284" s="8">
        <f t="shared" si="25"/>
        <v>0</v>
      </c>
      <c r="AK284" s="8">
        <f t="shared" si="25"/>
        <v>0</v>
      </c>
      <c r="AL284" s="8">
        <f t="shared" si="25"/>
        <v>0.75</v>
      </c>
      <c r="AM284" s="8">
        <f t="shared" si="25"/>
        <v>2</v>
      </c>
      <c r="AN284" s="8">
        <f t="shared" si="25"/>
        <v>0.75</v>
      </c>
      <c r="AO284" s="8">
        <f t="shared" si="25"/>
        <v>1.25</v>
      </c>
      <c r="AP284" s="8">
        <f t="shared" si="25"/>
        <v>0.75</v>
      </c>
      <c r="AQ284" s="8">
        <f t="shared" si="25"/>
        <v>1.75</v>
      </c>
      <c r="AR284" s="8">
        <f t="shared" si="25"/>
        <v>1.75</v>
      </c>
      <c r="AS284" s="8">
        <f t="shared" si="25"/>
        <v>0</v>
      </c>
      <c r="AT284" s="8">
        <f t="shared" si="25"/>
        <v>0.25</v>
      </c>
      <c r="AU284" s="8">
        <f t="shared" si="25"/>
        <v>0.25</v>
      </c>
      <c r="AV284" s="8">
        <f t="shared" si="25"/>
        <v>0</v>
      </c>
      <c r="AW284" s="8">
        <f t="shared" si="25"/>
        <v>0.75</v>
      </c>
      <c r="AX284" s="8">
        <f t="shared" si="25"/>
        <v>0.5</v>
      </c>
      <c r="AY284" s="8">
        <f t="shared" si="25"/>
        <v>0.5</v>
      </c>
      <c r="AZ284" s="8">
        <f t="shared" si="25"/>
        <v>1.25</v>
      </c>
      <c r="BA284" s="8">
        <f t="shared" si="25"/>
        <v>0</v>
      </c>
      <c r="BB284" s="8">
        <f t="shared" si="25"/>
        <v>0.25</v>
      </c>
    </row>
    <row r="285" spans="1:54" x14ac:dyDescent="0.25">
      <c r="A285" s="13" t="s">
        <v>69</v>
      </c>
      <c r="B285" s="8">
        <f>AVERAGE(B$167:B$170)</f>
        <v>0.75</v>
      </c>
      <c r="C285" s="8">
        <f t="shared" ref="C285:BB285" si="26">AVERAGE(C$167:C$170)</f>
        <v>0</v>
      </c>
      <c r="D285" s="8">
        <f t="shared" si="26"/>
        <v>2.75</v>
      </c>
      <c r="E285" s="8">
        <f t="shared" si="26"/>
        <v>0</v>
      </c>
      <c r="F285" s="8">
        <f t="shared" si="26"/>
        <v>0.5</v>
      </c>
      <c r="G285" s="8">
        <f t="shared" si="26"/>
        <v>0</v>
      </c>
      <c r="H285" s="8">
        <f t="shared" si="26"/>
        <v>0</v>
      </c>
      <c r="I285" s="8">
        <f t="shared" si="26"/>
        <v>3.25</v>
      </c>
      <c r="J285" s="8">
        <f t="shared" si="26"/>
        <v>0.75</v>
      </c>
      <c r="K285" s="8">
        <f t="shared" si="26"/>
        <v>2</v>
      </c>
      <c r="L285" s="8">
        <f t="shared" si="26"/>
        <v>0</v>
      </c>
      <c r="M285" s="8">
        <f t="shared" si="26"/>
        <v>0</v>
      </c>
      <c r="N285" s="8">
        <f t="shared" si="26"/>
        <v>0</v>
      </c>
      <c r="O285" s="8">
        <f t="shared" si="26"/>
        <v>1.5</v>
      </c>
      <c r="P285" s="8">
        <f t="shared" si="26"/>
        <v>1</v>
      </c>
      <c r="Q285" s="8">
        <f t="shared" si="26"/>
        <v>1.5</v>
      </c>
      <c r="R285" s="8">
        <f t="shared" si="26"/>
        <v>1.5</v>
      </c>
      <c r="S285" s="8">
        <f t="shared" si="26"/>
        <v>0</v>
      </c>
      <c r="T285" s="8">
        <f t="shared" si="26"/>
        <v>1</v>
      </c>
      <c r="U285" s="8">
        <f t="shared" si="26"/>
        <v>0.25</v>
      </c>
      <c r="V285" s="8">
        <f t="shared" si="26"/>
        <v>1</v>
      </c>
      <c r="W285" s="8">
        <f t="shared" si="26"/>
        <v>1.5</v>
      </c>
      <c r="X285" s="8">
        <f t="shared" si="26"/>
        <v>1.75</v>
      </c>
      <c r="Y285" s="8">
        <f t="shared" si="26"/>
        <v>1.75</v>
      </c>
      <c r="Z285" s="8">
        <f t="shared" si="26"/>
        <v>1</v>
      </c>
      <c r="AA285" s="8">
        <f t="shared" si="26"/>
        <v>1</v>
      </c>
      <c r="AB285" s="8">
        <f t="shared" si="26"/>
        <v>0</v>
      </c>
      <c r="AC285" s="8">
        <f t="shared" si="26"/>
        <v>0</v>
      </c>
      <c r="AD285" s="8">
        <f t="shared" si="26"/>
        <v>0</v>
      </c>
      <c r="AE285" s="8">
        <f t="shared" si="26"/>
        <v>0.5</v>
      </c>
      <c r="AF285" s="8">
        <f t="shared" si="26"/>
        <v>2.25</v>
      </c>
      <c r="AG285" s="8">
        <f t="shared" si="26"/>
        <v>2.5</v>
      </c>
      <c r="AH285" s="8">
        <f t="shared" si="26"/>
        <v>0.75</v>
      </c>
      <c r="AI285" s="8">
        <f t="shared" si="26"/>
        <v>0</v>
      </c>
      <c r="AJ285" s="8">
        <f t="shared" si="26"/>
        <v>3.75</v>
      </c>
      <c r="AK285" s="8">
        <f t="shared" si="26"/>
        <v>2</v>
      </c>
      <c r="AL285" s="8">
        <f t="shared" si="26"/>
        <v>3.5</v>
      </c>
      <c r="AM285" s="8">
        <f t="shared" si="26"/>
        <v>3</v>
      </c>
      <c r="AN285" s="8">
        <f t="shared" si="26"/>
        <v>0.25</v>
      </c>
      <c r="AO285" s="8">
        <f t="shared" si="26"/>
        <v>0.75</v>
      </c>
      <c r="AP285" s="8">
        <f t="shared" si="26"/>
        <v>0</v>
      </c>
      <c r="AQ285" s="8">
        <f t="shared" si="26"/>
        <v>1.75</v>
      </c>
      <c r="AR285" s="8">
        <f t="shared" si="26"/>
        <v>0.5</v>
      </c>
      <c r="AS285" s="8">
        <f t="shared" si="26"/>
        <v>0</v>
      </c>
      <c r="AT285" s="8">
        <f t="shared" si="26"/>
        <v>0</v>
      </c>
      <c r="AU285" s="8">
        <f t="shared" si="26"/>
        <v>1</v>
      </c>
      <c r="AV285" s="8">
        <f t="shared" si="26"/>
        <v>1</v>
      </c>
      <c r="AW285" s="8">
        <f t="shared" si="26"/>
        <v>1.5</v>
      </c>
      <c r="AX285" s="8">
        <f t="shared" si="26"/>
        <v>0</v>
      </c>
      <c r="AY285" s="8">
        <f t="shared" si="26"/>
        <v>0.5</v>
      </c>
      <c r="AZ285" s="8">
        <f t="shared" si="26"/>
        <v>1.5</v>
      </c>
      <c r="BA285" s="8">
        <f t="shared" si="26"/>
        <v>0.75</v>
      </c>
      <c r="BB285" s="8">
        <f t="shared" si="26"/>
        <v>0.25</v>
      </c>
    </row>
    <row r="286" spans="1:54" x14ac:dyDescent="0.25">
      <c r="A286" s="13" t="s">
        <v>70</v>
      </c>
      <c r="B286" s="8">
        <f>AVERAGE(B$171:B$174)</f>
        <v>1</v>
      </c>
      <c r="C286" s="8">
        <f t="shared" ref="C286:BB286" si="27">AVERAGE(C$171:C$174)</f>
        <v>0</v>
      </c>
      <c r="D286" s="8">
        <f t="shared" si="27"/>
        <v>0.75</v>
      </c>
      <c r="E286" s="8">
        <f t="shared" si="27"/>
        <v>0.5</v>
      </c>
      <c r="F286" s="8">
        <f t="shared" si="27"/>
        <v>2.75</v>
      </c>
      <c r="G286" s="8">
        <f t="shared" si="27"/>
        <v>0.5</v>
      </c>
      <c r="H286" s="8">
        <f t="shared" si="27"/>
        <v>0.75</v>
      </c>
      <c r="I286" s="8">
        <f t="shared" si="27"/>
        <v>1.5</v>
      </c>
      <c r="J286" s="8">
        <f t="shared" si="27"/>
        <v>0.25</v>
      </c>
      <c r="K286" s="8">
        <f t="shared" si="27"/>
        <v>1.5</v>
      </c>
      <c r="L286" s="8">
        <f t="shared" si="27"/>
        <v>0.5</v>
      </c>
      <c r="M286" s="8">
        <f t="shared" si="27"/>
        <v>0</v>
      </c>
      <c r="N286" s="8">
        <f t="shared" si="27"/>
        <v>0.75</v>
      </c>
      <c r="O286" s="8">
        <f t="shared" si="27"/>
        <v>0.75</v>
      </c>
      <c r="P286" s="8">
        <f t="shared" si="27"/>
        <v>0.25</v>
      </c>
      <c r="Q286" s="8">
        <f t="shared" si="27"/>
        <v>0</v>
      </c>
      <c r="R286" s="8">
        <f t="shared" si="27"/>
        <v>0</v>
      </c>
      <c r="S286" s="8">
        <f t="shared" si="27"/>
        <v>0.25</v>
      </c>
      <c r="T286" s="8">
        <f t="shared" si="27"/>
        <v>0</v>
      </c>
      <c r="U286" s="8">
        <f t="shared" si="27"/>
        <v>0.5</v>
      </c>
      <c r="V286" s="8">
        <f t="shared" si="27"/>
        <v>1</v>
      </c>
      <c r="W286" s="8">
        <f t="shared" si="27"/>
        <v>0</v>
      </c>
      <c r="X286" s="8">
        <f t="shared" si="27"/>
        <v>1.75</v>
      </c>
      <c r="Y286" s="8">
        <f t="shared" si="27"/>
        <v>1</v>
      </c>
      <c r="Z286" s="8">
        <f t="shared" si="27"/>
        <v>1.75</v>
      </c>
      <c r="AA286" s="8">
        <f t="shared" si="27"/>
        <v>1.25</v>
      </c>
      <c r="AB286" s="8">
        <f t="shared" si="27"/>
        <v>0.25</v>
      </c>
      <c r="AC286" s="8">
        <f t="shared" si="27"/>
        <v>0</v>
      </c>
      <c r="AD286" s="8">
        <f t="shared" si="27"/>
        <v>1.25</v>
      </c>
      <c r="AE286" s="8">
        <f t="shared" si="27"/>
        <v>1.5</v>
      </c>
      <c r="AF286" s="8">
        <f t="shared" si="27"/>
        <v>0.25</v>
      </c>
      <c r="AG286" s="8">
        <f t="shared" si="27"/>
        <v>1</v>
      </c>
      <c r="AH286" s="8">
        <f t="shared" si="27"/>
        <v>0</v>
      </c>
      <c r="AI286" s="8">
        <f t="shared" si="27"/>
        <v>0.25</v>
      </c>
      <c r="AJ286" s="8">
        <f t="shared" si="27"/>
        <v>0.5</v>
      </c>
      <c r="AK286" s="8">
        <f t="shared" si="27"/>
        <v>1</v>
      </c>
      <c r="AL286" s="8">
        <f t="shared" si="27"/>
        <v>0.5</v>
      </c>
      <c r="AM286" s="8">
        <f t="shared" si="27"/>
        <v>1.5</v>
      </c>
      <c r="AN286" s="8">
        <f t="shared" si="27"/>
        <v>0</v>
      </c>
      <c r="AO286" s="8">
        <f t="shared" si="27"/>
        <v>1.25</v>
      </c>
      <c r="AP286" s="8">
        <f t="shared" si="27"/>
        <v>0.25</v>
      </c>
      <c r="AQ286" s="8">
        <f t="shared" si="27"/>
        <v>1.75</v>
      </c>
      <c r="AR286" s="8">
        <f t="shared" si="27"/>
        <v>0.66666666666666663</v>
      </c>
      <c r="AS286" s="8">
        <f t="shared" si="27"/>
        <v>0</v>
      </c>
      <c r="AT286" s="8">
        <f t="shared" si="27"/>
        <v>0.5</v>
      </c>
      <c r="AU286" s="8">
        <f t="shared" si="27"/>
        <v>1</v>
      </c>
      <c r="AV286" s="8">
        <f t="shared" si="27"/>
        <v>0.75</v>
      </c>
      <c r="AW286" s="8">
        <f t="shared" si="27"/>
        <v>1.25</v>
      </c>
      <c r="AX286" s="8">
        <f t="shared" si="27"/>
        <v>0</v>
      </c>
      <c r="AY286" s="8">
        <f t="shared" si="27"/>
        <v>0.5</v>
      </c>
      <c r="AZ286" s="8">
        <f t="shared" si="27"/>
        <v>1</v>
      </c>
      <c r="BA286" s="8">
        <f t="shared" si="27"/>
        <v>0.75</v>
      </c>
      <c r="BB286" s="8">
        <f t="shared" si="27"/>
        <v>0</v>
      </c>
    </row>
    <row r="287" spans="1:54" x14ac:dyDescent="0.25">
      <c r="A287" s="13" t="s">
        <v>71</v>
      </c>
      <c r="B287" s="8">
        <f>AVERAGE(B$163:B$174)</f>
        <v>0.66666666666666663</v>
      </c>
      <c r="C287" s="8">
        <f t="shared" ref="C287:BB287" si="28">AVERAGE(C$163:C$174)</f>
        <v>0.33333333333333331</v>
      </c>
      <c r="D287" s="8">
        <f t="shared" si="28"/>
        <v>1.25</v>
      </c>
      <c r="E287" s="8">
        <f t="shared" si="28"/>
        <v>0.18181818181818182</v>
      </c>
      <c r="F287" s="8">
        <f t="shared" si="28"/>
        <v>1.9166666666666667</v>
      </c>
      <c r="G287" s="8">
        <f t="shared" si="28"/>
        <v>0.16666666666666666</v>
      </c>
      <c r="H287" s="8">
        <f t="shared" si="28"/>
        <v>0.41666666666666669</v>
      </c>
      <c r="I287" s="8">
        <f t="shared" si="28"/>
        <v>1.5833333333333333</v>
      </c>
      <c r="J287" s="8">
        <f t="shared" si="28"/>
        <v>0.66666666666666663</v>
      </c>
      <c r="K287" s="8">
        <f t="shared" si="28"/>
        <v>1.8333333333333333</v>
      </c>
      <c r="L287" s="8">
        <f t="shared" si="28"/>
        <v>0.58333333333333337</v>
      </c>
      <c r="M287" s="8">
        <f t="shared" si="28"/>
        <v>0</v>
      </c>
      <c r="N287" s="8">
        <f t="shared" si="28"/>
        <v>0.25</v>
      </c>
      <c r="O287" s="8">
        <f t="shared" si="28"/>
        <v>1.25</v>
      </c>
      <c r="P287" s="8">
        <f t="shared" si="28"/>
        <v>0.66666666666666663</v>
      </c>
      <c r="Q287" s="8">
        <f t="shared" si="28"/>
        <v>1.1666666666666667</v>
      </c>
      <c r="R287" s="8">
        <f t="shared" si="28"/>
        <v>0.5</v>
      </c>
      <c r="S287" s="8">
        <f t="shared" si="28"/>
        <v>0.41666666666666669</v>
      </c>
      <c r="T287" s="8">
        <f t="shared" si="28"/>
        <v>1.0833333333333333</v>
      </c>
      <c r="U287" s="8">
        <f t="shared" si="28"/>
        <v>0.25</v>
      </c>
      <c r="V287" s="8">
        <f t="shared" si="28"/>
        <v>1</v>
      </c>
      <c r="W287" s="8">
        <f t="shared" si="28"/>
        <v>0.6</v>
      </c>
      <c r="X287" s="8">
        <f t="shared" si="28"/>
        <v>1.4166666666666667</v>
      </c>
      <c r="Y287" s="8">
        <f t="shared" si="28"/>
        <v>1.4166666666666667</v>
      </c>
      <c r="Z287" s="8">
        <f t="shared" si="28"/>
        <v>1.4166666666666667</v>
      </c>
      <c r="AA287" s="8">
        <f t="shared" si="28"/>
        <v>0.83333333333333337</v>
      </c>
      <c r="AB287" s="8">
        <f t="shared" si="28"/>
        <v>0.33333333333333331</v>
      </c>
      <c r="AC287" s="8">
        <f t="shared" si="28"/>
        <v>0</v>
      </c>
      <c r="AD287" s="8">
        <f t="shared" si="28"/>
        <v>0.5</v>
      </c>
      <c r="AE287" s="8">
        <f t="shared" si="28"/>
        <v>0.66666666666666663</v>
      </c>
      <c r="AF287" s="8">
        <f t="shared" si="28"/>
        <v>0.91666666666666663</v>
      </c>
      <c r="AG287" s="8">
        <f t="shared" si="28"/>
        <v>1.1666666666666667</v>
      </c>
      <c r="AH287" s="8">
        <f t="shared" si="28"/>
        <v>0.25</v>
      </c>
      <c r="AI287" s="8">
        <f t="shared" si="28"/>
        <v>0.25</v>
      </c>
      <c r="AJ287" s="8">
        <f t="shared" si="28"/>
        <v>1.4166666666666667</v>
      </c>
      <c r="AK287" s="8">
        <f t="shared" si="28"/>
        <v>1</v>
      </c>
      <c r="AL287" s="8">
        <f t="shared" si="28"/>
        <v>1.5833333333333333</v>
      </c>
      <c r="AM287" s="8">
        <f t="shared" si="28"/>
        <v>2.1666666666666665</v>
      </c>
      <c r="AN287" s="8">
        <f t="shared" si="28"/>
        <v>0.33333333333333331</v>
      </c>
      <c r="AO287" s="8">
        <f t="shared" si="28"/>
        <v>1.0833333333333333</v>
      </c>
      <c r="AP287" s="8">
        <f t="shared" si="28"/>
        <v>0.33333333333333331</v>
      </c>
      <c r="AQ287" s="8">
        <f t="shared" si="28"/>
        <v>1.75</v>
      </c>
      <c r="AR287" s="8">
        <f t="shared" si="28"/>
        <v>1</v>
      </c>
      <c r="AS287" s="8">
        <f t="shared" si="28"/>
        <v>0</v>
      </c>
      <c r="AT287" s="8">
        <f t="shared" si="28"/>
        <v>0.25</v>
      </c>
      <c r="AU287" s="8">
        <f t="shared" si="28"/>
        <v>0.75</v>
      </c>
      <c r="AV287" s="8">
        <f t="shared" si="28"/>
        <v>0.58333333333333337</v>
      </c>
      <c r="AW287" s="8">
        <f t="shared" si="28"/>
        <v>1.1666666666666667</v>
      </c>
      <c r="AX287" s="8">
        <f t="shared" si="28"/>
        <v>0.16666666666666666</v>
      </c>
      <c r="AY287" s="8">
        <f t="shared" si="28"/>
        <v>0.5</v>
      </c>
      <c r="AZ287" s="8">
        <f t="shared" si="28"/>
        <v>1.25</v>
      </c>
      <c r="BA287" s="8">
        <f t="shared" si="28"/>
        <v>0.5</v>
      </c>
      <c r="BB287" s="8">
        <f t="shared" si="28"/>
        <v>0.16666666666666666</v>
      </c>
    </row>
    <row r="288" spans="1:54" x14ac:dyDescent="0.25">
      <c r="A288" s="13" t="s">
        <v>72</v>
      </c>
      <c r="B288" s="8">
        <f>(B$298/24)*100</f>
        <v>0</v>
      </c>
      <c r="C288" s="8">
        <f t="shared" ref="C288:BB288" si="29">(C$298/24)*100</f>
        <v>0</v>
      </c>
      <c r="D288" s="8">
        <f t="shared" si="29"/>
        <v>33.333333333333329</v>
      </c>
      <c r="E288" s="8">
        <f t="shared" si="29"/>
        <v>0</v>
      </c>
      <c r="F288" s="8">
        <f t="shared" si="29"/>
        <v>8.3333333333333321</v>
      </c>
      <c r="G288" s="8">
        <f t="shared" si="29"/>
        <v>16.666666666666664</v>
      </c>
      <c r="H288" s="8">
        <f t="shared" si="29"/>
        <v>20.833333333333336</v>
      </c>
      <c r="I288" s="8">
        <f t="shared" si="29"/>
        <v>4.1666666666666661</v>
      </c>
      <c r="J288" s="8">
        <f t="shared" si="29"/>
        <v>8.3333333333333321</v>
      </c>
      <c r="K288" s="8">
        <f t="shared" si="29"/>
        <v>0</v>
      </c>
      <c r="L288" s="8">
        <f t="shared" si="29"/>
        <v>4.1666666666666661</v>
      </c>
      <c r="M288" s="8">
        <f t="shared" si="29"/>
        <v>0</v>
      </c>
      <c r="N288" s="8">
        <f t="shared" si="29"/>
        <v>16.666666666666664</v>
      </c>
      <c r="O288" s="8">
        <f t="shared" si="29"/>
        <v>20.833333333333336</v>
      </c>
      <c r="P288" s="8">
        <f t="shared" si="29"/>
        <v>4.1666666666666661</v>
      </c>
      <c r="Q288" s="8">
        <f t="shared" si="29"/>
        <v>20.833333333333336</v>
      </c>
      <c r="R288" s="8">
        <f t="shared" si="29"/>
        <v>4.1666666666666661</v>
      </c>
      <c r="S288" s="8">
        <f t="shared" si="29"/>
        <v>20.833333333333336</v>
      </c>
      <c r="T288" s="8">
        <f t="shared" si="29"/>
        <v>0</v>
      </c>
      <c r="U288" s="8">
        <f t="shared" si="29"/>
        <v>20.833333333333336</v>
      </c>
      <c r="V288" s="8">
        <f t="shared" si="29"/>
        <v>12.5</v>
      </c>
      <c r="W288" s="8">
        <f t="shared" si="29"/>
        <v>0</v>
      </c>
      <c r="X288" s="8">
        <f t="shared" si="29"/>
        <v>0</v>
      </c>
      <c r="Y288" s="8">
        <f t="shared" si="29"/>
        <v>0</v>
      </c>
      <c r="Z288" s="8">
        <f t="shared" si="29"/>
        <v>12.5</v>
      </c>
      <c r="AA288" s="8">
        <f t="shared" si="29"/>
        <v>0</v>
      </c>
      <c r="AB288" s="8">
        <f t="shared" si="29"/>
        <v>4.1666666666666661</v>
      </c>
      <c r="AC288" s="8">
        <f t="shared" si="29"/>
        <v>0</v>
      </c>
      <c r="AD288" s="8">
        <f t="shared" si="29"/>
        <v>8.3333333333333321</v>
      </c>
      <c r="AE288" s="8">
        <f t="shared" si="29"/>
        <v>25</v>
      </c>
      <c r="AF288" s="8">
        <f t="shared" si="29"/>
        <v>12.5</v>
      </c>
      <c r="AG288" s="8">
        <f t="shared" si="29"/>
        <v>0</v>
      </c>
      <c r="AH288" s="8">
        <f t="shared" si="29"/>
        <v>8.3333333333333321</v>
      </c>
      <c r="AI288" s="8">
        <f t="shared" si="29"/>
        <v>0</v>
      </c>
      <c r="AJ288" s="8">
        <f t="shared" si="29"/>
        <v>8.3333333333333321</v>
      </c>
      <c r="AK288" s="8">
        <f t="shared" si="29"/>
        <v>0</v>
      </c>
      <c r="AL288" s="8">
        <f t="shared" si="29"/>
        <v>12.5</v>
      </c>
      <c r="AM288" s="8">
        <f t="shared" si="29"/>
        <v>0</v>
      </c>
      <c r="AN288" s="8">
        <f t="shared" si="29"/>
        <v>4.1666666666666661</v>
      </c>
      <c r="AO288" s="8">
        <f t="shared" si="29"/>
        <v>0</v>
      </c>
      <c r="AP288" s="8">
        <f t="shared" si="29"/>
        <v>4.1666666666666661</v>
      </c>
      <c r="AQ288" s="8">
        <f t="shared" si="29"/>
        <v>0</v>
      </c>
      <c r="AR288" s="8">
        <f t="shared" si="29"/>
        <v>4.1666666666666661</v>
      </c>
      <c r="AS288" s="8">
        <f t="shared" si="29"/>
        <v>4.1666666666666661</v>
      </c>
      <c r="AT288" s="8">
        <f t="shared" si="29"/>
        <v>4.1666666666666661</v>
      </c>
      <c r="AU288" s="8">
        <f t="shared" si="29"/>
        <v>0</v>
      </c>
      <c r="AV288" s="8">
        <f t="shared" si="29"/>
        <v>12.5</v>
      </c>
      <c r="AW288" s="8">
        <f t="shared" si="29"/>
        <v>0</v>
      </c>
      <c r="AX288" s="8">
        <f t="shared" si="29"/>
        <v>0</v>
      </c>
      <c r="AY288" s="8">
        <f t="shared" si="29"/>
        <v>20.833333333333336</v>
      </c>
      <c r="AZ288" s="8">
        <f t="shared" si="29"/>
        <v>12.5</v>
      </c>
      <c r="BA288" s="8">
        <f t="shared" si="29"/>
        <v>20.833333333333336</v>
      </c>
      <c r="BB288" s="8">
        <f t="shared" si="29"/>
        <v>20.833333333333336</v>
      </c>
    </row>
    <row r="289" spans="1:54" x14ac:dyDescent="0.25">
      <c r="A289" s="13" t="s">
        <v>73</v>
      </c>
      <c r="B289" s="8">
        <f>(B$299/24)*100</f>
        <v>100</v>
      </c>
      <c r="C289" s="8">
        <f t="shared" ref="C289:BB289" si="30">(C$299/24)*100</f>
        <v>91.666666666666657</v>
      </c>
      <c r="D289" s="8">
        <f t="shared" si="30"/>
        <v>54.166666666666664</v>
      </c>
      <c r="E289" s="8">
        <f t="shared" si="30"/>
        <v>79.166666666666657</v>
      </c>
      <c r="F289" s="8">
        <f t="shared" si="30"/>
        <v>91.666666666666657</v>
      </c>
      <c r="G289" s="8">
        <f t="shared" si="30"/>
        <v>83.333333333333343</v>
      </c>
      <c r="H289" s="8">
        <f t="shared" si="30"/>
        <v>79.166666666666657</v>
      </c>
      <c r="I289" s="8">
        <f t="shared" si="30"/>
        <v>79.166666666666657</v>
      </c>
      <c r="J289" s="8">
        <f t="shared" si="30"/>
        <v>79.166666666666657</v>
      </c>
      <c r="K289" s="8">
        <f t="shared" si="30"/>
        <v>95.833333333333343</v>
      </c>
      <c r="L289" s="8">
        <f t="shared" si="30"/>
        <v>79.166666666666657</v>
      </c>
      <c r="M289" s="8">
        <f t="shared" si="30"/>
        <v>100</v>
      </c>
      <c r="N289" s="8">
        <f t="shared" si="30"/>
        <v>79.166666666666657</v>
      </c>
      <c r="O289" s="8">
        <f t="shared" si="30"/>
        <v>75</v>
      </c>
      <c r="P289" s="8">
        <f t="shared" si="30"/>
        <v>87.5</v>
      </c>
      <c r="Q289" s="8">
        <f t="shared" si="30"/>
        <v>66.666666666666657</v>
      </c>
      <c r="R289" s="8">
        <f t="shared" si="30"/>
        <v>95.833333333333343</v>
      </c>
      <c r="S289" s="8">
        <f t="shared" si="30"/>
        <v>75</v>
      </c>
      <c r="T289" s="8">
        <f t="shared" si="30"/>
        <v>100</v>
      </c>
      <c r="U289" s="8">
        <f t="shared" si="30"/>
        <v>75</v>
      </c>
      <c r="V289" s="8">
        <f t="shared" si="30"/>
        <v>70.833333333333343</v>
      </c>
      <c r="W289" s="8">
        <f t="shared" si="30"/>
        <v>100</v>
      </c>
      <c r="X289" s="8">
        <f t="shared" si="30"/>
        <v>95.833333333333343</v>
      </c>
      <c r="Y289" s="8">
        <f t="shared" si="30"/>
        <v>95.833333333333343</v>
      </c>
      <c r="Z289" s="8">
        <f t="shared" si="30"/>
        <v>75</v>
      </c>
      <c r="AA289" s="8">
        <f t="shared" si="30"/>
        <v>95.833333333333343</v>
      </c>
      <c r="AB289" s="8">
        <f t="shared" si="30"/>
        <v>79.166666666666657</v>
      </c>
      <c r="AC289" s="8">
        <f t="shared" si="30"/>
        <v>100</v>
      </c>
      <c r="AD289" s="8">
        <f t="shared" si="30"/>
        <v>91.666666666666657</v>
      </c>
      <c r="AE289" s="8">
        <f t="shared" si="30"/>
        <v>62.5</v>
      </c>
      <c r="AF289" s="8">
        <f t="shared" si="30"/>
        <v>75</v>
      </c>
      <c r="AG289" s="8">
        <f t="shared" si="30"/>
        <v>87.5</v>
      </c>
      <c r="AH289" s="8">
        <f t="shared" si="30"/>
        <v>87.5</v>
      </c>
      <c r="AI289" s="8">
        <f t="shared" si="30"/>
        <v>95.833333333333343</v>
      </c>
      <c r="AJ289" s="8">
        <f t="shared" si="30"/>
        <v>83.333333333333343</v>
      </c>
      <c r="AK289" s="8">
        <f t="shared" si="30"/>
        <v>83.333333333333343</v>
      </c>
      <c r="AL289" s="8">
        <f t="shared" si="30"/>
        <v>70.833333333333343</v>
      </c>
      <c r="AM289" s="8">
        <f t="shared" si="30"/>
        <v>95.833333333333343</v>
      </c>
      <c r="AN289" s="8">
        <f t="shared" si="30"/>
        <v>87.5</v>
      </c>
      <c r="AO289" s="8">
        <f t="shared" si="30"/>
        <v>95.833333333333343</v>
      </c>
      <c r="AP289" s="8">
        <f t="shared" si="30"/>
        <v>87.5</v>
      </c>
      <c r="AQ289" s="8">
        <f t="shared" si="30"/>
        <v>87.5</v>
      </c>
      <c r="AR289" s="8">
        <f t="shared" si="30"/>
        <v>54.166666666666664</v>
      </c>
      <c r="AS289" s="8">
        <f t="shared" si="30"/>
        <v>79.166666666666657</v>
      </c>
      <c r="AT289" s="8">
        <f t="shared" si="30"/>
        <v>87.5</v>
      </c>
      <c r="AU289" s="8">
        <f t="shared" si="30"/>
        <v>83.333333333333343</v>
      </c>
      <c r="AV289" s="8">
        <f t="shared" si="30"/>
        <v>79.166666666666657</v>
      </c>
      <c r="AW289" s="8">
        <f t="shared" si="30"/>
        <v>75</v>
      </c>
      <c r="AX289" s="8">
        <f t="shared" si="30"/>
        <v>91.666666666666657</v>
      </c>
      <c r="AY289" s="8">
        <f t="shared" si="30"/>
        <v>70.833333333333343</v>
      </c>
      <c r="AZ289" s="8">
        <f t="shared" si="30"/>
        <v>79.166666666666657</v>
      </c>
      <c r="BA289" s="8">
        <f t="shared" si="30"/>
        <v>79.166666666666657</v>
      </c>
      <c r="BB289" s="8">
        <f t="shared" si="30"/>
        <v>66.666666666666657</v>
      </c>
    </row>
    <row r="290" spans="1:54" x14ac:dyDescent="0.25">
      <c r="A290" s="13" t="s">
        <v>74</v>
      </c>
      <c r="B290" s="8">
        <f>(B$300/24)*100</f>
        <v>0</v>
      </c>
      <c r="C290" s="8">
        <f t="shared" ref="C290:BB290" si="31">(C$300/24)*100</f>
        <v>8.3333333333333321</v>
      </c>
      <c r="D290" s="8">
        <f t="shared" si="31"/>
        <v>8.3333333333333321</v>
      </c>
      <c r="E290" s="8">
        <f t="shared" si="31"/>
        <v>16.666666666666664</v>
      </c>
      <c r="F290" s="8">
        <f t="shared" si="31"/>
        <v>0</v>
      </c>
      <c r="G290" s="8">
        <f t="shared" si="31"/>
        <v>0</v>
      </c>
      <c r="H290" s="8">
        <f t="shared" si="31"/>
        <v>0</v>
      </c>
      <c r="I290" s="8">
        <f t="shared" si="31"/>
        <v>16.666666666666664</v>
      </c>
      <c r="J290" s="8">
        <f t="shared" si="31"/>
        <v>12.5</v>
      </c>
      <c r="K290" s="8">
        <f t="shared" si="31"/>
        <v>4.1666666666666661</v>
      </c>
      <c r="L290" s="8">
        <f t="shared" si="31"/>
        <v>16.666666666666664</v>
      </c>
      <c r="M290" s="8">
        <f t="shared" si="31"/>
        <v>0</v>
      </c>
      <c r="N290" s="8">
        <f t="shared" si="31"/>
        <v>4.1666666666666661</v>
      </c>
      <c r="O290" s="8">
        <f t="shared" si="31"/>
        <v>4.1666666666666661</v>
      </c>
      <c r="P290" s="8">
        <f t="shared" si="31"/>
        <v>8.3333333333333321</v>
      </c>
      <c r="Q290" s="8">
        <f t="shared" si="31"/>
        <v>12.5</v>
      </c>
      <c r="R290" s="8">
        <f t="shared" si="31"/>
        <v>0</v>
      </c>
      <c r="S290" s="8">
        <f t="shared" si="31"/>
        <v>4.1666666666666661</v>
      </c>
      <c r="T290" s="8">
        <f t="shared" si="31"/>
        <v>0</v>
      </c>
      <c r="U290" s="8">
        <f t="shared" si="31"/>
        <v>4.1666666666666661</v>
      </c>
      <c r="V290" s="8">
        <f t="shared" si="31"/>
        <v>16.666666666666664</v>
      </c>
      <c r="W290" s="8">
        <f t="shared" si="31"/>
        <v>0</v>
      </c>
      <c r="X290" s="8">
        <f t="shared" si="31"/>
        <v>4.1666666666666661</v>
      </c>
      <c r="Y290" s="8">
        <f t="shared" si="31"/>
        <v>4.1666666666666661</v>
      </c>
      <c r="Z290" s="8">
        <f t="shared" si="31"/>
        <v>12.5</v>
      </c>
      <c r="AA290" s="8">
        <f t="shared" si="31"/>
        <v>4.1666666666666661</v>
      </c>
      <c r="AB290" s="8">
        <f t="shared" si="31"/>
        <v>16.666666666666664</v>
      </c>
      <c r="AC290" s="8">
        <f t="shared" si="31"/>
        <v>0</v>
      </c>
      <c r="AD290" s="8">
        <f t="shared" si="31"/>
        <v>0</v>
      </c>
      <c r="AE290" s="8">
        <f t="shared" si="31"/>
        <v>12.5</v>
      </c>
      <c r="AF290" s="8">
        <f t="shared" si="31"/>
        <v>12.5</v>
      </c>
      <c r="AG290" s="8">
        <f t="shared" si="31"/>
        <v>12.5</v>
      </c>
      <c r="AH290" s="8">
        <f t="shared" si="31"/>
        <v>4.1666666666666661</v>
      </c>
      <c r="AI290" s="8">
        <f t="shared" si="31"/>
        <v>4.1666666666666661</v>
      </c>
      <c r="AJ290" s="8">
        <f t="shared" si="31"/>
        <v>8.3333333333333321</v>
      </c>
      <c r="AK290" s="8">
        <f t="shared" si="31"/>
        <v>16.666666666666664</v>
      </c>
      <c r="AL290" s="8">
        <f t="shared" si="31"/>
        <v>16.666666666666664</v>
      </c>
      <c r="AM290" s="8">
        <f t="shared" si="31"/>
        <v>4.1666666666666661</v>
      </c>
      <c r="AN290" s="8">
        <f t="shared" si="31"/>
        <v>8.3333333333333321</v>
      </c>
      <c r="AO290" s="8">
        <f t="shared" si="31"/>
        <v>4.1666666666666661</v>
      </c>
      <c r="AP290" s="8">
        <f t="shared" si="31"/>
        <v>4.1666666666666661</v>
      </c>
      <c r="AQ290" s="8">
        <f t="shared" si="31"/>
        <v>12.5</v>
      </c>
      <c r="AR290" s="8">
        <f t="shared" si="31"/>
        <v>41.666666666666671</v>
      </c>
      <c r="AS290" s="8">
        <f t="shared" si="31"/>
        <v>16.666666666666664</v>
      </c>
      <c r="AT290" s="8">
        <f t="shared" si="31"/>
        <v>8.3333333333333321</v>
      </c>
      <c r="AU290" s="8">
        <f t="shared" si="31"/>
        <v>16.666666666666664</v>
      </c>
      <c r="AV290" s="8">
        <f t="shared" si="31"/>
        <v>8.3333333333333321</v>
      </c>
      <c r="AW290" s="8">
        <f t="shared" si="31"/>
        <v>25</v>
      </c>
      <c r="AX290" s="8">
        <f t="shared" si="31"/>
        <v>8.3333333333333321</v>
      </c>
      <c r="AY290" s="8">
        <f t="shared" si="31"/>
        <v>4.1666666666666661</v>
      </c>
      <c r="AZ290" s="8">
        <f t="shared" si="31"/>
        <v>4.1666666666666661</v>
      </c>
      <c r="BA290" s="8">
        <f t="shared" si="31"/>
        <v>0</v>
      </c>
      <c r="BB290" s="8">
        <f t="shared" si="31"/>
        <v>12.5</v>
      </c>
    </row>
    <row r="291" spans="1:54" x14ac:dyDescent="0.25">
      <c r="A291" s="13" t="s">
        <v>75</v>
      </c>
      <c r="B291" s="8">
        <f>AVERAGE(B$175:B$198)</f>
        <v>42.5</v>
      </c>
      <c r="C291" s="8">
        <f t="shared" ref="C291:BB291" si="32">AVERAGE(C$175:C$198)</f>
        <v>44.166666666666664</v>
      </c>
      <c r="D291" s="8">
        <f t="shared" si="32"/>
        <v>25.652173913043477</v>
      </c>
      <c r="E291" s="8">
        <f t="shared" si="32"/>
        <v>38.478260869565219</v>
      </c>
      <c r="F291" s="8">
        <f t="shared" si="32"/>
        <v>33.75</v>
      </c>
      <c r="G291" s="8">
        <f t="shared" si="32"/>
        <v>23.541666666666668</v>
      </c>
      <c r="H291" s="8">
        <f t="shared" si="32"/>
        <v>26.25</v>
      </c>
      <c r="I291" s="8">
        <f t="shared" si="32"/>
        <v>40</v>
      </c>
      <c r="J291" s="8">
        <f t="shared" si="32"/>
        <v>35.625</v>
      </c>
      <c r="K291" s="8">
        <f t="shared" si="32"/>
        <v>33.125</v>
      </c>
      <c r="L291" s="8">
        <f t="shared" si="32"/>
        <v>42.708333333333336</v>
      </c>
      <c r="M291" s="8">
        <f t="shared" si="32"/>
        <v>38.875</v>
      </c>
      <c r="N291" s="8">
        <f t="shared" si="32"/>
        <v>30.125</v>
      </c>
      <c r="O291" s="8">
        <f t="shared" si="32"/>
        <v>30.416666666666668</v>
      </c>
      <c r="P291" s="8">
        <f t="shared" si="32"/>
        <v>34.375</v>
      </c>
      <c r="Q291" s="8">
        <f t="shared" si="32"/>
        <v>33.333333333333336</v>
      </c>
      <c r="R291" s="8">
        <f t="shared" si="32"/>
        <v>30.416666666666668</v>
      </c>
      <c r="S291" s="8">
        <f t="shared" si="32"/>
        <v>29.791666666666668</v>
      </c>
      <c r="T291" s="8">
        <f t="shared" si="32"/>
        <v>39.166666666666664</v>
      </c>
      <c r="U291" s="8">
        <f t="shared" si="32"/>
        <v>28.125</v>
      </c>
      <c r="V291" s="8">
        <f t="shared" si="32"/>
        <v>37.708333333333336</v>
      </c>
      <c r="W291" s="8">
        <f t="shared" si="32"/>
        <v>37.5</v>
      </c>
      <c r="X291" s="8">
        <f t="shared" si="32"/>
        <v>38.541666666666664</v>
      </c>
      <c r="Y291" s="8">
        <f t="shared" si="32"/>
        <v>35.208333333333336</v>
      </c>
      <c r="Z291" s="8">
        <f t="shared" si="32"/>
        <v>32.291666666666664</v>
      </c>
      <c r="AA291" s="8">
        <f t="shared" si="32"/>
        <v>40.625</v>
      </c>
      <c r="AB291" s="8">
        <f t="shared" si="32"/>
        <v>39.791666666666664</v>
      </c>
      <c r="AC291" s="8">
        <f t="shared" si="32"/>
        <v>38.958333333333336</v>
      </c>
      <c r="AD291" s="8">
        <f t="shared" si="32"/>
        <v>31.25</v>
      </c>
      <c r="AE291" s="8">
        <f t="shared" si="32"/>
        <v>33.75</v>
      </c>
      <c r="AF291" s="8">
        <f t="shared" si="32"/>
        <v>38.125</v>
      </c>
      <c r="AG291" s="8">
        <f t="shared" si="32"/>
        <v>39.583333333333336</v>
      </c>
      <c r="AH291" s="8">
        <f t="shared" si="32"/>
        <v>35.125</v>
      </c>
      <c r="AI291" s="8">
        <f t="shared" si="32"/>
        <v>41.875</v>
      </c>
      <c r="AJ291" s="8">
        <f t="shared" si="32"/>
        <v>40.208333333333336</v>
      </c>
      <c r="AK291" s="8">
        <f t="shared" si="32"/>
        <v>40.416666666666664</v>
      </c>
      <c r="AL291" s="8">
        <f t="shared" si="32"/>
        <v>35.208333333333336</v>
      </c>
      <c r="AM291" s="8">
        <f t="shared" si="32"/>
        <v>33.333333333333336</v>
      </c>
      <c r="AN291" s="8">
        <f t="shared" si="32"/>
        <v>39.166666666666664</v>
      </c>
      <c r="AO291" s="8">
        <f t="shared" si="32"/>
        <v>37.083333333333336</v>
      </c>
      <c r="AP291" s="8">
        <f t="shared" si="32"/>
        <v>33.695652173913047</v>
      </c>
      <c r="AQ291" s="8">
        <f t="shared" si="32"/>
        <v>39.666666666666664</v>
      </c>
      <c r="AR291" s="8">
        <f t="shared" si="32"/>
        <v>52.916666666666664</v>
      </c>
      <c r="AS291" s="8">
        <f t="shared" si="32"/>
        <v>42.291666666666664</v>
      </c>
      <c r="AT291" s="8">
        <f t="shared" si="32"/>
        <v>37.916666666666664</v>
      </c>
      <c r="AU291" s="8">
        <f t="shared" si="32"/>
        <v>41.041666666666664</v>
      </c>
      <c r="AV291" s="8">
        <f t="shared" si="32"/>
        <v>35.833333333333336</v>
      </c>
      <c r="AW291" s="8">
        <f t="shared" si="32"/>
        <v>43.333333333333336</v>
      </c>
      <c r="AX291" s="8">
        <f t="shared" si="32"/>
        <v>40</v>
      </c>
      <c r="AY291" s="8">
        <f t="shared" si="32"/>
        <v>27.826086956521738</v>
      </c>
      <c r="AZ291" s="8">
        <f t="shared" si="32"/>
        <v>33.478260869565219</v>
      </c>
      <c r="BA291" s="8">
        <f t="shared" si="32"/>
        <v>27.083333333333332</v>
      </c>
      <c r="BB291" s="8">
        <f t="shared" si="32"/>
        <v>29.166666666666668</v>
      </c>
    </row>
    <row r="292" spans="1:54" x14ac:dyDescent="0.25">
      <c r="A292" s="13" t="s">
        <v>76</v>
      </c>
      <c r="B292" s="8">
        <f>AVERAGE(B$199:B$222)</f>
        <v>0.45833333333333331</v>
      </c>
      <c r="C292" s="8">
        <f t="shared" ref="C292:BB292" si="33">AVERAGE(C$199:C$222)</f>
        <v>8.3333333333333329E-2</v>
      </c>
      <c r="D292" s="8">
        <f t="shared" si="33"/>
        <v>0.625</v>
      </c>
      <c r="E292" s="8">
        <f t="shared" si="33"/>
        <v>0.75</v>
      </c>
      <c r="F292" s="8">
        <f t="shared" si="33"/>
        <v>0.375</v>
      </c>
      <c r="G292" s="8">
        <f t="shared" si="33"/>
        <v>1.1666666666666667</v>
      </c>
      <c r="H292" s="8">
        <f t="shared" si="33"/>
        <v>1.5416666666666667</v>
      </c>
      <c r="I292" s="8">
        <f t="shared" si="33"/>
        <v>1.7916666666666667</v>
      </c>
      <c r="J292" s="8">
        <f t="shared" si="33"/>
        <v>0.79166666666666663</v>
      </c>
      <c r="K292" s="8">
        <f t="shared" si="33"/>
        <v>0.25</v>
      </c>
      <c r="L292" s="8">
        <f t="shared" si="33"/>
        <v>0.375</v>
      </c>
      <c r="M292" s="8">
        <f t="shared" si="33"/>
        <v>0.70833333333333337</v>
      </c>
      <c r="N292" s="8">
        <f t="shared" si="33"/>
        <v>0.875</v>
      </c>
      <c r="O292" s="8">
        <f t="shared" si="33"/>
        <v>1.0833333333333333</v>
      </c>
      <c r="P292" s="8">
        <f t="shared" si="33"/>
        <v>0.83333333333333337</v>
      </c>
      <c r="Q292" s="8">
        <f t="shared" si="33"/>
        <v>0.58333333333333337</v>
      </c>
      <c r="R292" s="8">
        <f t="shared" si="33"/>
        <v>0.625</v>
      </c>
      <c r="S292" s="8">
        <f t="shared" si="33"/>
        <v>0.66666666666666663</v>
      </c>
      <c r="T292" s="8">
        <f t="shared" si="33"/>
        <v>0.625</v>
      </c>
      <c r="U292" s="8">
        <f t="shared" si="33"/>
        <v>0.875</v>
      </c>
      <c r="V292" s="8">
        <f t="shared" si="33"/>
        <v>1.2916666666666667</v>
      </c>
      <c r="W292" s="8">
        <f t="shared" si="33"/>
        <v>0.91666666666666663</v>
      </c>
      <c r="X292" s="8">
        <f t="shared" si="33"/>
        <v>1.9166666666666667</v>
      </c>
      <c r="Y292" s="8">
        <f t="shared" si="33"/>
        <v>3</v>
      </c>
      <c r="Z292" s="8">
        <f t="shared" si="33"/>
        <v>0.95833333333333337</v>
      </c>
      <c r="AA292" s="8">
        <f t="shared" si="33"/>
        <v>0.91666666666666663</v>
      </c>
      <c r="AB292" s="8">
        <f t="shared" si="33"/>
        <v>1.1666666666666667</v>
      </c>
      <c r="AC292" s="8">
        <f t="shared" si="33"/>
        <v>8.3333333333333329E-2</v>
      </c>
      <c r="AD292" s="8">
        <f t="shared" si="33"/>
        <v>0.33333333333333331</v>
      </c>
      <c r="AE292" s="8">
        <f t="shared" si="33"/>
        <v>1.875</v>
      </c>
      <c r="AF292" s="8">
        <f t="shared" si="33"/>
        <v>1.5</v>
      </c>
      <c r="AG292" s="8">
        <f t="shared" si="33"/>
        <v>1.5416666666666667</v>
      </c>
      <c r="AH292" s="8">
        <f t="shared" si="33"/>
        <v>0.83333333333333337</v>
      </c>
      <c r="AI292" s="8">
        <f t="shared" si="33"/>
        <v>1.0833333333333333</v>
      </c>
      <c r="AJ292" s="8">
        <f t="shared" si="33"/>
        <v>0.91666666666666663</v>
      </c>
      <c r="AK292" s="8">
        <f t="shared" si="33"/>
        <v>1.9583333333333333</v>
      </c>
      <c r="AL292" s="8">
        <f t="shared" si="33"/>
        <v>0.75</v>
      </c>
      <c r="AM292" s="8">
        <f t="shared" si="33"/>
        <v>1.4583333333333333</v>
      </c>
      <c r="AN292" s="8">
        <f t="shared" si="33"/>
        <v>1.5</v>
      </c>
      <c r="AO292" s="8">
        <f t="shared" si="33"/>
        <v>1.25</v>
      </c>
      <c r="AP292" s="8">
        <f t="shared" si="33"/>
        <v>0.25</v>
      </c>
      <c r="AQ292" s="8">
        <f t="shared" si="33"/>
        <v>8.3333333333333329E-2</v>
      </c>
      <c r="AR292" s="8">
        <f t="shared" si="33"/>
        <v>1.125</v>
      </c>
      <c r="AS292" s="8">
        <f t="shared" si="33"/>
        <v>0.625</v>
      </c>
      <c r="AT292" s="8">
        <f t="shared" si="33"/>
        <v>2.0833333333333335</v>
      </c>
      <c r="AU292" s="8">
        <f t="shared" si="33"/>
        <v>1.125</v>
      </c>
      <c r="AV292" s="8">
        <f t="shared" si="33"/>
        <v>1.9583333333333333</v>
      </c>
      <c r="AW292" s="8">
        <f t="shared" si="33"/>
        <v>0.33333333333333331</v>
      </c>
      <c r="AX292" s="8">
        <f t="shared" si="33"/>
        <v>1</v>
      </c>
      <c r="AY292" s="8">
        <f t="shared" si="33"/>
        <v>0.54166666666666663</v>
      </c>
      <c r="AZ292" s="8">
        <f t="shared" si="33"/>
        <v>1.25</v>
      </c>
      <c r="BA292" s="8">
        <f t="shared" si="33"/>
        <v>0.20833333333333334</v>
      </c>
      <c r="BB292" s="8">
        <f t="shared" si="33"/>
        <v>0.54166666666666663</v>
      </c>
    </row>
    <row r="293" spans="1:54" x14ac:dyDescent="0.25">
      <c r="A293" s="13" t="s">
        <v>77</v>
      </c>
      <c r="B293" s="8">
        <f>(AVERAGE(B$223:B$258)/37)*100</f>
        <v>46.058558558558559</v>
      </c>
      <c r="C293" s="8">
        <f t="shared" ref="C293:BB293" si="34">(AVERAGE(C$223:C$258)/37)*100</f>
        <v>96.696696696696691</v>
      </c>
      <c r="D293" s="8">
        <f t="shared" si="34"/>
        <v>40.165165165165163</v>
      </c>
      <c r="E293" s="8">
        <f t="shared" si="34"/>
        <v>17.867867867867869</v>
      </c>
      <c r="F293" s="8">
        <f t="shared" si="34"/>
        <v>58.333333333333329</v>
      </c>
      <c r="G293" s="8">
        <f t="shared" si="34"/>
        <v>88.738738738738746</v>
      </c>
      <c r="H293" s="8">
        <f t="shared" si="34"/>
        <v>67.983367983367984</v>
      </c>
      <c r="I293" s="8">
        <f t="shared" si="34"/>
        <v>46.921921921921921</v>
      </c>
      <c r="J293" s="8">
        <f t="shared" si="34"/>
        <v>7.8078078078078077</v>
      </c>
      <c r="K293" s="8">
        <f t="shared" si="34"/>
        <v>61.7117117117117</v>
      </c>
      <c r="L293" s="8">
        <f t="shared" si="34"/>
        <v>94.369369369369366</v>
      </c>
      <c r="M293" s="8">
        <f t="shared" si="34"/>
        <v>89.339339339339347</v>
      </c>
      <c r="N293" s="8">
        <f t="shared" si="34"/>
        <v>71.246246246246244</v>
      </c>
      <c r="O293" s="8">
        <f t="shared" si="34"/>
        <v>3.6382536382536386</v>
      </c>
      <c r="P293" s="8">
        <f t="shared" si="34"/>
        <v>27.177177177177175</v>
      </c>
      <c r="Q293" s="8">
        <f t="shared" si="34"/>
        <v>38.588588588588593</v>
      </c>
      <c r="R293" s="8">
        <f t="shared" si="34"/>
        <v>86.824324324324323</v>
      </c>
      <c r="S293" s="8">
        <f t="shared" si="34"/>
        <v>44.81981981981982</v>
      </c>
      <c r="T293" s="8">
        <f t="shared" si="34"/>
        <v>68.685927306616961</v>
      </c>
      <c r="U293" s="8">
        <f t="shared" si="34"/>
        <v>43.318318318318319</v>
      </c>
      <c r="V293" s="8">
        <f t="shared" si="34"/>
        <v>56.920556920556933</v>
      </c>
      <c r="W293" s="8">
        <f t="shared" si="34"/>
        <v>99.549549549549553</v>
      </c>
      <c r="X293" s="8">
        <f t="shared" si="34"/>
        <v>41.666666666666664</v>
      </c>
      <c r="Y293" s="8">
        <f t="shared" si="34"/>
        <v>73.498498498498492</v>
      </c>
      <c r="Z293" s="8">
        <f t="shared" si="34"/>
        <v>34.324324324324323</v>
      </c>
      <c r="AA293" s="8">
        <f t="shared" si="34"/>
        <v>85.810810810810807</v>
      </c>
      <c r="AB293" s="8">
        <f t="shared" si="34"/>
        <v>65.765765765765764</v>
      </c>
      <c r="AC293" s="8">
        <f t="shared" si="34"/>
        <v>95.045045045045043</v>
      </c>
      <c r="AD293" s="8">
        <f t="shared" si="34"/>
        <v>52.027027027027032</v>
      </c>
      <c r="AE293" s="8">
        <f t="shared" si="34"/>
        <v>11.636636636636636</v>
      </c>
      <c r="AF293" s="8">
        <f t="shared" si="34"/>
        <v>12.687687687687689</v>
      </c>
      <c r="AG293" s="8">
        <f t="shared" si="34"/>
        <v>3.3783783783783785</v>
      </c>
      <c r="AH293" s="8">
        <f t="shared" si="34"/>
        <v>24.174174174174173</v>
      </c>
      <c r="AI293" s="8">
        <f t="shared" si="34"/>
        <v>73.573573573573569</v>
      </c>
      <c r="AJ293" s="8">
        <f t="shared" si="34"/>
        <v>100</v>
      </c>
      <c r="AK293" s="8">
        <f t="shared" si="34"/>
        <v>16.441441441441441</v>
      </c>
      <c r="AL293" s="8">
        <f t="shared" si="34"/>
        <v>69.498069498069498</v>
      </c>
      <c r="AM293" s="8">
        <f t="shared" si="34"/>
        <v>22.575516693163753</v>
      </c>
      <c r="AN293" s="8">
        <f t="shared" si="34"/>
        <v>2.7777777777777777</v>
      </c>
      <c r="AO293" s="8">
        <f t="shared" si="34"/>
        <v>67.192192192192195</v>
      </c>
      <c r="AP293" s="8">
        <f t="shared" si="34"/>
        <v>26.550079491255964</v>
      </c>
      <c r="AQ293" s="8">
        <f t="shared" si="34"/>
        <v>97.072072072072075</v>
      </c>
      <c r="AR293" s="8">
        <f t="shared" si="34"/>
        <v>64.339339339339347</v>
      </c>
      <c r="AS293" s="8">
        <f t="shared" si="34"/>
        <v>88.513513513513516</v>
      </c>
      <c r="AT293" s="8">
        <f t="shared" si="34"/>
        <v>31.156156156156158</v>
      </c>
      <c r="AU293" s="8">
        <f t="shared" si="34"/>
        <v>10.51051051051051</v>
      </c>
      <c r="AV293" s="8">
        <f t="shared" si="34"/>
        <v>0.60060060060060061</v>
      </c>
      <c r="AW293" s="8">
        <f t="shared" si="34"/>
        <v>44.172297297297298</v>
      </c>
      <c r="AX293" s="8">
        <f t="shared" si="34"/>
        <v>24.324324324324326</v>
      </c>
      <c r="AY293" s="8">
        <f t="shared" si="34"/>
        <v>3.9789789789789793</v>
      </c>
      <c r="AZ293" s="8">
        <f t="shared" si="34"/>
        <v>20.478170478170476</v>
      </c>
      <c r="BA293" s="8">
        <f t="shared" si="34"/>
        <v>19.719719719719723</v>
      </c>
      <c r="BB293" s="8">
        <f t="shared" si="34"/>
        <v>15.421303656597773</v>
      </c>
    </row>
    <row r="294" spans="1:54" x14ac:dyDescent="0.25">
      <c r="A294" s="13" t="s">
        <v>78</v>
      </c>
      <c r="B294" s="8">
        <f>_xlfn.STDEV.S(B$223:B$258)</f>
        <v>14.314720810552261</v>
      </c>
      <c r="C294" s="8">
        <f t="shared" ref="C294:BB294" si="35">_xlfn.STDEV.S(C$223:C$258)</f>
        <v>4.0079286500001432</v>
      </c>
      <c r="D294" s="8">
        <f t="shared" si="35"/>
        <v>15.006956059065748</v>
      </c>
      <c r="E294" s="8">
        <f t="shared" si="35"/>
        <v>10.401312493493386</v>
      </c>
      <c r="F294" s="8">
        <f t="shared" si="35"/>
        <v>15.312693147469894</v>
      </c>
      <c r="G294" s="8">
        <f t="shared" si="35"/>
        <v>8.7128804487543441</v>
      </c>
      <c r="H294" s="8">
        <f t="shared" si="35"/>
        <v>10.821062083519561</v>
      </c>
      <c r="I294" s="8">
        <f t="shared" si="35"/>
        <v>14.662201701318896</v>
      </c>
      <c r="J294" s="8">
        <f t="shared" si="35"/>
        <v>5.7060257762062525</v>
      </c>
      <c r="K294" s="8">
        <f t="shared" si="35"/>
        <v>10.648943609579309</v>
      </c>
      <c r="L294" s="8">
        <f t="shared" si="35"/>
        <v>6.1522353661088101</v>
      </c>
      <c r="M294" s="8">
        <f t="shared" si="35"/>
        <v>3.9924531981831155</v>
      </c>
      <c r="N294" s="8">
        <f t="shared" si="35"/>
        <v>9.7252330938727987</v>
      </c>
      <c r="O294" s="8">
        <f t="shared" si="35"/>
        <v>1.9584138008563501</v>
      </c>
      <c r="P294" s="8">
        <f t="shared" si="35"/>
        <v>13.097315852482238</v>
      </c>
      <c r="Q294" s="8">
        <f t="shared" si="35"/>
        <v>12.847703766179078</v>
      </c>
      <c r="R294" s="8">
        <f t="shared" si="35"/>
        <v>9.4083296427509744</v>
      </c>
      <c r="S294" s="8">
        <f t="shared" si="35"/>
        <v>14.063884852445897</v>
      </c>
      <c r="T294" s="8">
        <f t="shared" si="35"/>
        <v>9.9624912309669593</v>
      </c>
      <c r="U294" s="8">
        <f t="shared" si="35"/>
        <v>15.444807007277996</v>
      </c>
      <c r="V294" s="8">
        <f t="shared" si="35"/>
        <v>10.161014325411225</v>
      </c>
      <c r="W294" s="8">
        <f t="shared" si="35"/>
        <v>0.57735026918962573</v>
      </c>
      <c r="X294" s="8">
        <f t="shared" si="35"/>
        <v>12.719782118529277</v>
      </c>
      <c r="Y294" s="8">
        <f t="shared" si="35"/>
        <v>11.822060358123331</v>
      </c>
      <c r="Z294" s="8">
        <f t="shared" si="35"/>
        <v>13.60565298335395</v>
      </c>
      <c r="AA294" s="8">
        <f t="shared" si="35"/>
        <v>10.363052501211076</v>
      </c>
      <c r="AB294" s="8">
        <f t="shared" si="35"/>
        <v>11.84422704467093</v>
      </c>
      <c r="AC294" s="8">
        <f t="shared" si="35"/>
        <v>3.2145502536643171</v>
      </c>
      <c r="AD294" s="8">
        <f t="shared" si="35"/>
        <v>15.674137023408065</v>
      </c>
      <c r="AE294" s="8">
        <f t="shared" si="35"/>
        <v>9.1396137600305458</v>
      </c>
      <c r="AF294" s="8">
        <f t="shared" si="35"/>
        <v>8.9277078947492594</v>
      </c>
      <c r="AG294" s="8">
        <f t="shared" si="35"/>
        <v>2.3467302480564007</v>
      </c>
      <c r="AH294" s="8">
        <f t="shared" si="35"/>
        <v>9.8240068765810165</v>
      </c>
      <c r="AI294" s="8">
        <f t="shared" si="35"/>
        <v>11.029099040312662</v>
      </c>
      <c r="AJ294" s="8">
        <f t="shared" si="35"/>
        <v>0</v>
      </c>
      <c r="AK294" s="8">
        <f t="shared" si="35"/>
        <v>10.227064932953986</v>
      </c>
      <c r="AL294" s="8">
        <f t="shared" si="35"/>
        <v>15.106623846300453</v>
      </c>
      <c r="AM294" s="8">
        <f t="shared" si="35"/>
        <v>11.446535410574059</v>
      </c>
      <c r="AN294" s="8">
        <f t="shared" si="35"/>
        <v>2.1710578213147764</v>
      </c>
      <c r="AO294" s="8">
        <f t="shared" si="35"/>
        <v>12.71928294874199</v>
      </c>
      <c r="AP294" s="8">
        <f t="shared" si="35"/>
        <v>11.188388429556058</v>
      </c>
      <c r="AQ294" s="8">
        <f t="shared" si="35"/>
        <v>3.7527767497325675</v>
      </c>
      <c r="AR294" s="8">
        <f t="shared" si="35"/>
        <v>12.830364529827436</v>
      </c>
      <c r="AS294" s="8">
        <f t="shared" si="35"/>
        <v>10.532417489912664</v>
      </c>
      <c r="AT294" s="8">
        <f t="shared" si="35"/>
        <v>11.879120003749945</v>
      </c>
      <c r="AU294" s="8">
        <f t="shared" si="35"/>
        <v>7.3476051600029235</v>
      </c>
      <c r="AV294" s="8">
        <f t="shared" si="35"/>
        <v>0.48468611999997985</v>
      </c>
      <c r="AW294" s="8">
        <f t="shared" si="35"/>
        <v>13.980653395132816</v>
      </c>
      <c r="AX294" s="8">
        <f t="shared" si="35"/>
        <v>7.5848145504491988</v>
      </c>
      <c r="AY294" s="8">
        <f t="shared" si="35"/>
        <v>2.6990592129333946</v>
      </c>
      <c r="AZ294" s="8">
        <f t="shared" si="35"/>
        <v>9.7454525884561232</v>
      </c>
      <c r="BA294" s="8">
        <f t="shared" si="35"/>
        <v>11.733629561140178</v>
      </c>
      <c r="BB294" s="8">
        <f t="shared" si="35"/>
        <v>10.297188235702857</v>
      </c>
    </row>
    <row r="295" spans="1:54" x14ac:dyDescent="0.25">
      <c r="A295" s="13" t="s">
        <v>79</v>
      </c>
      <c r="B295" s="8">
        <f>(100-B$293)</f>
        <v>53.941441441441441</v>
      </c>
      <c r="C295" s="8">
        <f t="shared" ref="C295:BB295" si="36">(100-C$293)</f>
        <v>3.3033033033033092</v>
      </c>
      <c r="D295" s="8">
        <f t="shared" si="36"/>
        <v>59.834834834834837</v>
      </c>
      <c r="E295" s="8">
        <f t="shared" si="36"/>
        <v>82.132132132132128</v>
      </c>
      <c r="F295" s="8">
        <f t="shared" si="36"/>
        <v>41.666666666666671</v>
      </c>
      <c r="G295" s="8">
        <f t="shared" si="36"/>
        <v>11.261261261261254</v>
      </c>
      <c r="H295" s="8">
        <f t="shared" si="36"/>
        <v>32.016632016632016</v>
      </c>
      <c r="I295" s="8">
        <f t="shared" si="36"/>
        <v>53.078078078078079</v>
      </c>
      <c r="J295" s="8">
        <f t="shared" si="36"/>
        <v>92.192192192192195</v>
      </c>
      <c r="K295" s="8">
        <f t="shared" si="36"/>
        <v>38.2882882882883</v>
      </c>
      <c r="L295" s="8">
        <f t="shared" si="36"/>
        <v>5.630630630630634</v>
      </c>
      <c r="M295" s="8">
        <f t="shared" si="36"/>
        <v>10.660660660660653</v>
      </c>
      <c r="N295" s="8">
        <f t="shared" si="36"/>
        <v>28.753753753753756</v>
      </c>
      <c r="O295" s="8">
        <f t="shared" si="36"/>
        <v>96.361746361746356</v>
      </c>
      <c r="P295" s="8">
        <f t="shared" si="36"/>
        <v>72.822822822822829</v>
      </c>
      <c r="Q295" s="8">
        <f t="shared" si="36"/>
        <v>61.411411411411407</v>
      </c>
      <c r="R295" s="8">
        <f t="shared" si="36"/>
        <v>13.175675675675677</v>
      </c>
      <c r="S295" s="8">
        <f t="shared" si="36"/>
        <v>55.18018018018018</v>
      </c>
      <c r="T295" s="8">
        <f t="shared" si="36"/>
        <v>31.314072693383039</v>
      </c>
      <c r="U295" s="8">
        <f t="shared" si="36"/>
        <v>56.681681681681681</v>
      </c>
      <c r="V295" s="8">
        <f t="shared" si="36"/>
        <v>43.079443079443067</v>
      </c>
      <c r="W295" s="8">
        <f t="shared" si="36"/>
        <v>0.45045045045044674</v>
      </c>
      <c r="X295" s="8">
        <f t="shared" si="36"/>
        <v>58.333333333333336</v>
      </c>
      <c r="Y295" s="8">
        <f t="shared" si="36"/>
        <v>26.501501501501508</v>
      </c>
      <c r="Z295" s="8">
        <f t="shared" si="36"/>
        <v>65.675675675675677</v>
      </c>
      <c r="AA295" s="8">
        <f t="shared" si="36"/>
        <v>14.189189189189193</v>
      </c>
      <c r="AB295" s="8">
        <f t="shared" si="36"/>
        <v>34.234234234234236</v>
      </c>
      <c r="AC295" s="8">
        <f t="shared" si="36"/>
        <v>4.9549549549549567</v>
      </c>
      <c r="AD295" s="8">
        <f t="shared" si="36"/>
        <v>47.972972972972968</v>
      </c>
      <c r="AE295" s="8">
        <f t="shared" si="36"/>
        <v>88.363363363363362</v>
      </c>
      <c r="AF295" s="8">
        <f t="shared" si="36"/>
        <v>87.312312312312315</v>
      </c>
      <c r="AG295" s="8">
        <f t="shared" si="36"/>
        <v>96.621621621621628</v>
      </c>
      <c r="AH295" s="8">
        <f t="shared" si="36"/>
        <v>75.825825825825831</v>
      </c>
      <c r="AI295" s="8">
        <f t="shared" si="36"/>
        <v>26.426426426426431</v>
      </c>
      <c r="AJ295" s="8">
        <f t="shared" si="36"/>
        <v>0</v>
      </c>
      <c r="AK295" s="8">
        <f t="shared" si="36"/>
        <v>83.558558558558559</v>
      </c>
      <c r="AL295" s="8">
        <f t="shared" si="36"/>
        <v>30.501930501930502</v>
      </c>
      <c r="AM295" s="8">
        <f t="shared" si="36"/>
        <v>77.424483306836251</v>
      </c>
      <c r="AN295" s="8">
        <f t="shared" si="36"/>
        <v>97.222222222222229</v>
      </c>
      <c r="AO295" s="8">
        <f t="shared" si="36"/>
        <v>32.807807807807805</v>
      </c>
      <c r="AP295" s="8">
        <f t="shared" si="36"/>
        <v>73.449920508744043</v>
      </c>
      <c r="AQ295" s="8">
        <f t="shared" si="36"/>
        <v>2.9279279279279251</v>
      </c>
      <c r="AR295" s="8">
        <f t="shared" si="36"/>
        <v>35.660660660660653</v>
      </c>
      <c r="AS295" s="8">
        <f t="shared" si="36"/>
        <v>11.486486486486484</v>
      </c>
      <c r="AT295" s="8">
        <f t="shared" si="36"/>
        <v>68.843843843843842</v>
      </c>
      <c r="AU295" s="8">
        <f t="shared" si="36"/>
        <v>89.489489489489486</v>
      </c>
      <c r="AV295" s="8">
        <f t="shared" si="36"/>
        <v>99.3993993993994</v>
      </c>
      <c r="AW295" s="8">
        <f t="shared" si="36"/>
        <v>55.827702702702702</v>
      </c>
      <c r="AX295" s="8">
        <f t="shared" si="36"/>
        <v>75.675675675675677</v>
      </c>
      <c r="AY295" s="8">
        <f t="shared" si="36"/>
        <v>96.021021021021028</v>
      </c>
      <c r="AZ295" s="8">
        <f t="shared" si="36"/>
        <v>79.521829521829517</v>
      </c>
      <c r="BA295" s="8">
        <f t="shared" si="36"/>
        <v>80.28028028028028</v>
      </c>
      <c r="BB295" s="8">
        <f t="shared" si="36"/>
        <v>84.578696343402228</v>
      </c>
    </row>
    <row r="296" spans="1:54" x14ac:dyDescent="0.25">
      <c r="A296" s="13"/>
    </row>
    <row r="297" spans="1:54" x14ac:dyDescent="0.25">
      <c r="A297" s="13"/>
      <c r="B297" s="8" t="s">
        <v>214</v>
      </c>
      <c r="C297" s="8" t="s">
        <v>214</v>
      </c>
      <c r="D297" s="8" t="s">
        <v>214</v>
      </c>
      <c r="E297" s="8" t="s">
        <v>214</v>
      </c>
      <c r="F297" s="8" t="s">
        <v>214</v>
      </c>
      <c r="G297" s="8" t="s">
        <v>214</v>
      </c>
      <c r="H297" s="8" t="s">
        <v>214</v>
      </c>
      <c r="I297" s="8" t="s">
        <v>214</v>
      </c>
      <c r="J297" s="8" t="s">
        <v>214</v>
      </c>
      <c r="K297" s="8" t="s">
        <v>214</v>
      </c>
      <c r="L297" s="8" t="s">
        <v>214</v>
      </c>
      <c r="M297" s="8" t="s">
        <v>214</v>
      </c>
      <c r="N297" s="8" t="s">
        <v>214</v>
      </c>
      <c r="O297" s="8" t="s">
        <v>214</v>
      </c>
      <c r="P297" s="8" t="s">
        <v>214</v>
      </c>
      <c r="Q297" s="8" t="s">
        <v>214</v>
      </c>
      <c r="R297" s="8" t="s">
        <v>214</v>
      </c>
      <c r="S297" s="8" t="s">
        <v>214</v>
      </c>
      <c r="T297" s="8" t="s">
        <v>214</v>
      </c>
      <c r="U297" s="8" t="s">
        <v>214</v>
      </c>
      <c r="V297" s="8" t="s">
        <v>214</v>
      </c>
      <c r="W297" s="8" t="s">
        <v>214</v>
      </c>
      <c r="X297" s="8" t="s">
        <v>214</v>
      </c>
      <c r="Y297" s="8" t="s">
        <v>214</v>
      </c>
      <c r="Z297" s="8" t="s">
        <v>214</v>
      </c>
      <c r="AA297" s="8" t="s">
        <v>214</v>
      </c>
      <c r="AB297" s="8" t="s">
        <v>214</v>
      </c>
      <c r="AC297" s="8" t="s">
        <v>214</v>
      </c>
      <c r="AD297" s="8" t="s">
        <v>214</v>
      </c>
      <c r="AE297" s="8" t="s">
        <v>214</v>
      </c>
      <c r="AF297" s="8" t="s">
        <v>214</v>
      </c>
      <c r="AG297" s="8" t="s">
        <v>214</v>
      </c>
      <c r="AH297" s="8" t="s">
        <v>214</v>
      </c>
      <c r="AI297" s="8" t="s">
        <v>214</v>
      </c>
      <c r="AJ297" s="8" t="s">
        <v>214</v>
      </c>
      <c r="AK297" s="8" t="s">
        <v>214</v>
      </c>
      <c r="AL297" s="8" t="s">
        <v>214</v>
      </c>
      <c r="AM297" s="8" t="s">
        <v>214</v>
      </c>
      <c r="AN297" s="8" t="s">
        <v>214</v>
      </c>
      <c r="AO297" s="8" t="s">
        <v>214</v>
      </c>
      <c r="AP297" s="8" t="s">
        <v>214</v>
      </c>
      <c r="AQ297" s="8" t="s">
        <v>214</v>
      </c>
      <c r="AR297" s="8" t="s">
        <v>214</v>
      </c>
      <c r="AS297" s="8" t="s">
        <v>214</v>
      </c>
      <c r="AT297" s="8" t="s">
        <v>214</v>
      </c>
      <c r="AU297" s="8" t="s">
        <v>214</v>
      </c>
      <c r="AV297" s="8" t="s">
        <v>214</v>
      </c>
      <c r="AW297" s="8" t="s">
        <v>214</v>
      </c>
      <c r="AX297" s="8" t="s">
        <v>214</v>
      </c>
      <c r="AY297" s="8" t="s">
        <v>214</v>
      </c>
      <c r="AZ297" s="8" t="s">
        <v>214</v>
      </c>
      <c r="BA297" s="8" t="s">
        <v>214</v>
      </c>
      <c r="BB297" s="8" t="s">
        <v>214</v>
      </c>
    </row>
    <row r="298" spans="1:54" x14ac:dyDescent="0.25">
      <c r="A298" s="13" t="s">
        <v>421</v>
      </c>
      <c r="B298" s="8">
        <f>COUNTIF(B$175:B$198,"&lt;16")</f>
        <v>0</v>
      </c>
      <c r="C298" s="8">
        <f t="shared" ref="C298:BB298" si="37">COUNTIF(C$175:C$198,"&lt;16")</f>
        <v>0</v>
      </c>
      <c r="D298" s="8">
        <f t="shared" si="37"/>
        <v>8</v>
      </c>
      <c r="E298" s="8">
        <f t="shared" si="37"/>
        <v>0</v>
      </c>
      <c r="F298" s="8">
        <f t="shared" si="37"/>
        <v>2</v>
      </c>
      <c r="G298" s="8">
        <f t="shared" si="37"/>
        <v>4</v>
      </c>
      <c r="H298" s="8">
        <f t="shared" si="37"/>
        <v>5</v>
      </c>
      <c r="I298" s="8">
        <f t="shared" si="37"/>
        <v>1</v>
      </c>
      <c r="J298" s="8">
        <f t="shared" si="37"/>
        <v>2</v>
      </c>
      <c r="K298" s="8">
        <f t="shared" si="37"/>
        <v>0</v>
      </c>
      <c r="L298" s="8">
        <f t="shared" si="37"/>
        <v>1</v>
      </c>
      <c r="M298" s="8">
        <f t="shared" si="37"/>
        <v>0</v>
      </c>
      <c r="N298" s="8">
        <f t="shared" si="37"/>
        <v>4</v>
      </c>
      <c r="O298" s="8">
        <f t="shared" si="37"/>
        <v>5</v>
      </c>
      <c r="P298" s="8">
        <f t="shared" si="37"/>
        <v>1</v>
      </c>
      <c r="Q298" s="8">
        <f t="shared" si="37"/>
        <v>5</v>
      </c>
      <c r="R298" s="8">
        <f t="shared" si="37"/>
        <v>1</v>
      </c>
      <c r="S298" s="8">
        <f t="shared" si="37"/>
        <v>5</v>
      </c>
      <c r="T298" s="8">
        <f t="shared" si="37"/>
        <v>0</v>
      </c>
      <c r="U298" s="8">
        <f t="shared" si="37"/>
        <v>5</v>
      </c>
      <c r="V298" s="8">
        <f t="shared" si="37"/>
        <v>3</v>
      </c>
      <c r="W298" s="8">
        <f t="shared" si="37"/>
        <v>0</v>
      </c>
      <c r="X298" s="8">
        <f t="shared" si="37"/>
        <v>0</v>
      </c>
      <c r="Y298" s="8">
        <f t="shared" si="37"/>
        <v>0</v>
      </c>
      <c r="Z298" s="8">
        <f t="shared" si="37"/>
        <v>3</v>
      </c>
      <c r="AA298" s="8">
        <f t="shared" si="37"/>
        <v>0</v>
      </c>
      <c r="AB298" s="8">
        <f t="shared" si="37"/>
        <v>1</v>
      </c>
      <c r="AC298" s="8">
        <f t="shared" si="37"/>
        <v>0</v>
      </c>
      <c r="AD298" s="8">
        <f t="shared" si="37"/>
        <v>2</v>
      </c>
      <c r="AE298" s="8">
        <f t="shared" si="37"/>
        <v>6</v>
      </c>
      <c r="AF298" s="8">
        <f t="shared" si="37"/>
        <v>3</v>
      </c>
      <c r="AG298" s="8">
        <f t="shared" si="37"/>
        <v>0</v>
      </c>
      <c r="AH298" s="8">
        <f t="shared" si="37"/>
        <v>2</v>
      </c>
      <c r="AI298" s="8">
        <f t="shared" si="37"/>
        <v>0</v>
      </c>
      <c r="AJ298" s="8">
        <f t="shared" si="37"/>
        <v>2</v>
      </c>
      <c r="AK298" s="8">
        <f t="shared" si="37"/>
        <v>0</v>
      </c>
      <c r="AL298" s="8">
        <f t="shared" si="37"/>
        <v>3</v>
      </c>
      <c r="AM298" s="8">
        <f t="shared" si="37"/>
        <v>0</v>
      </c>
      <c r="AN298" s="8">
        <f t="shared" si="37"/>
        <v>1</v>
      </c>
      <c r="AO298" s="8">
        <f t="shared" si="37"/>
        <v>0</v>
      </c>
      <c r="AP298" s="8">
        <f t="shared" si="37"/>
        <v>1</v>
      </c>
      <c r="AQ298" s="8">
        <f t="shared" si="37"/>
        <v>0</v>
      </c>
      <c r="AR298" s="8">
        <f t="shared" si="37"/>
        <v>1</v>
      </c>
      <c r="AS298" s="8">
        <f t="shared" si="37"/>
        <v>1</v>
      </c>
      <c r="AT298" s="8">
        <f t="shared" si="37"/>
        <v>1</v>
      </c>
      <c r="AU298" s="8">
        <f t="shared" si="37"/>
        <v>0</v>
      </c>
      <c r="AV298" s="8">
        <f t="shared" si="37"/>
        <v>3</v>
      </c>
      <c r="AW298" s="8">
        <f t="shared" si="37"/>
        <v>0</v>
      </c>
      <c r="AX298" s="8">
        <f t="shared" si="37"/>
        <v>0</v>
      </c>
      <c r="AY298" s="8">
        <f t="shared" si="37"/>
        <v>5</v>
      </c>
      <c r="AZ298" s="8">
        <f t="shared" si="37"/>
        <v>3</v>
      </c>
      <c r="BA298" s="8">
        <f t="shared" si="37"/>
        <v>5</v>
      </c>
      <c r="BB298" s="8">
        <f t="shared" si="37"/>
        <v>5</v>
      </c>
    </row>
    <row r="299" spans="1:54" x14ac:dyDescent="0.25">
      <c r="A299" s="13" t="s">
        <v>422</v>
      </c>
      <c r="B299" s="8">
        <f>COUNTIF(B$175:B$198,"&gt;16")-COUNTIF(B$175:B$198,"&gt;=51")</f>
        <v>24</v>
      </c>
      <c r="C299" s="8">
        <f t="shared" ref="C299:BB299" si="38">COUNTIF(C$175:C$198,"&gt;16")-COUNTIF(C$175:C$198,"&gt;=51")</f>
        <v>22</v>
      </c>
      <c r="D299" s="8">
        <f t="shared" si="38"/>
        <v>13</v>
      </c>
      <c r="E299" s="8">
        <f t="shared" si="38"/>
        <v>19</v>
      </c>
      <c r="F299" s="8">
        <f t="shared" si="38"/>
        <v>22</v>
      </c>
      <c r="G299" s="8">
        <f t="shared" si="38"/>
        <v>20</v>
      </c>
      <c r="H299" s="8">
        <f t="shared" si="38"/>
        <v>19</v>
      </c>
      <c r="I299" s="8">
        <f t="shared" si="38"/>
        <v>19</v>
      </c>
      <c r="J299" s="8">
        <f t="shared" si="38"/>
        <v>19</v>
      </c>
      <c r="K299" s="8">
        <f t="shared" si="38"/>
        <v>23</v>
      </c>
      <c r="L299" s="8">
        <f t="shared" si="38"/>
        <v>19</v>
      </c>
      <c r="M299" s="8">
        <f t="shared" si="38"/>
        <v>24</v>
      </c>
      <c r="N299" s="8">
        <f t="shared" si="38"/>
        <v>19</v>
      </c>
      <c r="O299" s="8">
        <f t="shared" si="38"/>
        <v>18</v>
      </c>
      <c r="P299" s="8">
        <f t="shared" si="38"/>
        <v>21</v>
      </c>
      <c r="Q299" s="8">
        <f t="shared" si="38"/>
        <v>16</v>
      </c>
      <c r="R299" s="8">
        <f t="shared" si="38"/>
        <v>23</v>
      </c>
      <c r="S299" s="8">
        <f t="shared" si="38"/>
        <v>18</v>
      </c>
      <c r="T299" s="8">
        <f t="shared" si="38"/>
        <v>24</v>
      </c>
      <c r="U299" s="8">
        <f t="shared" si="38"/>
        <v>18</v>
      </c>
      <c r="V299" s="8">
        <f t="shared" si="38"/>
        <v>17</v>
      </c>
      <c r="W299" s="8">
        <f t="shared" si="38"/>
        <v>24</v>
      </c>
      <c r="X299" s="8">
        <f t="shared" si="38"/>
        <v>23</v>
      </c>
      <c r="Y299" s="8">
        <f t="shared" si="38"/>
        <v>23</v>
      </c>
      <c r="Z299" s="8">
        <f t="shared" si="38"/>
        <v>18</v>
      </c>
      <c r="AA299" s="8">
        <f t="shared" si="38"/>
        <v>23</v>
      </c>
      <c r="AB299" s="8">
        <f t="shared" si="38"/>
        <v>19</v>
      </c>
      <c r="AC299" s="8">
        <f t="shared" si="38"/>
        <v>24</v>
      </c>
      <c r="AD299" s="8">
        <f t="shared" si="38"/>
        <v>22</v>
      </c>
      <c r="AE299" s="8">
        <f t="shared" si="38"/>
        <v>15</v>
      </c>
      <c r="AF299" s="8">
        <f t="shared" si="38"/>
        <v>18</v>
      </c>
      <c r="AG299" s="8">
        <f t="shared" si="38"/>
        <v>21</v>
      </c>
      <c r="AH299" s="8">
        <f t="shared" si="38"/>
        <v>21</v>
      </c>
      <c r="AI299" s="8">
        <f t="shared" si="38"/>
        <v>23</v>
      </c>
      <c r="AJ299" s="8">
        <f t="shared" si="38"/>
        <v>20</v>
      </c>
      <c r="AK299" s="8">
        <f t="shared" si="38"/>
        <v>20</v>
      </c>
      <c r="AL299" s="8">
        <f t="shared" si="38"/>
        <v>17</v>
      </c>
      <c r="AM299" s="8">
        <f t="shared" si="38"/>
        <v>23</v>
      </c>
      <c r="AN299" s="8">
        <f t="shared" si="38"/>
        <v>21</v>
      </c>
      <c r="AO299" s="8">
        <f t="shared" si="38"/>
        <v>23</v>
      </c>
      <c r="AP299" s="8">
        <f t="shared" si="38"/>
        <v>21</v>
      </c>
      <c r="AQ299" s="8">
        <f t="shared" si="38"/>
        <v>21</v>
      </c>
      <c r="AR299" s="8">
        <f t="shared" si="38"/>
        <v>13</v>
      </c>
      <c r="AS299" s="8">
        <f t="shared" si="38"/>
        <v>19</v>
      </c>
      <c r="AT299" s="8">
        <f t="shared" si="38"/>
        <v>21</v>
      </c>
      <c r="AU299" s="8">
        <f t="shared" si="38"/>
        <v>20</v>
      </c>
      <c r="AV299" s="8">
        <f t="shared" si="38"/>
        <v>19</v>
      </c>
      <c r="AW299" s="8">
        <f t="shared" si="38"/>
        <v>18</v>
      </c>
      <c r="AX299" s="8">
        <f t="shared" si="38"/>
        <v>22</v>
      </c>
      <c r="AY299" s="8">
        <f t="shared" si="38"/>
        <v>17</v>
      </c>
      <c r="AZ299" s="8">
        <f t="shared" si="38"/>
        <v>19</v>
      </c>
      <c r="BA299" s="8">
        <f t="shared" si="38"/>
        <v>19</v>
      </c>
      <c r="BB299" s="8">
        <f t="shared" si="38"/>
        <v>16</v>
      </c>
    </row>
    <row r="300" spans="1:54" x14ac:dyDescent="0.25">
      <c r="A300" s="13" t="s">
        <v>423</v>
      </c>
      <c r="B300" s="8">
        <f>COUNTIF(B$175:B$198,"&gt;=51")</f>
        <v>0</v>
      </c>
      <c r="C300" s="8">
        <f t="shared" ref="C300:BB300" si="39">COUNTIF(C$175:C$198,"&gt;=51")</f>
        <v>2</v>
      </c>
      <c r="D300" s="8">
        <f t="shared" si="39"/>
        <v>2</v>
      </c>
      <c r="E300" s="8">
        <f t="shared" si="39"/>
        <v>4</v>
      </c>
      <c r="F300" s="8">
        <f t="shared" si="39"/>
        <v>0</v>
      </c>
      <c r="G300" s="8">
        <f t="shared" si="39"/>
        <v>0</v>
      </c>
      <c r="H300" s="8">
        <f t="shared" si="39"/>
        <v>0</v>
      </c>
      <c r="I300" s="8">
        <f t="shared" si="39"/>
        <v>4</v>
      </c>
      <c r="J300" s="8">
        <f t="shared" si="39"/>
        <v>3</v>
      </c>
      <c r="K300" s="8">
        <f t="shared" si="39"/>
        <v>1</v>
      </c>
      <c r="L300" s="8">
        <f t="shared" si="39"/>
        <v>4</v>
      </c>
      <c r="M300" s="8">
        <f t="shared" si="39"/>
        <v>0</v>
      </c>
      <c r="N300" s="8">
        <f t="shared" si="39"/>
        <v>1</v>
      </c>
      <c r="O300" s="8">
        <f t="shared" si="39"/>
        <v>1</v>
      </c>
      <c r="P300" s="8">
        <f t="shared" si="39"/>
        <v>2</v>
      </c>
      <c r="Q300" s="8">
        <f t="shared" si="39"/>
        <v>3</v>
      </c>
      <c r="R300" s="8">
        <f t="shared" si="39"/>
        <v>0</v>
      </c>
      <c r="S300" s="8">
        <f t="shared" si="39"/>
        <v>1</v>
      </c>
      <c r="T300" s="8">
        <f t="shared" si="39"/>
        <v>0</v>
      </c>
      <c r="U300" s="8">
        <f t="shared" si="39"/>
        <v>1</v>
      </c>
      <c r="V300" s="8">
        <f t="shared" si="39"/>
        <v>4</v>
      </c>
      <c r="W300" s="8">
        <f t="shared" si="39"/>
        <v>0</v>
      </c>
      <c r="X300" s="8">
        <f t="shared" si="39"/>
        <v>1</v>
      </c>
      <c r="Y300" s="8">
        <f t="shared" si="39"/>
        <v>1</v>
      </c>
      <c r="Z300" s="8">
        <f t="shared" si="39"/>
        <v>3</v>
      </c>
      <c r="AA300" s="8">
        <f t="shared" si="39"/>
        <v>1</v>
      </c>
      <c r="AB300" s="8">
        <f t="shared" si="39"/>
        <v>4</v>
      </c>
      <c r="AC300" s="8">
        <f t="shared" si="39"/>
        <v>0</v>
      </c>
      <c r="AD300" s="8">
        <f t="shared" si="39"/>
        <v>0</v>
      </c>
      <c r="AE300" s="8">
        <f t="shared" si="39"/>
        <v>3</v>
      </c>
      <c r="AF300" s="8">
        <f t="shared" si="39"/>
        <v>3</v>
      </c>
      <c r="AG300" s="8">
        <f t="shared" si="39"/>
        <v>3</v>
      </c>
      <c r="AH300" s="8">
        <f t="shared" si="39"/>
        <v>1</v>
      </c>
      <c r="AI300" s="8">
        <f t="shared" si="39"/>
        <v>1</v>
      </c>
      <c r="AJ300" s="8">
        <f t="shared" si="39"/>
        <v>2</v>
      </c>
      <c r="AK300" s="8">
        <f t="shared" si="39"/>
        <v>4</v>
      </c>
      <c r="AL300" s="8">
        <f t="shared" si="39"/>
        <v>4</v>
      </c>
      <c r="AM300" s="8">
        <f t="shared" si="39"/>
        <v>1</v>
      </c>
      <c r="AN300" s="8">
        <f t="shared" si="39"/>
        <v>2</v>
      </c>
      <c r="AO300" s="8">
        <f t="shared" si="39"/>
        <v>1</v>
      </c>
      <c r="AP300" s="8">
        <f t="shared" si="39"/>
        <v>1</v>
      </c>
      <c r="AQ300" s="8">
        <f t="shared" si="39"/>
        <v>3</v>
      </c>
      <c r="AR300" s="8">
        <f t="shared" si="39"/>
        <v>10</v>
      </c>
      <c r="AS300" s="8">
        <f t="shared" si="39"/>
        <v>4</v>
      </c>
      <c r="AT300" s="8">
        <f t="shared" si="39"/>
        <v>2</v>
      </c>
      <c r="AU300" s="8">
        <f t="shared" si="39"/>
        <v>4</v>
      </c>
      <c r="AV300" s="8">
        <f t="shared" si="39"/>
        <v>2</v>
      </c>
      <c r="AW300" s="8">
        <f t="shared" si="39"/>
        <v>6</v>
      </c>
      <c r="AX300" s="8">
        <f t="shared" si="39"/>
        <v>2</v>
      </c>
      <c r="AY300" s="8">
        <f t="shared" si="39"/>
        <v>1</v>
      </c>
      <c r="AZ300" s="8">
        <f t="shared" si="39"/>
        <v>1</v>
      </c>
      <c r="BA300" s="8">
        <f t="shared" si="39"/>
        <v>0</v>
      </c>
      <c r="BB300" s="8">
        <f t="shared" si="39"/>
        <v>3</v>
      </c>
    </row>
    <row r="301" spans="1:54" x14ac:dyDescent="0.25">
      <c r="A301" s="13" t="s">
        <v>424</v>
      </c>
      <c r="B301" s="8">
        <f>COUNTIF(B$79:B$90, "&gt;1")</f>
        <v>0</v>
      </c>
      <c r="C301" s="8">
        <f t="shared" ref="C301:BB301" si="40">COUNTIF(C$79:C$90, "&gt;1")</f>
        <v>2</v>
      </c>
      <c r="D301" s="8">
        <f t="shared" si="40"/>
        <v>1</v>
      </c>
      <c r="E301" s="8">
        <f t="shared" si="40"/>
        <v>5</v>
      </c>
      <c r="F301" s="8">
        <f t="shared" si="40"/>
        <v>3</v>
      </c>
      <c r="G301" s="8">
        <f t="shared" si="40"/>
        <v>1</v>
      </c>
      <c r="H301" s="8">
        <f t="shared" si="40"/>
        <v>2</v>
      </c>
      <c r="I301" s="8">
        <f t="shared" si="40"/>
        <v>4</v>
      </c>
      <c r="J301" s="8">
        <f t="shared" si="40"/>
        <v>0</v>
      </c>
      <c r="K301" s="8">
        <f t="shared" si="40"/>
        <v>1</v>
      </c>
      <c r="L301" s="8">
        <f t="shared" si="40"/>
        <v>6</v>
      </c>
      <c r="M301" s="8">
        <f t="shared" si="40"/>
        <v>0</v>
      </c>
      <c r="N301" s="8">
        <f t="shared" si="40"/>
        <v>2</v>
      </c>
      <c r="O301" s="8">
        <f t="shared" si="40"/>
        <v>6</v>
      </c>
      <c r="P301" s="8">
        <f t="shared" si="40"/>
        <v>6</v>
      </c>
      <c r="Q301" s="8">
        <f t="shared" si="40"/>
        <v>5</v>
      </c>
      <c r="R301" s="8">
        <f t="shared" si="40"/>
        <v>1</v>
      </c>
      <c r="S301" s="8">
        <f t="shared" si="40"/>
        <v>4</v>
      </c>
      <c r="T301" s="8">
        <f t="shared" si="40"/>
        <v>0</v>
      </c>
      <c r="U301" s="8">
        <f t="shared" si="40"/>
        <v>2</v>
      </c>
      <c r="V301" s="8">
        <f t="shared" si="40"/>
        <v>4</v>
      </c>
      <c r="W301" s="8">
        <f t="shared" si="40"/>
        <v>0</v>
      </c>
      <c r="X301" s="8">
        <f t="shared" si="40"/>
        <v>2</v>
      </c>
      <c r="Y301" s="8">
        <f t="shared" si="40"/>
        <v>4</v>
      </c>
      <c r="Z301" s="8">
        <f t="shared" si="40"/>
        <v>0</v>
      </c>
      <c r="AA301" s="8">
        <f t="shared" si="40"/>
        <v>7</v>
      </c>
      <c r="AB301" s="8">
        <f t="shared" si="40"/>
        <v>7</v>
      </c>
      <c r="AC301" s="8">
        <f t="shared" si="40"/>
        <v>1</v>
      </c>
      <c r="AD301" s="8">
        <f t="shared" si="40"/>
        <v>1</v>
      </c>
      <c r="AE301" s="8">
        <f t="shared" si="40"/>
        <v>4</v>
      </c>
      <c r="AF301" s="8">
        <f t="shared" si="40"/>
        <v>0</v>
      </c>
      <c r="AG301" s="8">
        <f t="shared" si="40"/>
        <v>4</v>
      </c>
      <c r="AH301" s="8">
        <f t="shared" si="40"/>
        <v>1</v>
      </c>
      <c r="AI301" s="8">
        <f t="shared" si="40"/>
        <v>7</v>
      </c>
      <c r="AJ301" s="8">
        <f t="shared" si="40"/>
        <v>2</v>
      </c>
      <c r="AK301" s="8">
        <f t="shared" si="40"/>
        <v>7</v>
      </c>
      <c r="AL301" s="8">
        <f t="shared" si="40"/>
        <v>1</v>
      </c>
      <c r="AM301" s="8">
        <f t="shared" si="40"/>
        <v>2</v>
      </c>
      <c r="AN301" s="8">
        <f t="shared" si="40"/>
        <v>3</v>
      </c>
      <c r="AO301" s="8">
        <f t="shared" si="40"/>
        <v>7</v>
      </c>
      <c r="AP301" s="8">
        <f t="shared" si="40"/>
        <v>4</v>
      </c>
      <c r="AQ301" s="8">
        <f t="shared" si="40"/>
        <v>6</v>
      </c>
      <c r="AR301" s="8">
        <f t="shared" si="40"/>
        <v>5</v>
      </c>
      <c r="AS301" s="8">
        <f t="shared" si="40"/>
        <v>3</v>
      </c>
      <c r="AT301" s="8">
        <f t="shared" si="40"/>
        <v>9</v>
      </c>
      <c r="AU301" s="8">
        <f t="shared" si="40"/>
        <v>1</v>
      </c>
      <c r="AV301" s="8">
        <f t="shared" si="40"/>
        <v>2</v>
      </c>
      <c r="AW301" s="8">
        <f t="shared" si="40"/>
        <v>4</v>
      </c>
      <c r="AX301" s="8">
        <f t="shared" si="40"/>
        <v>3</v>
      </c>
      <c r="AY301" s="8">
        <f t="shared" si="40"/>
        <v>0</v>
      </c>
      <c r="AZ301" s="8">
        <f t="shared" si="40"/>
        <v>5</v>
      </c>
      <c r="BA301" s="8">
        <f t="shared" si="40"/>
        <v>4</v>
      </c>
      <c r="BB301" s="8">
        <f t="shared" si="40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18.7109375" customWidth="1"/>
    <col min="4" max="6" width="9.140625" style="8"/>
    <col min="7" max="7" width="12.5703125" style="8" customWidth="1"/>
    <col min="8" max="11" width="9.140625" style="8"/>
  </cols>
  <sheetData>
    <row r="1" spans="1:11" x14ac:dyDescent="0.25">
      <c r="A1" s="8" t="s">
        <v>0</v>
      </c>
      <c r="B1" s="8" t="s">
        <v>1</v>
      </c>
      <c r="C1" s="8" t="s">
        <v>427</v>
      </c>
      <c r="D1" s="8" t="s">
        <v>5</v>
      </c>
      <c r="E1" s="8" t="s">
        <v>6</v>
      </c>
      <c r="F1" s="8" t="s">
        <v>7</v>
      </c>
      <c r="G1" s="8" t="s">
        <v>444</v>
      </c>
      <c r="H1" s="8" t="s">
        <v>8</v>
      </c>
      <c r="I1" s="8" t="s">
        <v>9</v>
      </c>
      <c r="J1" s="8" t="s">
        <v>10</v>
      </c>
      <c r="K1" s="8" t="s">
        <v>11</v>
      </c>
    </row>
    <row r="2" spans="1:11" x14ac:dyDescent="0.25">
      <c r="A2" s="8">
        <v>89</v>
      </c>
      <c r="B2" s="8" t="s">
        <v>428</v>
      </c>
      <c r="C2" s="8">
        <v>23</v>
      </c>
      <c r="D2" s="8">
        <v>14.5</v>
      </c>
      <c r="E2" s="8">
        <v>8.0299999999999994</v>
      </c>
      <c r="F2" s="8">
        <v>9.5500000000000007</v>
      </c>
      <c r="G2" s="8">
        <v>60</v>
      </c>
      <c r="H2" s="8">
        <v>504</v>
      </c>
      <c r="I2" s="8">
        <v>1223</v>
      </c>
      <c r="J2" s="8">
        <v>673</v>
      </c>
      <c r="K2" s="8">
        <f>SUM(H2:J2)</f>
        <v>2400</v>
      </c>
    </row>
    <row r="3" spans="1:11" x14ac:dyDescent="0.25">
      <c r="A3" s="8">
        <v>90</v>
      </c>
      <c r="B3" s="8" t="s">
        <v>428</v>
      </c>
      <c r="C3" s="8">
        <v>25</v>
      </c>
      <c r="D3" s="8">
        <v>12.1</v>
      </c>
      <c r="E3" s="8">
        <v>7.54</v>
      </c>
      <c r="F3" s="8">
        <v>8.15</v>
      </c>
      <c r="G3" s="8">
        <v>130</v>
      </c>
      <c r="H3" s="8">
        <v>1498</v>
      </c>
      <c r="I3" s="8">
        <v>1009</v>
      </c>
      <c r="J3" s="8">
        <v>3752</v>
      </c>
      <c r="K3" s="8">
        <f>SUM(H3:J3)</f>
        <v>6259</v>
      </c>
    </row>
    <row r="4" spans="1:11" x14ac:dyDescent="0.25">
      <c r="A4" s="8">
        <v>91</v>
      </c>
      <c r="B4" s="8" t="s">
        <v>428</v>
      </c>
      <c r="C4" s="8">
        <v>28</v>
      </c>
      <c r="D4" s="8">
        <v>15.45</v>
      </c>
      <c r="E4" s="8">
        <v>9.02</v>
      </c>
      <c r="F4" s="8">
        <v>8.15</v>
      </c>
      <c r="G4" s="8">
        <v>150</v>
      </c>
      <c r="H4" s="8">
        <v>2276</v>
      </c>
      <c r="I4" s="8">
        <v>2294</v>
      </c>
      <c r="J4" s="8">
        <v>1939</v>
      </c>
      <c r="K4" s="8">
        <f t="shared" ref="K4:K54" si="0">SUM(H4:J4)</f>
        <v>6509</v>
      </c>
    </row>
    <row r="5" spans="1:11" x14ac:dyDescent="0.25">
      <c r="A5" s="8">
        <v>92</v>
      </c>
      <c r="B5" s="8" t="s">
        <v>428</v>
      </c>
      <c r="C5" s="8">
        <v>70</v>
      </c>
      <c r="D5" s="8">
        <v>17.45</v>
      </c>
      <c r="E5" s="8">
        <v>8.32</v>
      </c>
      <c r="F5" s="8">
        <v>11.87</v>
      </c>
      <c r="G5" s="8">
        <v>90</v>
      </c>
      <c r="H5" s="8">
        <v>597</v>
      </c>
      <c r="I5" s="8">
        <v>812</v>
      </c>
      <c r="J5" s="8">
        <v>511</v>
      </c>
      <c r="K5" s="8">
        <f t="shared" si="0"/>
        <v>1920</v>
      </c>
    </row>
    <row r="6" spans="1:11" x14ac:dyDescent="0.25">
      <c r="A6" s="8">
        <v>93</v>
      </c>
      <c r="B6" s="8" t="s">
        <v>428</v>
      </c>
      <c r="C6" s="8">
        <v>73</v>
      </c>
      <c r="D6" s="8">
        <v>15.55</v>
      </c>
      <c r="E6" s="8">
        <v>8.24</v>
      </c>
      <c r="F6" s="8">
        <v>10.69</v>
      </c>
      <c r="G6" s="8">
        <v>116</v>
      </c>
      <c r="H6" s="8">
        <v>1590</v>
      </c>
      <c r="I6" s="8">
        <v>2723</v>
      </c>
      <c r="J6" s="8">
        <v>798</v>
      </c>
      <c r="K6" s="8">
        <f t="shared" si="0"/>
        <v>5111</v>
      </c>
    </row>
    <row r="7" spans="1:11" x14ac:dyDescent="0.25">
      <c r="A7" s="8">
        <v>94</v>
      </c>
      <c r="B7" s="8" t="s">
        <v>428</v>
      </c>
      <c r="C7" s="8">
        <v>78</v>
      </c>
      <c r="D7" s="8">
        <v>15.1</v>
      </c>
      <c r="E7" s="8">
        <v>8</v>
      </c>
      <c r="F7" s="8">
        <v>10.09</v>
      </c>
      <c r="G7" s="8">
        <v>150</v>
      </c>
      <c r="H7" s="8">
        <v>1045</v>
      </c>
      <c r="I7" s="8">
        <v>1053</v>
      </c>
      <c r="J7" s="8">
        <v>757</v>
      </c>
      <c r="K7" s="8">
        <f t="shared" si="0"/>
        <v>2855</v>
      </c>
    </row>
    <row r="8" spans="1:11" x14ac:dyDescent="0.25">
      <c r="A8" s="8">
        <v>95</v>
      </c>
      <c r="B8" s="8" t="s">
        <v>428</v>
      </c>
      <c r="C8" s="8" t="s">
        <v>430</v>
      </c>
      <c r="D8" s="8">
        <v>10.55</v>
      </c>
      <c r="E8" s="8">
        <v>7.48</v>
      </c>
      <c r="F8" s="8">
        <v>10.199999999999999</v>
      </c>
      <c r="G8" s="8">
        <v>50</v>
      </c>
      <c r="H8" s="8">
        <v>268</v>
      </c>
      <c r="I8" s="8">
        <v>267</v>
      </c>
      <c r="J8" s="8">
        <v>268</v>
      </c>
      <c r="K8" s="8">
        <f t="shared" si="0"/>
        <v>803</v>
      </c>
    </row>
    <row r="9" spans="1:11" x14ac:dyDescent="0.25">
      <c r="A9" s="8">
        <v>96</v>
      </c>
      <c r="B9" s="8" t="s">
        <v>428</v>
      </c>
      <c r="C9" s="8">
        <v>112</v>
      </c>
      <c r="D9" s="8">
        <v>14.05</v>
      </c>
      <c r="E9" s="8">
        <v>7.6</v>
      </c>
      <c r="F9" s="8">
        <v>9.57</v>
      </c>
      <c r="G9" s="8">
        <v>88</v>
      </c>
      <c r="H9" s="8">
        <v>1332</v>
      </c>
      <c r="I9" s="8">
        <v>1162</v>
      </c>
      <c r="J9" s="8">
        <v>893</v>
      </c>
      <c r="K9" s="8">
        <f t="shared" si="0"/>
        <v>3387</v>
      </c>
    </row>
    <row r="10" spans="1:11" x14ac:dyDescent="0.25">
      <c r="A10" s="8">
        <v>97</v>
      </c>
      <c r="B10" s="8" t="s">
        <v>428</v>
      </c>
      <c r="C10" s="8">
        <v>151</v>
      </c>
      <c r="D10" s="8">
        <v>11.1</v>
      </c>
      <c r="E10" s="8">
        <v>7.81</v>
      </c>
      <c r="F10" s="8">
        <v>10.81</v>
      </c>
      <c r="G10" s="8">
        <v>150</v>
      </c>
      <c r="H10" s="8">
        <v>1082</v>
      </c>
      <c r="I10" s="8">
        <v>971</v>
      </c>
      <c r="J10" s="8">
        <v>1167</v>
      </c>
      <c r="K10" s="8">
        <f t="shared" si="0"/>
        <v>3220</v>
      </c>
    </row>
    <row r="11" spans="1:11" x14ac:dyDescent="0.25">
      <c r="A11" s="8">
        <v>98</v>
      </c>
      <c r="B11" s="8" t="s">
        <v>428</v>
      </c>
      <c r="C11" s="8">
        <v>153</v>
      </c>
      <c r="D11" s="8">
        <v>9.75</v>
      </c>
      <c r="E11" s="8">
        <v>7.22</v>
      </c>
      <c r="F11" s="8">
        <v>7.93</v>
      </c>
      <c r="G11" s="8">
        <v>84</v>
      </c>
      <c r="H11" s="8">
        <v>1804</v>
      </c>
      <c r="I11" s="8">
        <v>1739</v>
      </c>
      <c r="J11" s="8">
        <v>2876</v>
      </c>
      <c r="K11" s="8">
        <f t="shared" si="0"/>
        <v>6419</v>
      </c>
    </row>
    <row r="12" spans="1:11" x14ac:dyDescent="0.25">
      <c r="A12" s="8">
        <v>99</v>
      </c>
      <c r="B12" s="8" t="s">
        <v>428</v>
      </c>
      <c r="C12" s="8">
        <v>165</v>
      </c>
      <c r="D12" s="8">
        <v>18.149999999999999</v>
      </c>
      <c r="E12" s="8">
        <v>8.2100000000000009</v>
      </c>
      <c r="F12" s="8">
        <v>13.45</v>
      </c>
      <c r="G12" s="8">
        <v>100</v>
      </c>
      <c r="H12" s="8">
        <v>1033</v>
      </c>
      <c r="I12" s="8">
        <v>923</v>
      </c>
      <c r="J12" s="8">
        <v>1372</v>
      </c>
      <c r="K12" s="8">
        <f t="shared" si="0"/>
        <v>3328</v>
      </c>
    </row>
    <row r="13" spans="1:11" x14ac:dyDescent="0.25">
      <c r="A13" s="8">
        <v>100</v>
      </c>
      <c r="B13" s="8" t="s">
        <v>431</v>
      </c>
      <c r="C13" s="8">
        <v>5</v>
      </c>
      <c r="D13" s="8">
        <v>17.399999999999999</v>
      </c>
      <c r="E13" s="8">
        <v>7.13</v>
      </c>
      <c r="F13" s="8">
        <v>10</v>
      </c>
      <c r="G13" s="8">
        <v>56</v>
      </c>
      <c r="H13" s="8">
        <v>359</v>
      </c>
      <c r="I13" s="8">
        <v>391</v>
      </c>
      <c r="J13" s="8">
        <v>487</v>
      </c>
      <c r="K13" s="8">
        <f t="shared" si="0"/>
        <v>1237</v>
      </c>
    </row>
    <row r="14" spans="1:11" x14ac:dyDescent="0.25">
      <c r="A14" s="8">
        <v>101</v>
      </c>
      <c r="B14" s="8" t="s">
        <v>431</v>
      </c>
      <c r="C14" s="8">
        <v>9</v>
      </c>
      <c r="D14" s="8">
        <v>11.55</v>
      </c>
      <c r="E14" s="8">
        <v>7.83</v>
      </c>
      <c r="F14" s="8">
        <v>11.69</v>
      </c>
      <c r="G14" s="8">
        <v>150</v>
      </c>
      <c r="H14" s="8">
        <f>SUM(2558, 905)</f>
        <v>3463</v>
      </c>
      <c r="I14" s="8">
        <v>1482</v>
      </c>
      <c r="J14" s="8">
        <f>835+904</f>
        <v>1739</v>
      </c>
      <c r="K14" s="8">
        <f t="shared" si="0"/>
        <v>6684</v>
      </c>
    </row>
    <row r="15" spans="1:11" x14ac:dyDescent="0.25">
      <c r="A15" s="8">
        <v>102</v>
      </c>
      <c r="B15" s="8" t="s">
        <v>431</v>
      </c>
      <c r="C15" s="8">
        <v>21</v>
      </c>
      <c r="D15" s="8">
        <v>15.2</v>
      </c>
      <c r="E15" s="8">
        <v>7.58</v>
      </c>
      <c r="F15" s="8">
        <v>7.68</v>
      </c>
      <c r="G15" s="8">
        <v>50</v>
      </c>
      <c r="H15" s="8">
        <v>243</v>
      </c>
      <c r="I15" s="8">
        <v>252</v>
      </c>
      <c r="J15" s="8">
        <v>257</v>
      </c>
      <c r="K15" s="8">
        <f t="shared" si="0"/>
        <v>752</v>
      </c>
    </row>
    <row r="16" spans="1:11" x14ac:dyDescent="0.25">
      <c r="A16" s="8">
        <v>103</v>
      </c>
      <c r="B16" s="8" t="s">
        <v>431</v>
      </c>
      <c r="C16" s="8">
        <v>24</v>
      </c>
      <c r="D16" s="8">
        <v>18.399999999999999</v>
      </c>
      <c r="E16" s="8">
        <v>8.2799999999999994</v>
      </c>
      <c r="F16" s="8">
        <v>10.19</v>
      </c>
      <c r="G16" s="8">
        <v>90</v>
      </c>
      <c r="H16" s="8">
        <v>800</v>
      </c>
      <c r="I16" s="8">
        <v>1001</v>
      </c>
      <c r="J16" s="8">
        <v>869</v>
      </c>
      <c r="K16" s="8">
        <f t="shared" si="0"/>
        <v>2670</v>
      </c>
    </row>
    <row r="17" spans="1:11" x14ac:dyDescent="0.25">
      <c r="A17" s="8">
        <v>104</v>
      </c>
      <c r="B17" s="8" t="s">
        <v>431</v>
      </c>
      <c r="C17" s="8">
        <v>28</v>
      </c>
      <c r="D17" s="8">
        <v>18.75</v>
      </c>
      <c r="E17" s="8">
        <v>8.5299999999999994</v>
      </c>
      <c r="F17" s="8">
        <v>10.43</v>
      </c>
      <c r="G17" s="8">
        <v>100</v>
      </c>
      <c r="H17" s="8">
        <v>958</v>
      </c>
      <c r="I17" s="8">
        <v>1079</v>
      </c>
      <c r="J17" s="8">
        <v>787</v>
      </c>
      <c r="K17" s="8">
        <f t="shared" si="0"/>
        <v>2824</v>
      </c>
    </row>
    <row r="18" spans="1:11" x14ac:dyDescent="0.25">
      <c r="A18" s="8">
        <v>105</v>
      </c>
      <c r="B18" s="8" t="s">
        <v>431</v>
      </c>
      <c r="C18" s="8">
        <v>37</v>
      </c>
      <c r="D18" s="8">
        <v>14.75</v>
      </c>
      <c r="E18" s="8">
        <v>7.7</v>
      </c>
      <c r="F18" s="8">
        <v>8.74</v>
      </c>
      <c r="G18" s="8">
        <v>50</v>
      </c>
      <c r="H18" s="8">
        <v>375</v>
      </c>
      <c r="I18" s="8">
        <v>426</v>
      </c>
      <c r="J18" s="8">
        <v>382</v>
      </c>
      <c r="K18" s="8">
        <f t="shared" si="0"/>
        <v>1183</v>
      </c>
    </row>
    <row r="19" spans="1:11" x14ac:dyDescent="0.25">
      <c r="A19" s="8">
        <v>106</v>
      </c>
      <c r="B19" s="8" t="s">
        <v>431</v>
      </c>
      <c r="C19" s="8">
        <v>42</v>
      </c>
      <c r="D19" s="8">
        <v>15.3</v>
      </c>
      <c r="E19" s="8">
        <v>9.1</v>
      </c>
      <c r="F19" s="8">
        <v>10.23</v>
      </c>
      <c r="G19" s="8">
        <v>150</v>
      </c>
      <c r="H19" s="8">
        <v>1443</v>
      </c>
      <c r="I19" s="8">
        <v>1439</v>
      </c>
      <c r="J19" s="8">
        <v>1762</v>
      </c>
      <c r="K19" s="8">
        <f t="shared" si="0"/>
        <v>4644</v>
      </c>
    </row>
    <row r="20" spans="1:11" x14ac:dyDescent="0.25">
      <c r="A20" s="8">
        <v>107</v>
      </c>
      <c r="B20" s="8" t="s">
        <v>431</v>
      </c>
      <c r="C20" s="8">
        <v>44</v>
      </c>
      <c r="D20" s="8">
        <v>16.899999999999999</v>
      </c>
      <c r="E20" s="8">
        <v>7.81</v>
      </c>
      <c r="F20" s="8">
        <v>9.14</v>
      </c>
      <c r="G20" s="8">
        <v>92</v>
      </c>
      <c r="H20" s="8">
        <v>1149</v>
      </c>
      <c r="I20" s="8">
        <v>682</v>
      </c>
      <c r="J20" s="8">
        <v>500</v>
      </c>
      <c r="K20" s="8">
        <f t="shared" si="0"/>
        <v>2331</v>
      </c>
    </row>
    <row r="21" spans="1:11" x14ac:dyDescent="0.25">
      <c r="A21" s="8">
        <v>108</v>
      </c>
      <c r="B21" s="8" t="s">
        <v>431</v>
      </c>
      <c r="C21" s="8">
        <v>49</v>
      </c>
      <c r="D21" s="8">
        <v>13.4</v>
      </c>
      <c r="E21" s="8">
        <v>7.99</v>
      </c>
      <c r="F21" s="8">
        <v>10.35</v>
      </c>
      <c r="G21" s="8">
        <v>146</v>
      </c>
      <c r="H21" s="8">
        <v>1092</v>
      </c>
      <c r="I21" s="8">
        <v>2198</v>
      </c>
      <c r="J21" s="8">
        <v>1379</v>
      </c>
      <c r="K21" s="8">
        <f t="shared" si="0"/>
        <v>4669</v>
      </c>
    </row>
    <row r="22" spans="1:11" x14ac:dyDescent="0.25">
      <c r="A22" s="8">
        <v>109</v>
      </c>
      <c r="B22" s="8" t="s">
        <v>431</v>
      </c>
      <c r="C22" s="8">
        <v>50</v>
      </c>
      <c r="D22" s="8">
        <v>21.25</v>
      </c>
      <c r="E22" s="8">
        <v>9.1999999999999993</v>
      </c>
      <c r="F22" s="8">
        <v>10.09</v>
      </c>
      <c r="G22" s="8">
        <v>60</v>
      </c>
      <c r="H22" s="8">
        <v>585</v>
      </c>
      <c r="I22" s="8">
        <v>640</v>
      </c>
      <c r="J22" s="8">
        <v>685</v>
      </c>
      <c r="K22" s="8">
        <f t="shared" si="0"/>
        <v>1910</v>
      </c>
    </row>
    <row r="23" spans="1:11" x14ac:dyDescent="0.25">
      <c r="A23" s="8">
        <v>110</v>
      </c>
      <c r="B23" s="8" t="s">
        <v>431</v>
      </c>
      <c r="C23" s="8">
        <v>53</v>
      </c>
      <c r="D23" s="8">
        <v>11.9</v>
      </c>
      <c r="E23" s="8">
        <v>7.1</v>
      </c>
      <c r="F23" s="8">
        <v>10.38</v>
      </c>
      <c r="G23" s="8">
        <v>50</v>
      </c>
      <c r="H23" s="8">
        <v>555</v>
      </c>
      <c r="I23" s="8">
        <v>390</v>
      </c>
      <c r="J23" s="8">
        <v>477</v>
      </c>
      <c r="K23" s="8">
        <f t="shared" si="0"/>
        <v>1422</v>
      </c>
    </row>
    <row r="24" spans="1:11" x14ac:dyDescent="0.25">
      <c r="A24" s="8">
        <v>111</v>
      </c>
      <c r="B24" s="8" t="s">
        <v>431</v>
      </c>
      <c r="C24" s="8">
        <v>54</v>
      </c>
      <c r="D24" s="8">
        <v>14.7</v>
      </c>
      <c r="E24" s="8">
        <v>8.14</v>
      </c>
      <c r="F24" s="8">
        <v>9.77</v>
      </c>
      <c r="G24" s="8">
        <v>150</v>
      </c>
      <c r="H24" s="8">
        <v>2509</v>
      </c>
      <c r="I24" s="8">
        <v>3400</v>
      </c>
      <c r="J24" s="8">
        <v>2190</v>
      </c>
      <c r="K24" s="8">
        <f t="shared" si="0"/>
        <v>8099</v>
      </c>
    </row>
    <row r="25" spans="1:11" x14ac:dyDescent="0.25">
      <c r="A25" s="8">
        <v>112</v>
      </c>
      <c r="B25" s="8" t="s">
        <v>431</v>
      </c>
      <c r="C25" s="8">
        <v>58</v>
      </c>
      <c r="D25" s="8">
        <v>18.100000000000001</v>
      </c>
      <c r="E25" s="8">
        <v>8.25</v>
      </c>
      <c r="F25" s="8">
        <v>9.6300000000000008</v>
      </c>
      <c r="G25" s="8">
        <v>150</v>
      </c>
      <c r="H25" s="8">
        <v>2474</v>
      </c>
      <c r="I25" s="8">
        <v>3988</v>
      </c>
      <c r="J25" s="8">
        <v>2336</v>
      </c>
      <c r="K25" s="8">
        <f t="shared" si="0"/>
        <v>8798</v>
      </c>
    </row>
    <row r="26" spans="1:11" x14ac:dyDescent="0.25">
      <c r="A26" s="8">
        <v>113</v>
      </c>
      <c r="B26" s="8" t="s">
        <v>431</v>
      </c>
      <c r="C26" s="8">
        <v>72</v>
      </c>
      <c r="D26" s="8">
        <v>20.100000000000001</v>
      </c>
      <c r="E26" s="8">
        <v>8.42</v>
      </c>
      <c r="F26" s="8">
        <v>9.2100000000000009</v>
      </c>
      <c r="G26" s="8">
        <v>60</v>
      </c>
      <c r="H26" s="8">
        <v>320</v>
      </c>
      <c r="I26" s="8">
        <v>411</v>
      </c>
      <c r="J26" s="8">
        <v>477</v>
      </c>
      <c r="K26" s="8">
        <f t="shared" si="0"/>
        <v>1208</v>
      </c>
    </row>
    <row r="27" spans="1:11" x14ac:dyDescent="0.25">
      <c r="A27" s="8">
        <v>114</v>
      </c>
      <c r="B27" s="8" t="s">
        <v>431</v>
      </c>
      <c r="C27" s="8">
        <v>81</v>
      </c>
      <c r="D27" s="8">
        <v>16.3</v>
      </c>
      <c r="E27" s="8">
        <v>7.62</v>
      </c>
      <c r="F27" s="8">
        <v>10.09</v>
      </c>
      <c r="G27" s="8">
        <v>128</v>
      </c>
      <c r="H27" s="8">
        <v>1157</v>
      </c>
      <c r="I27" s="8">
        <v>1179</v>
      </c>
      <c r="J27" s="8">
        <v>863</v>
      </c>
      <c r="K27" s="8">
        <f t="shared" si="0"/>
        <v>3199</v>
      </c>
    </row>
    <row r="28" spans="1:11" x14ac:dyDescent="0.25">
      <c r="A28" s="8">
        <v>115</v>
      </c>
      <c r="B28" s="8" t="s">
        <v>431</v>
      </c>
      <c r="C28" s="8">
        <v>85</v>
      </c>
      <c r="D28" s="8">
        <v>11.7</v>
      </c>
      <c r="E28" s="8">
        <v>8.2200000000000006</v>
      </c>
      <c r="F28" s="8">
        <v>10.94</v>
      </c>
      <c r="G28" s="8">
        <v>90</v>
      </c>
      <c r="H28" s="8">
        <v>1153</v>
      </c>
      <c r="I28" s="8">
        <v>802</v>
      </c>
      <c r="J28" s="8">
        <v>978</v>
      </c>
      <c r="K28" s="8">
        <f t="shared" si="0"/>
        <v>2933</v>
      </c>
    </row>
    <row r="29" spans="1:11" x14ac:dyDescent="0.25">
      <c r="A29" s="8">
        <v>116</v>
      </c>
      <c r="B29" s="8" t="s">
        <v>431</v>
      </c>
      <c r="C29" s="8">
        <v>89</v>
      </c>
      <c r="D29" s="8">
        <v>18.899999999999999</v>
      </c>
      <c r="E29" s="8">
        <v>7.32</v>
      </c>
      <c r="F29" s="8">
        <v>8.3000000000000007</v>
      </c>
      <c r="G29" s="8">
        <v>58</v>
      </c>
      <c r="H29" s="8">
        <v>334</v>
      </c>
      <c r="I29" s="8">
        <v>314</v>
      </c>
      <c r="J29" s="8">
        <v>320</v>
      </c>
      <c r="K29" s="8">
        <f t="shared" si="0"/>
        <v>968</v>
      </c>
    </row>
    <row r="30" spans="1:11" x14ac:dyDescent="0.25">
      <c r="A30" s="8">
        <v>117</v>
      </c>
      <c r="B30" s="8" t="s">
        <v>431</v>
      </c>
      <c r="C30" s="8" t="s">
        <v>445</v>
      </c>
      <c r="D30" s="8">
        <v>12.1</v>
      </c>
      <c r="E30" s="8">
        <v>8.0500000000000007</v>
      </c>
      <c r="F30" s="8">
        <v>10.42</v>
      </c>
      <c r="G30" s="8">
        <v>121</v>
      </c>
      <c r="H30" s="8">
        <v>1425</v>
      </c>
      <c r="I30" s="8">
        <v>1107</v>
      </c>
      <c r="J30" s="8">
        <v>1909</v>
      </c>
      <c r="K30" s="8">
        <f t="shared" si="0"/>
        <v>4441</v>
      </c>
    </row>
    <row r="31" spans="1:11" x14ac:dyDescent="0.25">
      <c r="A31" s="8">
        <v>118</v>
      </c>
      <c r="B31" s="8" t="s">
        <v>431</v>
      </c>
      <c r="C31" s="8">
        <v>106</v>
      </c>
      <c r="D31" s="8">
        <v>12.8</v>
      </c>
      <c r="E31" s="8">
        <v>7.71</v>
      </c>
      <c r="F31" s="8" t="s">
        <v>455</v>
      </c>
      <c r="G31" s="8">
        <v>93</v>
      </c>
      <c r="H31" s="8">
        <v>850</v>
      </c>
      <c r="I31" s="8">
        <v>572</v>
      </c>
      <c r="J31" s="8">
        <v>574</v>
      </c>
      <c r="K31" s="8">
        <f t="shared" si="0"/>
        <v>1996</v>
      </c>
    </row>
    <row r="32" spans="1:11" x14ac:dyDescent="0.25">
      <c r="A32" s="8">
        <v>119</v>
      </c>
      <c r="B32" s="8" t="s">
        <v>431</v>
      </c>
      <c r="C32" s="8">
        <v>109</v>
      </c>
      <c r="D32" s="8">
        <v>11.3</v>
      </c>
      <c r="E32" s="8">
        <v>7.38</v>
      </c>
      <c r="F32" s="8">
        <v>9.83</v>
      </c>
      <c r="G32" s="8">
        <v>67</v>
      </c>
      <c r="H32" s="8">
        <v>452</v>
      </c>
      <c r="I32" s="8">
        <v>493</v>
      </c>
      <c r="J32" s="8">
        <v>446</v>
      </c>
      <c r="K32" s="8">
        <f t="shared" si="0"/>
        <v>1391</v>
      </c>
    </row>
    <row r="33" spans="1:11" x14ac:dyDescent="0.25">
      <c r="A33" s="8">
        <v>120</v>
      </c>
      <c r="B33" s="8" t="s">
        <v>431</v>
      </c>
      <c r="C33" s="8">
        <v>118</v>
      </c>
      <c r="D33" s="8">
        <v>18.899999999999999</v>
      </c>
      <c r="E33" s="8">
        <v>7.86</v>
      </c>
      <c r="F33" s="8">
        <v>8.23</v>
      </c>
      <c r="G33" s="8">
        <v>69</v>
      </c>
      <c r="H33" s="8">
        <v>355</v>
      </c>
      <c r="I33" s="8">
        <v>762</v>
      </c>
      <c r="J33" s="8">
        <v>867</v>
      </c>
      <c r="K33" s="8">
        <f t="shared" si="0"/>
        <v>1984</v>
      </c>
    </row>
    <row r="34" spans="1:11" x14ac:dyDescent="0.25">
      <c r="A34" s="8">
        <v>121</v>
      </c>
      <c r="B34" s="8" t="s">
        <v>431</v>
      </c>
      <c r="C34" s="8" t="s">
        <v>449</v>
      </c>
      <c r="D34" s="8">
        <v>12.8</v>
      </c>
      <c r="E34" s="8">
        <v>8.17</v>
      </c>
      <c r="F34" s="8">
        <v>9.51</v>
      </c>
      <c r="G34" s="8">
        <v>104</v>
      </c>
      <c r="H34" s="8">
        <v>708</v>
      </c>
      <c r="I34" s="8">
        <v>855</v>
      </c>
      <c r="J34" s="8">
        <v>864</v>
      </c>
      <c r="K34" s="8">
        <f t="shared" si="0"/>
        <v>2427</v>
      </c>
    </row>
    <row r="35" spans="1:11" x14ac:dyDescent="0.25">
      <c r="A35" s="8">
        <v>122</v>
      </c>
      <c r="B35" s="8" t="s">
        <v>431</v>
      </c>
      <c r="C35" s="8">
        <v>121</v>
      </c>
      <c r="D35" s="8">
        <v>13</v>
      </c>
      <c r="E35" s="8">
        <v>7.88</v>
      </c>
      <c r="F35" s="8">
        <v>10.48</v>
      </c>
      <c r="G35" s="8">
        <v>50</v>
      </c>
      <c r="H35" s="8">
        <v>387</v>
      </c>
      <c r="I35" s="8">
        <v>515</v>
      </c>
      <c r="J35" s="8">
        <v>483</v>
      </c>
      <c r="K35" s="8">
        <f t="shared" si="0"/>
        <v>1385</v>
      </c>
    </row>
    <row r="36" spans="1:11" x14ac:dyDescent="0.25">
      <c r="A36" s="8">
        <v>123</v>
      </c>
      <c r="B36" s="8" t="s">
        <v>431</v>
      </c>
      <c r="C36" s="8">
        <v>125</v>
      </c>
      <c r="D36" s="8">
        <v>22.85</v>
      </c>
      <c r="E36" s="8">
        <v>8.2899999999999991</v>
      </c>
      <c r="F36" s="8">
        <v>11.25</v>
      </c>
      <c r="G36" s="8">
        <v>54</v>
      </c>
      <c r="H36" s="8">
        <v>767</v>
      </c>
      <c r="I36" s="8">
        <v>564</v>
      </c>
      <c r="J36" s="8">
        <v>1167</v>
      </c>
      <c r="K36" s="8">
        <f t="shared" si="0"/>
        <v>2498</v>
      </c>
    </row>
    <row r="37" spans="1:11" x14ac:dyDescent="0.25">
      <c r="A37" s="8">
        <v>124</v>
      </c>
      <c r="B37" s="8" t="s">
        <v>431</v>
      </c>
      <c r="C37" s="8">
        <v>140</v>
      </c>
      <c r="D37" s="8">
        <v>14.6</v>
      </c>
      <c r="E37" s="8">
        <v>8.58</v>
      </c>
      <c r="F37" s="8">
        <v>9.7899999999999991</v>
      </c>
      <c r="G37" s="8">
        <v>100</v>
      </c>
      <c r="H37" s="8">
        <v>608</v>
      </c>
      <c r="I37" s="8">
        <v>855</v>
      </c>
      <c r="J37" s="8">
        <v>614</v>
      </c>
      <c r="K37" s="8">
        <f t="shared" si="0"/>
        <v>2077</v>
      </c>
    </row>
    <row r="38" spans="1:11" x14ac:dyDescent="0.25">
      <c r="A38" s="8">
        <v>125</v>
      </c>
      <c r="B38" s="8" t="s">
        <v>431</v>
      </c>
      <c r="C38" s="8">
        <v>153</v>
      </c>
      <c r="D38" s="8">
        <v>11.65</v>
      </c>
      <c r="E38" s="8">
        <v>7.53</v>
      </c>
      <c r="F38" s="8">
        <v>10.82</v>
      </c>
      <c r="G38" s="8">
        <v>150</v>
      </c>
      <c r="H38" s="8">
        <v>1462</v>
      </c>
      <c r="I38" s="8">
        <v>2099</v>
      </c>
      <c r="J38" s="8">
        <v>3251</v>
      </c>
      <c r="K38" s="8">
        <f t="shared" si="0"/>
        <v>6812</v>
      </c>
    </row>
    <row r="39" spans="1:11" x14ac:dyDescent="0.25">
      <c r="A39" s="8">
        <v>126</v>
      </c>
      <c r="B39" s="8" t="s">
        <v>431</v>
      </c>
      <c r="C39" s="8">
        <v>154</v>
      </c>
      <c r="D39" s="8">
        <v>18.7</v>
      </c>
      <c r="E39" s="8">
        <v>8.1300000000000008</v>
      </c>
      <c r="F39" s="8">
        <v>8.0399999999999991</v>
      </c>
      <c r="G39" s="8">
        <v>150</v>
      </c>
      <c r="H39" s="8">
        <v>1564</v>
      </c>
      <c r="I39" s="8">
        <v>1895</v>
      </c>
      <c r="J39" s="8">
        <v>1590</v>
      </c>
      <c r="K39" s="8">
        <f t="shared" si="0"/>
        <v>5049</v>
      </c>
    </row>
    <row r="40" spans="1:11" x14ac:dyDescent="0.25">
      <c r="A40" s="8">
        <v>127</v>
      </c>
      <c r="B40" s="8" t="s">
        <v>431</v>
      </c>
      <c r="C40" s="8">
        <v>157</v>
      </c>
      <c r="D40" s="8">
        <v>13.2</v>
      </c>
      <c r="E40" s="8">
        <v>7.35</v>
      </c>
      <c r="F40" s="8">
        <v>10.01</v>
      </c>
      <c r="G40" s="8">
        <v>96</v>
      </c>
      <c r="H40" s="8">
        <v>406</v>
      </c>
      <c r="I40" s="8">
        <v>413</v>
      </c>
      <c r="J40" s="8">
        <v>334</v>
      </c>
      <c r="K40" s="8">
        <f t="shared" si="0"/>
        <v>1153</v>
      </c>
    </row>
    <row r="41" spans="1:11" x14ac:dyDescent="0.25">
      <c r="A41" s="8">
        <v>128</v>
      </c>
      <c r="B41" s="8" t="s">
        <v>431</v>
      </c>
      <c r="C41" s="8">
        <v>165</v>
      </c>
      <c r="D41" s="8">
        <v>16.3</v>
      </c>
      <c r="E41" s="8">
        <v>7.99</v>
      </c>
      <c r="F41" s="8">
        <v>8.93</v>
      </c>
      <c r="G41" s="8">
        <v>150</v>
      </c>
      <c r="H41" s="8">
        <v>3907</v>
      </c>
      <c r="I41" s="8">
        <v>3622</v>
      </c>
      <c r="J41" s="8">
        <v>1609</v>
      </c>
      <c r="K41" s="8">
        <f t="shared" si="0"/>
        <v>9138</v>
      </c>
    </row>
    <row r="42" spans="1:11" x14ac:dyDescent="0.25">
      <c r="A42" s="8">
        <v>129</v>
      </c>
      <c r="B42" s="8" t="s">
        <v>431</v>
      </c>
      <c r="C42" s="8">
        <v>168</v>
      </c>
      <c r="D42" s="8">
        <v>13.1</v>
      </c>
      <c r="E42" s="8">
        <v>8.01</v>
      </c>
      <c r="F42" s="8">
        <v>11.81</v>
      </c>
      <c r="G42" s="8">
        <v>150</v>
      </c>
      <c r="H42" s="8">
        <v>1863</v>
      </c>
      <c r="I42" s="8">
        <v>1219</v>
      </c>
      <c r="J42" s="8">
        <v>1780</v>
      </c>
      <c r="K42" s="8">
        <f t="shared" si="0"/>
        <v>4862</v>
      </c>
    </row>
    <row r="43" spans="1:11" x14ac:dyDescent="0.25">
      <c r="A43" s="8">
        <v>130</v>
      </c>
      <c r="B43" s="8" t="s">
        <v>431</v>
      </c>
      <c r="C43" s="8">
        <v>169</v>
      </c>
      <c r="D43" s="8">
        <v>12.2</v>
      </c>
      <c r="E43" s="8">
        <v>7.3</v>
      </c>
      <c r="F43" s="8">
        <v>9.82</v>
      </c>
      <c r="G43" s="8">
        <v>50</v>
      </c>
      <c r="H43" s="8">
        <v>381</v>
      </c>
      <c r="I43" s="8">
        <v>340</v>
      </c>
      <c r="J43" s="8">
        <v>361</v>
      </c>
      <c r="K43" s="8">
        <f t="shared" si="0"/>
        <v>1082</v>
      </c>
    </row>
    <row r="44" spans="1:11" x14ac:dyDescent="0.25">
      <c r="A44" s="8">
        <v>131</v>
      </c>
      <c r="B44" s="8" t="s">
        <v>431</v>
      </c>
      <c r="C44" s="8">
        <v>173</v>
      </c>
      <c r="D44" s="8">
        <v>12.2</v>
      </c>
      <c r="E44" s="8">
        <v>8.4499999999999993</v>
      </c>
      <c r="F44" s="8">
        <v>9.7899999999999991</v>
      </c>
      <c r="G44" s="8">
        <v>90</v>
      </c>
      <c r="H44" s="8">
        <v>1246</v>
      </c>
      <c r="I44" s="8">
        <v>1081</v>
      </c>
      <c r="J44" s="8">
        <v>1252</v>
      </c>
      <c r="K44" s="8">
        <f t="shared" si="0"/>
        <v>3579</v>
      </c>
    </row>
    <row r="45" spans="1:11" x14ac:dyDescent="0.25">
      <c r="A45" s="8">
        <v>132</v>
      </c>
      <c r="B45" s="8" t="s">
        <v>431</v>
      </c>
      <c r="C45" s="8">
        <v>177</v>
      </c>
      <c r="D45" s="8">
        <v>17.25</v>
      </c>
      <c r="E45" s="8">
        <v>7.4</v>
      </c>
      <c r="F45" s="8">
        <v>8.31</v>
      </c>
      <c r="G45" s="8">
        <v>50</v>
      </c>
      <c r="H45" s="8">
        <v>299</v>
      </c>
      <c r="I45" s="8">
        <v>332</v>
      </c>
      <c r="J45" s="8">
        <v>471</v>
      </c>
      <c r="K45" s="8">
        <f t="shared" si="0"/>
        <v>1102</v>
      </c>
    </row>
    <row r="46" spans="1:11" x14ac:dyDescent="0.25">
      <c r="A46" s="8">
        <v>133</v>
      </c>
      <c r="B46" s="8" t="s">
        <v>431</v>
      </c>
      <c r="C46" s="8">
        <v>189</v>
      </c>
      <c r="D46" s="8">
        <v>11.3</v>
      </c>
      <c r="E46" s="8">
        <v>7.68</v>
      </c>
      <c r="F46" s="8">
        <v>9.9700000000000006</v>
      </c>
      <c r="G46" s="8">
        <v>80</v>
      </c>
      <c r="H46" s="8">
        <v>609</v>
      </c>
      <c r="I46" s="8">
        <v>597</v>
      </c>
      <c r="J46" s="8">
        <v>487</v>
      </c>
      <c r="K46" s="8">
        <f t="shared" si="0"/>
        <v>1693</v>
      </c>
    </row>
    <row r="47" spans="1:11" x14ac:dyDescent="0.25">
      <c r="A47" s="8">
        <v>134</v>
      </c>
      <c r="B47" s="8" t="s">
        <v>431</v>
      </c>
      <c r="C47" s="8">
        <v>190</v>
      </c>
      <c r="D47" s="8">
        <v>12</v>
      </c>
      <c r="E47" s="8">
        <v>8.35</v>
      </c>
      <c r="F47" s="8">
        <v>10.17</v>
      </c>
      <c r="G47" s="8">
        <v>84</v>
      </c>
      <c r="H47" s="8">
        <v>667</v>
      </c>
      <c r="I47" s="8">
        <v>620</v>
      </c>
      <c r="J47" s="8">
        <v>1008</v>
      </c>
      <c r="K47" s="8">
        <f t="shared" si="0"/>
        <v>2295</v>
      </c>
    </row>
    <row r="48" spans="1:11" x14ac:dyDescent="0.25">
      <c r="A48" s="8">
        <v>135</v>
      </c>
      <c r="B48" s="8" t="s">
        <v>454</v>
      </c>
      <c r="C48" s="8">
        <v>8</v>
      </c>
      <c r="D48" s="8">
        <v>14.6</v>
      </c>
      <c r="E48" s="8">
        <v>8.75</v>
      </c>
      <c r="F48" s="8">
        <v>9.9600000000000009</v>
      </c>
      <c r="G48" s="8">
        <v>100</v>
      </c>
      <c r="H48" s="8">
        <v>1271</v>
      </c>
      <c r="I48" s="8">
        <v>911</v>
      </c>
      <c r="J48" s="8">
        <v>1213</v>
      </c>
      <c r="K48" s="8">
        <f t="shared" si="0"/>
        <v>3395</v>
      </c>
    </row>
    <row r="49" spans="1:11" x14ac:dyDescent="0.25">
      <c r="A49" s="8">
        <v>136</v>
      </c>
      <c r="B49" s="8" t="s">
        <v>454</v>
      </c>
      <c r="C49" s="8">
        <v>9</v>
      </c>
      <c r="D49" s="8">
        <v>18.600000000000001</v>
      </c>
      <c r="E49" s="8">
        <v>7.95</v>
      </c>
      <c r="F49" s="8">
        <v>11.77</v>
      </c>
      <c r="G49" s="8">
        <v>62</v>
      </c>
      <c r="H49" s="8">
        <v>859</v>
      </c>
      <c r="I49" s="8">
        <v>837</v>
      </c>
      <c r="J49" s="8">
        <v>471</v>
      </c>
      <c r="K49" s="8">
        <f t="shared" si="0"/>
        <v>2167</v>
      </c>
    </row>
    <row r="50" spans="1:11" x14ac:dyDescent="0.25">
      <c r="A50" s="8">
        <v>137</v>
      </c>
      <c r="B50" s="8" t="s">
        <v>454</v>
      </c>
      <c r="C50" s="8">
        <v>15</v>
      </c>
      <c r="D50" s="8">
        <v>12.7</v>
      </c>
      <c r="E50" s="8">
        <v>7.68</v>
      </c>
      <c r="F50" s="8">
        <v>10</v>
      </c>
      <c r="G50" s="8">
        <v>92</v>
      </c>
      <c r="H50" s="8">
        <v>878</v>
      </c>
      <c r="I50" s="8">
        <v>448</v>
      </c>
      <c r="J50" s="8">
        <v>1471</v>
      </c>
      <c r="K50" s="8">
        <f t="shared" si="0"/>
        <v>2797</v>
      </c>
    </row>
    <row r="51" spans="1:11" x14ac:dyDescent="0.25">
      <c r="A51" s="8">
        <v>138</v>
      </c>
      <c r="B51" s="8" t="s">
        <v>454</v>
      </c>
      <c r="C51" s="8">
        <v>20</v>
      </c>
      <c r="D51" s="8">
        <v>15.4</v>
      </c>
      <c r="E51" s="8">
        <v>8.51</v>
      </c>
      <c r="F51" s="8">
        <v>10.3</v>
      </c>
      <c r="G51" s="8">
        <v>64</v>
      </c>
      <c r="H51" s="8">
        <v>528</v>
      </c>
      <c r="I51" s="8">
        <v>688</v>
      </c>
      <c r="J51" s="8">
        <v>608</v>
      </c>
      <c r="K51" s="8">
        <f t="shared" si="0"/>
        <v>1824</v>
      </c>
    </row>
    <row r="52" spans="1:11" x14ac:dyDescent="0.25">
      <c r="A52" s="8">
        <v>139</v>
      </c>
      <c r="B52" s="8" t="s">
        <v>454</v>
      </c>
      <c r="C52" s="8">
        <v>22</v>
      </c>
      <c r="D52" s="8">
        <v>14.35</v>
      </c>
      <c r="E52" s="8">
        <v>7.91</v>
      </c>
      <c r="F52" s="8">
        <v>10.46</v>
      </c>
      <c r="G52" s="8">
        <v>50</v>
      </c>
      <c r="H52" s="8">
        <v>707</v>
      </c>
      <c r="I52" s="8">
        <v>593</v>
      </c>
      <c r="J52" s="8">
        <v>672</v>
      </c>
      <c r="K52" s="8">
        <f t="shared" si="0"/>
        <v>1972</v>
      </c>
    </row>
    <row r="53" spans="1:11" x14ac:dyDescent="0.25">
      <c r="A53" s="8">
        <v>140</v>
      </c>
      <c r="B53" s="8" t="s">
        <v>454</v>
      </c>
      <c r="C53" s="8">
        <v>23</v>
      </c>
      <c r="D53" s="8">
        <v>15</v>
      </c>
      <c r="E53" s="8">
        <v>8.57</v>
      </c>
      <c r="F53" s="8">
        <v>10.25</v>
      </c>
      <c r="G53" s="8">
        <v>56</v>
      </c>
      <c r="H53" s="8">
        <v>437</v>
      </c>
      <c r="I53" s="8">
        <v>552</v>
      </c>
      <c r="J53" s="8">
        <v>495</v>
      </c>
      <c r="K53" s="8">
        <f t="shared" si="0"/>
        <v>1484</v>
      </c>
    </row>
    <row r="54" spans="1:11" x14ac:dyDescent="0.25">
      <c r="A54" s="8">
        <v>141</v>
      </c>
      <c r="B54" s="8" t="s">
        <v>454</v>
      </c>
      <c r="C54" s="8">
        <v>26</v>
      </c>
      <c r="D54" s="8">
        <v>12.25</v>
      </c>
      <c r="E54" s="8">
        <v>7.67</v>
      </c>
      <c r="F54" s="8">
        <v>10.3</v>
      </c>
      <c r="G54" s="8">
        <v>75</v>
      </c>
      <c r="H54" s="8">
        <v>844</v>
      </c>
      <c r="I54" s="8">
        <v>651</v>
      </c>
      <c r="J54" s="8">
        <v>879</v>
      </c>
      <c r="K54" s="8">
        <f t="shared" si="0"/>
        <v>2374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4"/>
  <sheetViews>
    <sheetView zoomScale="80" zoomScaleNormal="80" workbookViewId="0"/>
  </sheetViews>
  <sheetFormatPr defaultRowHeight="15" x14ac:dyDescent="0.25"/>
  <cols>
    <col min="1" max="1" width="9.140625" style="8"/>
    <col min="2" max="2" width="20.42578125" style="8" customWidth="1"/>
    <col min="3" max="13" width="9.140625" style="8"/>
    <col min="14" max="14" width="19" style="8" customWidth="1"/>
    <col min="15" max="17" width="10.28515625" style="8" customWidth="1"/>
    <col min="18" max="18" width="9.85546875" style="8" customWidth="1"/>
    <col min="19" max="19" width="9.7109375" style="8" customWidth="1"/>
    <col min="20" max="20" width="11" style="8" customWidth="1"/>
    <col min="21" max="21" width="10.7109375" style="8" customWidth="1"/>
    <col min="22" max="24" width="9.140625" style="8"/>
    <col min="25" max="25" width="13.140625" style="8" customWidth="1"/>
    <col min="26" max="26" width="12.42578125" style="8" customWidth="1"/>
    <col min="27" max="27" width="12" style="8" customWidth="1"/>
    <col min="28" max="28" width="9.85546875" style="8" customWidth="1"/>
    <col min="29" max="43" width="9.140625" style="8"/>
    <col min="44" max="44" width="13" style="8" customWidth="1"/>
    <col min="45" max="45" width="13.140625" style="8" customWidth="1"/>
    <col min="46" max="46" width="12.5703125" style="8" customWidth="1"/>
    <col min="47" max="49" width="10" style="8" customWidth="1"/>
    <col min="50" max="50" width="11.7109375" style="8" customWidth="1"/>
    <col min="51" max="51" width="11.28515625" style="8" customWidth="1"/>
    <col min="52" max="52" width="11.140625" style="8" customWidth="1"/>
    <col min="53" max="53" width="9.140625" style="8"/>
    <col min="54" max="54" width="12.140625" style="8" customWidth="1"/>
    <col min="55" max="55" width="10.42578125" style="8" customWidth="1"/>
    <col min="56" max="56" width="10" style="8" customWidth="1"/>
    <col min="57" max="58" width="10.28515625" style="8" customWidth="1"/>
    <col min="59" max="59" width="10.42578125" style="8" customWidth="1"/>
    <col min="60" max="61" width="9.140625" style="8"/>
    <col min="62" max="63" width="10.42578125" style="8" customWidth="1"/>
    <col min="64" max="64" width="11" style="8" customWidth="1"/>
    <col min="65" max="65" width="9.7109375" style="8" customWidth="1"/>
    <col min="66" max="66" width="12.140625" style="8" customWidth="1"/>
    <col min="67" max="67" width="12" style="8" customWidth="1"/>
    <col min="68" max="68" width="12.140625" style="8" customWidth="1"/>
    <col min="69" max="69" width="9.140625" style="8"/>
    <col min="70" max="70" width="11" style="8" customWidth="1"/>
    <col min="71" max="71" width="11.85546875" style="8" customWidth="1"/>
    <col min="72" max="72" width="12" style="8" customWidth="1"/>
    <col min="73" max="73" width="9.140625" style="8"/>
    <col min="74" max="74" width="10.28515625" style="8" customWidth="1"/>
    <col min="75" max="76" width="10" style="8" customWidth="1"/>
    <col min="77" max="77" width="9.5703125" style="8" customWidth="1"/>
    <col min="78" max="78" width="11.7109375" style="8" customWidth="1"/>
    <col min="79" max="79" width="14.42578125" style="8" customWidth="1"/>
    <col min="80" max="80" width="12.42578125" style="8" customWidth="1"/>
    <col min="81" max="81" width="14" style="8" customWidth="1"/>
    <col min="82" max="86" width="9.140625" style="8"/>
  </cols>
  <sheetData>
    <row r="1" spans="1:86" ht="15.75" thickBot="1" x14ac:dyDescent="0.3">
      <c r="A1" s="1" t="s">
        <v>0</v>
      </c>
      <c r="B1" s="1" t="s">
        <v>1</v>
      </c>
      <c r="C1" s="1" t="s">
        <v>427</v>
      </c>
      <c r="D1" s="2" t="s">
        <v>2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488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</row>
    <row r="2" spans="1:86" x14ac:dyDescent="0.25">
      <c r="A2" s="8">
        <v>89</v>
      </c>
      <c r="B2" s="8" t="s">
        <v>428</v>
      </c>
      <c r="C2" s="8">
        <v>23</v>
      </c>
      <c r="D2" s="8">
        <v>2019</v>
      </c>
      <c r="E2" s="8" t="s">
        <v>456</v>
      </c>
      <c r="F2" s="8">
        <v>14.5</v>
      </c>
      <c r="G2" s="8">
        <v>8.0299999999999994</v>
      </c>
      <c r="H2" s="8">
        <v>9.5500000000000007</v>
      </c>
      <c r="I2" s="8">
        <v>60</v>
      </c>
      <c r="J2" s="8">
        <v>504</v>
      </c>
      <c r="K2" s="8">
        <v>1223</v>
      </c>
      <c r="L2" s="8">
        <v>673</v>
      </c>
      <c r="M2" s="8">
        <v>2400</v>
      </c>
      <c r="N2" s="8" t="s">
        <v>455</v>
      </c>
      <c r="O2" s="8">
        <v>1.8687499999999999</v>
      </c>
      <c r="P2" s="8">
        <v>1.8625</v>
      </c>
      <c r="Q2" s="8">
        <v>2.3250000000000002</v>
      </c>
      <c r="R2" s="8">
        <v>2.0187499999999998</v>
      </c>
      <c r="S2" s="8">
        <v>0.54629433458530408</v>
      </c>
      <c r="T2" s="8">
        <v>0.24</v>
      </c>
      <c r="U2" s="8">
        <v>0.28333333333333338</v>
      </c>
      <c r="V2" s="8">
        <v>0.21124999999999999</v>
      </c>
      <c r="W2" s="8">
        <v>0.24157894736842103</v>
      </c>
      <c r="X2" s="8">
        <v>7.2055771034682387E-2</v>
      </c>
      <c r="Y2" s="8">
        <v>0.4</v>
      </c>
      <c r="Z2" s="8">
        <v>0.38</v>
      </c>
      <c r="AA2" s="8">
        <v>0.36</v>
      </c>
      <c r="AB2" s="8">
        <v>0.4</v>
      </c>
      <c r="AC2" s="8">
        <v>8.356481481481481</v>
      </c>
      <c r="AD2" s="8">
        <v>0</v>
      </c>
      <c r="AE2" s="8">
        <v>7.8947368421052628</v>
      </c>
      <c r="AF2" s="8">
        <v>78.94736842105263</v>
      </c>
      <c r="AG2" s="8">
        <v>86.84210526315789</v>
      </c>
      <c r="AH2" s="8">
        <v>7.8947368421052628</v>
      </c>
      <c r="AI2" s="8">
        <v>5.2631578947368416</v>
      </c>
      <c r="AJ2" s="8">
        <v>0</v>
      </c>
      <c r="AK2" s="8">
        <v>13.157894736842104</v>
      </c>
      <c r="AL2" s="8">
        <v>78.94736842105263</v>
      </c>
      <c r="AM2" s="8">
        <v>0.31999999999999995</v>
      </c>
      <c r="AN2" s="8">
        <v>0.27499999999999997</v>
      </c>
      <c r="AO2" s="8">
        <v>0.31687500000000002</v>
      </c>
      <c r="AP2" s="8">
        <v>0.3044736842105264</v>
      </c>
      <c r="AQ2" s="8">
        <v>0.13526145589533092</v>
      </c>
      <c r="AR2" s="8">
        <v>0.67</v>
      </c>
      <c r="AS2" s="8">
        <v>0.49</v>
      </c>
      <c r="AT2" s="8">
        <v>0.47</v>
      </c>
      <c r="AU2" s="8">
        <v>0.67</v>
      </c>
      <c r="AV2" s="8">
        <v>8.3333333333333321</v>
      </c>
      <c r="AW2" s="8">
        <v>0.875</v>
      </c>
      <c r="AX2" s="8">
        <v>12.5</v>
      </c>
      <c r="AY2" s="8">
        <v>0</v>
      </c>
      <c r="AZ2" s="8">
        <v>0</v>
      </c>
      <c r="BA2" s="8">
        <v>4.1666666666666661</v>
      </c>
      <c r="BB2" s="8">
        <v>87.5</v>
      </c>
      <c r="BC2" s="8">
        <v>0</v>
      </c>
      <c r="BD2" s="8">
        <v>0</v>
      </c>
      <c r="BE2" s="8">
        <v>0</v>
      </c>
      <c r="BF2" s="8">
        <v>0.25</v>
      </c>
      <c r="BG2" s="8">
        <v>0.125</v>
      </c>
      <c r="BH2" s="8">
        <v>0.125</v>
      </c>
      <c r="BI2" s="8">
        <v>0.29166666666666669</v>
      </c>
      <c r="BJ2" s="8">
        <v>3</v>
      </c>
      <c r="BK2" s="8">
        <v>3</v>
      </c>
      <c r="BL2" s="8">
        <v>1</v>
      </c>
      <c r="BM2" s="8">
        <v>2.3333333333333335</v>
      </c>
      <c r="BN2" s="8">
        <v>0</v>
      </c>
      <c r="BO2" s="8">
        <v>0</v>
      </c>
      <c r="BP2" s="8">
        <v>0</v>
      </c>
      <c r="BQ2" s="8">
        <v>0</v>
      </c>
      <c r="BR2" s="8">
        <v>0.25</v>
      </c>
      <c r="BS2" s="8">
        <v>0.75</v>
      </c>
      <c r="BT2" s="8">
        <v>1</v>
      </c>
      <c r="BU2" s="8">
        <v>0.66666666666666663</v>
      </c>
      <c r="BV2" s="8">
        <v>0</v>
      </c>
      <c r="BW2" s="8">
        <v>100</v>
      </c>
      <c r="BX2" s="8">
        <v>0</v>
      </c>
      <c r="BY2" s="8">
        <v>42.5</v>
      </c>
      <c r="BZ2" s="8">
        <v>0.45833333333333331</v>
      </c>
      <c r="CA2" s="8">
        <v>46.058558558558559</v>
      </c>
      <c r="CB2" s="8">
        <v>14.314720810552261</v>
      </c>
      <c r="CC2" s="8">
        <v>53.941441441441441</v>
      </c>
    </row>
    <row r="3" spans="1:86" x14ac:dyDescent="0.25">
      <c r="A3" s="8">
        <v>90</v>
      </c>
      <c r="B3" s="8" t="s">
        <v>428</v>
      </c>
      <c r="C3" s="8">
        <v>25</v>
      </c>
      <c r="D3" s="8">
        <v>2019</v>
      </c>
      <c r="E3" s="8" t="s">
        <v>456</v>
      </c>
      <c r="F3" s="8">
        <v>12.1</v>
      </c>
      <c r="G3" s="8">
        <v>7.54</v>
      </c>
      <c r="H3" s="8">
        <v>8.15</v>
      </c>
      <c r="I3" s="8">
        <v>130</v>
      </c>
      <c r="J3" s="8">
        <v>1498</v>
      </c>
      <c r="K3" s="8">
        <v>1009</v>
      </c>
      <c r="L3" s="8">
        <v>3752</v>
      </c>
      <c r="M3" s="8">
        <v>6259</v>
      </c>
      <c r="N3" s="8" t="s">
        <v>455</v>
      </c>
      <c r="O3" s="8">
        <v>3.8249999999999997</v>
      </c>
      <c r="P3" s="8">
        <v>3.4749999999999996</v>
      </c>
      <c r="Q3" s="8">
        <v>3.9312500000000004</v>
      </c>
      <c r="R3" s="8">
        <v>3.7437500000000008</v>
      </c>
      <c r="S3" s="8">
        <v>0.851892075732395</v>
      </c>
      <c r="T3" s="8">
        <v>0.46199999999999997</v>
      </c>
      <c r="U3" s="8">
        <v>0.35499999999999998</v>
      </c>
      <c r="V3" s="8">
        <v>0.34500000000000003</v>
      </c>
      <c r="W3" s="8">
        <v>0.38574468085106395</v>
      </c>
      <c r="X3" s="8">
        <v>0.11052728722397696</v>
      </c>
      <c r="Y3" s="8">
        <v>0.69</v>
      </c>
      <c r="Z3" s="8">
        <v>0.5</v>
      </c>
      <c r="AA3" s="8">
        <v>0.48</v>
      </c>
      <c r="AB3" s="8">
        <v>0.69</v>
      </c>
      <c r="AC3" s="8">
        <v>9.7052537231108644</v>
      </c>
      <c r="AD3" s="8">
        <v>0</v>
      </c>
      <c r="AE3" s="8">
        <v>2.1276595744680851</v>
      </c>
      <c r="AF3" s="8">
        <v>44.680851063829785</v>
      </c>
      <c r="AG3" s="8">
        <v>46.808510638297868</v>
      </c>
      <c r="AH3" s="8">
        <v>34.042553191489361</v>
      </c>
      <c r="AI3" s="8">
        <v>19.148936170212767</v>
      </c>
      <c r="AJ3" s="8">
        <v>0</v>
      </c>
      <c r="AK3" s="8">
        <v>53.191489361702125</v>
      </c>
      <c r="AL3" s="8">
        <v>44.680851063829785</v>
      </c>
      <c r="AM3" s="8">
        <v>0.19733333333333336</v>
      </c>
      <c r="AN3" s="8">
        <v>0.28000000000000003</v>
      </c>
      <c r="AO3" s="8">
        <v>0.22062500000000002</v>
      </c>
      <c r="AP3" s="8">
        <v>0.23340425531914899</v>
      </c>
      <c r="AQ3" s="8">
        <v>0.16231044590864699</v>
      </c>
      <c r="AR3" s="8">
        <v>0.56000000000000005</v>
      </c>
      <c r="AS3" s="8">
        <v>0.65</v>
      </c>
      <c r="AT3" s="8">
        <v>0.43</v>
      </c>
      <c r="AU3" s="8">
        <v>0.65</v>
      </c>
      <c r="AV3" s="8">
        <v>4.1666666666666661</v>
      </c>
      <c r="AW3" s="8">
        <v>0.91666666666666663</v>
      </c>
      <c r="AX3" s="8">
        <v>12.5</v>
      </c>
      <c r="AY3" s="8">
        <v>0</v>
      </c>
      <c r="AZ3" s="8">
        <v>0</v>
      </c>
      <c r="BA3" s="8">
        <v>4.1666666666666661</v>
      </c>
      <c r="BB3" s="8">
        <v>91.666666666666657</v>
      </c>
      <c r="BC3" s="8">
        <v>0.41666666666666669</v>
      </c>
      <c r="BD3" s="8">
        <v>16.666666666666664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2.25</v>
      </c>
      <c r="BK3" s="8">
        <v>2</v>
      </c>
      <c r="BL3" s="8">
        <v>2.5</v>
      </c>
      <c r="BM3" s="8">
        <v>2.25</v>
      </c>
      <c r="BN3" s="8">
        <v>0</v>
      </c>
      <c r="BO3" s="8">
        <v>0</v>
      </c>
      <c r="BP3" s="8">
        <v>0</v>
      </c>
      <c r="BQ3" s="8">
        <v>0</v>
      </c>
      <c r="BR3" s="8">
        <v>1</v>
      </c>
      <c r="BS3" s="8">
        <v>0</v>
      </c>
      <c r="BT3" s="8">
        <v>0</v>
      </c>
      <c r="BU3" s="8">
        <v>0.33333333333333331</v>
      </c>
      <c r="BV3" s="8">
        <v>0</v>
      </c>
      <c r="BW3" s="8">
        <v>91.666666666666657</v>
      </c>
      <c r="BX3" s="8">
        <v>8.3333333333333321</v>
      </c>
      <c r="BY3" s="8">
        <v>44.166666666666664</v>
      </c>
      <c r="BZ3" s="8">
        <v>8.3333333333333329E-2</v>
      </c>
      <c r="CA3" s="8">
        <v>96.696696696696691</v>
      </c>
      <c r="CB3" s="8">
        <v>4.0079286500001432</v>
      </c>
      <c r="CC3" s="8">
        <v>3.3033033033033092</v>
      </c>
    </row>
    <row r="4" spans="1:86" x14ac:dyDescent="0.25">
      <c r="A4" s="8">
        <v>91</v>
      </c>
      <c r="B4" s="8" t="s">
        <v>428</v>
      </c>
      <c r="C4" s="8">
        <v>28</v>
      </c>
      <c r="D4" s="8">
        <v>2019</v>
      </c>
      <c r="E4" s="8" t="s">
        <v>457</v>
      </c>
      <c r="F4" s="8">
        <v>15.45</v>
      </c>
      <c r="G4" s="8">
        <v>9.02</v>
      </c>
      <c r="H4" s="8">
        <v>8.15</v>
      </c>
      <c r="I4" s="8">
        <v>150</v>
      </c>
      <c r="J4" s="8">
        <v>2276</v>
      </c>
      <c r="K4" s="8">
        <v>2294</v>
      </c>
      <c r="L4" s="8">
        <v>1939</v>
      </c>
      <c r="M4" s="8">
        <v>6509</v>
      </c>
      <c r="N4" s="8" t="s">
        <v>455</v>
      </c>
      <c r="O4" s="8">
        <v>4.6499999999999995</v>
      </c>
      <c r="P4" s="8">
        <v>6.2124999999999995</v>
      </c>
      <c r="Q4" s="8">
        <v>5.3</v>
      </c>
      <c r="R4" s="8">
        <v>5.3875000000000002</v>
      </c>
      <c r="S4" s="8">
        <v>1.80923055948967</v>
      </c>
      <c r="T4" s="8">
        <v>0.233125</v>
      </c>
      <c r="U4" s="8">
        <v>0.32800000000000001</v>
      </c>
      <c r="V4" s="8">
        <v>0.25250000000000006</v>
      </c>
      <c r="W4" s="8">
        <v>0.26999999999999996</v>
      </c>
      <c r="X4" s="8">
        <v>0.17838648808257537</v>
      </c>
      <c r="Y4" s="8">
        <v>0.46</v>
      </c>
      <c r="Z4" s="8">
        <v>0.64</v>
      </c>
      <c r="AA4" s="8">
        <v>0.76</v>
      </c>
      <c r="AB4" s="8">
        <v>0.76</v>
      </c>
      <c r="AC4" s="8">
        <v>19.953703703703706</v>
      </c>
      <c r="AD4" s="8">
        <v>0</v>
      </c>
      <c r="AE4" s="8">
        <v>8.5106382978723403</v>
      </c>
      <c r="AF4" s="8">
        <v>2.1276595744680851</v>
      </c>
      <c r="AG4" s="8">
        <v>10.638297872340425</v>
      </c>
      <c r="AH4" s="8">
        <v>0</v>
      </c>
      <c r="AI4" s="8">
        <v>87.2340425531915</v>
      </c>
      <c r="AJ4" s="8">
        <v>2.1276595744680851</v>
      </c>
      <c r="AK4" s="8">
        <v>89.361702127659584</v>
      </c>
      <c r="AL4" s="8">
        <v>87.2340425531915</v>
      </c>
      <c r="AM4" s="8">
        <v>0.28312499999999996</v>
      </c>
      <c r="AN4" s="8">
        <v>0.26200000000000007</v>
      </c>
      <c r="AO4" s="8">
        <v>0.30750000000000005</v>
      </c>
      <c r="AP4" s="8">
        <v>0.28468085106382979</v>
      </c>
      <c r="AQ4" s="8">
        <v>0.24226154626613769</v>
      </c>
      <c r="AR4" s="8">
        <v>0.87</v>
      </c>
      <c r="AS4" s="8">
        <v>0.99</v>
      </c>
      <c r="AT4" s="8">
        <v>0.63</v>
      </c>
      <c r="AU4" s="8">
        <v>0.99</v>
      </c>
      <c r="AV4" s="8">
        <v>41.666666666666671</v>
      </c>
      <c r="AW4" s="8">
        <v>0.33333333333333331</v>
      </c>
      <c r="AX4" s="8">
        <v>0</v>
      </c>
      <c r="AY4" s="8">
        <v>50</v>
      </c>
      <c r="AZ4" s="8">
        <v>25</v>
      </c>
      <c r="BA4" s="8">
        <v>25</v>
      </c>
      <c r="BB4" s="8">
        <v>41.666666666666671</v>
      </c>
      <c r="BC4" s="8">
        <v>0.75</v>
      </c>
      <c r="BD4" s="8">
        <v>8.3333333333333321</v>
      </c>
      <c r="BE4" s="8">
        <v>0</v>
      </c>
      <c r="BF4" s="8">
        <v>1.375</v>
      </c>
      <c r="BG4" s="8">
        <v>0.5</v>
      </c>
      <c r="BH4" s="8">
        <v>0.625</v>
      </c>
      <c r="BI4" s="8">
        <v>0.83333333333333337</v>
      </c>
      <c r="BJ4" s="8">
        <v>0.5</v>
      </c>
      <c r="BK4" s="8">
        <v>0.5</v>
      </c>
      <c r="BL4" s="8">
        <v>0</v>
      </c>
      <c r="BM4" s="8">
        <v>0.33333333333333331</v>
      </c>
      <c r="BN4" s="8">
        <v>1</v>
      </c>
      <c r="BO4" s="8">
        <v>0</v>
      </c>
      <c r="BP4" s="8">
        <v>0.5</v>
      </c>
      <c r="BQ4" s="8">
        <v>0.5</v>
      </c>
      <c r="BR4" s="8">
        <v>0.25</v>
      </c>
      <c r="BS4" s="8">
        <v>2.75</v>
      </c>
      <c r="BT4" s="8">
        <v>0.75</v>
      </c>
      <c r="BU4" s="8">
        <v>1.25</v>
      </c>
      <c r="BV4" s="8">
        <v>33.333333333333329</v>
      </c>
      <c r="BW4" s="8">
        <v>54.166666666666664</v>
      </c>
      <c r="BX4" s="8">
        <v>8.3333333333333321</v>
      </c>
      <c r="BY4" s="8">
        <v>25.652173913043477</v>
      </c>
      <c r="BZ4" s="8">
        <v>0.625</v>
      </c>
      <c r="CA4" s="8">
        <v>40.165165165165163</v>
      </c>
      <c r="CB4" s="8">
        <v>15.006956059065748</v>
      </c>
      <c r="CC4" s="8">
        <v>59.834834834834837</v>
      </c>
    </row>
    <row r="5" spans="1:86" x14ac:dyDescent="0.25">
      <c r="A5" s="8">
        <v>92</v>
      </c>
      <c r="B5" s="8" t="s">
        <v>428</v>
      </c>
      <c r="C5" s="8">
        <v>70</v>
      </c>
      <c r="D5" s="8">
        <v>2019</v>
      </c>
      <c r="E5" s="8" t="s">
        <v>458</v>
      </c>
      <c r="F5" s="8">
        <v>17.45</v>
      </c>
      <c r="G5" s="8">
        <v>8.32</v>
      </c>
      <c r="H5" s="8">
        <v>11.87</v>
      </c>
      <c r="I5" s="8">
        <v>90</v>
      </c>
      <c r="J5" s="8">
        <v>597</v>
      </c>
      <c r="K5" s="8">
        <v>812</v>
      </c>
      <c r="L5" s="8">
        <v>511</v>
      </c>
      <c r="M5" s="8">
        <v>1920</v>
      </c>
      <c r="N5" s="8" t="s">
        <v>455</v>
      </c>
      <c r="O5" s="8">
        <v>1.9875</v>
      </c>
      <c r="P5" s="8">
        <v>5.0874999999999995</v>
      </c>
      <c r="Q5" s="8">
        <v>3.0625</v>
      </c>
      <c r="R5" s="8">
        <v>3.3791666666666669</v>
      </c>
      <c r="S5" s="8">
        <v>1.4755924872422586</v>
      </c>
      <c r="T5" s="8">
        <v>0.12000000000000002</v>
      </c>
      <c r="U5" s="8">
        <v>0.27875</v>
      </c>
      <c r="V5" s="8">
        <v>0.16749999999999998</v>
      </c>
      <c r="W5" s="8">
        <v>0.18874999999999997</v>
      </c>
      <c r="X5" s="8">
        <v>0.12683755736155919</v>
      </c>
      <c r="Y5" s="8">
        <v>0.27</v>
      </c>
      <c r="Z5" s="8">
        <v>0.56999999999999995</v>
      </c>
      <c r="AA5" s="8">
        <v>0.32</v>
      </c>
      <c r="AB5" s="8">
        <v>0.56999999999999995</v>
      </c>
      <c r="AC5" s="8">
        <v>17.902869757174397</v>
      </c>
      <c r="AD5" s="8">
        <v>2.3255813953488373</v>
      </c>
      <c r="AE5" s="8">
        <v>20.930232558139537</v>
      </c>
      <c r="AF5" s="8">
        <v>23.255813953488371</v>
      </c>
      <c r="AG5" s="8">
        <v>46.511627906976742</v>
      </c>
      <c r="AH5" s="8">
        <v>2.3255813953488373</v>
      </c>
      <c r="AI5" s="8">
        <v>51.162790697674424</v>
      </c>
      <c r="AJ5" s="8">
        <v>0</v>
      </c>
      <c r="AK5" s="8">
        <v>53.488372093023258</v>
      </c>
      <c r="AL5" s="8">
        <v>51.162790697674424</v>
      </c>
      <c r="AM5" s="8">
        <v>0.21187500000000001</v>
      </c>
      <c r="AN5" s="8">
        <v>4.6875000000000007E-2</v>
      </c>
      <c r="AO5" s="8">
        <v>0.10250000000000001</v>
      </c>
      <c r="AP5" s="8">
        <v>0.12041666666666667</v>
      </c>
      <c r="AQ5" s="8">
        <v>0.16593972673173055</v>
      </c>
      <c r="AR5" s="8">
        <v>0.83</v>
      </c>
      <c r="AS5" s="8">
        <v>0.17</v>
      </c>
      <c r="AT5" s="8">
        <v>0.32</v>
      </c>
      <c r="AU5" s="8">
        <v>0.83</v>
      </c>
      <c r="AV5" s="8">
        <v>12.5</v>
      </c>
      <c r="AW5" s="8">
        <v>0.29166666666666669</v>
      </c>
      <c r="AX5" s="8">
        <v>25</v>
      </c>
      <c r="AY5" s="8">
        <v>87.5</v>
      </c>
      <c r="AZ5" s="8">
        <v>62.5</v>
      </c>
      <c r="BA5" s="8">
        <v>58.333333333333336</v>
      </c>
      <c r="BB5" s="8">
        <v>45.833333333333329</v>
      </c>
      <c r="BC5" s="8">
        <v>1</v>
      </c>
      <c r="BD5" s="8">
        <v>41.666666666666671</v>
      </c>
      <c r="BE5" s="8">
        <v>0.25</v>
      </c>
      <c r="BF5" s="8">
        <v>1.125</v>
      </c>
      <c r="BG5" s="8">
        <v>0.75</v>
      </c>
      <c r="BH5" s="8">
        <v>0.70833333333333337</v>
      </c>
      <c r="BI5" s="8">
        <v>0.95833333333333337</v>
      </c>
      <c r="BJ5" s="8">
        <v>0.25</v>
      </c>
      <c r="BK5" s="8">
        <v>0.25</v>
      </c>
      <c r="BL5" s="8">
        <v>0</v>
      </c>
      <c r="BM5" s="8">
        <v>0.16666666666666666</v>
      </c>
      <c r="BN5" s="8">
        <v>0.5</v>
      </c>
      <c r="BO5" s="8">
        <v>0.5</v>
      </c>
      <c r="BP5" s="8">
        <v>1.75</v>
      </c>
      <c r="BQ5" s="8">
        <v>0.91666666666666663</v>
      </c>
      <c r="BR5" s="8">
        <v>0</v>
      </c>
      <c r="BS5" s="8">
        <v>0</v>
      </c>
      <c r="BT5" s="8">
        <v>0.5</v>
      </c>
      <c r="BU5" s="8">
        <v>0.18181818181818182</v>
      </c>
      <c r="BV5" s="8">
        <v>0</v>
      </c>
      <c r="BW5" s="8">
        <v>79.166666666666657</v>
      </c>
      <c r="BX5" s="8">
        <v>16.666666666666664</v>
      </c>
      <c r="BY5" s="8">
        <v>38.478260869565219</v>
      </c>
      <c r="BZ5" s="8">
        <v>0.75</v>
      </c>
      <c r="CA5" s="8">
        <v>17.867867867867869</v>
      </c>
      <c r="CB5" s="8">
        <v>10.401312493493386</v>
      </c>
      <c r="CC5" s="8">
        <v>82.132132132132128</v>
      </c>
    </row>
    <row r="6" spans="1:86" x14ac:dyDescent="0.25">
      <c r="A6" s="8">
        <v>93</v>
      </c>
      <c r="B6" s="8" t="s">
        <v>428</v>
      </c>
      <c r="C6" s="8">
        <v>73</v>
      </c>
      <c r="D6" s="8">
        <v>2019</v>
      </c>
      <c r="E6" s="8" t="s">
        <v>458</v>
      </c>
      <c r="F6" s="8">
        <v>15.55</v>
      </c>
      <c r="G6" s="8">
        <v>8.24</v>
      </c>
      <c r="H6" s="8">
        <v>10.69</v>
      </c>
      <c r="I6" s="8">
        <v>116</v>
      </c>
      <c r="J6" s="8">
        <v>1590</v>
      </c>
      <c r="K6" s="8">
        <v>2723</v>
      </c>
      <c r="L6" s="8">
        <v>798</v>
      </c>
      <c r="M6" s="8">
        <v>5111</v>
      </c>
      <c r="N6" s="8" t="s">
        <v>455</v>
      </c>
      <c r="O6" s="8">
        <v>3.2874999999999996</v>
      </c>
      <c r="P6" s="8">
        <v>2.9312499999999995</v>
      </c>
      <c r="Q6" s="8">
        <v>2.9499999999999997</v>
      </c>
      <c r="R6" s="8">
        <v>3.0562500000000004</v>
      </c>
      <c r="S6" s="8">
        <v>0.92104766670776927</v>
      </c>
      <c r="T6" s="8">
        <v>0.2506250000000001</v>
      </c>
      <c r="U6" s="8">
        <v>0.20437500000000003</v>
      </c>
      <c r="V6" s="8">
        <v>0.31062499999999998</v>
      </c>
      <c r="W6" s="8">
        <v>0.25520833333333331</v>
      </c>
      <c r="X6" s="8">
        <v>0.17490410239745946</v>
      </c>
      <c r="Y6" s="8">
        <v>0.94</v>
      </c>
      <c r="Z6" s="8">
        <v>0.36</v>
      </c>
      <c r="AA6" s="8">
        <v>0.7</v>
      </c>
      <c r="AB6" s="8">
        <v>0.94</v>
      </c>
      <c r="AC6" s="8">
        <v>11.975510204081635</v>
      </c>
      <c r="AD6" s="8">
        <v>2.083333333333333</v>
      </c>
      <c r="AE6" s="8">
        <v>10.416666666666668</v>
      </c>
      <c r="AF6" s="8">
        <v>4.1666666666666661</v>
      </c>
      <c r="AG6" s="8">
        <v>16.666666666666664</v>
      </c>
      <c r="AH6" s="8">
        <v>10.416666666666668</v>
      </c>
      <c r="AI6" s="8">
        <v>64.583333333333343</v>
      </c>
      <c r="AJ6" s="8">
        <v>8.3333333333333321</v>
      </c>
      <c r="AK6" s="8">
        <v>83.333333333333343</v>
      </c>
      <c r="AL6" s="8">
        <v>64.583333333333343</v>
      </c>
      <c r="AM6" s="8">
        <v>0.23124999999999996</v>
      </c>
      <c r="AN6" s="8">
        <v>0.23125000000000001</v>
      </c>
      <c r="AO6" s="8">
        <v>0.12875000000000003</v>
      </c>
      <c r="AP6" s="8">
        <v>0.19708333333333328</v>
      </c>
      <c r="AQ6" s="8">
        <v>0.1706802202619053</v>
      </c>
      <c r="AR6" s="8">
        <v>0.65</v>
      </c>
      <c r="AS6" s="8">
        <v>0.59</v>
      </c>
      <c r="AT6" s="8">
        <v>0.45</v>
      </c>
      <c r="AU6" s="8">
        <v>0.65</v>
      </c>
      <c r="AV6" s="8">
        <v>29.166666666666668</v>
      </c>
      <c r="AW6" s="8">
        <v>0.375</v>
      </c>
      <c r="AX6" s="8">
        <v>37.5</v>
      </c>
      <c r="AY6" s="8">
        <v>12.5</v>
      </c>
      <c r="AZ6" s="8">
        <v>50</v>
      </c>
      <c r="BA6" s="8">
        <v>33.333333333333329</v>
      </c>
      <c r="BB6" s="8">
        <v>37.5</v>
      </c>
      <c r="BC6" s="8">
        <v>0.83333333333333337</v>
      </c>
      <c r="BD6" s="8">
        <v>25</v>
      </c>
      <c r="BE6" s="8">
        <v>0.125</v>
      </c>
      <c r="BF6" s="8">
        <v>0.25</v>
      </c>
      <c r="BG6" s="8">
        <v>0</v>
      </c>
      <c r="BH6" s="8">
        <v>0.125</v>
      </c>
      <c r="BI6" s="8">
        <v>0.45833333333333331</v>
      </c>
      <c r="BJ6" s="8">
        <v>0</v>
      </c>
      <c r="BK6" s="8">
        <v>1.25</v>
      </c>
      <c r="BL6" s="8">
        <v>0.5</v>
      </c>
      <c r="BM6" s="8">
        <v>0.58333333333333337</v>
      </c>
      <c r="BN6" s="8">
        <v>0.25</v>
      </c>
      <c r="BO6" s="8">
        <v>0.75</v>
      </c>
      <c r="BP6" s="8">
        <v>1.5</v>
      </c>
      <c r="BQ6" s="8">
        <v>0.83333333333333337</v>
      </c>
      <c r="BR6" s="8">
        <v>2.5</v>
      </c>
      <c r="BS6" s="8">
        <v>0.5</v>
      </c>
      <c r="BT6" s="8">
        <v>2.75</v>
      </c>
      <c r="BU6" s="8">
        <v>1.9166666666666667</v>
      </c>
      <c r="BV6" s="8">
        <v>8.3333333333333321</v>
      </c>
      <c r="BW6" s="8">
        <v>91.666666666666657</v>
      </c>
      <c r="BX6" s="8">
        <v>0</v>
      </c>
      <c r="BY6" s="8">
        <v>33.75</v>
      </c>
      <c r="BZ6" s="8">
        <v>0.375</v>
      </c>
      <c r="CA6" s="8">
        <v>58.333333333333329</v>
      </c>
      <c r="CB6" s="8">
        <v>15.312693147469894</v>
      </c>
      <c r="CC6" s="8">
        <v>41.666666666666671</v>
      </c>
    </row>
    <row r="7" spans="1:86" x14ac:dyDescent="0.25">
      <c r="A7" s="8">
        <v>94</v>
      </c>
      <c r="B7" s="8" t="s">
        <v>428</v>
      </c>
      <c r="C7" s="8">
        <v>78</v>
      </c>
      <c r="D7" s="8">
        <v>2019</v>
      </c>
      <c r="E7" s="8" t="s">
        <v>459</v>
      </c>
      <c r="F7" s="8">
        <v>15.1</v>
      </c>
      <c r="G7" s="8">
        <v>8</v>
      </c>
      <c r="H7" s="8">
        <v>10.09</v>
      </c>
      <c r="I7" s="8">
        <v>150</v>
      </c>
      <c r="J7" s="8">
        <v>1045</v>
      </c>
      <c r="K7" s="8">
        <v>1053</v>
      </c>
      <c r="L7" s="8">
        <v>757</v>
      </c>
      <c r="M7" s="8">
        <v>2855</v>
      </c>
      <c r="N7" s="8" t="s">
        <v>455</v>
      </c>
      <c r="O7" s="8">
        <v>3.2624999999999997</v>
      </c>
      <c r="P7" s="8">
        <v>4.7312500000000002</v>
      </c>
      <c r="Q7" s="8">
        <v>3.8125</v>
      </c>
      <c r="R7" s="8">
        <v>3.9354166666666668</v>
      </c>
      <c r="S7" s="8">
        <v>1.2292167147757376</v>
      </c>
      <c r="T7" s="8">
        <v>0.20250000000000001</v>
      </c>
      <c r="U7" s="8">
        <v>0.108125</v>
      </c>
      <c r="V7" s="8">
        <v>0.13750000000000001</v>
      </c>
      <c r="W7" s="8">
        <v>0.14937500000000004</v>
      </c>
      <c r="X7" s="8">
        <v>8.006397043428537E-2</v>
      </c>
      <c r="Y7" s="8">
        <v>0.4</v>
      </c>
      <c r="Z7" s="8">
        <v>0.2</v>
      </c>
      <c r="AA7" s="8">
        <v>0.26</v>
      </c>
      <c r="AB7" s="8">
        <v>0.4</v>
      </c>
      <c r="AC7" s="8">
        <v>26.345885634588559</v>
      </c>
      <c r="AD7" s="8">
        <v>0</v>
      </c>
      <c r="AE7" s="8">
        <v>0</v>
      </c>
      <c r="AF7" s="8">
        <v>76.59574468085107</v>
      </c>
      <c r="AG7" s="8">
        <v>76.59574468085107</v>
      </c>
      <c r="AH7" s="8">
        <v>6.3829787234042552</v>
      </c>
      <c r="AI7" s="8">
        <v>17.021276595744681</v>
      </c>
      <c r="AJ7" s="8">
        <v>0</v>
      </c>
      <c r="AK7" s="8">
        <v>23.404255319148938</v>
      </c>
      <c r="AL7" s="8">
        <v>76.59574468085107</v>
      </c>
      <c r="AM7" s="8">
        <v>0.42250000000000004</v>
      </c>
      <c r="AN7" s="8">
        <v>0.31874999999999998</v>
      </c>
      <c r="AO7" s="8">
        <v>0.33937499999999998</v>
      </c>
      <c r="AP7" s="8">
        <v>0.3602083333333333</v>
      </c>
      <c r="AQ7" s="8">
        <v>0.14936018985009611</v>
      </c>
      <c r="AR7" s="8">
        <v>0.76</v>
      </c>
      <c r="AS7" s="8">
        <v>0.56000000000000005</v>
      </c>
      <c r="AT7" s="8">
        <v>0.56999999999999995</v>
      </c>
      <c r="AU7" s="8">
        <v>0.76</v>
      </c>
      <c r="AV7" s="8">
        <v>20.833333333333336</v>
      </c>
      <c r="AW7" s="8">
        <v>0.79166666666666663</v>
      </c>
      <c r="AX7" s="8">
        <v>0</v>
      </c>
      <c r="AY7" s="8">
        <v>0</v>
      </c>
      <c r="AZ7" s="8">
        <v>0</v>
      </c>
      <c r="BA7" s="8">
        <v>0</v>
      </c>
      <c r="BB7" s="8">
        <v>79.166666666666657</v>
      </c>
      <c r="BC7" s="8">
        <v>0.16666666666666666</v>
      </c>
      <c r="BD7" s="8">
        <v>8.3333333333333321</v>
      </c>
      <c r="BE7" s="8">
        <v>0.125</v>
      </c>
      <c r="BF7" s="8">
        <v>0</v>
      </c>
      <c r="BG7" s="8">
        <v>0</v>
      </c>
      <c r="BH7" s="8">
        <v>4.1666666666666664E-2</v>
      </c>
      <c r="BI7" s="8">
        <v>0.125</v>
      </c>
      <c r="BJ7" s="8">
        <v>0.75</v>
      </c>
      <c r="BK7" s="8">
        <v>0.25</v>
      </c>
      <c r="BL7" s="8">
        <v>0</v>
      </c>
      <c r="BM7" s="8">
        <v>0.33333333333333331</v>
      </c>
      <c r="BN7" s="8">
        <v>0.25</v>
      </c>
      <c r="BO7" s="8">
        <v>0</v>
      </c>
      <c r="BP7" s="8">
        <v>0</v>
      </c>
      <c r="BQ7" s="8">
        <v>8.3333333333333329E-2</v>
      </c>
      <c r="BR7" s="8">
        <v>0</v>
      </c>
      <c r="BS7" s="8">
        <v>0</v>
      </c>
      <c r="BT7" s="8">
        <v>0.5</v>
      </c>
      <c r="BU7" s="8">
        <v>0.16666666666666666</v>
      </c>
      <c r="BV7" s="8">
        <v>16.666666666666664</v>
      </c>
      <c r="BW7" s="8">
        <v>83.333333333333343</v>
      </c>
      <c r="BX7" s="8">
        <v>0</v>
      </c>
      <c r="BY7" s="8">
        <v>23.541666666666668</v>
      </c>
      <c r="BZ7" s="8">
        <v>1.1666666666666667</v>
      </c>
      <c r="CA7" s="8">
        <v>88.738738738738746</v>
      </c>
      <c r="CB7" s="8">
        <v>8.7128804487543441</v>
      </c>
      <c r="CC7" s="8">
        <v>11.261261261261254</v>
      </c>
    </row>
    <row r="8" spans="1:86" ht="14.25" customHeight="1" x14ac:dyDescent="0.25">
      <c r="A8" s="8">
        <v>95</v>
      </c>
      <c r="B8" s="8" t="s">
        <v>428</v>
      </c>
      <c r="C8" s="8" t="s">
        <v>430</v>
      </c>
      <c r="D8" s="8">
        <v>2019</v>
      </c>
      <c r="E8" s="8" t="s">
        <v>459</v>
      </c>
      <c r="F8" s="8">
        <v>10.55</v>
      </c>
      <c r="G8" s="8">
        <v>7.48</v>
      </c>
      <c r="H8" s="8">
        <v>10.199999999999999</v>
      </c>
      <c r="I8" s="8">
        <v>50</v>
      </c>
      <c r="J8" s="8">
        <v>268</v>
      </c>
      <c r="K8" s="8">
        <v>267</v>
      </c>
      <c r="L8" s="8">
        <v>268</v>
      </c>
      <c r="M8" s="8">
        <v>803</v>
      </c>
      <c r="N8" s="8" t="s">
        <v>455</v>
      </c>
      <c r="O8" s="8">
        <v>2.35</v>
      </c>
      <c r="P8" s="8">
        <v>2.1875</v>
      </c>
      <c r="Q8" s="8">
        <v>1.2125000000000001</v>
      </c>
      <c r="R8" s="8">
        <v>1.9166666666666661</v>
      </c>
      <c r="S8" s="8">
        <v>1.0760906163017847</v>
      </c>
      <c r="T8" s="8">
        <v>0.14187500000000003</v>
      </c>
      <c r="U8" s="8">
        <v>0.11300000000000002</v>
      </c>
      <c r="V8" s="8">
        <v>6.0000000000000005E-2</v>
      </c>
      <c r="W8" s="8">
        <v>0.11411764705882355</v>
      </c>
      <c r="X8" s="8">
        <v>6.0458733587656084E-2</v>
      </c>
      <c r="Y8" s="8">
        <v>0.32</v>
      </c>
      <c r="Z8" s="8">
        <v>0.2</v>
      </c>
      <c r="AA8" s="8">
        <v>0.12</v>
      </c>
      <c r="AB8" s="8">
        <v>0.32</v>
      </c>
      <c r="AC8" s="8">
        <v>16.795532646048102</v>
      </c>
      <c r="AD8" s="8">
        <v>0</v>
      </c>
      <c r="AE8" s="8">
        <v>2.9411764705882351</v>
      </c>
      <c r="AF8" s="8">
        <v>41.17647058823529</v>
      </c>
      <c r="AG8" s="8">
        <v>44.117647058823522</v>
      </c>
      <c r="AH8" s="8">
        <v>20.588235294117645</v>
      </c>
      <c r="AI8" s="8">
        <v>35.294117647058826</v>
      </c>
      <c r="AJ8" s="8">
        <v>0</v>
      </c>
      <c r="AK8" s="8">
        <v>55.882352941176471</v>
      </c>
      <c r="AL8" s="8">
        <v>41.17647058823529</v>
      </c>
      <c r="AM8" s="8">
        <v>0.39750000000000002</v>
      </c>
      <c r="AN8" s="8">
        <v>0.185</v>
      </c>
      <c r="AO8" s="8">
        <v>4.1250000000000002E-2</v>
      </c>
      <c r="AP8" s="8">
        <v>0.25117647058823539</v>
      </c>
      <c r="AQ8" s="8">
        <v>0.23453066874314143</v>
      </c>
      <c r="AR8" s="8">
        <v>0.89</v>
      </c>
      <c r="AS8" s="8">
        <v>0.44</v>
      </c>
      <c r="AT8" s="8">
        <v>0.08</v>
      </c>
      <c r="AU8" s="8">
        <v>0.89</v>
      </c>
      <c r="AV8" s="8">
        <v>29.166666666666668</v>
      </c>
      <c r="AW8" s="8">
        <v>0.33333333333333331</v>
      </c>
      <c r="AX8" s="8">
        <v>12.5</v>
      </c>
      <c r="AY8" s="8">
        <v>25</v>
      </c>
      <c r="AZ8" s="8">
        <v>75</v>
      </c>
      <c r="BA8" s="8">
        <v>37.5</v>
      </c>
      <c r="BB8" s="8">
        <v>33.333333333333329</v>
      </c>
      <c r="BC8" s="8">
        <v>0.58333333333333337</v>
      </c>
      <c r="BD8" s="8">
        <v>16.666666666666664</v>
      </c>
      <c r="BE8" s="8">
        <v>0.375</v>
      </c>
      <c r="BF8" s="8">
        <v>0.375</v>
      </c>
      <c r="BG8" s="8">
        <v>0</v>
      </c>
      <c r="BH8" s="8">
        <v>0.25</v>
      </c>
      <c r="BI8" s="8">
        <v>0.5</v>
      </c>
      <c r="BJ8" s="8">
        <v>0.25</v>
      </c>
      <c r="BK8" s="8">
        <v>0.25</v>
      </c>
      <c r="BL8" s="8">
        <v>0</v>
      </c>
      <c r="BM8" s="8">
        <v>0.16666666666666666</v>
      </c>
      <c r="BN8" s="8">
        <v>0</v>
      </c>
      <c r="BO8" s="8">
        <v>0</v>
      </c>
      <c r="BP8" s="8">
        <v>0</v>
      </c>
      <c r="BQ8" s="8">
        <v>0</v>
      </c>
      <c r="BR8" s="8">
        <v>0.5</v>
      </c>
      <c r="BS8" s="8">
        <v>0</v>
      </c>
      <c r="BT8" s="8">
        <v>0.75</v>
      </c>
      <c r="BU8" s="8">
        <v>0.41666666666666669</v>
      </c>
      <c r="BV8" s="8">
        <v>20.833333333333336</v>
      </c>
      <c r="BW8" s="8">
        <v>79.166666666666657</v>
      </c>
      <c r="BX8" s="8">
        <v>0</v>
      </c>
      <c r="BY8" s="8">
        <v>26.25</v>
      </c>
      <c r="BZ8" s="8">
        <v>1.5416666666666667</v>
      </c>
      <c r="CA8" s="8">
        <v>67.983367983367984</v>
      </c>
      <c r="CB8" s="8">
        <v>10.821062083519561</v>
      </c>
      <c r="CC8" s="8">
        <v>32.016632016632016</v>
      </c>
    </row>
    <row r="9" spans="1:86" x14ac:dyDescent="0.25">
      <c r="A9" s="8">
        <v>96</v>
      </c>
      <c r="B9" s="8" t="s">
        <v>428</v>
      </c>
      <c r="C9" s="8">
        <v>112</v>
      </c>
      <c r="D9" s="8">
        <v>2019</v>
      </c>
      <c r="E9" s="8" t="s">
        <v>460</v>
      </c>
      <c r="F9" s="8">
        <v>14.05</v>
      </c>
      <c r="G9" s="8">
        <v>7.6</v>
      </c>
      <c r="H9" s="8">
        <v>9.57</v>
      </c>
      <c r="I9" s="8">
        <v>88</v>
      </c>
      <c r="J9" s="8">
        <v>1332</v>
      </c>
      <c r="K9" s="8">
        <v>1162</v>
      </c>
      <c r="L9" s="8">
        <v>893</v>
      </c>
      <c r="M9" s="8">
        <v>3387</v>
      </c>
      <c r="N9" s="8" t="s">
        <v>455</v>
      </c>
      <c r="O9" s="8">
        <v>3.4</v>
      </c>
      <c r="P9" s="8">
        <v>3.375</v>
      </c>
      <c r="Q9" s="8">
        <v>3.3874999999999997</v>
      </c>
      <c r="R9" s="8">
        <v>3.3875000000000006</v>
      </c>
      <c r="S9" s="8">
        <v>0.97102030606090062</v>
      </c>
      <c r="T9" s="8">
        <v>0.26500000000000001</v>
      </c>
      <c r="U9" s="8">
        <v>0.27937499999999998</v>
      </c>
      <c r="V9" s="8">
        <v>0.28124999999999994</v>
      </c>
      <c r="W9" s="8">
        <v>0.27520833333333328</v>
      </c>
      <c r="X9" s="8">
        <v>0.19099949407678721</v>
      </c>
      <c r="Y9" s="8">
        <v>0.67</v>
      </c>
      <c r="Z9" s="8">
        <v>0.78</v>
      </c>
      <c r="AA9" s="8">
        <v>0.94</v>
      </c>
      <c r="AB9" s="8">
        <v>0.94</v>
      </c>
      <c r="AC9" s="8">
        <v>12.308856926570785</v>
      </c>
      <c r="AD9" s="8">
        <v>14.583333333333334</v>
      </c>
      <c r="AE9" s="8">
        <v>12.5</v>
      </c>
      <c r="AF9" s="8">
        <v>4.1666666666666661</v>
      </c>
      <c r="AG9" s="8">
        <v>31.25</v>
      </c>
      <c r="AH9" s="8">
        <v>16.666666666666664</v>
      </c>
      <c r="AI9" s="8">
        <v>52.083333333333336</v>
      </c>
      <c r="AJ9" s="8">
        <v>0</v>
      </c>
      <c r="AK9" s="8">
        <v>68.75</v>
      </c>
      <c r="AL9" s="8">
        <v>52.083333333333336</v>
      </c>
      <c r="AM9" s="8">
        <v>0.21437499999999998</v>
      </c>
      <c r="AN9" s="8">
        <v>0.25812499999999999</v>
      </c>
      <c r="AO9" s="8">
        <v>0.18062500000000004</v>
      </c>
      <c r="AP9" s="8">
        <v>0.21770833333333325</v>
      </c>
      <c r="AQ9" s="8">
        <v>0.19534192154285973</v>
      </c>
      <c r="AR9" s="8">
        <v>0.67</v>
      </c>
      <c r="AS9" s="8">
        <v>0.8</v>
      </c>
      <c r="AT9" s="8">
        <v>0.42</v>
      </c>
      <c r="AU9" s="8">
        <v>0.8</v>
      </c>
      <c r="AV9" s="8">
        <v>20.833333333333336</v>
      </c>
      <c r="AW9" s="8">
        <v>0.29166666666666669</v>
      </c>
      <c r="AX9" s="8">
        <v>25</v>
      </c>
      <c r="AY9" s="8">
        <v>50</v>
      </c>
      <c r="AZ9" s="8">
        <v>75</v>
      </c>
      <c r="BA9" s="8">
        <v>50</v>
      </c>
      <c r="BB9" s="8">
        <v>41.666666666666671</v>
      </c>
      <c r="BC9" s="8">
        <v>0.91666666666666663</v>
      </c>
      <c r="BD9" s="8">
        <v>33.333333333333329</v>
      </c>
      <c r="BE9" s="8">
        <v>0.375</v>
      </c>
      <c r="BF9" s="8">
        <v>0.375</v>
      </c>
      <c r="BG9" s="8">
        <v>0.625</v>
      </c>
      <c r="BH9" s="8">
        <v>0.45833333333333331</v>
      </c>
      <c r="BI9" s="8">
        <v>1.1666666666666667</v>
      </c>
      <c r="BJ9" s="8">
        <v>1</v>
      </c>
      <c r="BK9" s="8">
        <v>0.25</v>
      </c>
      <c r="BL9" s="8">
        <v>0</v>
      </c>
      <c r="BM9" s="8">
        <v>0.41666666666666669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3.25</v>
      </c>
      <c r="BT9" s="8">
        <v>1.5</v>
      </c>
      <c r="BU9" s="8">
        <v>1.5833333333333333</v>
      </c>
      <c r="BV9" s="8">
        <v>4.1666666666666661</v>
      </c>
      <c r="BW9" s="8">
        <v>79.166666666666657</v>
      </c>
      <c r="BX9" s="8">
        <v>16.666666666666664</v>
      </c>
      <c r="BY9" s="8">
        <v>40</v>
      </c>
      <c r="BZ9" s="8">
        <v>1.7916666666666667</v>
      </c>
      <c r="CA9" s="8">
        <v>46.921921921921921</v>
      </c>
      <c r="CB9" s="8">
        <v>14.662201701318896</v>
      </c>
      <c r="CC9" s="8">
        <v>53.078078078078079</v>
      </c>
    </row>
    <row r="10" spans="1:86" x14ac:dyDescent="0.25">
      <c r="A10" s="8">
        <v>97</v>
      </c>
      <c r="B10" s="8" t="s">
        <v>428</v>
      </c>
      <c r="C10" s="8">
        <v>151</v>
      </c>
      <c r="D10" s="8">
        <v>2019</v>
      </c>
      <c r="E10" s="8" t="s">
        <v>461</v>
      </c>
      <c r="F10" s="8">
        <v>11.1</v>
      </c>
      <c r="G10" s="8">
        <v>7.81</v>
      </c>
      <c r="H10" s="8">
        <v>10.81</v>
      </c>
      <c r="I10" s="8">
        <v>150</v>
      </c>
      <c r="J10" s="8">
        <v>1082</v>
      </c>
      <c r="K10" s="8">
        <v>971</v>
      </c>
      <c r="L10" s="8">
        <v>1167</v>
      </c>
      <c r="M10" s="8">
        <v>3220</v>
      </c>
      <c r="N10" s="8" t="s">
        <v>455</v>
      </c>
      <c r="O10" s="8">
        <v>3.6687500000000002</v>
      </c>
      <c r="P10" s="8">
        <v>4.3624999999999989</v>
      </c>
      <c r="Q10" s="8">
        <v>3.7250000000000001</v>
      </c>
      <c r="R10" s="8">
        <v>3.9187499999999993</v>
      </c>
      <c r="S10" s="8">
        <v>0.97999694986216201</v>
      </c>
      <c r="T10" s="8">
        <v>0.30499999999999999</v>
      </c>
      <c r="U10" s="8">
        <v>0.26437500000000008</v>
      </c>
      <c r="V10" s="8">
        <v>0.245</v>
      </c>
      <c r="W10" s="8">
        <v>0.2714583333333333</v>
      </c>
      <c r="X10" s="8">
        <v>0.12824493824084124</v>
      </c>
      <c r="Y10" s="8">
        <v>0.56000000000000005</v>
      </c>
      <c r="Z10" s="8">
        <v>0.52</v>
      </c>
      <c r="AA10" s="8">
        <v>0.44</v>
      </c>
      <c r="AB10" s="8">
        <v>0.56000000000000005</v>
      </c>
      <c r="AC10" s="8">
        <v>14.435917114351495</v>
      </c>
      <c r="AD10" s="8">
        <v>8.3333333333333321</v>
      </c>
      <c r="AE10" s="8">
        <v>0</v>
      </c>
      <c r="AF10" s="8">
        <v>0</v>
      </c>
      <c r="AG10" s="8">
        <v>8.3333333333333321</v>
      </c>
      <c r="AH10" s="8">
        <v>6.25</v>
      </c>
      <c r="AI10" s="8">
        <v>83.333333333333343</v>
      </c>
      <c r="AJ10" s="8">
        <v>2.083333333333333</v>
      </c>
      <c r="AK10" s="8">
        <v>91.666666666666671</v>
      </c>
      <c r="AL10" s="8">
        <v>83.333333333333343</v>
      </c>
      <c r="AM10" s="8">
        <v>0.52</v>
      </c>
      <c r="AN10" s="8">
        <v>0.47312500000000007</v>
      </c>
      <c r="AO10" s="8">
        <v>0.61499999999999988</v>
      </c>
      <c r="AP10" s="8">
        <v>0.53604166666666664</v>
      </c>
      <c r="AQ10" s="8">
        <v>0.36057129364581758</v>
      </c>
      <c r="AR10" s="8">
        <v>1.25</v>
      </c>
      <c r="AS10" s="8">
        <v>1.08</v>
      </c>
      <c r="AT10" s="8">
        <v>1.34</v>
      </c>
      <c r="AU10" s="8">
        <v>1.34</v>
      </c>
      <c r="AV10" s="8">
        <v>70.833333333333343</v>
      </c>
      <c r="AW10" s="8">
        <v>0.25</v>
      </c>
      <c r="AX10" s="8">
        <v>12.5</v>
      </c>
      <c r="AY10" s="8">
        <v>0</v>
      </c>
      <c r="AZ10" s="8">
        <v>0</v>
      </c>
      <c r="BA10" s="8">
        <v>4.1666666666666661</v>
      </c>
      <c r="BB10" s="8">
        <v>70.833333333333343</v>
      </c>
      <c r="BC10" s="8">
        <v>0.58333333333333337</v>
      </c>
      <c r="BD10" s="8">
        <v>0</v>
      </c>
      <c r="BE10" s="8">
        <v>1.75</v>
      </c>
      <c r="BF10" s="8">
        <v>0.375</v>
      </c>
      <c r="BG10" s="8">
        <v>0.875</v>
      </c>
      <c r="BH10" s="8">
        <v>1</v>
      </c>
      <c r="BI10" s="8">
        <v>1</v>
      </c>
      <c r="BJ10" s="8">
        <v>0.5</v>
      </c>
      <c r="BK10" s="8">
        <v>0.75</v>
      </c>
      <c r="BL10" s="8">
        <v>0</v>
      </c>
      <c r="BM10" s="8">
        <v>0.41666666666666669</v>
      </c>
      <c r="BN10" s="8">
        <v>0.25</v>
      </c>
      <c r="BO10" s="8">
        <v>1.25</v>
      </c>
      <c r="BP10" s="8">
        <v>0.25</v>
      </c>
      <c r="BQ10" s="8">
        <v>0.58333333333333337</v>
      </c>
      <c r="BR10" s="8">
        <v>1</v>
      </c>
      <c r="BS10" s="8">
        <v>0.75</v>
      </c>
      <c r="BT10" s="8">
        <v>0.25</v>
      </c>
      <c r="BU10" s="8">
        <v>0.66666666666666663</v>
      </c>
      <c r="BV10" s="8">
        <v>8.3333333333333321</v>
      </c>
      <c r="BW10" s="8">
        <v>79.166666666666657</v>
      </c>
      <c r="BX10" s="8">
        <v>12.5</v>
      </c>
      <c r="BY10" s="8">
        <v>35.625</v>
      </c>
      <c r="BZ10" s="8">
        <v>0.79166666666666663</v>
      </c>
      <c r="CA10" s="8">
        <v>7.8078078078078077</v>
      </c>
      <c r="CB10" s="8">
        <v>5.7060257762062525</v>
      </c>
      <c r="CC10" s="8">
        <v>92.192192192192195</v>
      </c>
    </row>
    <row r="11" spans="1:86" x14ac:dyDescent="0.25">
      <c r="A11" s="8">
        <v>98</v>
      </c>
      <c r="B11" s="8" t="s">
        <v>428</v>
      </c>
      <c r="C11" s="8">
        <v>153</v>
      </c>
      <c r="D11" s="8">
        <v>2019</v>
      </c>
      <c r="E11" s="8" t="s">
        <v>462</v>
      </c>
      <c r="F11" s="8">
        <v>9.75</v>
      </c>
      <c r="G11" s="8">
        <v>7.22</v>
      </c>
      <c r="H11" s="8">
        <v>7.93</v>
      </c>
      <c r="I11" s="8">
        <v>84</v>
      </c>
      <c r="J11" s="8">
        <v>1804</v>
      </c>
      <c r="K11" s="8">
        <v>1739</v>
      </c>
      <c r="L11" s="8">
        <v>2876</v>
      </c>
      <c r="M11" s="8">
        <v>6419</v>
      </c>
      <c r="N11" s="8" t="s">
        <v>455</v>
      </c>
      <c r="O11" s="8">
        <v>13</v>
      </c>
      <c r="P11" s="8">
        <v>11.5</v>
      </c>
      <c r="Q11" s="8">
        <v>9.125</v>
      </c>
      <c r="R11" s="8">
        <v>11.208333333333334</v>
      </c>
      <c r="S11" s="8">
        <v>2.4313025077225534</v>
      </c>
      <c r="T11" s="8">
        <v>0.63562500000000011</v>
      </c>
      <c r="U11" s="8">
        <v>0.62749999999999995</v>
      </c>
      <c r="V11" s="8">
        <v>0.54999999999999993</v>
      </c>
      <c r="W11" s="8">
        <v>0.60437499999999988</v>
      </c>
      <c r="X11" s="8">
        <v>0.14036284666322638</v>
      </c>
      <c r="Y11" s="8">
        <v>0.88</v>
      </c>
      <c r="Z11" s="8">
        <v>0.86</v>
      </c>
      <c r="AA11" s="8">
        <v>0.76</v>
      </c>
      <c r="AB11" s="8">
        <v>0.88</v>
      </c>
      <c r="AC11" s="8">
        <v>18.545329196828686</v>
      </c>
      <c r="AD11" s="8">
        <v>0</v>
      </c>
      <c r="AE11" s="8">
        <v>58.333333333333336</v>
      </c>
      <c r="AF11" s="8">
        <v>16.666666666666664</v>
      </c>
      <c r="AG11" s="8">
        <v>75</v>
      </c>
      <c r="AH11" s="8">
        <v>2.083333333333333</v>
      </c>
      <c r="AI11" s="8">
        <v>22.916666666666664</v>
      </c>
      <c r="AJ11" s="8">
        <v>0</v>
      </c>
      <c r="AK11" s="8">
        <v>24.999999999999996</v>
      </c>
      <c r="AL11" s="8">
        <v>58.333333333333336</v>
      </c>
      <c r="AM11" s="8">
        <v>9.8750000000000004E-2</v>
      </c>
      <c r="AN11" s="8">
        <v>0.145625</v>
      </c>
      <c r="AO11" s="8">
        <v>0.25687500000000002</v>
      </c>
      <c r="AP11" s="8">
        <v>0.16708333333333336</v>
      </c>
      <c r="AQ11" s="8">
        <v>0.104473519669133</v>
      </c>
      <c r="AR11" s="8">
        <v>0.2</v>
      </c>
      <c r="AS11" s="8">
        <v>0.23</v>
      </c>
      <c r="AT11" s="8">
        <v>0.56999999999999995</v>
      </c>
      <c r="AU11" s="8">
        <v>0.56999999999999995</v>
      </c>
      <c r="AV11" s="8">
        <v>4.1666666666666661</v>
      </c>
      <c r="AW11" s="8">
        <v>0.16666666666666666</v>
      </c>
      <c r="AX11" s="8">
        <v>100</v>
      </c>
      <c r="AY11" s="8">
        <v>100</v>
      </c>
      <c r="AZ11" s="8">
        <v>37.5</v>
      </c>
      <c r="BA11" s="8">
        <v>79.166666666666657</v>
      </c>
      <c r="BB11" s="8">
        <v>79.166666666666657</v>
      </c>
      <c r="BC11" s="8">
        <v>0.33333333333333331</v>
      </c>
      <c r="BD11" s="8">
        <v>8.3333333333333321</v>
      </c>
      <c r="BE11" s="8">
        <v>0.75</v>
      </c>
      <c r="BF11" s="8">
        <v>1.375</v>
      </c>
      <c r="BG11" s="8">
        <v>0.625</v>
      </c>
      <c r="BH11" s="8">
        <v>0.91666666666666663</v>
      </c>
      <c r="BI11" s="8">
        <v>1.25</v>
      </c>
      <c r="BJ11" s="8">
        <v>0.25</v>
      </c>
      <c r="BK11" s="8">
        <v>0.25</v>
      </c>
      <c r="BL11" s="8">
        <v>0.25</v>
      </c>
      <c r="BM11" s="8">
        <v>0.25</v>
      </c>
      <c r="BN11" s="8">
        <v>0</v>
      </c>
      <c r="BO11" s="8">
        <v>0</v>
      </c>
      <c r="BP11" s="8">
        <v>0.25</v>
      </c>
      <c r="BQ11" s="8">
        <v>8.3333333333333329E-2</v>
      </c>
      <c r="BR11" s="8">
        <v>2</v>
      </c>
      <c r="BS11" s="8">
        <v>2</v>
      </c>
      <c r="BT11" s="8">
        <v>1.5</v>
      </c>
      <c r="BU11" s="8">
        <v>1.8333333333333333</v>
      </c>
      <c r="BV11" s="8">
        <v>0</v>
      </c>
      <c r="BW11" s="8">
        <v>95.833333333333343</v>
      </c>
      <c r="BX11" s="8">
        <v>4.1666666666666661</v>
      </c>
      <c r="BY11" s="8">
        <v>33.125</v>
      </c>
      <c r="BZ11" s="8">
        <v>0.25</v>
      </c>
      <c r="CA11" s="8">
        <v>61.7117117117117</v>
      </c>
      <c r="CB11" s="8">
        <v>10.648943609579309</v>
      </c>
      <c r="CC11" s="8">
        <v>38.2882882882883</v>
      </c>
    </row>
    <row r="12" spans="1:86" x14ac:dyDescent="0.25">
      <c r="A12" s="8">
        <v>99</v>
      </c>
      <c r="B12" s="8" t="s">
        <v>428</v>
      </c>
      <c r="C12" s="8">
        <v>165</v>
      </c>
      <c r="D12" s="8">
        <v>2019</v>
      </c>
      <c r="E12" s="8" t="s">
        <v>456</v>
      </c>
      <c r="F12" s="8">
        <v>18.149999999999999</v>
      </c>
      <c r="G12" s="8">
        <v>8.2100000000000009</v>
      </c>
      <c r="H12" s="8">
        <v>13.45</v>
      </c>
      <c r="I12" s="8">
        <v>100</v>
      </c>
      <c r="J12" s="8">
        <v>1033</v>
      </c>
      <c r="K12" s="8">
        <v>923</v>
      </c>
      <c r="L12" s="8">
        <v>1372</v>
      </c>
      <c r="M12" s="8">
        <v>3328</v>
      </c>
      <c r="N12" s="8" t="s">
        <v>455</v>
      </c>
      <c r="O12" s="8">
        <v>4.9000000000000004</v>
      </c>
      <c r="P12" s="8">
        <v>4.4749999999999996</v>
      </c>
      <c r="Q12" s="8">
        <v>3.9750000000000001</v>
      </c>
      <c r="R12" s="8">
        <v>4.45</v>
      </c>
      <c r="S12" s="8">
        <v>0.80311892021045306</v>
      </c>
      <c r="T12" s="8">
        <v>0.32624999999999998</v>
      </c>
      <c r="U12" s="8">
        <v>0.31687500000000002</v>
      </c>
      <c r="V12" s="8">
        <v>0.39124999999999999</v>
      </c>
      <c r="W12" s="8">
        <v>0.34479166666666661</v>
      </c>
      <c r="X12" s="8">
        <v>0.12105897249974949</v>
      </c>
      <c r="Y12" s="8">
        <v>0.63</v>
      </c>
      <c r="Z12" s="8">
        <v>0.54</v>
      </c>
      <c r="AA12" s="8">
        <v>0.6</v>
      </c>
      <c r="AB12" s="8">
        <v>0.63</v>
      </c>
      <c r="AC12" s="8">
        <v>12.906344410876136</v>
      </c>
      <c r="AD12" s="8">
        <v>2.1276595744680851</v>
      </c>
      <c r="AE12" s="8">
        <v>4.2553191489361701</v>
      </c>
      <c r="AF12" s="8">
        <v>36.170212765957451</v>
      </c>
      <c r="AG12" s="8">
        <v>42.553191489361708</v>
      </c>
      <c r="AH12" s="8">
        <v>29.787234042553191</v>
      </c>
      <c r="AI12" s="8">
        <v>27.659574468085108</v>
      </c>
      <c r="AJ12" s="8">
        <v>0</v>
      </c>
      <c r="AK12" s="8">
        <v>57.446808510638299</v>
      </c>
      <c r="AL12" s="8">
        <v>36.170212765957451</v>
      </c>
      <c r="AM12" s="8">
        <v>0.31062499999999998</v>
      </c>
      <c r="AN12" s="8">
        <v>0.31312499999999999</v>
      </c>
      <c r="AO12" s="8">
        <v>0.38062499999999999</v>
      </c>
      <c r="AP12" s="8">
        <v>0.3347916666666666</v>
      </c>
      <c r="AQ12" s="8">
        <v>0.15089787420542519</v>
      </c>
      <c r="AR12" s="8">
        <v>0.53</v>
      </c>
      <c r="AS12" s="8">
        <v>0.65</v>
      </c>
      <c r="AT12" s="8">
        <v>0.8</v>
      </c>
      <c r="AU12" s="8">
        <v>0.8</v>
      </c>
      <c r="AV12" s="8">
        <v>16.666666666666664</v>
      </c>
      <c r="AW12" s="8">
        <v>0.79166666666666663</v>
      </c>
      <c r="AX12" s="8">
        <v>0</v>
      </c>
      <c r="AY12" s="8">
        <v>0</v>
      </c>
      <c r="AZ12" s="8">
        <v>12.5</v>
      </c>
      <c r="BA12" s="8">
        <v>4.1666666666666661</v>
      </c>
      <c r="BB12" s="8">
        <v>79.166666666666657</v>
      </c>
      <c r="BC12" s="8">
        <v>1.5833333333333333</v>
      </c>
      <c r="BD12" s="8">
        <v>50</v>
      </c>
      <c r="BE12" s="8">
        <v>0</v>
      </c>
      <c r="BF12" s="8">
        <v>0</v>
      </c>
      <c r="BG12" s="8">
        <v>0.125</v>
      </c>
      <c r="BH12" s="8">
        <v>4.1666666666666664E-2</v>
      </c>
      <c r="BI12" s="8">
        <v>0.33333333333333331</v>
      </c>
      <c r="BJ12" s="8">
        <v>1.75</v>
      </c>
      <c r="BK12" s="8">
        <v>1.5</v>
      </c>
      <c r="BL12" s="8">
        <v>1.75</v>
      </c>
      <c r="BM12" s="8">
        <v>1.6666666666666667</v>
      </c>
      <c r="BN12" s="8">
        <v>0</v>
      </c>
      <c r="BO12" s="8">
        <v>0</v>
      </c>
      <c r="BP12" s="8">
        <v>0.75</v>
      </c>
      <c r="BQ12" s="8">
        <v>0.25</v>
      </c>
      <c r="BR12" s="8">
        <v>1.25</v>
      </c>
      <c r="BS12" s="8">
        <v>0</v>
      </c>
      <c r="BT12" s="8">
        <v>0.5</v>
      </c>
      <c r="BU12" s="8">
        <v>0.58333333333333337</v>
      </c>
      <c r="BV12" s="8">
        <v>4.1666666666666661</v>
      </c>
      <c r="BW12" s="8">
        <v>79.166666666666657</v>
      </c>
      <c r="BX12" s="8">
        <v>16.666666666666664</v>
      </c>
      <c r="BY12" s="8">
        <v>42.708333333333336</v>
      </c>
      <c r="BZ12" s="8">
        <v>0.375</v>
      </c>
      <c r="CA12" s="8">
        <v>94.369369369369366</v>
      </c>
      <c r="CB12" s="8">
        <v>6.1522353661088101</v>
      </c>
      <c r="CC12" s="8">
        <v>5.630630630630634</v>
      </c>
    </row>
    <row r="13" spans="1:86" x14ac:dyDescent="0.25">
      <c r="A13" s="8">
        <v>100</v>
      </c>
      <c r="B13" s="8" t="s">
        <v>431</v>
      </c>
      <c r="C13" s="8">
        <v>5</v>
      </c>
      <c r="D13" s="8">
        <v>2019</v>
      </c>
      <c r="E13" s="8" t="s">
        <v>463</v>
      </c>
      <c r="F13" s="8">
        <v>17.399999999999999</v>
      </c>
      <c r="G13" s="8">
        <v>7.13</v>
      </c>
      <c r="H13" s="8">
        <v>10</v>
      </c>
      <c r="I13" s="8">
        <v>56</v>
      </c>
      <c r="J13" s="8">
        <v>359</v>
      </c>
      <c r="K13" s="8">
        <v>391</v>
      </c>
      <c r="L13" s="8">
        <v>487</v>
      </c>
      <c r="M13" s="8">
        <v>1237</v>
      </c>
      <c r="N13" s="8" t="s">
        <v>455</v>
      </c>
      <c r="O13" s="8">
        <v>1.7624999999999997</v>
      </c>
      <c r="P13" s="8">
        <v>1.4749999999999999</v>
      </c>
      <c r="Q13" s="8">
        <v>1.4874999999999998</v>
      </c>
      <c r="R13" s="8">
        <v>1.575</v>
      </c>
      <c r="S13" s="8">
        <v>0.27106873827419814</v>
      </c>
      <c r="T13" s="8">
        <v>0.10928571428571431</v>
      </c>
      <c r="U13" s="8">
        <v>0.17375000000000004</v>
      </c>
      <c r="V13" s="8">
        <v>0.12062499999999998</v>
      </c>
      <c r="W13" s="8">
        <v>0.13565217391304346</v>
      </c>
      <c r="X13" s="8">
        <v>4.7171185833587606E-2</v>
      </c>
      <c r="Y13" s="8">
        <v>0.2</v>
      </c>
      <c r="Z13" s="8">
        <v>0.22</v>
      </c>
      <c r="AA13" s="8">
        <v>0.2</v>
      </c>
      <c r="AB13" s="8">
        <v>0.22</v>
      </c>
      <c r="AC13" s="8">
        <v>11.610576923076923</v>
      </c>
      <c r="AD13" s="8">
        <v>15.555555555555555</v>
      </c>
      <c r="AE13" s="8">
        <v>31.111111111111111</v>
      </c>
      <c r="AF13" s="8">
        <v>15.555555555555555</v>
      </c>
      <c r="AG13" s="8">
        <v>62.222222222222221</v>
      </c>
      <c r="AH13" s="8">
        <v>20</v>
      </c>
      <c r="AI13" s="8">
        <v>17.777777777777779</v>
      </c>
      <c r="AJ13" s="8">
        <v>0</v>
      </c>
      <c r="AK13" s="8">
        <v>37.777777777777779</v>
      </c>
      <c r="AL13" s="8">
        <v>31.111111111111111</v>
      </c>
      <c r="AM13" s="8">
        <v>0.15357142857142855</v>
      </c>
      <c r="AN13" s="8">
        <v>0.12375</v>
      </c>
      <c r="AO13" s="8">
        <v>0.14375000000000004</v>
      </c>
      <c r="AP13" s="8">
        <v>0.13978260869565218</v>
      </c>
      <c r="AQ13" s="8">
        <v>9.9520832669676235E-2</v>
      </c>
      <c r="AR13" s="8">
        <v>0.56000000000000005</v>
      </c>
      <c r="AS13" s="8">
        <v>0.28000000000000003</v>
      </c>
      <c r="AT13" s="8">
        <v>0.24</v>
      </c>
      <c r="AU13" s="8">
        <v>0.56000000000000005</v>
      </c>
      <c r="AV13" s="8">
        <v>20.833333333333336</v>
      </c>
      <c r="AW13" s="8">
        <v>0.25</v>
      </c>
      <c r="AX13" s="8">
        <v>62.5</v>
      </c>
      <c r="AY13" s="8">
        <v>87.5</v>
      </c>
      <c r="AZ13" s="8">
        <v>12.5</v>
      </c>
      <c r="BA13" s="8">
        <v>54.166666666666664</v>
      </c>
      <c r="BB13" s="8">
        <v>54.166666666666664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0.625</v>
      </c>
      <c r="BJ13" s="8">
        <v>0.25</v>
      </c>
      <c r="BK13" s="8">
        <v>0.25</v>
      </c>
      <c r="BL13" s="8">
        <v>0.25</v>
      </c>
      <c r="BM13" s="8">
        <v>0.25</v>
      </c>
      <c r="BN13" s="8">
        <v>0.5</v>
      </c>
      <c r="BO13" s="8">
        <v>0</v>
      </c>
      <c r="BP13" s="8">
        <v>1</v>
      </c>
      <c r="BQ13" s="8">
        <v>0.5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100</v>
      </c>
      <c r="BX13" s="8">
        <v>0</v>
      </c>
      <c r="BY13" s="8">
        <v>38.875</v>
      </c>
      <c r="BZ13" s="8">
        <v>0.70833333333333337</v>
      </c>
      <c r="CA13" s="8">
        <v>89.339339339339347</v>
      </c>
      <c r="CB13" s="8">
        <v>3.9924531981831155</v>
      </c>
      <c r="CC13" s="8">
        <v>10.660660660660653</v>
      </c>
    </row>
    <row r="14" spans="1:86" x14ac:dyDescent="0.25">
      <c r="A14" s="8">
        <v>101</v>
      </c>
      <c r="B14" s="8" t="s">
        <v>431</v>
      </c>
      <c r="C14" s="8">
        <v>9</v>
      </c>
      <c r="D14" s="8">
        <v>2019</v>
      </c>
      <c r="E14" s="8" t="s">
        <v>464</v>
      </c>
      <c r="F14" s="8">
        <v>11.55</v>
      </c>
      <c r="G14" s="8">
        <v>7.83</v>
      </c>
      <c r="H14" s="8">
        <v>11.69</v>
      </c>
      <c r="I14" s="8">
        <v>150</v>
      </c>
      <c r="J14" s="8">
        <v>3463</v>
      </c>
      <c r="K14" s="8">
        <v>1482</v>
      </c>
      <c r="L14" s="8">
        <v>1739</v>
      </c>
      <c r="M14" s="8">
        <v>6684</v>
      </c>
      <c r="N14" s="8" t="s">
        <v>455</v>
      </c>
      <c r="O14" s="8">
        <v>4.4749999999999996</v>
      </c>
      <c r="P14" s="8">
        <v>5.05</v>
      </c>
      <c r="Q14" s="8">
        <v>7.7124999999999986</v>
      </c>
      <c r="R14" s="8">
        <v>5.7458333333333345</v>
      </c>
      <c r="S14" s="8">
        <v>1.926695564198309</v>
      </c>
      <c r="T14" s="8">
        <v>0.21500000000000002</v>
      </c>
      <c r="U14" s="8">
        <v>0.23125000000000004</v>
      </c>
      <c r="V14" s="8">
        <v>0.25062500000000004</v>
      </c>
      <c r="W14" s="8">
        <v>0.23304347826086949</v>
      </c>
      <c r="X14" s="8">
        <v>0.12292490146819805</v>
      </c>
      <c r="Y14" s="8">
        <v>0.34</v>
      </c>
      <c r="Z14" s="8">
        <v>0.55000000000000004</v>
      </c>
      <c r="AA14" s="8">
        <v>0.57999999999999996</v>
      </c>
      <c r="AB14" s="8">
        <v>0.57999999999999996</v>
      </c>
      <c r="AC14" s="8">
        <v>24.655628109452749</v>
      </c>
      <c r="AD14" s="8">
        <v>0</v>
      </c>
      <c r="AE14" s="8">
        <v>20.833333333333336</v>
      </c>
      <c r="AF14" s="8">
        <v>8.3333333333333321</v>
      </c>
      <c r="AG14" s="8">
        <v>29.166666666666668</v>
      </c>
      <c r="AH14" s="8">
        <v>2.083333333333333</v>
      </c>
      <c r="AI14" s="8">
        <v>66.666666666666657</v>
      </c>
      <c r="AJ14" s="8">
        <v>2.083333333333333</v>
      </c>
      <c r="AK14" s="8">
        <v>70.833333333333314</v>
      </c>
      <c r="AL14" s="8">
        <v>66.666666666666657</v>
      </c>
      <c r="AM14" s="8">
        <v>0.29000000000000004</v>
      </c>
      <c r="AN14" s="8">
        <v>0.33500000000000002</v>
      </c>
      <c r="AO14" s="8">
        <v>0.12062500000000002</v>
      </c>
      <c r="AP14" s="8">
        <v>0.24673913043478263</v>
      </c>
      <c r="AQ14" s="8">
        <v>0.22345821730074522</v>
      </c>
      <c r="AR14" s="8">
        <v>0.98</v>
      </c>
      <c r="AS14" s="8">
        <v>0.8</v>
      </c>
      <c r="AT14" s="8">
        <v>0.31</v>
      </c>
      <c r="AU14" s="8">
        <v>0.98</v>
      </c>
      <c r="AV14" s="8">
        <v>50</v>
      </c>
      <c r="AW14" s="8">
        <v>0.29166666666666669</v>
      </c>
      <c r="AX14" s="8">
        <v>0</v>
      </c>
      <c r="AY14" s="8">
        <v>12.5</v>
      </c>
      <c r="AZ14" s="8">
        <v>50</v>
      </c>
      <c r="BA14" s="8">
        <v>20.833333333333336</v>
      </c>
      <c r="BB14" s="8">
        <v>50</v>
      </c>
      <c r="BC14" s="8">
        <v>1</v>
      </c>
      <c r="BD14" s="8">
        <v>16.666666666666664</v>
      </c>
      <c r="BE14" s="8">
        <v>0</v>
      </c>
      <c r="BF14" s="8">
        <v>0.125</v>
      </c>
      <c r="BG14" s="8">
        <v>0</v>
      </c>
      <c r="BH14" s="8">
        <v>4.1666666666666664E-2</v>
      </c>
      <c r="BI14" s="8">
        <v>0.375</v>
      </c>
      <c r="BJ14" s="8">
        <v>0.5</v>
      </c>
      <c r="BK14" s="8">
        <v>0</v>
      </c>
      <c r="BL14" s="8">
        <v>1.25</v>
      </c>
      <c r="BM14" s="8">
        <v>0.58333333333333337</v>
      </c>
      <c r="BN14" s="8">
        <v>0.75</v>
      </c>
      <c r="BO14" s="8">
        <v>1.5</v>
      </c>
      <c r="BP14" s="8">
        <v>0.25</v>
      </c>
      <c r="BQ14" s="8">
        <v>0.83333333333333337</v>
      </c>
      <c r="BR14" s="8">
        <v>0</v>
      </c>
      <c r="BS14" s="8">
        <v>0</v>
      </c>
      <c r="BT14" s="8">
        <v>0.75</v>
      </c>
      <c r="BU14" s="8">
        <v>0.25</v>
      </c>
      <c r="BV14" s="8">
        <v>16.666666666666664</v>
      </c>
      <c r="BW14" s="8">
        <v>79.166666666666657</v>
      </c>
      <c r="BX14" s="8">
        <v>4.1666666666666661</v>
      </c>
      <c r="BY14" s="8">
        <v>30.125</v>
      </c>
      <c r="BZ14" s="8">
        <v>0.875</v>
      </c>
      <c r="CA14" s="8">
        <v>71.246246246246244</v>
      </c>
      <c r="CB14" s="8">
        <v>9.7252330938727987</v>
      </c>
      <c r="CC14" s="8">
        <v>28.753753753753756</v>
      </c>
    </row>
    <row r="15" spans="1:86" x14ac:dyDescent="0.25">
      <c r="A15" s="8">
        <v>102</v>
      </c>
      <c r="B15" s="8" t="s">
        <v>431</v>
      </c>
      <c r="C15" s="8">
        <v>21</v>
      </c>
      <c r="D15" s="8">
        <v>2019</v>
      </c>
      <c r="E15" s="8" t="s">
        <v>465</v>
      </c>
      <c r="F15" s="8">
        <v>15.2</v>
      </c>
      <c r="G15" s="8">
        <v>7.58</v>
      </c>
      <c r="H15" s="8">
        <v>7.68</v>
      </c>
      <c r="I15" s="8">
        <v>50</v>
      </c>
      <c r="J15" s="8">
        <v>243</v>
      </c>
      <c r="K15" s="8">
        <v>252</v>
      </c>
      <c r="L15" s="8">
        <v>257</v>
      </c>
      <c r="M15" s="8">
        <v>752</v>
      </c>
      <c r="N15" s="8" t="s">
        <v>455</v>
      </c>
      <c r="O15" s="8">
        <v>1.6249999999999998</v>
      </c>
      <c r="P15" s="8">
        <v>1.29375</v>
      </c>
      <c r="Q15" s="8">
        <v>1.2875000000000001</v>
      </c>
      <c r="R15" s="8">
        <v>1.4020833333333333</v>
      </c>
      <c r="S15" s="8">
        <v>0.46144366245858059</v>
      </c>
      <c r="T15" s="8">
        <v>5.6874999999999995E-2</v>
      </c>
      <c r="U15" s="8">
        <v>0.15200000000000002</v>
      </c>
      <c r="V15" s="8">
        <v>0.105</v>
      </c>
      <c r="W15" s="8">
        <v>0.10333333333333335</v>
      </c>
      <c r="X15" s="8">
        <v>0.10800422343918664</v>
      </c>
      <c r="Y15" s="8">
        <v>0.14000000000000001</v>
      </c>
      <c r="Z15" s="8">
        <v>0.6</v>
      </c>
      <c r="AA15" s="8">
        <v>0.2</v>
      </c>
      <c r="AB15" s="8">
        <v>0.6</v>
      </c>
      <c r="AC15" s="8">
        <v>13.568548387096772</v>
      </c>
      <c r="AD15" s="8">
        <v>5.1282051282051277</v>
      </c>
      <c r="AE15" s="8">
        <v>38.461538461538467</v>
      </c>
      <c r="AF15" s="8">
        <v>0</v>
      </c>
      <c r="AG15" s="8">
        <v>43.589743589743591</v>
      </c>
      <c r="AH15" s="8">
        <v>20.512820512820511</v>
      </c>
      <c r="AI15" s="8">
        <v>35.897435897435898</v>
      </c>
      <c r="AJ15" s="8">
        <v>0</v>
      </c>
      <c r="AK15" s="8">
        <v>56.410256410256409</v>
      </c>
      <c r="AL15" s="8">
        <v>38.461538461538467</v>
      </c>
      <c r="AM15" s="8">
        <v>4.5000000000000005E-2</v>
      </c>
      <c r="AN15" s="8">
        <v>4.2000000000000003E-2</v>
      </c>
      <c r="AO15" s="8">
        <v>8.6250000000000007E-2</v>
      </c>
      <c r="AP15" s="8">
        <v>5.2307692307692319E-2</v>
      </c>
      <c r="AQ15" s="8">
        <v>6.0934025516020555E-2</v>
      </c>
      <c r="AR15" s="8">
        <v>0.26</v>
      </c>
      <c r="AS15" s="8">
        <v>0.19</v>
      </c>
      <c r="AT15" s="8">
        <v>0.17</v>
      </c>
      <c r="AU15" s="8">
        <v>0.26</v>
      </c>
      <c r="AV15" s="8">
        <v>25</v>
      </c>
      <c r="AW15" s="8">
        <v>0.5</v>
      </c>
      <c r="AX15" s="8">
        <v>12.5</v>
      </c>
      <c r="AY15" s="8">
        <v>37.5</v>
      </c>
      <c r="AZ15" s="8">
        <v>25</v>
      </c>
      <c r="BA15" s="8">
        <v>25</v>
      </c>
      <c r="BB15" s="8">
        <v>50</v>
      </c>
      <c r="BC15" s="8">
        <v>1.6666666666666667</v>
      </c>
      <c r="BD15" s="8">
        <v>50</v>
      </c>
      <c r="BE15" s="8">
        <v>1.375</v>
      </c>
      <c r="BF15" s="8">
        <v>0.375</v>
      </c>
      <c r="BG15" s="8">
        <v>0</v>
      </c>
      <c r="BH15" s="8">
        <v>0.58333333333333337</v>
      </c>
      <c r="BI15" s="8">
        <v>1.4583333333333333</v>
      </c>
      <c r="BJ15" s="8">
        <v>0</v>
      </c>
      <c r="BK15" s="8">
        <v>0</v>
      </c>
      <c r="BL15" s="8">
        <v>0</v>
      </c>
      <c r="BM15" s="8">
        <v>0</v>
      </c>
      <c r="BN15" s="8">
        <v>0.25</v>
      </c>
      <c r="BO15" s="8">
        <v>0</v>
      </c>
      <c r="BP15" s="8">
        <v>0</v>
      </c>
      <c r="BQ15" s="8">
        <v>8.3333333333333329E-2</v>
      </c>
      <c r="BR15" s="8">
        <v>1.5</v>
      </c>
      <c r="BS15" s="8">
        <v>1.5</v>
      </c>
      <c r="BT15" s="8">
        <v>0.75</v>
      </c>
      <c r="BU15" s="8">
        <v>1.25</v>
      </c>
      <c r="BV15" s="8">
        <v>20.833333333333336</v>
      </c>
      <c r="BW15" s="8">
        <v>75</v>
      </c>
      <c r="BX15" s="8">
        <v>4.1666666666666661</v>
      </c>
      <c r="BY15" s="8">
        <v>30.416666666666668</v>
      </c>
      <c r="BZ15" s="8">
        <v>1.0833333333333333</v>
      </c>
      <c r="CA15" s="8">
        <v>3.6382536382536386</v>
      </c>
      <c r="CB15" s="8">
        <v>1.9584138008563501</v>
      </c>
      <c r="CC15" s="8">
        <v>96.361746361746356</v>
      </c>
    </row>
    <row r="16" spans="1:86" x14ac:dyDescent="0.25">
      <c r="A16" s="8">
        <v>103</v>
      </c>
      <c r="B16" s="8" t="s">
        <v>431</v>
      </c>
      <c r="C16" s="8">
        <v>24</v>
      </c>
      <c r="D16" s="8">
        <v>2019</v>
      </c>
      <c r="E16" s="8" t="s">
        <v>466</v>
      </c>
      <c r="F16" s="8">
        <v>18.399999999999999</v>
      </c>
      <c r="G16" s="8">
        <v>8.2799999999999994</v>
      </c>
      <c r="H16" s="8">
        <v>10.19</v>
      </c>
      <c r="I16" s="8">
        <v>90</v>
      </c>
      <c r="J16" s="8">
        <v>800</v>
      </c>
      <c r="K16" s="8">
        <v>1001</v>
      </c>
      <c r="L16" s="8">
        <v>869</v>
      </c>
      <c r="M16" s="8">
        <v>2670</v>
      </c>
      <c r="N16" s="8" t="s">
        <v>455</v>
      </c>
      <c r="O16" s="8">
        <v>2.8000000000000003</v>
      </c>
      <c r="P16" s="8">
        <v>3.8000000000000003</v>
      </c>
      <c r="Q16" s="8">
        <v>3.7624999999999997</v>
      </c>
      <c r="R16" s="8">
        <v>3.4541666666666657</v>
      </c>
      <c r="S16" s="8">
        <v>0.79631169703865645</v>
      </c>
      <c r="T16" s="8">
        <v>0.27875</v>
      </c>
      <c r="U16" s="8">
        <v>0.2525</v>
      </c>
      <c r="V16" s="8">
        <v>0.16999999999999998</v>
      </c>
      <c r="W16" s="8">
        <v>0.23375000000000001</v>
      </c>
      <c r="X16" s="8">
        <v>0.12787335822868201</v>
      </c>
      <c r="Y16" s="8">
        <v>0.7</v>
      </c>
      <c r="Z16" s="8">
        <v>0.54</v>
      </c>
      <c r="AA16" s="8">
        <v>0.34</v>
      </c>
      <c r="AB16" s="8">
        <v>0.7</v>
      </c>
      <c r="AC16" s="8">
        <v>14.777183600713007</v>
      </c>
      <c r="AD16" s="8">
        <v>2.083333333333333</v>
      </c>
      <c r="AE16" s="8">
        <v>0</v>
      </c>
      <c r="AF16" s="8">
        <v>4.1666666666666661</v>
      </c>
      <c r="AG16" s="8">
        <v>6.2499999999999991</v>
      </c>
      <c r="AH16" s="8">
        <v>18.75</v>
      </c>
      <c r="AI16" s="8">
        <v>66.666666666666657</v>
      </c>
      <c r="AJ16" s="8">
        <v>8.3333333333333321</v>
      </c>
      <c r="AK16" s="8">
        <v>93.749999999999986</v>
      </c>
      <c r="AL16" s="8">
        <v>66.666666666666657</v>
      </c>
      <c r="AM16" s="8">
        <v>0.16625000000000004</v>
      </c>
      <c r="AN16" s="8">
        <v>0.13812500000000003</v>
      </c>
      <c r="AO16" s="8">
        <v>0.20500000000000004</v>
      </c>
      <c r="AP16" s="8">
        <v>0.16979166666666665</v>
      </c>
      <c r="AQ16" s="8">
        <v>0.1292118429348097</v>
      </c>
      <c r="AR16" s="8">
        <v>0.41</v>
      </c>
      <c r="AS16" s="8">
        <v>0.53</v>
      </c>
      <c r="AT16" s="8">
        <v>0.51</v>
      </c>
      <c r="AU16" s="8">
        <v>0.53</v>
      </c>
      <c r="AV16" s="8">
        <v>29.166666666666668</v>
      </c>
      <c r="AW16" s="8">
        <v>0.29166666666666669</v>
      </c>
      <c r="AX16" s="8">
        <v>37.5</v>
      </c>
      <c r="AY16" s="8">
        <v>75</v>
      </c>
      <c r="AZ16" s="8">
        <v>12.5</v>
      </c>
      <c r="BA16" s="8">
        <v>41.666666666666671</v>
      </c>
      <c r="BB16" s="8">
        <v>29.166666666666668</v>
      </c>
      <c r="BC16" s="8">
        <v>1.5</v>
      </c>
      <c r="BD16" s="8">
        <v>50</v>
      </c>
      <c r="BE16" s="8">
        <v>0</v>
      </c>
      <c r="BF16" s="8">
        <v>0.875</v>
      </c>
      <c r="BG16" s="8">
        <v>0.25</v>
      </c>
      <c r="BH16" s="8">
        <v>0.375</v>
      </c>
      <c r="BI16" s="8">
        <v>0.66666666666666663</v>
      </c>
      <c r="BJ16" s="8">
        <v>0.75</v>
      </c>
      <c r="BK16" s="8">
        <v>1</v>
      </c>
      <c r="BL16" s="8">
        <v>0.5</v>
      </c>
      <c r="BM16" s="8">
        <v>0.75</v>
      </c>
      <c r="BN16" s="8">
        <v>0.75</v>
      </c>
      <c r="BO16" s="8">
        <v>1.25</v>
      </c>
      <c r="BP16" s="8">
        <v>2.25</v>
      </c>
      <c r="BQ16" s="8">
        <v>1.4166666666666667</v>
      </c>
      <c r="BR16" s="8">
        <v>0.75</v>
      </c>
      <c r="BS16" s="8">
        <v>1</v>
      </c>
      <c r="BT16" s="8">
        <v>0.25</v>
      </c>
      <c r="BU16" s="8">
        <v>0.66666666666666663</v>
      </c>
      <c r="BV16" s="8">
        <v>4.1666666666666661</v>
      </c>
      <c r="BW16" s="8">
        <v>87.5</v>
      </c>
      <c r="BX16" s="8">
        <v>8.3333333333333321</v>
      </c>
      <c r="BY16" s="8">
        <v>34.375</v>
      </c>
      <c r="BZ16" s="8">
        <v>0.83333333333333337</v>
      </c>
      <c r="CA16" s="8">
        <v>27.177177177177175</v>
      </c>
      <c r="CB16" s="8">
        <v>13.097315852482238</v>
      </c>
      <c r="CC16" s="8">
        <v>72.822822822822829</v>
      </c>
    </row>
    <row r="17" spans="1:81" x14ac:dyDescent="0.25">
      <c r="A17" s="8">
        <v>104</v>
      </c>
      <c r="B17" s="8" t="s">
        <v>431</v>
      </c>
      <c r="C17" s="8">
        <v>28</v>
      </c>
      <c r="D17" s="8">
        <v>2019</v>
      </c>
      <c r="E17" s="8" t="s">
        <v>467</v>
      </c>
      <c r="F17" s="8">
        <v>18.75</v>
      </c>
      <c r="G17" s="8">
        <v>8.5299999999999994</v>
      </c>
      <c r="H17" s="8">
        <v>10.43</v>
      </c>
      <c r="I17" s="8">
        <v>100</v>
      </c>
      <c r="J17" s="8">
        <v>958</v>
      </c>
      <c r="K17" s="8">
        <v>1079</v>
      </c>
      <c r="L17" s="8">
        <v>787</v>
      </c>
      <c r="M17" s="8">
        <v>2824</v>
      </c>
      <c r="N17" s="8" t="s">
        <v>455</v>
      </c>
      <c r="O17" s="8">
        <v>4.0875000000000004</v>
      </c>
      <c r="P17" s="8">
        <v>4.9937500000000004</v>
      </c>
      <c r="Q17" s="8">
        <v>4.3249999999999993</v>
      </c>
      <c r="R17" s="8">
        <v>4.46875</v>
      </c>
      <c r="S17" s="8">
        <v>1.3006530550324413</v>
      </c>
      <c r="T17" s="8">
        <v>0.29000000000000004</v>
      </c>
      <c r="U17" s="8">
        <v>0.20687500000000003</v>
      </c>
      <c r="V17" s="8">
        <v>0.13312500000000002</v>
      </c>
      <c r="W17" s="8">
        <v>0.21</v>
      </c>
      <c r="X17" s="8">
        <v>0.16248076809271919</v>
      </c>
      <c r="Y17" s="8">
        <v>0.57999999999999996</v>
      </c>
      <c r="Z17" s="8">
        <v>0.89</v>
      </c>
      <c r="AA17" s="8">
        <v>0.22</v>
      </c>
      <c r="AB17" s="8">
        <v>0.89</v>
      </c>
      <c r="AC17" s="8">
        <v>21.279761904761905</v>
      </c>
      <c r="AD17" s="8">
        <v>4.1666666666666661</v>
      </c>
      <c r="AE17" s="8">
        <v>0</v>
      </c>
      <c r="AF17" s="8">
        <v>0</v>
      </c>
      <c r="AG17" s="8">
        <v>4.1666666666666661</v>
      </c>
      <c r="AH17" s="8">
        <v>6.25</v>
      </c>
      <c r="AI17" s="8">
        <v>87.5</v>
      </c>
      <c r="AJ17" s="8">
        <v>2.083333333333333</v>
      </c>
      <c r="AK17" s="8">
        <v>95.833333333333329</v>
      </c>
      <c r="AL17" s="8">
        <v>87.5</v>
      </c>
      <c r="AM17" s="8">
        <v>0.19375000000000001</v>
      </c>
      <c r="AN17" s="8">
        <v>0.30312499999999998</v>
      </c>
      <c r="AO17" s="8">
        <v>0.34937500000000005</v>
      </c>
      <c r="AP17" s="8">
        <v>0.28208333333333341</v>
      </c>
      <c r="AQ17" s="8">
        <v>0.19763450397924076</v>
      </c>
      <c r="AR17" s="8">
        <v>0.5</v>
      </c>
      <c r="AS17" s="8">
        <v>0.77</v>
      </c>
      <c r="AT17" s="8">
        <v>0.65</v>
      </c>
      <c r="AU17" s="8">
        <v>0.77</v>
      </c>
      <c r="AV17" s="8">
        <v>37.5</v>
      </c>
      <c r="AW17" s="8">
        <v>0.33333333333333331</v>
      </c>
      <c r="AX17" s="8">
        <v>50</v>
      </c>
      <c r="AY17" s="8">
        <v>37.5</v>
      </c>
      <c r="AZ17" s="8">
        <v>0</v>
      </c>
      <c r="BA17" s="8">
        <v>29.166666666666668</v>
      </c>
      <c r="BB17" s="8">
        <v>37.5</v>
      </c>
      <c r="BC17" s="8">
        <v>1.1666666666666667</v>
      </c>
      <c r="BD17" s="8">
        <v>41.666666666666671</v>
      </c>
      <c r="BE17" s="8">
        <v>0.25</v>
      </c>
      <c r="BF17" s="8">
        <v>0</v>
      </c>
      <c r="BG17" s="8">
        <v>0</v>
      </c>
      <c r="BH17" s="8">
        <v>8.3333333333333329E-2</v>
      </c>
      <c r="BI17" s="8">
        <v>0.5</v>
      </c>
      <c r="BJ17" s="8">
        <v>0</v>
      </c>
      <c r="BK17" s="8">
        <v>0.25</v>
      </c>
      <c r="BL17" s="8">
        <v>0.5</v>
      </c>
      <c r="BM17" s="8">
        <v>0.25</v>
      </c>
      <c r="BN17" s="8">
        <v>0</v>
      </c>
      <c r="BO17" s="8">
        <v>0</v>
      </c>
      <c r="BP17" s="8">
        <v>0</v>
      </c>
      <c r="BQ17" s="8">
        <v>0</v>
      </c>
      <c r="BR17" s="8">
        <v>2</v>
      </c>
      <c r="BS17" s="8">
        <v>1.5</v>
      </c>
      <c r="BT17" s="8">
        <v>0</v>
      </c>
      <c r="BU17" s="8">
        <v>1.1666666666666667</v>
      </c>
      <c r="BV17" s="8">
        <v>20.833333333333336</v>
      </c>
      <c r="BW17" s="8">
        <v>66.666666666666657</v>
      </c>
      <c r="BX17" s="8">
        <v>12.5</v>
      </c>
      <c r="BY17" s="8">
        <v>33.333333333333336</v>
      </c>
      <c r="BZ17" s="8">
        <v>0.58333333333333337</v>
      </c>
      <c r="CA17" s="8">
        <v>38.588588588588593</v>
      </c>
      <c r="CB17" s="8">
        <v>12.847703766179078</v>
      </c>
      <c r="CC17" s="8">
        <v>61.411411411411407</v>
      </c>
    </row>
    <row r="18" spans="1:81" x14ac:dyDescent="0.25">
      <c r="A18" s="8">
        <v>105</v>
      </c>
      <c r="B18" s="8" t="s">
        <v>431</v>
      </c>
      <c r="C18" s="8">
        <v>37</v>
      </c>
      <c r="D18" s="8">
        <v>2019</v>
      </c>
      <c r="E18" s="8" t="s">
        <v>466</v>
      </c>
      <c r="F18" s="8">
        <v>14.75</v>
      </c>
      <c r="G18" s="8">
        <v>7.7</v>
      </c>
      <c r="H18" s="8">
        <v>8.74</v>
      </c>
      <c r="I18" s="8">
        <v>50</v>
      </c>
      <c r="J18" s="8">
        <v>375</v>
      </c>
      <c r="K18" s="8">
        <v>426</v>
      </c>
      <c r="L18" s="8">
        <v>382</v>
      </c>
      <c r="M18" s="8">
        <v>1183</v>
      </c>
      <c r="N18" s="8" t="s">
        <v>455</v>
      </c>
      <c r="O18" s="8">
        <v>0.74374999999999991</v>
      </c>
      <c r="P18" s="8">
        <v>1.075</v>
      </c>
      <c r="Q18" s="8">
        <v>0.63749999999999996</v>
      </c>
      <c r="R18" s="8">
        <v>0.81874999999999998</v>
      </c>
      <c r="S18" s="8">
        <v>0.30744829894104042</v>
      </c>
      <c r="T18" s="8">
        <v>0.16500000000000001</v>
      </c>
      <c r="U18" s="8">
        <v>0.24</v>
      </c>
      <c r="V18" s="8">
        <v>0.16250000000000001</v>
      </c>
      <c r="W18" s="8">
        <v>0.18916666666666668</v>
      </c>
      <c r="X18" s="8">
        <v>5.6021476213158256E-2</v>
      </c>
      <c r="Y18" s="8">
        <v>0.25</v>
      </c>
      <c r="Z18" s="8">
        <v>0.28000000000000003</v>
      </c>
      <c r="AA18" s="8">
        <v>0.26</v>
      </c>
      <c r="AB18" s="8">
        <v>0.28000000000000003</v>
      </c>
      <c r="AC18" s="8">
        <v>4.3281938325991183</v>
      </c>
      <c r="AD18" s="8">
        <v>0</v>
      </c>
      <c r="AE18" s="8">
        <v>73.91304347826086</v>
      </c>
      <c r="AF18" s="8">
        <v>0</v>
      </c>
      <c r="AG18" s="8">
        <v>73.91304347826086</v>
      </c>
      <c r="AH18" s="8">
        <v>8.695652173913043</v>
      </c>
      <c r="AI18" s="8">
        <v>17.391304347826086</v>
      </c>
      <c r="AJ18" s="8">
        <v>0</v>
      </c>
      <c r="AK18" s="8">
        <v>26.086956521739129</v>
      </c>
      <c r="AL18" s="8">
        <v>73.91304347826086</v>
      </c>
      <c r="AM18" s="8">
        <v>0.22874999999999998</v>
      </c>
      <c r="AN18" s="8">
        <v>0.13</v>
      </c>
      <c r="AO18" s="8">
        <v>0.12625</v>
      </c>
      <c r="AP18" s="8">
        <v>0.16166666666666668</v>
      </c>
      <c r="AQ18" s="8">
        <v>8.5702552682121888E-2</v>
      </c>
      <c r="AR18" s="8">
        <v>0.33</v>
      </c>
      <c r="AS18" s="8">
        <v>0.19</v>
      </c>
      <c r="AT18" s="8">
        <v>0.35</v>
      </c>
      <c r="AU18" s="8">
        <v>0.35</v>
      </c>
      <c r="AV18" s="8">
        <v>4.1666666666666661</v>
      </c>
      <c r="AW18" s="8">
        <v>0.75</v>
      </c>
      <c r="AX18" s="8">
        <v>0</v>
      </c>
      <c r="AY18" s="8">
        <v>37.5</v>
      </c>
      <c r="AZ18" s="8">
        <v>25</v>
      </c>
      <c r="BA18" s="8">
        <v>20.833333333333336</v>
      </c>
      <c r="BB18" s="8">
        <v>75</v>
      </c>
      <c r="BC18" s="8">
        <v>0.41666666666666669</v>
      </c>
      <c r="BD18" s="8">
        <v>8.3333333333333321</v>
      </c>
      <c r="BE18" s="8">
        <v>0</v>
      </c>
      <c r="BF18" s="8">
        <v>0.125</v>
      </c>
      <c r="BG18" s="8">
        <v>0.5</v>
      </c>
      <c r="BH18" s="8">
        <v>0.20833333333333334</v>
      </c>
      <c r="BI18" s="8">
        <v>0.20833333333333334</v>
      </c>
      <c r="BJ18" s="8">
        <v>0</v>
      </c>
      <c r="BK18" s="8">
        <v>0.75</v>
      </c>
      <c r="BL18" s="8">
        <v>0.5</v>
      </c>
      <c r="BM18" s="8">
        <v>0.41666666666666669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1.5</v>
      </c>
      <c r="BT18" s="8">
        <v>0</v>
      </c>
      <c r="BU18" s="8">
        <v>0.5</v>
      </c>
      <c r="BV18" s="8">
        <v>4.1666666666666661</v>
      </c>
      <c r="BW18" s="8">
        <v>95.833333333333343</v>
      </c>
      <c r="BX18" s="8">
        <v>0</v>
      </c>
      <c r="BY18" s="8">
        <v>30.416666666666668</v>
      </c>
      <c r="BZ18" s="8">
        <v>0.625</v>
      </c>
      <c r="CA18" s="8">
        <v>86.824324324324323</v>
      </c>
      <c r="CB18" s="8">
        <v>9.4083296427509744</v>
      </c>
      <c r="CC18" s="8">
        <v>13.175675675675677</v>
      </c>
    </row>
    <row r="19" spans="1:81" x14ac:dyDescent="0.25">
      <c r="A19" s="8">
        <v>106</v>
      </c>
      <c r="B19" s="8" t="s">
        <v>431</v>
      </c>
      <c r="C19" s="8">
        <v>42</v>
      </c>
      <c r="D19" s="8">
        <v>2019</v>
      </c>
      <c r="E19" s="8" t="s">
        <v>468</v>
      </c>
      <c r="F19" s="8">
        <v>15.3</v>
      </c>
      <c r="G19" s="8">
        <v>9.1</v>
      </c>
      <c r="H19" s="8">
        <v>10.23</v>
      </c>
      <c r="I19" s="8">
        <v>150</v>
      </c>
      <c r="J19" s="8">
        <v>1443</v>
      </c>
      <c r="K19" s="8">
        <v>1439</v>
      </c>
      <c r="L19" s="8">
        <v>1762</v>
      </c>
      <c r="M19" s="8">
        <v>4644</v>
      </c>
      <c r="N19" s="8" t="s">
        <v>455</v>
      </c>
      <c r="O19" s="8">
        <v>3.6624999999999996</v>
      </c>
      <c r="P19" s="8">
        <v>4.09375</v>
      </c>
      <c r="Q19" s="8">
        <v>5.25</v>
      </c>
      <c r="R19" s="8">
        <v>4.3354166666666663</v>
      </c>
      <c r="S19" s="8">
        <v>1.1039926715520274</v>
      </c>
      <c r="T19" s="8">
        <v>0.19</v>
      </c>
      <c r="U19" s="8">
        <v>0.15937499999999999</v>
      </c>
      <c r="V19" s="8">
        <v>0.15625000000000006</v>
      </c>
      <c r="W19" s="8">
        <v>0.16854166666666667</v>
      </c>
      <c r="X19" s="8">
        <v>9.9016215807855468E-2</v>
      </c>
      <c r="Y19" s="8">
        <v>0.4</v>
      </c>
      <c r="Z19" s="8">
        <v>0.28999999999999998</v>
      </c>
      <c r="AA19" s="8">
        <v>0.64</v>
      </c>
      <c r="AB19" s="8">
        <v>0.64</v>
      </c>
      <c r="AC19" s="8">
        <v>25.723114956736708</v>
      </c>
      <c r="AD19" s="8">
        <v>0</v>
      </c>
      <c r="AE19" s="8">
        <v>0</v>
      </c>
      <c r="AF19" s="8">
        <v>0</v>
      </c>
      <c r="AG19" s="8">
        <v>0</v>
      </c>
      <c r="AH19" s="8">
        <v>6.25</v>
      </c>
      <c r="AI19" s="8">
        <v>75</v>
      </c>
      <c r="AJ19" s="8">
        <v>18.75</v>
      </c>
      <c r="AK19" s="8">
        <v>100</v>
      </c>
      <c r="AL19" s="8">
        <v>75</v>
      </c>
      <c r="AM19" s="8">
        <v>0.45</v>
      </c>
      <c r="AN19" s="8">
        <v>0.3362500000000001</v>
      </c>
      <c r="AO19" s="8">
        <v>0.39500000000000007</v>
      </c>
      <c r="AP19" s="8">
        <v>0.39374999999999988</v>
      </c>
      <c r="AQ19" s="8">
        <v>0.29321131004861617</v>
      </c>
      <c r="AR19" s="8">
        <v>1.5</v>
      </c>
      <c r="AS19" s="8">
        <v>0.98</v>
      </c>
      <c r="AT19" s="8">
        <v>1.05</v>
      </c>
      <c r="AU19" s="8">
        <v>1.5</v>
      </c>
      <c r="AV19" s="8">
        <v>45.833333333333329</v>
      </c>
      <c r="AW19" s="8">
        <v>0.5</v>
      </c>
      <c r="AX19" s="8">
        <v>0</v>
      </c>
      <c r="AY19" s="8">
        <v>0</v>
      </c>
      <c r="AZ19" s="8">
        <v>12.5</v>
      </c>
      <c r="BA19" s="8">
        <v>4.1666666666666661</v>
      </c>
      <c r="BB19" s="8">
        <v>50</v>
      </c>
      <c r="BC19" s="8">
        <v>1.1666666666666667</v>
      </c>
      <c r="BD19" s="8">
        <v>33.333333333333329</v>
      </c>
      <c r="BE19" s="8">
        <v>0</v>
      </c>
      <c r="BF19" s="8">
        <v>0.125</v>
      </c>
      <c r="BG19" s="8">
        <v>0</v>
      </c>
      <c r="BH19" s="8">
        <v>4.1666666666666664E-2</v>
      </c>
      <c r="BI19" s="8">
        <v>0.33333333333333331</v>
      </c>
      <c r="BJ19" s="8">
        <v>1.5</v>
      </c>
      <c r="BK19" s="8">
        <v>0</v>
      </c>
      <c r="BL19" s="8">
        <v>0.25</v>
      </c>
      <c r="BM19" s="8">
        <v>0.58333333333333337</v>
      </c>
      <c r="BN19" s="8">
        <v>0</v>
      </c>
      <c r="BO19" s="8">
        <v>1</v>
      </c>
      <c r="BP19" s="8">
        <v>1.25</v>
      </c>
      <c r="BQ19" s="8">
        <v>0.75</v>
      </c>
      <c r="BR19" s="8">
        <v>1</v>
      </c>
      <c r="BS19" s="8">
        <v>0</v>
      </c>
      <c r="BT19" s="8">
        <v>0.25</v>
      </c>
      <c r="BU19" s="8">
        <v>0.41666666666666669</v>
      </c>
      <c r="BV19" s="8">
        <v>20.833333333333336</v>
      </c>
      <c r="BW19" s="8">
        <v>75</v>
      </c>
      <c r="BX19" s="8">
        <v>4.1666666666666661</v>
      </c>
      <c r="BY19" s="8">
        <v>29.791666666666668</v>
      </c>
      <c r="BZ19" s="8">
        <v>0.66666666666666663</v>
      </c>
      <c r="CA19" s="8">
        <v>44.81981981981982</v>
      </c>
      <c r="CB19" s="8">
        <v>14.063884852445897</v>
      </c>
      <c r="CC19" s="8">
        <v>55.18018018018018</v>
      </c>
    </row>
    <row r="20" spans="1:81" x14ac:dyDescent="0.25">
      <c r="A20" s="8">
        <v>107</v>
      </c>
      <c r="B20" s="8" t="s">
        <v>431</v>
      </c>
      <c r="C20" s="8">
        <v>44</v>
      </c>
      <c r="D20" s="8">
        <v>2019</v>
      </c>
      <c r="E20" s="8" t="s">
        <v>469</v>
      </c>
      <c r="F20" s="8">
        <v>16.899999999999999</v>
      </c>
      <c r="G20" s="8">
        <v>7.81</v>
      </c>
      <c r="H20" s="8">
        <v>9.14</v>
      </c>
      <c r="I20" s="8">
        <v>92</v>
      </c>
      <c r="J20" s="8">
        <v>1149</v>
      </c>
      <c r="K20" s="8">
        <v>682</v>
      </c>
      <c r="L20" s="8">
        <v>500</v>
      </c>
      <c r="M20" s="8">
        <v>2331</v>
      </c>
      <c r="N20" s="8" t="s">
        <v>455</v>
      </c>
      <c r="O20" s="8">
        <v>2.2249999999999996</v>
      </c>
      <c r="P20" s="8">
        <v>1.8875</v>
      </c>
      <c r="Q20" s="8">
        <v>1.3374999999999999</v>
      </c>
      <c r="R20" s="8">
        <v>1.8166666666666664</v>
      </c>
      <c r="S20" s="8">
        <v>0.75103792914505496</v>
      </c>
      <c r="T20" s="8">
        <v>0.38066666666666665</v>
      </c>
      <c r="U20" s="8">
        <v>0.27583333333333332</v>
      </c>
      <c r="V20" s="8">
        <v>0.15</v>
      </c>
      <c r="W20" s="8">
        <v>0.27121951219512191</v>
      </c>
      <c r="X20" s="8">
        <v>0.14190128825967765</v>
      </c>
      <c r="Y20" s="8">
        <v>0.57999999999999996</v>
      </c>
      <c r="Z20" s="8">
        <v>0.53</v>
      </c>
      <c r="AA20" s="8">
        <v>0.22</v>
      </c>
      <c r="AB20" s="8">
        <v>0.57999999999999996</v>
      </c>
      <c r="AC20" s="8">
        <v>6.6981414868105515</v>
      </c>
      <c r="AD20" s="8">
        <v>19.512195121951219</v>
      </c>
      <c r="AE20" s="8">
        <v>26.829268292682929</v>
      </c>
      <c r="AF20" s="8">
        <v>9.7560975609756095</v>
      </c>
      <c r="AG20" s="8">
        <v>56.09756097560976</v>
      </c>
      <c r="AH20" s="8">
        <v>26.829268292682929</v>
      </c>
      <c r="AI20" s="8">
        <v>17.073170731707318</v>
      </c>
      <c r="AJ20" s="8">
        <v>0</v>
      </c>
      <c r="AK20" s="8">
        <v>43.902439024390247</v>
      </c>
      <c r="AL20" s="8">
        <v>26.829268292682929</v>
      </c>
      <c r="AM20" s="8">
        <v>6.4000000000000015E-2</v>
      </c>
      <c r="AN20" s="8">
        <v>0.14833333333333334</v>
      </c>
      <c r="AO20" s="8">
        <v>0.1964285714285714</v>
      </c>
      <c r="AP20" s="8">
        <v>0.13390243902439025</v>
      </c>
      <c r="AQ20" s="8">
        <v>0.13734769835677058</v>
      </c>
      <c r="AR20" s="8">
        <v>0.23</v>
      </c>
      <c r="AS20" s="8">
        <v>0.36</v>
      </c>
      <c r="AT20" s="8">
        <v>0.63</v>
      </c>
      <c r="AU20" s="8">
        <v>0.63</v>
      </c>
      <c r="AV20" s="8">
        <v>8.3333333333333321</v>
      </c>
      <c r="AW20" s="8">
        <v>0.41666666666666669</v>
      </c>
      <c r="AX20" s="8">
        <v>87.5</v>
      </c>
      <c r="AY20" s="8">
        <v>62.5</v>
      </c>
      <c r="AZ20" s="8">
        <v>0</v>
      </c>
      <c r="BA20" s="8">
        <v>50</v>
      </c>
      <c r="BB20" s="8">
        <v>41.666666666666671</v>
      </c>
      <c r="BC20" s="8">
        <v>8.3333333333333329E-2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0.20833333333333334</v>
      </c>
      <c r="BJ20" s="8">
        <v>0.5</v>
      </c>
      <c r="BK20" s="8">
        <v>0.75</v>
      </c>
      <c r="BL20" s="8">
        <v>0.75</v>
      </c>
      <c r="BM20" s="8">
        <v>0.66666666666666663</v>
      </c>
      <c r="BN20" s="8">
        <v>0</v>
      </c>
      <c r="BO20" s="8">
        <v>0.5</v>
      </c>
      <c r="BP20" s="8">
        <v>1</v>
      </c>
      <c r="BQ20" s="8">
        <v>0.5</v>
      </c>
      <c r="BR20" s="8">
        <v>2.25</v>
      </c>
      <c r="BS20" s="8">
        <v>1</v>
      </c>
      <c r="BT20" s="8">
        <v>0</v>
      </c>
      <c r="BU20" s="8">
        <v>1.0833333333333333</v>
      </c>
      <c r="BV20" s="8">
        <v>0</v>
      </c>
      <c r="BW20" s="8">
        <v>100</v>
      </c>
      <c r="BX20" s="8">
        <v>0</v>
      </c>
      <c r="BY20" s="8">
        <v>39.166666666666664</v>
      </c>
      <c r="BZ20" s="8">
        <v>0.625</v>
      </c>
      <c r="CA20" s="8">
        <v>68.685927306616961</v>
      </c>
      <c r="CB20" s="8">
        <v>9.9624912309669593</v>
      </c>
      <c r="CC20" s="8">
        <v>31.314072693383039</v>
      </c>
    </row>
    <row r="21" spans="1:81" x14ac:dyDescent="0.25">
      <c r="A21" s="8">
        <v>108</v>
      </c>
      <c r="B21" s="8" t="s">
        <v>431</v>
      </c>
      <c r="C21" s="8">
        <v>49</v>
      </c>
      <c r="D21" s="8">
        <v>2019</v>
      </c>
      <c r="E21" s="8" t="s">
        <v>470</v>
      </c>
      <c r="F21" s="8">
        <v>13.4</v>
      </c>
      <c r="G21" s="8">
        <v>7.99</v>
      </c>
      <c r="H21" s="8">
        <v>10.35</v>
      </c>
      <c r="I21" s="8">
        <v>146</v>
      </c>
      <c r="J21" s="8">
        <v>1092</v>
      </c>
      <c r="K21" s="8">
        <v>2198</v>
      </c>
      <c r="L21" s="8">
        <v>1379</v>
      </c>
      <c r="M21" s="8">
        <v>4669</v>
      </c>
      <c r="N21" s="8" t="s">
        <v>455</v>
      </c>
      <c r="O21" s="8">
        <v>4.03125</v>
      </c>
      <c r="P21" s="8">
        <v>4.7687499999999998</v>
      </c>
      <c r="Q21" s="8">
        <v>4.6249999999999991</v>
      </c>
      <c r="R21" s="8">
        <v>4.4749999999999996</v>
      </c>
      <c r="S21" s="8">
        <v>1.0876780214111474</v>
      </c>
      <c r="T21" s="8">
        <v>0.24187500000000001</v>
      </c>
      <c r="U21" s="8">
        <v>0.24687500000000001</v>
      </c>
      <c r="V21" s="8">
        <v>0.24</v>
      </c>
      <c r="W21" s="8">
        <v>0.24291666666666667</v>
      </c>
      <c r="X21" s="8">
        <v>9.1766547776301E-2</v>
      </c>
      <c r="Y21" s="8">
        <v>0.4</v>
      </c>
      <c r="Z21" s="8">
        <v>0.38</v>
      </c>
      <c r="AA21" s="8">
        <v>0.41</v>
      </c>
      <c r="AB21" s="8">
        <v>0.41</v>
      </c>
      <c r="AC21" s="8">
        <v>18.421955403087477</v>
      </c>
      <c r="AD21" s="8">
        <v>0</v>
      </c>
      <c r="AE21" s="8">
        <v>0</v>
      </c>
      <c r="AF21" s="8">
        <v>0</v>
      </c>
      <c r="AG21" s="8">
        <v>0</v>
      </c>
      <c r="AH21" s="8">
        <v>19.148936170212767</v>
      </c>
      <c r="AI21" s="8">
        <v>72.340425531914903</v>
      </c>
      <c r="AJ21" s="8">
        <v>8.5106382978723403</v>
      </c>
      <c r="AK21" s="8">
        <v>100</v>
      </c>
      <c r="AL21" s="8">
        <v>72.340425531914903</v>
      </c>
      <c r="AM21" s="8">
        <v>0.48062500000000008</v>
      </c>
      <c r="AN21" s="8">
        <v>0.45249999999999996</v>
      </c>
      <c r="AO21" s="8">
        <v>0.56000000000000005</v>
      </c>
      <c r="AP21" s="8">
        <v>0.49770833333333325</v>
      </c>
      <c r="AQ21" s="8">
        <v>0.29944089448634126</v>
      </c>
      <c r="AR21" s="8">
        <v>1.06</v>
      </c>
      <c r="AS21" s="8">
        <v>1.04</v>
      </c>
      <c r="AT21" s="8">
        <v>1.2</v>
      </c>
      <c r="AU21" s="8">
        <v>1.2</v>
      </c>
      <c r="AV21" s="8">
        <v>43.478260869565219</v>
      </c>
      <c r="AW21" s="8">
        <v>0.52173913043478259</v>
      </c>
      <c r="AX21" s="8">
        <v>0</v>
      </c>
      <c r="AY21" s="8">
        <v>0</v>
      </c>
      <c r="AZ21" s="8">
        <v>12.5</v>
      </c>
      <c r="BA21" s="8">
        <v>4.1666666666666661</v>
      </c>
      <c r="BB21" s="8">
        <v>52.173913043478258</v>
      </c>
      <c r="BC21" s="8">
        <v>1.0833333333333333</v>
      </c>
      <c r="BD21" s="8">
        <v>16.666666666666664</v>
      </c>
      <c r="BE21" s="8">
        <v>0</v>
      </c>
      <c r="BF21" s="8">
        <v>0.75</v>
      </c>
      <c r="BG21" s="8">
        <v>0.25</v>
      </c>
      <c r="BH21" s="8">
        <v>0.33333333333333331</v>
      </c>
      <c r="BI21" s="8">
        <v>0.375</v>
      </c>
      <c r="BJ21" s="8">
        <v>0.25</v>
      </c>
      <c r="BK21" s="8">
        <v>0.25</v>
      </c>
      <c r="BL21" s="8">
        <v>0</v>
      </c>
      <c r="BM21" s="8">
        <v>0.16666666666666666</v>
      </c>
      <c r="BN21" s="8">
        <v>1.25</v>
      </c>
      <c r="BO21" s="8">
        <v>0.75</v>
      </c>
      <c r="BP21" s="8">
        <v>1.5</v>
      </c>
      <c r="BQ21" s="8">
        <v>1.1666666666666667</v>
      </c>
      <c r="BR21" s="8">
        <v>0</v>
      </c>
      <c r="BS21" s="8">
        <v>0.25</v>
      </c>
      <c r="BT21" s="8">
        <v>0.5</v>
      </c>
      <c r="BU21" s="8">
        <v>0.25</v>
      </c>
      <c r="BV21" s="8">
        <v>20.833333333333336</v>
      </c>
      <c r="BW21" s="8">
        <v>75</v>
      </c>
      <c r="BX21" s="8">
        <v>4.1666666666666661</v>
      </c>
      <c r="BY21" s="8">
        <v>28.125</v>
      </c>
      <c r="BZ21" s="8">
        <v>0.875</v>
      </c>
      <c r="CA21" s="8">
        <v>43.318318318318319</v>
      </c>
      <c r="CB21" s="8">
        <v>15.444807007277996</v>
      </c>
      <c r="CC21" s="8">
        <v>56.681681681681681</v>
      </c>
    </row>
    <row r="22" spans="1:81" x14ac:dyDescent="0.25">
      <c r="A22" s="8">
        <v>109</v>
      </c>
      <c r="B22" s="8" t="s">
        <v>431</v>
      </c>
      <c r="C22" s="8">
        <v>50</v>
      </c>
      <c r="D22" s="8">
        <v>2019</v>
      </c>
      <c r="E22" s="8" t="s">
        <v>471</v>
      </c>
      <c r="F22" s="8">
        <v>21.25</v>
      </c>
      <c r="G22" s="8">
        <v>9.1999999999999993</v>
      </c>
      <c r="H22" s="8">
        <v>10.09</v>
      </c>
      <c r="I22" s="8">
        <v>60</v>
      </c>
      <c r="J22" s="8">
        <v>585</v>
      </c>
      <c r="K22" s="8">
        <v>640</v>
      </c>
      <c r="L22" s="8">
        <v>685</v>
      </c>
      <c r="M22" s="8">
        <v>1910</v>
      </c>
      <c r="N22" s="8" t="s">
        <v>455</v>
      </c>
      <c r="O22" s="8">
        <v>2.65</v>
      </c>
      <c r="P22" s="8">
        <v>3.0625</v>
      </c>
      <c r="Q22" s="8">
        <v>2.8812500000000001</v>
      </c>
      <c r="R22" s="8">
        <v>2.8645833333333335</v>
      </c>
      <c r="S22" s="8">
        <v>1.0891240164409222</v>
      </c>
      <c r="T22" s="8">
        <v>0.27846153846153848</v>
      </c>
      <c r="U22" s="8">
        <v>0.25</v>
      </c>
      <c r="V22" s="8">
        <v>0.2</v>
      </c>
      <c r="W22" s="8">
        <v>0.24044444444444441</v>
      </c>
      <c r="X22" s="8">
        <v>0.19330799206959812</v>
      </c>
      <c r="Y22" s="8">
        <v>0.64</v>
      </c>
      <c r="Z22" s="8">
        <v>1</v>
      </c>
      <c r="AA22" s="8">
        <v>0.5</v>
      </c>
      <c r="AB22" s="8">
        <v>1</v>
      </c>
      <c r="AC22" s="8">
        <v>11.913701478743072</v>
      </c>
      <c r="AD22" s="8">
        <v>17.777777777777779</v>
      </c>
      <c r="AE22" s="8">
        <v>0</v>
      </c>
      <c r="AF22" s="8">
        <v>15.555555555555555</v>
      </c>
      <c r="AG22" s="8">
        <v>33.333333333333336</v>
      </c>
      <c r="AH22" s="8">
        <v>22.222222222222221</v>
      </c>
      <c r="AI22" s="8">
        <v>40</v>
      </c>
      <c r="AJ22" s="8">
        <v>4.4444444444444446</v>
      </c>
      <c r="AK22" s="8">
        <v>66.666666666666671</v>
      </c>
      <c r="AL22" s="8">
        <v>40</v>
      </c>
      <c r="AM22" s="8">
        <v>0.21769230769230774</v>
      </c>
      <c r="AN22" s="8">
        <v>0.13875000000000001</v>
      </c>
      <c r="AO22" s="8">
        <v>0.23500000000000001</v>
      </c>
      <c r="AP22" s="8">
        <v>0.1957777777777778</v>
      </c>
      <c r="AQ22" s="8">
        <v>0.18431061836042995</v>
      </c>
      <c r="AR22" s="8">
        <v>0.65</v>
      </c>
      <c r="AS22" s="8">
        <v>0.36</v>
      </c>
      <c r="AT22" s="8">
        <v>0.67</v>
      </c>
      <c r="AU22" s="8">
        <v>0.67</v>
      </c>
      <c r="AV22" s="8">
        <v>29.166666666666668</v>
      </c>
      <c r="AW22" s="8">
        <v>0.16666666666666666</v>
      </c>
      <c r="AX22" s="8">
        <v>62.5</v>
      </c>
      <c r="AY22" s="8">
        <v>62.5</v>
      </c>
      <c r="AZ22" s="8">
        <v>37.5</v>
      </c>
      <c r="BA22" s="8">
        <v>54.166666666666664</v>
      </c>
      <c r="BB22" s="8">
        <v>33.333333333333329</v>
      </c>
      <c r="BC22" s="8">
        <v>0.83333333333333337</v>
      </c>
      <c r="BD22" s="8">
        <v>33.333333333333329</v>
      </c>
      <c r="BE22" s="8">
        <v>0</v>
      </c>
      <c r="BF22" s="8">
        <v>0.375</v>
      </c>
      <c r="BG22" s="8">
        <v>0.5</v>
      </c>
      <c r="BH22" s="8">
        <v>0.29166666666666669</v>
      </c>
      <c r="BI22" s="8">
        <v>0.70833333333333337</v>
      </c>
      <c r="BJ22" s="8">
        <v>0</v>
      </c>
      <c r="BK22" s="8">
        <v>0</v>
      </c>
      <c r="BL22" s="8">
        <v>0.5</v>
      </c>
      <c r="BM22" s="8">
        <v>0.16666666666666666</v>
      </c>
      <c r="BN22" s="8">
        <v>0</v>
      </c>
      <c r="BO22" s="8">
        <v>1</v>
      </c>
      <c r="BP22" s="8">
        <v>0.5</v>
      </c>
      <c r="BQ22" s="8">
        <v>0.5</v>
      </c>
      <c r="BR22" s="8">
        <v>1</v>
      </c>
      <c r="BS22" s="8">
        <v>1</v>
      </c>
      <c r="BT22" s="8">
        <v>1</v>
      </c>
      <c r="BU22" s="8">
        <v>1</v>
      </c>
      <c r="BV22" s="8">
        <v>12.5</v>
      </c>
      <c r="BW22" s="8">
        <v>70.833333333333343</v>
      </c>
      <c r="BX22" s="8">
        <v>16.666666666666664</v>
      </c>
      <c r="BY22" s="8">
        <v>37.708333333333336</v>
      </c>
      <c r="BZ22" s="8">
        <v>1.2916666666666667</v>
      </c>
      <c r="CA22" s="8">
        <v>56.920556920556933</v>
      </c>
      <c r="CB22" s="8">
        <v>10.161014325411225</v>
      </c>
      <c r="CC22" s="8">
        <v>43.079443079443067</v>
      </c>
    </row>
    <row r="23" spans="1:81" x14ac:dyDescent="0.25">
      <c r="A23" s="8">
        <v>110</v>
      </c>
      <c r="B23" s="8" t="s">
        <v>431</v>
      </c>
      <c r="C23" s="8">
        <v>53</v>
      </c>
      <c r="D23" s="8">
        <v>2019</v>
      </c>
      <c r="E23" s="8" t="s">
        <v>472</v>
      </c>
      <c r="F23" s="8">
        <v>11.9</v>
      </c>
      <c r="G23" s="8">
        <v>7.1</v>
      </c>
      <c r="H23" s="8">
        <v>10.38</v>
      </c>
      <c r="I23" s="8">
        <v>50</v>
      </c>
      <c r="J23" s="8">
        <v>555</v>
      </c>
      <c r="K23" s="8">
        <v>390</v>
      </c>
      <c r="L23" s="8">
        <v>477</v>
      </c>
      <c r="M23" s="8">
        <v>1422</v>
      </c>
      <c r="N23" s="8" t="s">
        <v>455</v>
      </c>
      <c r="O23" s="8">
        <v>1.0374999999999999</v>
      </c>
      <c r="P23" s="8">
        <v>1.1000000000000001</v>
      </c>
      <c r="Q23" s="8">
        <v>1.075</v>
      </c>
      <c r="R23" s="8">
        <v>1.0708333333333331</v>
      </c>
      <c r="S23" s="8">
        <v>0.15174110293141163</v>
      </c>
      <c r="T23" s="8">
        <v>0.17250000000000001</v>
      </c>
      <c r="U23" s="8">
        <v>0.23499999999999999</v>
      </c>
      <c r="V23" s="8">
        <v>0.19500000000000001</v>
      </c>
      <c r="W23" s="8">
        <v>0.20083333333333331</v>
      </c>
      <c r="X23" s="8">
        <v>8.9146516753462524E-2</v>
      </c>
      <c r="Y23" s="8">
        <v>0.3</v>
      </c>
      <c r="Z23" s="8">
        <v>0.36</v>
      </c>
      <c r="AA23" s="8">
        <v>0.32</v>
      </c>
      <c r="AB23" s="8">
        <v>0.36</v>
      </c>
      <c r="AC23" s="8">
        <v>5.3319502074688794</v>
      </c>
      <c r="AD23" s="8">
        <v>8.3333333333333321</v>
      </c>
      <c r="AE23" s="8">
        <v>41.666666666666671</v>
      </c>
      <c r="AF23" s="8">
        <v>0</v>
      </c>
      <c r="AG23" s="8">
        <v>50</v>
      </c>
      <c r="AH23" s="8">
        <v>8.3333333333333321</v>
      </c>
      <c r="AI23" s="8">
        <v>41.666666666666671</v>
      </c>
      <c r="AJ23" s="8">
        <v>0</v>
      </c>
      <c r="AK23" s="8">
        <v>50</v>
      </c>
      <c r="AL23" s="8">
        <v>41.666666666666671</v>
      </c>
      <c r="AM23" s="8">
        <v>0.23125000000000001</v>
      </c>
      <c r="AN23" s="8">
        <v>0.115</v>
      </c>
      <c r="AO23" s="8">
        <v>0.17874999999999999</v>
      </c>
      <c r="AP23" s="8">
        <v>0.17500000000000002</v>
      </c>
      <c r="AQ23" s="8">
        <v>0.13912771736476678</v>
      </c>
      <c r="AR23" s="8">
        <v>0.59</v>
      </c>
      <c r="AS23" s="8">
        <v>0.23</v>
      </c>
      <c r="AT23" s="8">
        <v>0.44</v>
      </c>
      <c r="AU23" s="8">
        <v>0.59</v>
      </c>
      <c r="AV23" s="8">
        <v>20.833333333333336</v>
      </c>
      <c r="AW23" s="8">
        <v>0.625</v>
      </c>
      <c r="AX23" s="8">
        <v>0</v>
      </c>
      <c r="AY23" s="8">
        <v>37.5</v>
      </c>
      <c r="AZ23" s="8">
        <v>12.5</v>
      </c>
      <c r="BA23" s="8">
        <v>16.666666666666664</v>
      </c>
      <c r="BB23" s="8">
        <v>62.5</v>
      </c>
      <c r="BC23" s="8">
        <v>0.25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4.1666666666666664E-2</v>
      </c>
      <c r="BJ23" s="8">
        <v>0</v>
      </c>
      <c r="BK23" s="8">
        <v>0</v>
      </c>
      <c r="BL23" s="8">
        <v>1</v>
      </c>
      <c r="BM23" s="8">
        <v>0.33333333333333331</v>
      </c>
      <c r="BN23" s="8">
        <v>0.5</v>
      </c>
      <c r="BO23" s="8">
        <v>0.25</v>
      </c>
      <c r="BP23" s="8">
        <v>0.25</v>
      </c>
      <c r="BQ23" s="8">
        <v>0.3</v>
      </c>
      <c r="BR23" s="8">
        <v>0</v>
      </c>
      <c r="BS23" s="8">
        <v>1.5</v>
      </c>
      <c r="BT23" s="8">
        <v>0</v>
      </c>
      <c r="BU23" s="8">
        <v>0.6</v>
      </c>
      <c r="BV23" s="8">
        <v>0</v>
      </c>
      <c r="BW23" s="8">
        <v>100</v>
      </c>
      <c r="BX23" s="8">
        <v>0</v>
      </c>
      <c r="BY23" s="8">
        <v>37.5</v>
      </c>
      <c r="BZ23" s="8">
        <v>0.91666666666666663</v>
      </c>
      <c r="CA23" s="8">
        <v>99.549549549549553</v>
      </c>
      <c r="CB23" s="8">
        <v>0.57735026918962573</v>
      </c>
      <c r="CC23" s="8">
        <v>0.45045045045044674</v>
      </c>
    </row>
    <row r="24" spans="1:81" x14ac:dyDescent="0.25">
      <c r="A24" s="8">
        <v>111</v>
      </c>
      <c r="B24" s="8" t="s">
        <v>431</v>
      </c>
      <c r="C24" s="8">
        <v>54</v>
      </c>
      <c r="D24" s="8">
        <v>2019</v>
      </c>
      <c r="E24" s="8" t="s">
        <v>473</v>
      </c>
      <c r="F24" s="8">
        <v>14.7</v>
      </c>
      <c r="G24" s="8">
        <v>8.14</v>
      </c>
      <c r="H24" s="8">
        <v>9.77</v>
      </c>
      <c r="I24" s="8">
        <v>150</v>
      </c>
      <c r="J24" s="8">
        <v>2509</v>
      </c>
      <c r="K24" s="8">
        <v>3400</v>
      </c>
      <c r="L24" s="8">
        <v>2190</v>
      </c>
      <c r="M24" s="8">
        <v>8099</v>
      </c>
      <c r="N24" s="8" t="s">
        <v>455</v>
      </c>
      <c r="O24" s="8">
        <v>7.1250000000000009</v>
      </c>
      <c r="P24" s="8">
        <v>6.5625</v>
      </c>
      <c r="Q24" s="8">
        <v>5.3750000000000009</v>
      </c>
      <c r="R24" s="8">
        <v>6.354166666666667</v>
      </c>
      <c r="S24" s="8">
        <v>1.3606197969616864</v>
      </c>
      <c r="T24" s="8">
        <v>0.52</v>
      </c>
      <c r="U24" s="8">
        <v>0.38375000000000004</v>
      </c>
      <c r="V24" s="8">
        <v>0.34125</v>
      </c>
      <c r="W24" s="8">
        <v>0.41500000000000004</v>
      </c>
      <c r="X24" s="8">
        <v>0.15387201092037764</v>
      </c>
      <c r="Y24" s="8">
        <v>0.83</v>
      </c>
      <c r="Z24" s="8">
        <v>0.56000000000000005</v>
      </c>
      <c r="AA24" s="8">
        <v>0.57999999999999996</v>
      </c>
      <c r="AB24" s="8">
        <v>0.83</v>
      </c>
      <c r="AC24" s="8">
        <v>15.311244979919678</v>
      </c>
      <c r="AD24" s="8">
        <v>39.583333333333329</v>
      </c>
      <c r="AE24" s="8">
        <v>8.3333333333333321</v>
      </c>
      <c r="AF24" s="8">
        <v>2.083333333333333</v>
      </c>
      <c r="AG24" s="8">
        <v>49.999999999999993</v>
      </c>
      <c r="AH24" s="8">
        <v>12.5</v>
      </c>
      <c r="AI24" s="8">
        <v>12.5</v>
      </c>
      <c r="AJ24" s="8">
        <v>25</v>
      </c>
      <c r="AK24" s="8">
        <v>50</v>
      </c>
      <c r="AL24" s="8">
        <v>39.583333333333329</v>
      </c>
      <c r="AM24" s="8">
        <v>0.30687500000000001</v>
      </c>
      <c r="AN24" s="8">
        <v>0.32874999999999999</v>
      </c>
      <c r="AO24" s="8">
        <v>0.51312500000000005</v>
      </c>
      <c r="AP24" s="8">
        <v>0.38291666666666663</v>
      </c>
      <c r="AQ24" s="8">
        <v>0.26266197299330868</v>
      </c>
      <c r="AR24" s="8">
        <v>0.96</v>
      </c>
      <c r="AS24" s="8">
        <v>0.64</v>
      </c>
      <c r="AT24" s="8">
        <v>0.98</v>
      </c>
      <c r="AU24" s="8">
        <v>0.98</v>
      </c>
      <c r="AV24" s="8">
        <v>4.1666666666666661</v>
      </c>
      <c r="AW24" s="8">
        <v>0.83333333333333337</v>
      </c>
      <c r="AX24" s="8">
        <v>0</v>
      </c>
      <c r="AY24" s="8">
        <v>25</v>
      </c>
      <c r="AZ24" s="8">
        <v>12.5</v>
      </c>
      <c r="BA24" s="8">
        <v>12.5</v>
      </c>
      <c r="BB24" s="8">
        <v>83.333333333333343</v>
      </c>
      <c r="BC24" s="8">
        <v>0.41666666666666669</v>
      </c>
      <c r="BD24" s="8">
        <v>16.666666666666664</v>
      </c>
      <c r="BE24" s="8">
        <v>0.75</v>
      </c>
      <c r="BF24" s="8">
        <v>0.875</v>
      </c>
      <c r="BG24" s="8">
        <v>0.25</v>
      </c>
      <c r="BH24" s="8">
        <v>0.625</v>
      </c>
      <c r="BI24" s="8">
        <v>0.95833333333333337</v>
      </c>
      <c r="BJ24" s="8">
        <v>0.5</v>
      </c>
      <c r="BK24" s="8">
        <v>0.25</v>
      </c>
      <c r="BL24" s="8">
        <v>0</v>
      </c>
      <c r="BM24" s="8">
        <v>0.25</v>
      </c>
      <c r="BN24" s="8">
        <v>2</v>
      </c>
      <c r="BO24" s="8">
        <v>1.75</v>
      </c>
      <c r="BP24" s="8">
        <v>0.25</v>
      </c>
      <c r="BQ24" s="8">
        <v>1.3333333333333333</v>
      </c>
      <c r="BR24" s="8">
        <v>0.75</v>
      </c>
      <c r="BS24" s="8">
        <v>1.75</v>
      </c>
      <c r="BT24" s="8">
        <v>1.75</v>
      </c>
      <c r="BU24" s="8">
        <v>1.4166666666666667</v>
      </c>
      <c r="BV24" s="8">
        <v>0</v>
      </c>
      <c r="BW24" s="8">
        <v>95.833333333333343</v>
      </c>
      <c r="BX24" s="8">
        <v>4.1666666666666661</v>
      </c>
      <c r="BY24" s="8">
        <v>38.541666666666664</v>
      </c>
      <c r="BZ24" s="8">
        <v>1.9166666666666667</v>
      </c>
      <c r="CA24" s="8">
        <v>41.666666666666664</v>
      </c>
      <c r="CB24" s="8">
        <v>12.719782118529277</v>
      </c>
      <c r="CC24" s="8">
        <v>58.333333333333336</v>
      </c>
    </row>
    <row r="25" spans="1:81" x14ac:dyDescent="0.25">
      <c r="A25" s="8">
        <v>112</v>
      </c>
      <c r="B25" s="8" t="s">
        <v>431</v>
      </c>
      <c r="C25" s="8">
        <v>58</v>
      </c>
      <c r="D25" s="8">
        <v>2019</v>
      </c>
      <c r="E25" s="8" t="s">
        <v>474</v>
      </c>
      <c r="F25" s="8">
        <v>18.100000000000001</v>
      </c>
      <c r="G25" s="8">
        <v>8.25</v>
      </c>
      <c r="H25" s="8">
        <v>9.6300000000000008</v>
      </c>
      <c r="I25" s="8">
        <v>150</v>
      </c>
      <c r="J25" s="8">
        <v>2474</v>
      </c>
      <c r="K25" s="8">
        <v>3988</v>
      </c>
      <c r="L25" s="8">
        <v>2336</v>
      </c>
      <c r="M25" s="8">
        <v>8798</v>
      </c>
      <c r="N25" s="8" t="s">
        <v>455</v>
      </c>
      <c r="O25" s="8">
        <v>6.6375000000000011</v>
      </c>
      <c r="P25" s="8">
        <v>6.9874999999999998</v>
      </c>
      <c r="Q25" s="8">
        <v>6.9857142857142858</v>
      </c>
      <c r="R25" s="8">
        <v>6.8652173913043484</v>
      </c>
      <c r="S25" s="8">
        <v>1.3193003296004249</v>
      </c>
      <c r="T25" s="8">
        <v>0.35500000000000004</v>
      </c>
      <c r="U25" s="8">
        <v>0.35812499999999997</v>
      </c>
      <c r="V25" s="8">
        <v>0.31</v>
      </c>
      <c r="W25" s="8">
        <v>0.34104166666666663</v>
      </c>
      <c r="X25" s="8">
        <v>0.16599461133695828</v>
      </c>
      <c r="Y25" s="8">
        <v>0.6</v>
      </c>
      <c r="Z25" s="8">
        <v>0.75</v>
      </c>
      <c r="AA25" s="8">
        <v>0.7</v>
      </c>
      <c r="AB25" s="8">
        <v>0.75</v>
      </c>
      <c r="AC25" s="8">
        <v>20.130142625693875</v>
      </c>
      <c r="AD25" s="8">
        <v>31.25</v>
      </c>
      <c r="AE25" s="8">
        <v>14.583333333333334</v>
      </c>
      <c r="AF25" s="8">
        <v>27.083333333333332</v>
      </c>
      <c r="AG25" s="8">
        <v>72.916666666666671</v>
      </c>
      <c r="AH25" s="8">
        <v>6.25</v>
      </c>
      <c r="AI25" s="8">
        <v>20.833333333333336</v>
      </c>
      <c r="AJ25" s="8">
        <v>0</v>
      </c>
      <c r="AK25" s="8">
        <v>27.083333333333336</v>
      </c>
      <c r="AL25" s="8">
        <v>31.25</v>
      </c>
      <c r="AM25" s="8">
        <v>0.26250000000000001</v>
      </c>
      <c r="AN25" s="8">
        <v>0.27562500000000001</v>
      </c>
      <c r="AO25" s="8">
        <v>0.32937500000000003</v>
      </c>
      <c r="AP25" s="8">
        <v>0.28916666666666663</v>
      </c>
      <c r="AQ25" s="8">
        <v>0.21847472548045202</v>
      </c>
      <c r="AR25" s="8">
        <v>0.68</v>
      </c>
      <c r="AS25" s="8">
        <v>0.99</v>
      </c>
      <c r="AT25" s="8">
        <v>0.72</v>
      </c>
      <c r="AU25" s="8">
        <v>0.99</v>
      </c>
      <c r="AV25" s="8">
        <v>16.666666666666664</v>
      </c>
      <c r="AW25" s="8">
        <v>0.45833333333333331</v>
      </c>
      <c r="AX25" s="8">
        <v>25</v>
      </c>
      <c r="AY25" s="8">
        <v>50</v>
      </c>
      <c r="AZ25" s="8">
        <v>37.5</v>
      </c>
      <c r="BA25" s="8">
        <v>37.5</v>
      </c>
      <c r="BB25" s="8">
        <v>45.833333333333329</v>
      </c>
      <c r="BC25" s="8">
        <v>0.91666666666666663</v>
      </c>
      <c r="BD25" s="8">
        <v>33.333333333333329</v>
      </c>
      <c r="BE25" s="8">
        <v>0.5</v>
      </c>
      <c r="BF25" s="8">
        <v>0.25</v>
      </c>
      <c r="BG25" s="8">
        <v>0.875</v>
      </c>
      <c r="BH25" s="8">
        <v>0.54166666666666663</v>
      </c>
      <c r="BI25" s="8">
        <v>1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1.5</v>
      </c>
      <c r="BS25" s="8">
        <v>1.75</v>
      </c>
      <c r="BT25" s="8">
        <v>1</v>
      </c>
      <c r="BU25" s="8">
        <v>1.4166666666666667</v>
      </c>
      <c r="BV25" s="8">
        <v>0</v>
      </c>
      <c r="BW25" s="8">
        <v>95.833333333333343</v>
      </c>
      <c r="BX25" s="8">
        <v>4.1666666666666661</v>
      </c>
      <c r="BY25" s="8">
        <v>35.208333333333336</v>
      </c>
      <c r="BZ25" s="8">
        <v>3</v>
      </c>
      <c r="CA25" s="8">
        <v>73.498498498498492</v>
      </c>
      <c r="CB25" s="8">
        <v>11.822060358123331</v>
      </c>
      <c r="CC25" s="8">
        <v>26.501501501501508</v>
      </c>
    </row>
    <row r="26" spans="1:81" x14ac:dyDescent="0.25">
      <c r="A26" s="8">
        <v>113</v>
      </c>
      <c r="B26" s="8" t="s">
        <v>431</v>
      </c>
      <c r="C26" s="8">
        <v>72</v>
      </c>
      <c r="D26" s="8">
        <v>2019</v>
      </c>
      <c r="E26" s="8" t="s">
        <v>467</v>
      </c>
      <c r="F26" s="8">
        <v>20.100000000000001</v>
      </c>
      <c r="G26" s="8">
        <v>8.42</v>
      </c>
      <c r="H26" s="8">
        <v>9.2100000000000009</v>
      </c>
      <c r="I26" s="8">
        <v>60</v>
      </c>
      <c r="J26" s="8">
        <v>320</v>
      </c>
      <c r="K26" s="8">
        <v>411</v>
      </c>
      <c r="L26" s="8">
        <v>477</v>
      </c>
      <c r="M26" s="8">
        <v>1208</v>
      </c>
      <c r="N26" s="8" t="s">
        <v>455</v>
      </c>
      <c r="O26" s="8">
        <v>2.25</v>
      </c>
      <c r="P26" s="8">
        <v>2.28125</v>
      </c>
      <c r="Q26" s="8">
        <v>2.7437499999999999</v>
      </c>
      <c r="R26" s="8">
        <v>2.4250000000000003</v>
      </c>
      <c r="S26" s="8">
        <v>0.83040063667563724</v>
      </c>
      <c r="T26" s="8">
        <v>0.2085714285714286</v>
      </c>
      <c r="U26" s="8">
        <v>0.10250000000000001</v>
      </c>
      <c r="V26" s="8">
        <v>0.14071428571428571</v>
      </c>
      <c r="W26" s="8">
        <v>0.14840909090909088</v>
      </c>
      <c r="X26" s="8">
        <v>0.10624550730459219</v>
      </c>
      <c r="Y26" s="8">
        <v>0.56999999999999995</v>
      </c>
      <c r="Z26" s="8">
        <v>0.21</v>
      </c>
      <c r="AA26" s="8">
        <v>0.39</v>
      </c>
      <c r="AB26" s="8">
        <v>0.56999999999999995</v>
      </c>
      <c r="AC26" s="8">
        <v>16.339969372128643</v>
      </c>
      <c r="AD26" s="8">
        <v>11.627906976744185</v>
      </c>
      <c r="AE26" s="8">
        <v>0</v>
      </c>
      <c r="AF26" s="8">
        <v>2.3255813953488373</v>
      </c>
      <c r="AG26" s="8">
        <v>13.953488372093023</v>
      </c>
      <c r="AH26" s="8">
        <v>6.9767441860465116</v>
      </c>
      <c r="AI26" s="8">
        <v>76.744186046511629</v>
      </c>
      <c r="AJ26" s="8">
        <v>2.3255813953488373</v>
      </c>
      <c r="AK26" s="8">
        <v>86.04651162790698</v>
      </c>
      <c r="AL26" s="8">
        <v>76.744186046511629</v>
      </c>
      <c r="AM26" s="8">
        <v>0.26071428571428573</v>
      </c>
      <c r="AN26" s="8">
        <v>0.17374999999999999</v>
      </c>
      <c r="AO26" s="8">
        <v>0.31214285714285717</v>
      </c>
      <c r="AP26" s="8">
        <v>0.24545454545454548</v>
      </c>
      <c r="AQ26" s="8">
        <v>0.29410846397801865</v>
      </c>
      <c r="AR26" s="8">
        <v>1.5</v>
      </c>
      <c r="AS26" s="8">
        <v>0.39</v>
      </c>
      <c r="AT26" s="8">
        <v>1.3</v>
      </c>
      <c r="AU26" s="8">
        <v>1.5</v>
      </c>
      <c r="AV26" s="8">
        <v>41.666666666666671</v>
      </c>
      <c r="AW26" s="8">
        <v>0.29166666666666669</v>
      </c>
      <c r="AX26" s="8">
        <v>37.5</v>
      </c>
      <c r="AY26" s="8">
        <v>12.5</v>
      </c>
      <c r="AZ26" s="8">
        <v>37.5</v>
      </c>
      <c r="BA26" s="8">
        <v>29.166666666666668</v>
      </c>
      <c r="BB26" s="8">
        <v>41.666666666666671</v>
      </c>
      <c r="BC26" s="8">
        <v>0.41666666666666669</v>
      </c>
      <c r="BD26" s="8">
        <v>0</v>
      </c>
      <c r="BE26" s="8">
        <v>0.125</v>
      </c>
      <c r="BF26" s="8">
        <v>0.125</v>
      </c>
      <c r="BG26" s="8">
        <v>0.25</v>
      </c>
      <c r="BH26" s="8">
        <v>0.16666666666666666</v>
      </c>
      <c r="BI26" s="8">
        <v>0.41666666666666669</v>
      </c>
      <c r="BJ26" s="8">
        <v>0.5</v>
      </c>
      <c r="BK26" s="8">
        <v>0</v>
      </c>
      <c r="BL26" s="8">
        <v>0.25</v>
      </c>
      <c r="BM26" s="8">
        <v>0.25</v>
      </c>
      <c r="BN26" s="8">
        <v>0.75</v>
      </c>
      <c r="BO26" s="8">
        <v>1.25</v>
      </c>
      <c r="BP26" s="8">
        <v>1.5</v>
      </c>
      <c r="BQ26" s="8">
        <v>1.1666666666666667</v>
      </c>
      <c r="BR26" s="8">
        <v>1.5</v>
      </c>
      <c r="BS26" s="8">
        <v>1</v>
      </c>
      <c r="BT26" s="8">
        <v>1.75</v>
      </c>
      <c r="BU26" s="8">
        <v>1.4166666666666667</v>
      </c>
      <c r="BV26" s="8">
        <v>12.5</v>
      </c>
      <c r="BW26" s="8">
        <v>75</v>
      </c>
      <c r="BX26" s="8">
        <v>12.5</v>
      </c>
      <c r="BY26" s="8">
        <v>32.291666666666664</v>
      </c>
      <c r="BZ26" s="8">
        <v>0.95833333333333337</v>
      </c>
      <c r="CA26" s="8">
        <v>34.324324324324323</v>
      </c>
      <c r="CB26" s="8">
        <v>13.60565298335395</v>
      </c>
      <c r="CC26" s="8">
        <v>65.675675675675677</v>
      </c>
    </row>
    <row r="27" spans="1:81" x14ac:dyDescent="0.25">
      <c r="A27" s="8">
        <v>114</v>
      </c>
      <c r="B27" s="8" t="s">
        <v>431</v>
      </c>
      <c r="C27" s="8">
        <v>81</v>
      </c>
      <c r="D27" s="8">
        <v>2019</v>
      </c>
      <c r="E27" s="8" t="s">
        <v>470</v>
      </c>
      <c r="F27" s="8">
        <v>16.3</v>
      </c>
      <c r="G27" s="8">
        <v>7.62</v>
      </c>
      <c r="H27" s="8">
        <v>10.09</v>
      </c>
      <c r="I27" s="8">
        <v>128</v>
      </c>
      <c r="J27" s="8">
        <v>1157</v>
      </c>
      <c r="K27" s="8">
        <v>1179</v>
      </c>
      <c r="L27" s="8">
        <v>863</v>
      </c>
      <c r="M27" s="8">
        <v>3199</v>
      </c>
      <c r="N27" s="8" t="s">
        <v>455</v>
      </c>
      <c r="O27" s="8">
        <v>3.5625</v>
      </c>
      <c r="P27" s="8">
        <v>3.7750000000000008</v>
      </c>
      <c r="Q27" s="8">
        <v>3.8624999999999998</v>
      </c>
      <c r="R27" s="8">
        <v>3.7333333333333325</v>
      </c>
      <c r="S27" s="8">
        <v>0.80253222428417326</v>
      </c>
      <c r="T27" s="8">
        <v>0.28687499999999999</v>
      </c>
      <c r="U27" s="8">
        <v>0.32933333333333337</v>
      </c>
      <c r="V27" s="8">
        <v>0.29187500000000005</v>
      </c>
      <c r="W27" s="8">
        <v>0.30212765957446813</v>
      </c>
      <c r="X27" s="8">
        <v>0.13556542091828253</v>
      </c>
      <c r="Y27" s="8">
        <v>0.62</v>
      </c>
      <c r="Z27" s="8">
        <v>0.59</v>
      </c>
      <c r="AA27" s="8">
        <v>0.74</v>
      </c>
      <c r="AB27" s="8">
        <v>0.74</v>
      </c>
      <c r="AC27" s="8">
        <v>12.356807511737085</v>
      </c>
      <c r="AD27" s="8">
        <v>2.1276595744680851</v>
      </c>
      <c r="AE27" s="8">
        <v>6.3829787234042552</v>
      </c>
      <c r="AF27" s="8">
        <v>8.5106382978723403</v>
      </c>
      <c r="AG27" s="8">
        <v>17.021276595744681</v>
      </c>
      <c r="AH27" s="8">
        <v>19.148936170212767</v>
      </c>
      <c r="AI27" s="8">
        <v>59.574468085106382</v>
      </c>
      <c r="AJ27" s="8">
        <v>4.2553191489361701</v>
      </c>
      <c r="AK27" s="8">
        <v>82.978723404255319</v>
      </c>
      <c r="AL27" s="8">
        <v>59.574468085106382</v>
      </c>
      <c r="AM27" s="8">
        <v>0.44437500000000002</v>
      </c>
      <c r="AN27" s="8">
        <v>0.38999999999999996</v>
      </c>
      <c r="AO27" s="8">
        <v>0.43312499999999993</v>
      </c>
      <c r="AP27" s="8">
        <v>0.42319148936170231</v>
      </c>
      <c r="AQ27" s="8">
        <v>0.18474549336126897</v>
      </c>
      <c r="AR27" s="8">
        <v>0.81</v>
      </c>
      <c r="AS27" s="8">
        <v>0.73</v>
      </c>
      <c r="AT27" s="8">
        <v>0.64</v>
      </c>
      <c r="AU27" s="8">
        <v>0.81</v>
      </c>
      <c r="AV27" s="8">
        <v>20.833333333333336</v>
      </c>
      <c r="AW27" s="8">
        <v>0.75</v>
      </c>
      <c r="AX27" s="8">
        <v>0</v>
      </c>
      <c r="AY27" s="8">
        <v>0</v>
      </c>
      <c r="AZ27" s="8">
        <v>12.5</v>
      </c>
      <c r="BA27" s="8">
        <v>4.1666666666666661</v>
      </c>
      <c r="BB27" s="8">
        <v>75</v>
      </c>
      <c r="BC27" s="8">
        <v>1.4166666666666667</v>
      </c>
      <c r="BD27" s="8">
        <v>58.333333333333336</v>
      </c>
      <c r="BE27" s="8">
        <v>0.125</v>
      </c>
      <c r="BF27" s="8">
        <v>0</v>
      </c>
      <c r="BG27" s="8">
        <v>0.125</v>
      </c>
      <c r="BH27" s="8">
        <v>8.3333333333333329E-2</v>
      </c>
      <c r="BI27" s="8">
        <v>0.20833333333333334</v>
      </c>
      <c r="BJ27" s="8">
        <v>1.5</v>
      </c>
      <c r="BK27" s="8">
        <v>2</v>
      </c>
      <c r="BL27" s="8">
        <v>1.25</v>
      </c>
      <c r="BM27" s="8">
        <v>1.5833333333333333</v>
      </c>
      <c r="BN27" s="8">
        <v>0.75</v>
      </c>
      <c r="BO27" s="8">
        <v>1</v>
      </c>
      <c r="BP27" s="8">
        <v>0.25</v>
      </c>
      <c r="BQ27" s="8">
        <v>0.66666666666666663</v>
      </c>
      <c r="BR27" s="8">
        <v>0.25</v>
      </c>
      <c r="BS27" s="8">
        <v>1</v>
      </c>
      <c r="BT27" s="8">
        <v>1.25</v>
      </c>
      <c r="BU27" s="8">
        <v>0.83333333333333337</v>
      </c>
      <c r="BV27" s="8">
        <v>0</v>
      </c>
      <c r="BW27" s="8">
        <v>95.833333333333343</v>
      </c>
      <c r="BX27" s="8">
        <v>4.1666666666666661</v>
      </c>
      <c r="BY27" s="8">
        <v>40.625</v>
      </c>
      <c r="BZ27" s="8">
        <v>0.91666666666666663</v>
      </c>
      <c r="CA27" s="8">
        <v>85.810810810810807</v>
      </c>
      <c r="CB27" s="8">
        <v>10.363052501211076</v>
      </c>
      <c r="CC27" s="8">
        <v>14.189189189189193</v>
      </c>
    </row>
    <row r="28" spans="1:81" x14ac:dyDescent="0.25">
      <c r="A28" s="8">
        <v>115</v>
      </c>
      <c r="B28" s="8" t="s">
        <v>431</v>
      </c>
      <c r="C28" s="8">
        <v>85</v>
      </c>
      <c r="D28" s="8">
        <v>2019</v>
      </c>
      <c r="E28" s="8" t="s">
        <v>465</v>
      </c>
      <c r="F28" s="8">
        <v>11.7</v>
      </c>
      <c r="G28" s="8">
        <v>8.2200000000000006</v>
      </c>
      <c r="H28" s="8">
        <v>10.94</v>
      </c>
      <c r="I28" s="8">
        <v>90</v>
      </c>
      <c r="J28" s="8">
        <v>1153</v>
      </c>
      <c r="K28" s="8">
        <v>802</v>
      </c>
      <c r="L28" s="8">
        <v>978</v>
      </c>
      <c r="M28" s="8">
        <v>2933</v>
      </c>
      <c r="N28" s="8" t="s">
        <v>455</v>
      </c>
      <c r="O28" s="8">
        <v>3.6812499999999999</v>
      </c>
      <c r="P28" s="8">
        <v>2.9874999999999998</v>
      </c>
      <c r="Q28" s="8">
        <v>2.875</v>
      </c>
      <c r="R28" s="8">
        <v>3.1812499999999999</v>
      </c>
      <c r="S28" s="8">
        <v>0.67836319949919222</v>
      </c>
      <c r="T28" s="8">
        <v>0.37250000000000005</v>
      </c>
      <c r="U28" s="8">
        <v>0.29000000000000004</v>
      </c>
      <c r="V28" s="8">
        <v>0.26312499999999994</v>
      </c>
      <c r="W28" s="8">
        <v>0.30934782608695655</v>
      </c>
      <c r="X28" s="8">
        <v>0.16572268903754769</v>
      </c>
      <c r="Y28" s="8">
        <v>0.9</v>
      </c>
      <c r="Z28" s="8">
        <v>0.5</v>
      </c>
      <c r="AA28" s="8">
        <v>0.56000000000000005</v>
      </c>
      <c r="AB28" s="8">
        <v>0.9</v>
      </c>
      <c r="AC28" s="8">
        <v>10.283731553056921</v>
      </c>
      <c r="AD28" s="8">
        <v>21.739130434782609</v>
      </c>
      <c r="AE28" s="8">
        <v>30.434782608695656</v>
      </c>
      <c r="AF28" s="8">
        <v>0</v>
      </c>
      <c r="AG28" s="8">
        <v>52.173913043478265</v>
      </c>
      <c r="AH28" s="8">
        <v>15.217391304347828</v>
      </c>
      <c r="AI28" s="8">
        <v>30.434782608695656</v>
      </c>
      <c r="AJ28" s="8">
        <v>2.1739130434782608</v>
      </c>
      <c r="AK28" s="8">
        <v>47.826086956521742</v>
      </c>
      <c r="AL28" s="8">
        <v>30.434782608695656</v>
      </c>
      <c r="AM28" s="8">
        <v>0.11875000000000002</v>
      </c>
      <c r="AN28" s="8">
        <v>0.35000000000000003</v>
      </c>
      <c r="AO28" s="8">
        <v>0.22125</v>
      </c>
      <c r="AP28" s="8">
        <v>0.22478260869565217</v>
      </c>
      <c r="AQ28" s="8">
        <v>0.22992500352588194</v>
      </c>
      <c r="AR28" s="8">
        <v>0.31</v>
      </c>
      <c r="AS28" s="8">
        <v>1.1200000000000001</v>
      </c>
      <c r="AT28" s="8">
        <v>0.56999999999999995</v>
      </c>
      <c r="AU28" s="8">
        <v>1.1200000000000001</v>
      </c>
      <c r="AV28" s="8">
        <v>16.666666666666664</v>
      </c>
      <c r="AW28" s="8">
        <v>0.54166666666666663</v>
      </c>
      <c r="AX28" s="8">
        <v>62.5</v>
      </c>
      <c r="AY28" s="8">
        <v>12.5</v>
      </c>
      <c r="AZ28" s="8">
        <v>12.5</v>
      </c>
      <c r="BA28" s="8">
        <v>29.166666666666668</v>
      </c>
      <c r="BB28" s="8">
        <v>54.166666666666664</v>
      </c>
      <c r="BC28" s="8">
        <v>1.5</v>
      </c>
      <c r="BD28" s="8">
        <v>58.333333333333336</v>
      </c>
      <c r="BE28" s="8">
        <v>0.75</v>
      </c>
      <c r="BF28" s="8">
        <v>0</v>
      </c>
      <c r="BG28" s="8">
        <v>0</v>
      </c>
      <c r="BH28" s="8">
        <v>0.25</v>
      </c>
      <c r="BI28" s="8">
        <v>0.16666666666666666</v>
      </c>
      <c r="BJ28" s="8">
        <v>0.5</v>
      </c>
      <c r="BK28" s="8">
        <v>0.5</v>
      </c>
      <c r="BL28" s="8">
        <v>0.25</v>
      </c>
      <c r="BM28" s="8">
        <v>0.41666666666666669</v>
      </c>
      <c r="BN28" s="8">
        <v>0</v>
      </c>
      <c r="BO28" s="8">
        <v>1.25</v>
      </c>
      <c r="BP28" s="8">
        <v>1</v>
      </c>
      <c r="BQ28" s="8">
        <v>0.75</v>
      </c>
      <c r="BR28" s="8">
        <v>0.75</v>
      </c>
      <c r="BS28" s="8">
        <v>0</v>
      </c>
      <c r="BT28" s="8">
        <v>0.25</v>
      </c>
      <c r="BU28" s="8">
        <v>0.33333333333333331</v>
      </c>
      <c r="BV28" s="8">
        <v>4.1666666666666661</v>
      </c>
      <c r="BW28" s="8">
        <v>79.166666666666657</v>
      </c>
      <c r="BX28" s="8">
        <v>16.666666666666664</v>
      </c>
      <c r="BY28" s="8">
        <v>39.791666666666664</v>
      </c>
      <c r="BZ28" s="8">
        <v>1.1666666666666667</v>
      </c>
      <c r="CA28" s="8">
        <v>65.765765765765764</v>
      </c>
      <c r="CB28" s="8">
        <v>11.84422704467093</v>
      </c>
      <c r="CC28" s="8">
        <v>34.234234234234236</v>
      </c>
    </row>
    <row r="29" spans="1:81" x14ac:dyDescent="0.25">
      <c r="A29" s="8">
        <v>116</v>
      </c>
      <c r="B29" s="8" t="s">
        <v>431</v>
      </c>
      <c r="C29" s="8">
        <v>89</v>
      </c>
      <c r="D29" s="8">
        <v>2019</v>
      </c>
      <c r="E29" s="8" t="s">
        <v>475</v>
      </c>
      <c r="F29" s="8">
        <v>18.899999999999999</v>
      </c>
      <c r="G29" s="8">
        <v>7.32</v>
      </c>
      <c r="H29" s="8">
        <v>8.3000000000000007</v>
      </c>
      <c r="I29" s="8">
        <v>58</v>
      </c>
      <c r="J29" s="8">
        <v>334</v>
      </c>
      <c r="K29" s="8">
        <v>314</v>
      </c>
      <c r="L29" s="8">
        <v>320</v>
      </c>
      <c r="M29" s="8">
        <v>968</v>
      </c>
      <c r="N29" s="8" t="s">
        <v>455</v>
      </c>
      <c r="O29" s="8">
        <v>1.25</v>
      </c>
      <c r="P29" s="8">
        <v>0.98750000000000004</v>
      </c>
      <c r="Q29" s="8">
        <v>1.2374999999999998</v>
      </c>
      <c r="R29" s="8">
        <v>1.1583333333333334</v>
      </c>
      <c r="S29" s="8">
        <v>0.25693285650851155</v>
      </c>
      <c r="T29" s="8">
        <v>0.19750000000000001</v>
      </c>
      <c r="U29" s="8">
        <v>0.17375000000000004</v>
      </c>
      <c r="V29" s="8">
        <v>0.25750000000000001</v>
      </c>
      <c r="W29" s="8">
        <v>0.20958333333333334</v>
      </c>
      <c r="X29" s="8">
        <v>9.5347381654693558E-2</v>
      </c>
      <c r="Y29" s="8">
        <v>0.33</v>
      </c>
      <c r="Z29" s="8">
        <v>0.33</v>
      </c>
      <c r="AA29" s="8">
        <v>0.37</v>
      </c>
      <c r="AB29" s="8">
        <v>0.37</v>
      </c>
      <c r="AC29" s="8">
        <v>5.5268389662027833</v>
      </c>
      <c r="AD29" s="8">
        <v>0</v>
      </c>
      <c r="AE29" s="8">
        <v>37.5</v>
      </c>
      <c r="AF29" s="8">
        <v>0</v>
      </c>
      <c r="AG29" s="8">
        <v>37.5</v>
      </c>
      <c r="AH29" s="8">
        <v>16.666666666666664</v>
      </c>
      <c r="AI29" s="8">
        <v>45.833333333333329</v>
      </c>
      <c r="AJ29" s="8">
        <v>0</v>
      </c>
      <c r="AK29" s="8">
        <v>62.499999999999993</v>
      </c>
      <c r="AL29" s="8">
        <v>45.833333333333329</v>
      </c>
      <c r="AM29" s="8">
        <v>0.22249999999999998</v>
      </c>
      <c r="AN29" s="8">
        <v>0.24250000000000002</v>
      </c>
      <c r="AO29" s="8">
        <v>0.17874999999999999</v>
      </c>
      <c r="AP29" s="8">
        <v>0.21458333333333332</v>
      </c>
      <c r="AQ29" s="8">
        <v>0.10890678769386745</v>
      </c>
      <c r="AR29" s="8">
        <v>0.38</v>
      </c>
      <c r="AS29" s="8">
        <v>0.52</v>
      </c>
      <c r="AT29" s="8">
        <v>0.32</v>
      </c>
      <c r="AU29" s="8">
        <v>0.52</v>
      </c>
      <c r="AV29" s="8">
        <v>33.333333333333329</v>
      </c>
      <c r="AW29" s="8">
        <v>0.625</v>
      </c>
      <c r="AX29" s="8">
        <v>0</v>
      </c>
      <c r="AY29" s="8">
        <v>0</v>
      </c>
      <c r="AZ29" s="8">
        <v>12.5</v>
      </c>
      <c r="BA29" s="8">
        <v>4.1666666666666661</v>
      </c>
      <c r="BB29" s="8">
        <v>62.5</v>
      </c>
      <c r="BC29" s="8">
        <v>0.75</v>
      </c>
      <c r="BD29" s="8">
        <v>8.3333333333333321</v>
      </c>
      <c r="BE29" s="8">
        <v>0</v>
      </c>
      <c r="BF29" s="8">
        <v>0</v>
      </c>
      <c r="BG29" s="8">
        <v>0</v>
      </c>
      <c r="BH29" s="8">
        <v>0</v>
      </c>
      <c r="BI29" s="8">
        <v>4.1666666666666664E-2</v>
      </c>
      <c r="BJ29" s="8">
        <v>0.5</v>
      </c>
      <c r="BK29" s="8">
        <v>0.25</v>
      </c>
      <c r="BL29" s="8">
        <v>1</v>
      </c>
      <c r="BM29" s="8">
        <v>0.58333333333333337</v>
      </c>
      <c r="BN29" s="8">
        <v>0.25</v>
      </c>
      <c r="BO29" s="8">
        <v>0.25</v>
      </c>
      <c r="BP29" s="8">
        <v>0</v>
      </c>
      <c r="BQ29" s="8">
        <v>0.16666666666666666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100</v>
      </c>
      <c r="BX29" s="8">
        <v>0</v>
      </c>
      <c r="BY29" s="8">
        <v>38.958333333333336</v>
      </c>
      <c r="BZ29" s="8">
        <v>8.3333333333333329E-2</v>
      </c>
      <c r="CA29" s="8">
        <v>95.045045045045043</v>
      </c>
      <c r="CB29" s="8">
        <v>3.2145502536643171</v>
      </c>
      <c r="CC29" s="8">
        <v>4.9549549549549567</v>
      </c>
    </row>
    <row r="30" spans="1:81" x14ac:dyDescent="0.25">
      <c r="A30" s="8">
        <v>117</v>
      </c>
      <c r="B30" s="8" t="s">
        <v>431</v>
      </c>
      <c r="C30" s="8" t="s">
        <v>445</v>
      </c>
      <c r="D30" s="8">
        <v>2019</v>
      </c>
      <c r="E30" s="8" t="s">
        <v>476</v>
      </c>
      <c r="F30" s="8">
        <v>12.1</v>
      </c>
      <c r="G30" s="8">
        <v>8.0500000000000007</v>
      </c>
      <c r="H30" s="8">
        <v>10.42</v>
      </c>
      <c r="I30" s="8">
        <v>121</v>
      </c>
      <c r="J30" s="8">
        <v>1425</v>
      </c>
      <c r="K30" s="8">
        <v>1107</v>
      </c>
      <c r="L30" s="8">
        <v>1909</v>
      </c>
      <c r="M30" s="8">
        <v>4441</v>
      </c>
      <c r="N30" s="8" t="s">
        <v>455</v>
      </c>
      <c r="O30" s="8">
        <v>3.2250000000000001</v>
      </c>
      <c r="P30" s="8">
        <v>3.4874999999999998</v>
      </c>
      <c r="Q30" s="8">
        <v>3.6875000000000004</v>
      </c>
      <c r="R30" s="8">
        <v>3.4666666666666663</v>
      </c>
      <c r="S30" s="8">
        <v>0.67011787844714277</v>
      </c>
      <c r="T30" s="8">
        <v>0.15437500000000001</v>
      </c>
      <c r="U30" s="8">
        <v>0.16375000000000001</v>
      </c>
      <c r="V30" s="8">
        <v>0.24875000000000003</v>
      </c>
      <c r="W30" s="8">
        <v>0.18895833333333337</v>
      </c>
      <c r="X30" s="8">
        <v>9.8569331541648236E-2</v>
      </c>
      <c r="Y30" s="8">
        <v>0.24</v>
      </c>
      <c r="Z30" s="8">
        <v>0.28000000000000003</v>
      </c>
      <c r="AA30" s="8">
        <v>0.68</v>
      </c>
      <c r="AB30" s="8">
        <v>0.68</v>
      </c>
      <c r="AC30" s="8">
        <v>18.346196251378164</v>
      </c>
      <c r="AD30" s="8">
        <v>0</v>
      </c>
      <c r="AE30" s="8">
        <v>4.1666666666666661</v>
      </c>
      <c r="AF30" s="8">
        <v>0</v>
      </c>
      <c r="AG30" s="8">
        <v>4.1666666666666661</v>
      </c>
      <c r="AH30" s="8">
        <v>2.083333333333333</v>
      </c>
      <c r="AI30" s="8">
        <v>75</v>
      </c>
      <c r="AJ30" s="8">
        <v>18.75</v>
      </c>
      <c r="AK30" s="8">
        <v>95.833333333333329</v>
      </c>
      <c r="AL30" s="8">
        <v>75</v>
      </c>
      <c r="AM30" s="8">
        <v>0.49375000000000002</v>
      </c>
      <c r="AN30" s="8">
        <v>4.4424999999999999</v>
      </c>
      <c r="AO30" s="8">
        <v>0.27124999999999999</v>
      </c>
      <c r="AP30" s="8">
        <v>1.7358333333333336</v>
      </c>
      <c r="AQ30" s="8">
        <v>9.4751529114329092</v>
      </c>
      <c r="AR30" s="8">
        <v>0.84</v>
      </c>
      <c r="AS30" s="8">
        <v>66</v>
      </c>
      <c r="AT30" s="8">
        <v>0.68</v>
      </c>
      <c r="AU30" s="8">
        <v>66</v>
      </c>
      <c r="AV30" s="8">
        <v>50</v>
      </c>
      <c r="AW30" s="8">
        <v>0.41666666666666669</v>
      </c>
      <c r="AX30" s="8">
        <v>0</v>
      </c>
      <c r="AY30" s="8">
        <v>0</v>
      </c>
      <c r="AZ30" s="8">
        <v>25</v>
      </c>
      <c r="BA30" s="8">
        <v>8.3333333333333321</v>
      </c>
      <c r="BB30" s="8">
        <v>50</v>
      </c>
      <c r="BC30" s="8">
        <v>0.75</v>
      </c>
      <c r="BD30" s="8">
        <v>8.3333333333333321</v>
      </c>
      <c r="BE30" s="8">
        <v>0.25</v>
      </c>
      <c r="BF30" s="8">
        <v>0</v>
      </c>
      <c r="BG30" s="8">
        <v>0.25</v>
      </c>
      <c r="BH30" s="8">
        <v>0.16666666666666666</v>
      </c>
      <c r="BI30" s="8">
        <v>0.41666666666666669</v>
      </c>
      <c r="BJ30" s="8">
        <v>1</v>
      </c>
      <c r="BK30" s="8">
        <v>0.75</v>
      </c>
      <c r="BL30" s="8">
        <v>0</v>
      </c>
      <c r="BM30" s="8">
        <v>0.58333333333333337</v>
      </c>
      <c r="BN30" s="8">
        <v>0.75</v>
      </c>
      <c r="BO30" s="8">
        <v>1.25</v>
      </c>
      <c r="BP30" s="8">
        <v>1.25</v>
      </c>
      <c r="BQ30" s="8">
        <v>1.0833333333333333</v>
      </c>
      <c r="BR30" s="8">
        <v>0.25</v>
      </c>
      <c r="BS30" s="8">
        <v>0</v>
      </c>
      <c r="BT30" s="8">
        <v>1.25</v>
      </c>
      <c r="BU30" s="8">
        <v>0.5</v>
      </c>
      <c r="BV30" s="8">
        <v>8.3333333333333321</v>
      </c>
      <c r="BW30" s="8">
        <v>91.666666666666657</v>
      </c>
      <c r="BX30" s="8">
        <v>0</v>
      </c>
      <c r="BY30" s="8">
        <v>31.25</v>
      </c>
      <c r="BZ30" s="8">
        <v>0.33333333333333331</v>
      </c>
      <c r="CA30" s="8">
        <v>52.027027027027032</v>
      </c>
      <c r="CB30" s="8">
        <v>15.674137023408065</v>
      </c>
      <c r="CC30" s="8">
        <v>47.972972972972968</v>
      </c>
    </row>
    <row r="31" spans="1:81" x14ac:dyDescent="0.25">
      <c r="A31" s="8">
        <v>118</v>
      </c>
      <c r="B31" s="8" t="s">
        <v>431</v>
      </c>
      <c r="C31" s="8">
        <v>106</v>
      </c>
      <c r="D31" s="8">
        <v>2019</v>
      </c>
      <c r="E31" s="8" t="s">
        <v>477</v>
      </c>
      <c r="F31" s="8">
        <v>12.8</v>
      </c>
      <c r="G31" s="8">
        <v>7.71</v>
      </c>
      <c r="H31" s="8" t="s">
        <v>455</v>
      </c>
      <c r="I31" s="8">
        <v>93</v>
      </c>
      <c r="J31" s="8">
        <v>850</v>
      </c>
      <c r="K31" s="8">
        <v>572</v>
      </c>
      <c r="L31" s="8">
        <v>574</v>
      </c>
      <c r="M31" s="8">
        <v>1996</v>
      </c>
      <c r="N31" s="8" t="s">
        <v>455</v>
      </c>
      <c r="O31" s="8">
        <v>2.7687500000000003</v>
      </c>
      <c r="P31" s="8">
        <v>2.6875000000000004</v>
      </c>
      <c r="Q31" s="8">
        <v>3.6375000000000002</v>
      </c>
      <c r="R31" s="8">
        <v>3.03125</v>
      </c>
      <c r="S31" s="8">
        <v>1.2438380731324763</v>
      </c>
      <c r="T31" s="8">
        <v>0.14250000000000004</v>
      </c>
      <c r="U31" s="8">
        <v>0.14187500000000003</v>
      </c>
      <c r="V31" s="8">
        <v>0.20437500000000003</v>
      </c>
      <c r="W31" s="8">
        <v>0.16291666666666663</v>
      </c>
      <c r="X31" s="8">
        <v>0.15969330090711364</v>
      </c>
      <c r="Y31" s="8">
        <v>0.38</v>
      </c>
      <c r="Z31" s="8">
        <v>0.32</v>
      </c>
      <c r="AA31" s="8">
        <v>1.02</v>
      </c>
      <c r="AB31" s="8">
        <v>1.02</v>
      </c>
      <c r="AC31" s="8">
        <v>18.606138107416886</v>
      </c>
      <c r="AD31" s="8">
        <v>23.404255319148938</v>
      </c>
      <c r="AE31" s="8">
        <v>29.787234042553191</v>
      </c>
      <c r="AF31" s="8">
        <v>4.2553191489361701</v>
      </c>
      <c r="AG31" s="8">
        <v>57.446808510638292</v>
      </c>
      <c r="AH31" s="8">
        <v>6.3829787234042552</v>
      </c>
      <c r="AI31" s="8">
        <v>36.170212765957451</v>
      </c>
      <c r="AJ31" s="8">
        <v>0</v>
      </c>
      <c r="AK31" s="8">
        <v>42.553191489361708</v>
      </c>
      <c r="AL31" s="8">
        <v>36.170212765957451</v>
      </c>
      <c r="AM31" s="8">
        <v>0.23500000000000001</v>
      </c>
      <c r="AN31" s="8">
        <v>0.15125</v>
      </c>
      <c r="AO31" s="8">
        <v>0.10249999999999999</v>
      </c>
      <c r="AP31" s="8">
        <v>0.16291666666666668</v>
      </c>
      <c r="AQ31" s="8">
        <v>0.17306939124061527</v>
      </c>
      <c r="AR31" s="8">
        <v>0.77</v>
      </c>
      <c r="AS31" s="8">
        <v>0.3</v>
      </c>
      <c r="AT31" s="8">
        <v>0.34</v>
      </c>
      <c r="AU31" s="8">
        <v>0.77</v>
      </c>
      <c r="AV31" s="8">
        <v>33.333333333333329</v>
      </c>
      <c r="AW31" s="8">
        <v>0.375</v>
      </c>
      <c r="AX31" s="8">
        <v>25</v>
      </c>
      <c r="AY31" s="8">
        <v>12.5</v>
      </c>
      <c r="AZ31" s="8">
        <v>50</v>
      </c>
      <c r="BA31" s="8">
        <v>29.166666666666668</v>
      </c>
      <c r="BB31" s="8">
        <v>37.5</v>
      </c>
      <c r="BC31" s="8">
        <v>0.83333333333333337</v>
      </c>
      <c r="BD31" s="8">
        <v>33.333333333333329</v>
      </c>
      <c r="BE31" s="8">
        <v>0.375</v>
      </c>
      <c r="BF31" s="8">
        <v>0.125</v>
      </c>
      <c r="BG31" s="8">
        <v>0</v>
      </c>
      <c r="BH31" s="8">
        <v>0.16666666666666666</v>
      </c>
      <c r="BI31" s="8">
        <v>0.95833333333333337</v>
      </c>
      <c r="BJ31" s="8">
        <v>0.25</v>
      </c>
      <c r="BK31" s="8">
        <v>0</v>
      </c>
      <c r="BL31" s="8">
        <v>0</v>
      </c>
      <c r="BM31" s="8">
        <v>8.3333333333333329E-2</v>
      </c>
      <c r="BN31" s="8">
        <v>0</v>
      </c>
      <c r="BO31" s="8">
        <v>0.25</v>
      </c>
      <c r="BP31" s="8">
        <v>0</v>
      </c>
      <c r="BQ31" s="8">
        <v>8.3333333333333329E-2</v>
      </c>
      <c r="BR31" s="8">
        <v>0</v>
      </c>
      <c r="BS31" s="8">
        <v>0.5</v>
      </c>
      <c r="BT31" s="8">
        <v>1.5</v>
      </c>
      <c r="BU31" s="8">
        <v>0.66666666666666663</v>
      </c>
      <c r="BV31" s="8">
        <v>25</v>
      </c>
      <c r="BW31" s="8">
        <v>62.5</v>
      </c>
      <c r="BX31" s="8">
        <v>12.5</v>
      </c>
      <c r="BY31" s="8">
        <v>33.75</v>
      </c>
      <c r="BZ31" s="8">
        <v>1.875</v>
      </c>
      <c r="CA31" s="8">
        <v>11.636636636636636</v>
      </c>
      <c r="CB31" s="8">
        <v>9.1396137600305458</v>
      </c>
      <c r="CC31" s="8">
        <v>88.363363363363362</v>
      </c>
    </row>
    <row r="32" spans="1:81" x14ac:dyDescent="0.25">
      <c r="A32" s="8">
        <v>119</v>
      </c>
      <c r="B32" s="8" t="s">
        <v>431</v>
      </c>
      <c r="C32" s="8">
        <v>109</v>
      </c>
      <c r="D32" s="8">
        <v>2019</v>
      </c>
      <c r="E32" s="8" t="s">
        <v>475</v>
      </c>
      <c r="F32" s="8">
        <v>11.3</v>
      </c>
      <c r="G32" s="8">
        <v>7.38</v>
      </c>
      <c r="H32" s="8">
        <v>9.83</v>
      </c>
      <c r="I32" s="8">
        <v>67</v>
      </c>
      <c r="J32" s="8">
        <v>452</v>
      </c>
      <c r="K32" s="8">
        <v>493</v>
      </c>
      <c r="L32" s="8">
        <v>446</v>
      </c>
      <c r="M32" s="8">
        <v>1391</v>
      </c>
      <c r="N32" s="8" t="s">
        <v>455</v>
      </c>
      <c r="O32" s="8">
        <v>1.8124999999999998</v>
      </c>
      <c r="P32" s="8">
        <v>2.1124999999999998</v>
      </c>
      <c r="Q32" s="8">
        <v>1.625</v>
      </c>
      <c r="R32" s="8">
        <v>1.8500000000000003</v>
      </c>
      <c r="S32" s="8">
        <v>0.4107257627345911</v>
      </c>
      <c r="T32" s="8">
        <v>0.21437499999999998</v>
      </c>
      <c r="U32" s="8">
        <v>0.32500000000000007</v>
      </c>
      <c r="V32" s="8">
        <v>0.19062500000000004</v>
      </c>
      <c r="W32" s="8">
        <v>0.24333333333333329</v>
      </c>
      <c r="X32" s="8">
        <v>0.12435935118418072</v>
      </c>
      <c r="Y32" s="8">
        <v>0.36</v>
      </c>
      <c r="Z32" s="8">
        <v>0.55000000000000004</v>
      </c>
      <c r="AA32" s="8">
        <v>0.54</v>
      </c>
      <c r="AB32" s="8">
        <v>0.55000000000000004</v>
      </c>
      <c r="AC32" s="8">
        <v>7.6027397260273997</v>
      </c>
      <c r="AD32" s="8">
        <v>12.5</v>
      </c>
      <c r="AE32" s="8">
        <v>66.666666666666657</v>
      </c>
      <c r="AF32" s="8">
        <v>0</v>
      </c>
      <c r="AG32" s="8">
        <v>79.166666666666657</v>
      </c>
      <c r="AH32" s="8">
        <v>6.25</v>
      </c>
      <c r="AI32" s="8">
        <v>14.583333333333334</v>
      </c>
      <c r="AJ32" s="8">
        <v>0</v>
      </c>
      <c r="AK32" s="8">
        <v>20.833333333333336</v>
      </c>
      <c r="AL32" s="8">
        <v>66.666666666666657</v>
      </c>
      <c r="AM32" s="8">
        <v>9.625000000000003E-2</v>
      </c>
      <c r="AN32" s="8">
        <v>5.8750000000000011E-2</v>
      </c>
      <c r="AO32" s="8">
        <v>0.13749999999999998</v>
      </c>
      <c r="AP32" s="8">
        <v>9.7500000000000017E-2</v>
      </c>
      <c r="AQ32" s="8">
        <v>0.10943763404186352</v>
      </c>
      <c r="AR32" s="8">
        <v>0.4</v>
      </c>
      <c r="AS32" s="8">
        <v>0.22</v>
      </c>
      <c r="AT32" s="8">
        <v>0.54</v>
      </c>
      <c r="AU32" s="8">
        <v>0.54</v>
      </c>
      <c r="AV32" s="8">
        <v>8.3333333333333321</v>
      </c>
      <c r="AW32" s="8">
        <v>0.45833333333333331</v>
      </c>
      <c r="AX32" s="8">
        <v>50</v>
      </c>
      <c r="AY32" s="8">
        <v>75</v>
      </c>
      <c r="AZ32" s="8">
        <v>12.5</v>
      </c>
      <c r="BA32" s="8">
        <v>45.833333333333329</v>
      </c>
      <c r="BB32" s="8">
        <v>45.833333333333329</v>
      </c>
      <c r="BC32" s="8">
        <v>0.16666666666666666</v>
      </c>
      <c r="BD32" s="8">
        <v>0</v>
      </c>
      <c r="BE32" s="8">
        <v>0.875</v>
      </c>
      <c r="BF32" s="8">
        <v>0.25</v>
      </c>
      <c r="BG32" s="8">
        <v>0.875</v>
      </c>
      <c r="BH32" s="8">
        <v>0.66666666666666663</v>
      </c>
      <c r="BI32" s="8">
        <v>1.2916666666666667</v>
      </c>
      <c r="BJ32" s="8">
        <v>0.25</v>
      </c>
      <c r="BK32" s="8">
        <v>0</v>
      </c>
      <c r="BL32" s="8">
        <v>0.25</v>
      </c>
      <c r="BM32" s="8">
        <v>0.16666666666666666</v>
      </c>
      <c r="BN32" s="8">
        <v>0</v>
      </c>
      <c r="BO32" s="8">
        <v>0</v>
      </c>
      <c r="BP32" s="8">
        <v>0.25</v>
      </c>
      <c r="BQ32" s="8">
        <v>8.3333333333333329E-2</v>
      </c>
      <c r="BR32" s="8">
        <v>0.25</v>
      </c>
      <c r="BS32" s="8">
        <v>2.25</v>
      </c>
      <c r="BT32" s="8">
        <v>0.25</v>
      </c>
      <c r="BU32" s="8">
        <v>0.91666666666666663</v>
      </c>
      <c r="BV32" s="8">
        <v>12.5</v>
      </c>
      <c r="BW32" s="8">
        <v>75</v>
      </c>
      <c r="BX32" s="8">
        <v>12.5</v>
      </c>
      <c r="BY32" s="8">
        <v>38.125</v>
      </c>
      <c r="BZ32" s="8">
        <v>1.5</v>
      </c>
      <c r="CA32" s="8">
        <v>12.687687687687689</v>
      </c>
      <c r="CB32" s="8">
        <v>8.9277078947492594</v>
      </c>
      <c r="CC32" s="8">
        <v>87.312312312312315</v>
      </c>
    </row>
    <row r="33" spans="1:81" x14ac:dyDescent="0.25">
      <c r="A33" s="8">
        <v>120</v>
      </c>
      <c r="B33" s="8" t="s">
        <v>431</v>
      </c>
      <c r="C33" s="8">
        <v>118</v>
      </c>
      <c r="D33" s="8">
        <v>2019</v>
      </c>
      <c r="E33" s="8" t="s">
        <v>461</v>
      </c>
      <c r="F33" s="8">
        <v>18.899999999999999</v>
      </c>
      <c r="G33" s="8">
        <v>7.86</v>
      </c>
      <c r="H33" s="8">
        <v>8.23</v>
      </c>
      <c r="I33" s="8">
        <v>69</v>
      </c>
      <c r="J33" s="8">
        <v>355</v>
      </c>
      <c r="K33" s="8">
        <v>762</v>
      </c>
      <c r="L33" s="8">
        <v>867</v>
      </c>
      <c r="M33" s="8">
        <v>1984</v>
      </c>
      <c r="N33" s="8" t="s">
        <v>455</v>
      </c>
      <c r="O33" s="8">
        <v>2.1142857142857143</v>
      </c>
      <c r="P33" s="8">
        <v>4.4625000000000004</v>
      </c>
      <c r="Q33" s="8">
        <v>3.8874999999999997</v>
      </c>
      <c r="R33" s="8">
        <v>3.5478260869565221</v>
      </c>
      <c r="S33" s="8">
        <v>1.1967264308093262</v>
      </c>
      <c r="T33" s="8">
        <v>0.12071428571428569</v>
      </c>
      <c r="U33" s="8">
        <v>0.36249999999999993</v>
      </c>
      <c r="V33" s="8">
        <v>0.24437500000000001</v>
      </c>
      <c r="W33" s="8">
        <v>0.2478260869565217</v>
      </c>
      <c r="X33" s="8">
        <v>0.18767481383710569</v>
      </c>
      <c r="Y33" s="8">
        <v>0.2</v>
      </c>
      <c r="Z33" s="8">
        <v>0.8</v>
      </c>
      <c r="AA33" s="8">
        <v>0.52</v>
      </c>
      <c r="AB33" s="8">
        <v>0.8</v>
      </c>
      <c r="AC33" s="8">
        <v>14.315789473684214</v>
      </c>
      <c r="AD33" s="8">
        <v>11.111111111111111</v>
      </c>
      <c r="AE33" s="8">
        <v>11.111111111111111</v>
      </c>
      <c r="AF33" s="8">
        <v>28.888888888888886</v>
      </c>
      <c r="AG33" s="8">
        <v>51.111111111111107</v>
      </c>
      <c r="AH33" s="8">
        <v>6.666666666666667</v>
      </c>
      <c r="AI33" s="8">
        <v>28.888888888888886</v>
      </c>
      <c r="AJ33" s="8">
        <v>13.333333333333334</v>
      </c>
      <c r="AK33" s="8">
        <v>48.888888888888886</v>
      </c>
      <c r="AL33" s="8">
        <v>28.888888888888886</v>
      </c>
      <c r="AM33" s="8">
        <v>0.19785714285714287</v>
      </c>
      <c r="AN33" s="8">
        <v>4.8125000000000001E-2</v>
      </c>
      <c r="AO33" s="8">
        <v>6.1249999999999999E-2</v>
      </c>
      <c r="AP33" s="8">
        <v>9.826086956521736E-2</v>
      </c>
      <c r="AQ33" s="8">
        <v>0.11974610822395275</v>
      </c>
      <c r="AR33" s="8">
        <v>0.56999999999999995</v>
      </c>
      <c r="AS33" s="8">
        <v>0.24</v>
      </c>
      <c r="AT33" s="8">
        <v>0.24</v>
      </c>
      <c r="AU33" s="8">
        <v>0.56999999999999995</v>
      </c>
      <c r="AV33" s="8">
        <v>37.5</v>
      </c>
      <c r="AW33" s="8">
        <v>0.16666666666666666</v>
      </c>
      <c r="AX33" s="8">
        <v>0</v>
      </c>
      <c r="AY33" s="8">
        <v>75</v>
      </c>
      <c r="AZ33" s="8">
        <v>62.5</v>
      </c>
      <c r="BA33" s="8">
        <v>45.833333333333329</v>
      </c>
      <c r="BB33" s="8">
        <v>37.5</v>
      </c>
      <c r="BC33" s="8">
        <v>0.75</v>
      </c>
      <c r="BD33" s="8">
        <v>33.333333333333329</v>
      </c>
      <c r="BE33" s="8">
        <v>0.125</v>
      </c>
      <c r="BF33" s="8">
        <v>0.375</v>
      </c>
      <c r="BG33" s="8">
        <v>0.125</v>
      </c>
      <c r="BH33" s="8">
        <v>0.20833333333333334</v>
      </c>
      <c r="BI33" s="8">
        <v>0.58333333333333337</v>
      </c>
      <c r="BJ33" s="8">
        <v>0</v>
      </c>
      <c r="BK33" s="8">
        <v>0</v>
      </c>
      <c r="BL33" s="8">
        <v>0.5</v>
      </c>
      <c r="BM33" s="8">
        <v>0.16666666666666666</v>
      </c>
      <c r="BN33" s="8">
        <v>0.25</v>
      </c>
      <c r="BO33" s="8">
        <v>1.5</v>
      </c>
      <c r="BP33" s="8">
        <v>0.25</v>
      </c>
      <c r="BQ33" s="8">
        <v>0.66666666666666663</v>
      </c>
      <c r="BR33" s="8">
        <v>0</v>
      </c>
      <c r="BS33" s="8">
        <v>2.5</v>
      </c>
      <c r="BT33" s="8">
        <v>1</v>
      </c>
      <c r="BU33" s="8">
        <v>1.1666666666666667</v>
      </c>
      <c r="BV33" s="8">
        <v>0</v>
      </c>
      <c r="BW33" s="8">
        <v>87.5</v>
      </c>
      <c r="BX33" s="8">
        <v>12.5</v>
      </c>
      <c r="BY33" s="8">
        <v>39.583333333333336</v>
      </c>
      <c r="BZ33" s="8">
        <v>1.5416666666666667</v>
      </c>
      <c r="CA33" s="8">
        <v>3.3783783783783785</v>
      </c>
      <c r="CB33" s="8">
        <v>2.3467302480564007</v>
      </c>
      <c r="CC33" s="8">
        <v>96.621621621621628</v>
      </c>
    </row>
    <row r="34" spans="1:81" x14ac:dyDescent="0.25">
      <c r="A34" s="8">
        <v>121</v>
      </c>
      <c r="B34" s="8" t="s">
        <v>431</v>
      </c>
      <c r="C34" s="8" t="s">
        <v>449</v>
      </c>
      <c r="D34" s="8">
        <v>2019</v>
      </c>
      <c r="E34" s="8" t="s">
        <v>478</v>
      </c>
      <c r="F34" s="8">
        <v>12.8</v>
      </c>
      <c r="G34" s="8">
        <v>8.17</v>
      </c>
      <c r="H34" s="8">
        <v>9.51</v>
      </c>
      <c r="I34" s="8">
        <v>104</v>
      </c>
      <c r="J34" s="8">
        <v>708</v>
      </c>
      <c r="K34" s="8">
        <v>855</v>
      </c>
      <c r="L34" s="8">
        <v>864</v>
      </c>
      <c r="M34" s="8">
        <v>2427</v>
      </c>
      <c r="N34" s="8" t="s">
        <v>455</v>
      </c>
      <c r="O34" s="8">
        <v>2.25</v>
      </c>
      <c r="P34" s="8">
        <v>2.6625000000000001</v>
      </c>
      <c r="Q34" s="8">
        <v>2.8374999999999999</v>
      </c>
      <c r="R34" s="8">
        <v>2.5833333333333326</v>
      </c>
      <c r="S34" s="8">
        <v>0.62877843382274545</v>
      </c>
      <c r="T34" s="8">
        <v>0.13812500000000003</v>
      </c>
      <c r="U34" s="8">
        <v>0.25437500000000002</v>
      </c>
      <c r="V34" s="8">
        <v>0.20500000000000004</v>
      </c>
      <c r="W34" s="8">
        <v>0.19916666666666674</v>
      </c>
      <c r="X34" s="8">
        <v>0.1009493939647185</v>
      </c>
      <c r="Y34" s="8">
        <v>0.32</v>
      </c>
      <c r="Z34" s="8">
        <v>0.48</v>
      </c>
      <c r="AA34" s="8">
        <v>0.38</v>
      </c>
      <c r="AB34" s="8">
        <v>0.48</v>
      </c>
      <c r="AC34" s="8">
        <v>12.970711297071121</v>
      </c>
      <c r="AD34" s="8">
        <v>17.391304347826086</v>
      </c>
      <c r="AE34" s="8">
        <v>13.043478260869565</v>
      </c>
      <c r="AF34" s="8">
        <v>15.217391304347828</v>
      </c>
      <c r="AG34" s="8">
        <v>45.652173913043477</v>
      </c>
      <c r="AH34" s="8">
        <v>0</v>
      </c>
      <c r="AI34" s="8">
        <v>47.826086956521742</v>
      </c>
      <c r="AJ34" s="8">
        <v>6.5217391304347823</v>
      </c>
      <c r="AK34" s="8">
        <v>54.347826086956523</v>
      </c>
      <c r="AL34" s="8">
        <v>47.826086956521742</v>
      </c>
      <c r="AM34" s="8">
        <v>0.30312500000000003</v>
      </c>
      <c r="AN34" s="8">
        <v>0.16375000000000001</v>
      </c>
      <c r="AO34" s="8">
        <v>0.239375</v>
      </c>
      <c r="AP34" s="8">
        <v>0.23541666666666672</v>
      </c>
      <c r="AQ34" s="8">
        <v>0.19990378891530544</v>
      </c>
      <c r="AR34" s="8">
        <v>0.68</v>
      </c>
      <c r="AS34" s="8">
        <v>0.6</v>
      </c>
      <c r="AT34" s="8">
        <v>0.7</v>
      </c>
      <c r="AU34" s="8">
        <v>0.7</v>
      </c>
      <c r="AV34" s="8">
        <v>37.5</v>
      </c>
      <c r="AW34" s="8">
        <v>0.375</v>
      </c>
      <c r="AX34" s="8">
        <v>12.5</v>
      </c>
      <c r="AY34" s="8">
        <v>25</v>
      </c>
      <c r="AZ34" s="8">
        <v>37.5</v>
      </c>
      <c r="BA34" s="8">
        <v>25</v>
      </c>
      <c r="BB34" s="8">
        <v>37.5</v>
      </c>
      <c r="BC34" s="8">
        <v>0.58333333333333337</v>
      </c>
      <c r="BD34" s="8">
        <v>8.3333333333333321</v>
      </c>
      <c r="BE34" s="8">
        <v>0</v>
      </c>
      <c r="BF34" s="8">
        <v>0</v>
      </c>
      <c r="BG34" s="8">
        <v>0.375</v>
      </c>
      <c r="BH34" s="8">
        <v>0.125</v>
      </c>
      <c r="BI34" s="8">
        <v>0.625</v>
      </c>
      <c r="BJ34" s="8">
        <v>0.25</v>
      </c>
      <c r="BK34" s="8">
        <v>0.5</v>
      </c>
      <c r="BL34" s="8">
        <v>0.75</v>
      </c>
      <c r="BM34" s="8">
        <v>0.5</v>
      </c>
      <c r="BN34" s="8">
        <v>0</v>
      </c>
      <c r="BO34" s="8">
        <v>0</v>
      </c>
      <c r="BP34" s="8">
        <v>1.25</v>
      </c>
      <c r="BQ34" s="8">
        <v>0.41666666666666669</v>
      </c>
      <c r="BR34" s="8">
        <v>0</v>
      </c>
      <c r="BS34" s="8">
        <v>0.75</v>
      </c>
      <c r="BT34" s="8">
        <v>0</v>
      </c>
      <c r="BU34" s="8">
        <v>0.25</v>
      </c>
      <c r="BV34" s="8">
        <v>8.3333333333333321</v>
      </c>
      <c r="BW34" s="8">
        <v>87.5</v>
      </c>
      <c r="BX34" s="8">
        <v>4.1666666666666661</v>
      </c>
      <c r="BY34" s="8">
        <v>35.125</v>
      </c>
      <c r="BZ34" s="8">
        <v>0.83333333333333337</v>
      </c>
      <c r="CA34" s="8">
        <v>24.174174174174173</v>
      </c>
      <c r="CB34" s="8">
        <v>9.8240068765810165</v>
      </c>
      <c r="CC34" s="8">
        <v>75.825825825825831</v>
      </c>
    </row>
    <row r="35" spans="1:81" x14ac:dyDescent="0.25">
      <c r="A35" s="8">
        <v>122</v>
      </c>
      <c r="B35" s="8" t="s">
        <v>431</v>
      </c>
      <c r="C35" s="8">
        <v>121</v>
      </c>
      <c r="D35" s="8">
        <v>2019</v>
      </c>
      <c r="E35" s="8" t="s">
        <v>472</v>
      </c>
      <c r="F35" s="8">
        <v>13</v>
      </c>
      <c r="G35" s="8">
        <v>7.88</v>
      </c>
      <c r="H35" s="8">
        <v>10.48</v>
      </c>
      <c r="I35" s="8">
        <v>50</v>
      </c>
      <c r="J35" s="8">
        <v>387</v>
      </c>
      <c r="K35" s="8">
        <v>515</v>
      </c>
      <c r="L35" s="8">
        <v>483</v>
      </c>
      <c r="M35" s="8">
        <v>1385</v>
      </c>
      <c r="N35" s="8" t="s">
        <v>455</v>
      </c>
      <c r="O35" s="8">
        <v>1.375</v>
      </c>
      <c r="P35" s="8">
        <v>1.73125</v>
      </c>
      <c r="Q35" s="8">
        <v>1.5625</v>
      </c>
      <c r="R35" s="8">
        <v>1.5562499999999997</v>
      </c>
      <c r="S35" s="8">
        <v>0.3669239051546167</v>
      </c>
      <c r="T35" s="8">
        <v>0.14500000000000002</v>
      </c>
      <c r="U35" s="8">
        <v>0.09</v>
      </c>
      <c r="V35" s="8">
        <v>0.11666666666666667</v>
      </c>
      <c r="W35" s="8">
        <v>0.11724137931034484</v>
      </c>
      <c r="X35" s="8">
        <v>6.374595515034312E-2</v>
      </c>
      <c r="Y35" s="8">
        <v>0.32</v>
      </c>
      <c r="Z35" s="8">
        <v>0.15</v>
      </c>
      <c r="AA35" s="8">
        <v>0.16</v>
      </c>
      <c r="AB35" s="8">
        <v>0.32</v>
      </c>
      <c r="AC35" s="8">
        <v>13.273897058823525</v>
      </c>
      <c r="AD35" s="8">
        <v>0</v>
      </c>
      <c r="AE35" s="8">
        <v>27.586206896551722</v>
      </c>
      <c r="AF35" s="8">
        <v>6.8965517241379306</v>
      </c>
      <c r="AG35" s="8">
        <v>34.482758620689651</v>
      </c>
      <c r="AH35" s="8">
        <v>20.689655172413794</v>
      </c>
      <c r="AI35" s="8">
        <v>44.827586206896555</v>
      </c>
      <c r="AJ35" s="8">
        <v>0</v>
      </c>
      <c r="AK35" s="8">
        <v>65.517241379310349</v>
      </c>
      <c r="AL35" s="8">
        <v>44.827586206896555</v>
      </c>
      <c r="AM35" s="8">
        <v>0.28099999999999997</v>
      </c>
      <c r="AN35" s="8">
        <v>0.25</v>
      </c>
      <c r="AO35" s="8">
        <v>0.10222222222222223</v>
      </c>
      <c r="AP35" s="8">
        <v>0.21482758620689657</v>
      </c>
      <c r="AQ35" s="8">
        <v>0.15571541555155702</v>
      </c>
      <c r="AR35" s="8">
        <v>0.56000000000000005</v>
      </c>
      <c r="AS35" s="8">
        <v>0.51</v>
      </c>
      <c r="AT35" s="8">
        <v>0.25</v>
      </c>
      <c r="AU35" s="8">
        <v>0.56000000000000005</v>
      </c>
      <c r="AV35" s="8">
        <v>37.5</v>
      </c>
      <c r="AW35" s="8">
        <v>0.375</v>
      </c>
      <c r="AX35" s="8">
        <v>0</v>
      </c>
      <c r="AY35" s="8">
        <v>12.5</v>
      </c>
      <c r="AZ35" s="8">
        <v>62.5</v>
      </c>
      <c r="BA35" s="8">
        <v>25</v>
      </c>
      <c r="BB35" s="8">
        <v>37.5</v>
      </c>
      <c r="BC35" s="8">
        <v>1.4166666666666667</v>
      </c>
      <c r="BD35" s="8">
        <v>58.333333333333336</v>
      </c>
      <c r="BE35" s="8">
        <v>0</v>
      </c>
      <c r="BF35" s="8">
        <v>0.125</v>
      </c>
      <c r="BG35" s="8">
        <v>0</v>
      </c>
      <c r="BH35" s="8">
        <v>4.1666666666666664E-2</v>
      </c>
      <c r="BI35" s="8">
        <v>0</v>
      </c>
      <c r="BJ35" s="8">
        <v>0.5</v>
      </c>
      <c r="BK35" s="8">
        <v>0</v>
      </c>
      <c r="BL35" s="8">
        <v>0.5</v>
      </c>
      <c r="BM35" s="8">
        <v>0.33333333333333331</v>
      </c>
      <c r="BN35" s="8">
        <v>0</v>
      </c>
      <c r="BO35" s="8">
        <v>0.25</v>
      </c>
      <c r="BP35" s="8">
        <v>0</v>
      </c>
      <c r="BQ35" s="8">
        <v>8.3333333333333329E-2</v>
      </c>
      <c r="BR35" s="8">
        <v>0.5</v>
      </c>
      <c r="BS35" s="8">
        <v>0</v>
      </c>
      <c r="BT35" s="8">
        <v>0.25</v>
      </c>
      <c r="BU35" s="8">
        <v>0.25</v>
      </c>
      <c r="BV35" s="8">
        <v>0</v>
      </c>
      <c r="BW35" s="8">
        <v>95.833333333333343</v>
      </c>
      <c r="BX35" s="8">
        <v>4.1666666666666661</v>
      </c>
      <c r="BY35" s="8">
        <v>41.875</v>
      </c>
      <c r="BZ35" s="8">
        <v>1.0833333333333333</v>
      </c>
      <c r="CA35" s="8">
        <v>73.573573573573569</v>
      </c>
      <c r="CB35" s="8">
        <v>11.029099040312662</v>
      </c>
      <c r="CC35" s="8">
        <v>26.426426426426431</v>
      </c>
    </row>
    <row r="36" spans="1:81" x14ac:dyDescent="0.25">
      <c r="A36" s="8">
        <v>123</v>
      </c>
      <c r="B36" s="8" t="s">
        <v>431</v>
      </c>
      <c r="C36" s="8">
        <v>125</v>
      </c>
      <c r="D36" s="8">
        <v>2019</v>
      </c>
      <c r="E36" s="8" t="s">
        <v>479</v>
      </c>
      <c r="F36" s="8">
        <v>22.85</v>
      </c>
      <c r="G36" s="8">
        <v>8.2899999999999991</v>
      </c>
      <c r="H36" s="8">
        <v>11.25</v>
      </c>
      <c r="I36" s="8">
        <v>54</v>
      </c>
      <c r="J36" s="8">
        <v>767</v>
      </c>
      <c r="K36" s="8">
        <v>564</v>
      </c>
      <c r="L36" s="8">
        <v>1167</v>
      </c>
      <c r="M36" s="8">
        <v>2498</v>
      </c>
      <c r="N36" s="8" t="s">
        <v>455</v>
      </c>
      <c r="O36" s="8">
        <v>1.2749999999999999</v>
      </c>
      <c r="P36" s="8">
        <v>2.1812499999999999</v>
      </c>
      <c r="Q36" s="8">
        <v>1.325</v>
      </c>
      <c r="R36" s="8">
        <v>1.59375</v>
      </c>
      <c r="S36" s="8">
        <v>0.46632525036763239</v>
      </c>
      <c r="T36" s="8">
        <v>0.21812500000000001</v>
      </c>
      <c r="U36" s="8">
        <v>0.38562499999999994</v>
      </c>
      <c r="V36" s="8">
        <v>0.25625000000000003</v>
      </c>
      <c r="W36" s="8">
        <v>0.28666666666666668</v>
      </c>
      <c r="X36" s="8">
        <v>0.11861493812374242</v>
      </c>
      <c r="Y36" s="8">
        <v>0.38</v>
      </c>
      <c r="Z36" s="8">
        <v>0.54</v>
      </c>
      <c r="AA36" s="8">
        <v>0.39</v>
      </c>
      <c r="AB36" s="8">
        <v>0.54</v>
      </c>
      <c r="AC36" s="8">
        <v>5.5595930232558137</v>
      </c>
      <c r="AD36" s="8">
        <v>23.404255319148938</v>
      </c>
      <c r="AE36" s="8">
        <v>31.914893617021278</v>
      </c>
      <c r="AF36" s="8">
        <v>27.659574468085108</v>
      </c>
      <c r="AG36" s="8">
        <v>82.978723404255319</v>
      </c>
      <c r="AH36" s="8">
        <v>8.5106382978723403</v>
      </c>
      <c r="AI36" s="8">
        <v>8.5106382978723403</v>
      </c>
      <c r="AJ36" s="8">
        <v>0</v>
      </c>
      <c r="AK36" s="8">
        <v>17.021276595744681</v>
      </c>
      <c r="AL36" s="8">
        <v>31.914893617021278</v>
      </c>
      <c r="AM36" s="8">
        <v>0.30124999999999996</v>
      </c>
      <c r="AN36" s="8">
        <v>7.5625000000000026E-2</v>
      </c>
      <c r="AO36" s="8">
        <v>0.17437499999999997</v>
      </c>
      <c r="AP36" s="8">
        <v>0.18374999999999997</v>
      </c>
      <c r="AQ36" s="8">
        <v>0.14117478226983807</v>
      </c>
      <c r="AR36" s="8">
        <v>0.62</v>
      </c>
      <c r="AS36" s="8">
        <v>0.2</v>
      </c>
      <c r="AT36" s="8">
        <v>0.36</v>
      </c>
      <c r="AU36" s="8">
        <v>0.62</v>
      </c>
      <c r="AV36" s="8">
        <v>20.833333333333336</v>
      </c>
      <c r="AW36" s="8">
        <v>0.45833333333333331</v>
      </c>
      <c r="AX36" s="8">
        <v>0</v>
      </c>
      <c r="AY36" s="8">
        <v>75</v>
      </c>
      <c r="AZ36" s="8">
        <v>25</v>
      </c>
      <c r="BA36" s="8">
        <v>33.333333333333329</v>
      </c>
      <c r="BB36" s="8">
        <v>45.833333333333329</v>
      </c>
      <c r="BC36" s="8">
        <v>0.58333333333333337</v>
      </c>
      <c r="BD36" s="8">
        <v>16.666666666666664</v>
      </c>
      <c r="BE36" s="8">
        <v>0</v>
      </c>
      <c r="BF36" s="8">
        <v>0</v>
      </c>
      <c r="BG36" s="8">
        <v>0</v>
      </c>
      <c r="BH36" s="8">
        <v>0</v>
      </c>
      <c r="BI36" s="8">
        <v>4.1666666666666664E-2</v>
      </c>
      <c r="BJ36" s="8">
        <v>1</v>
      </c>
      <c r="BK36" s="8">
        <v>0.5</v>
      </c>
      <c r="BL36" s="8">
        <v>1.5</v>
      </c>
      <c r="BM36" s="8">
        <v>1</v>
      </c>
      <c r="BN36" s="8">
        <v>0.75</v>
      </c>
      <c r="BO36" s="8">
        <v>0</v>
      </c>
      <c r="BP36" s="8">
        <v>0.25</v>
      </c>
      <c r="BQ36" s="8">
        <v>0.33333333333333331</v>
      </c>
      <c r="BR36" s="8">
        <v>0</v>
      </c>
      <c r="BS36" s="8">
        <v>3.75</v>
      </c>
      <c r="BT36" s="8">
        <v>0.5</v>
      </c>
      <c r="BU36" s="8">
        <v>1.4166666666666667</v>
      </c>
      <c r="BV36" s="8">
        <v>8.3333333333333321</v>
      </c>
      <c r="BW36" s="8">
        <v>83.333333333333343</v>
      </c>
      <c r="BX36" s="8">
        <v>8.3333333333333321</v>
      </c>
      <c r="BY36" s="8">
        <v>40.208333333333336</v>
      </c>
      <c r="BZ36" s="8">
        <v>0.91666666666666663</v>
      </c>
      <c r="CA36" s="8">
        <v>100</v>
      </c>
      <c r="CB36" s="8">
        <v>0</v>
      </c>
      <c r="CC36" s="8">
        <v>0</v>
      </c>
    </row>
    <row r="37" spans="1:81" x14ac:dyDescent="0.25">
      <c r="A37" s="8">
        <v>124</v>
      </c>
      <c r="B37" s="8" t="s">
        <v>431</v>
      </c>
      <c r="C37" s="8">
        <v>140</v>
      </c>
      <c r="D37" s="8">
        <v>2019</v>
      </c>
      <c r="E37" s="8" t="s">
        <v>467</v>
      </c>
      <c r="F37" s="8">
        <v>14.6</v>
      </c>
      <c r="G37" s="8">
        <v>8.58</v>
      </c>
      <c r="H37" s="8">
        <v>9.7899999999999991</v>
      </c>
      <c r="I37" s="8">
        <v>100</v>
      </c>
      <c r="J37" s="8">
        <v>608</v>
      </c>
      <c r="K37" s="8">
        <v>855</v>
      </c>
      <c r="L37" s="8">
        <v>614</v>
      </c>
      <c r="M37" s="8">
        <v>2077</v>
      </c>
      <c r="N37" s="8" t="s">
        <v>455</v>
      </c>
      <c r="O37" s="8">
        <v>2.65</v>
      </c>
      <c r="P37" s="8">
        <v>2.9999999999999996</v>
      </c>
      <c r="Q37" s="8">
        <v>2.8875000000000002</v>
      </c>
      <c r="R37" s="8">
        <v>2.8458333333333332</v>
      </c>
      <c r="S37" s="8">
        <v>0.52974905188307209</v>
      </c>
      <c r="T37" s="8">
        <v>0.14000000000000001</v>
      </c>
      <c r="U37" s="8">
        <v>0.23249999999999996</v>
      </c>
      <c r="V37" s="8">
        <v>0.17749999999999999</v>
      </c>
      <c r="W37" s="8">
        <v>0.18333333333333335</v>
      </c>
      <c r="X37" s="8">
        <v>0.10114942250828161</v>
      </c>
      <c r="Y37" s="8">
        <v>0.4</v>
      </c>
      <c r="Z37" s="8">
        <v>0.38</v>
      </c>
      <c r="AA37" s="8">
        <v>0.32</v>
      </c>
      <c r="AB37" s="8">
        <v>0.4</v>
      </c>
      <c r="AC37" s="8">
        <v>15.522727272727272</v>
      </c>
      <c r="AD37" s="8">
        <v>6.3829787234042552</v>
      </c>
      <c r="AE37" s="8">
        <v>6.3829787234042552</v>
      </c>
      <c r="AF37" s="8">
        <v>4.2553191489361701</v>
      </c>
      <c r="AG37" s="8">
        <v>17.021276595744681</v>
      </c>
      <c r="AH37" s="8">
        <v>14.893617021276595</v>
      </c>
      <c r="AI37" s="8">
        <v>65.957446808510639</v>
      </c>
      <c r="AJ37" s="8">
        <v>2.1276595744680851</v>
      </c>
      <c r="AK37" s="8">
        <v>82.978723404255319</v>
      </c>
      <c r="AL37" s="8">
        <v>65.957446808510639</v>
      </c>
      <c r="AM37" s="8">
        <v>0.37124999999999997</v>
      </c>
      <c r="AN37" s="8">
        <v>0.28687499999999999</v>
      </c>
      <c r="AO37" s="8">
        <v>0.26749999999999996</v>
      </c>
      <c r="AP37" s="8">
        <v>0.30854166666666666</v>
      </c>
      <c r="AQ37" s="8">
        <v>0.20200052225899781</v>
      </c>
      <c r="AR37" s="8">
        <v>0.85</v>
      </c>
      <c r="AS37" s="8">
        <v>1.02</v>
      </c>
      <c r="AT37" s="8">
        <v>0.52</v>
      </c>
      <c r="AU37" s="8">
        <v>1.02</v>
      </c>
      <c r="AV37" s="8">
        <v>37.5</v>
      </c>
      <c r="AW37" s="8">
        <v>0.375</v>
      </c>
      <c r="AX37" s="8">
        <v>0</v>
      </c>
      <c r="AY37" s="8">
        <v>25</v>
      </c>
      <c r="AZ37" s="8">
        <v>50</v>
      </c>
      <c r="BA37" s="8">
        <v>25</v>
      </c>
      <c r="BB37" s="8">
        <v>37.5</v>
      </c>
      <c r="BC37" s="8">
        <v>1.3333333333333333</v>
      </c>
      <c r="BD37" s="8">
        <v>58.333333333333336</v>
      </c>
      <c r="BE37" s="8">
        <v>0.625</v>
      </c>
      <c r="BF37" s="8">
        <v>0.125</v>
      </c>
      <c r="BG37" s="8">
        <v>0.25</v>
      </c>
      <c r="BH37" s="8">
        <v>0.33333333333333331</v>
      </c>
      <c r="BI37" s="8">
        <v>1.125</v>
      </c>
      <c r="BJ37" s="8">
        <v>0</v>
      </c>
      <c r="BK37" s="8">
        <v>0</v>
      </c>
      <c r="BL37" s="8">
        <v>0</v>
      </c>
      <c r="BM37" s="8">
        <v>0</v>
      </c>
      <c r="BN37" s="8">
        <v>0.25</v>
      </c>
      <c r="BO37" s="8">
        <v>0.5</v>
      </c>
      <c r="BP37" s="8">
        <v>0</v>
      </c>
      <c r="BQ37" s="8">
        <v>0.25</v>
      </c>
      <c r="BR37" s="8">
        <v>0</v>
      </c>
      <c r="BS37" s="8">
        <v>2</v>
      </c>
      <c r="BT37" s="8">
        <v>1</v>
      </c>
      <c r="BU37" s="8">
        <v>1</v>
      </c>
      <c r="BV37" s="8">
        <v>0</v>
      </c>
      <c r="BW37" s="8">
        <v>83.333333333333343</v>
      </c>
      <c r="BX37" s="8">
        <v>16.666666666666664</v>
      </c>
      <c r="BY37" s="8">
        <v>40.416666666666664</v>
      </c>
      <c r="BZ37" s="8">
        <v>1.9583333333333333</v>
      </c>
      <c r="CA37" s="8">
        <v>16.441441441441441</v>
      </c>
      <c r="CB37" s="8">
        <v>10.227064932953986</v>
      </c>
      <c r="CC37" s="8">
        <v>83.558558558558559</v>
      </c>
    </row>
    <row r="38" spans="1:81" x14ac:dyDescent="0.25">
      <c r="A38" s="8">
        <v>125</v>
      </c>
      <c r="B38" s="8" t="s">
        <v>431</v>
      </c>
      <c r="C38" s="8">
        <v>153</v>
      </c>
      <c r="D38" s="8">
        <v>2019</v>
      </c>
      <c r="E38" s="8" t="s">
        <v>480</v>
      </c>
      <c r="F38" s="8">
        <v>11.65</v>
      </c>
      <c r="G38" s="8">
        <v>7.53</v>
      </c>
      <c r="H38" s="8">
        <v>10.82</v>
      </c>
      <c r="I38" s="8">
        <v>150</v>
      </c>
      <c r="J38" s="8">
        <v>1462</v>
      </c>
      <c r="K38" s="8">
        <v>2099</v>
      </c>
      <c r="L38" s="8">
        <v>3251</v>
      </c>
      <c r="M38" s="8">
        <v>6812</v>
      </c>
      <c r="N38" s="8" t="s">
        <v>455</v>
      </c>
      <c r="O38" s="8">
        <v>3.3750000000000004</v>
      </c>
      <c r="P38" s="8">
        <v>5.0750000000000002</v>
      </c>
      <c r="Q38" s="8">
        <v>5.95</v>
      </c>
      <c r="R38" s="8">
        <v>4.8</v>
      </c>
      <c r="S38" s="8">
        <v>2.0868115891703436</v>
      </c>
      <c r="T38" s="8">
        <v>0.268125</v>
      </c>
      <c r="U38" s="8">
        <v>0.57187500000000002</v>
      </c>
      <c r="V38" s="8">
        <v>0.30066666666666664</v>
      </c>
      <c r="W38" s="8">
        <v>0.38191489361702124</v>
      </c>
      <c r="X38" s="8">
        <v>0.24636168443158263</v>
      </c>
      <c r="Y38" s="8">
        <v>0.6</v>
      </c>
      <c r="Z38" s="8">
        <v>0.9</v>
      </c>
      <c r="AA38" s="8">
        <v>0.64</v>
      </c>
      <c r="AB38" s="8">
        <v>0.9</v>
      </c>
      <c r="AC38" s="8">
        <v>12.56824512534819</v>
      </c>
      <c r="AD38" s="8">
        <v>0</v>
      </c>
      <c r="AE38" s="8">
        <v>8.5106382978723403</v>
      </c>
      <c r="AF38" s="8">
        <v>4.2553191489361701</v>
      </c>
      <c r="AG38" s="8">
        <v>12.76595744680851</v>
      </c>
      <c r="AH38" s="8">
        <v>2.1276595744680851</v>
      </c>
      <c r="AI38" s="8">
        <v>70.212765957446805</v>
      </c>
      <c r="AJ38" s="8">
        <v>14.893617021276595</v>
      </c>
      <c r="AK38" s="8">
        <v>87.234042553191486</v>
      </c>
      <c r="AL38" s="8">
        <v>70.212765957446805</v>
      </c>
      <c r="AM38" s="8">
        <v>0.39</v>
      </c>
      <c r="AN38" s="8">
        <v>9.8125000000000018E-2</v>
      </c>
      <c r="AO38" s="8">
        <v>0.21133333333333329</v>
      </c>
      <c r="AP38" s="8">
        <v>0.23361702127659573</v>
      </c>
      <c r="AQ38" s="8">
        <v>0.25503985649233335</v>
      </c>
      <c r="AR38" s="8">
        <v>1.03</v>
      </c>
      <c r="AS38" s="8">
        <v>0.32</v>
      </c>
      <c r="AT38" s="8">
        <v>0.7</v>
      </c>
      <c r="AU38" s="8">
        <v>1.03</v>
      </c>
      <c r="AV38" s="8">
        <v>41.666666666666671</v>
      </c>
      <c r="AW38" s="8">
        <v>0.20833333333333334</v>
      </c>
      <c r="AX38" s="8">
        <v>0</v>
      </c>
      <c r="AY38" s="8">
        <v>62.5</v>
      </c>
      <c r="AZ38" s="8">
        <v>50</v>
      </c>
      <c r="BA38" s="8">
        <v>37.5</v>
      </c>
      <c r="BB38" s="8">
        <v>41.666666666666671</v>
      </c>
      <c r="BC38" s="8">
        <v>0.66666666666666663</v>
      </c>
      <c r="BD38" s="8">
        <v>8.3333333333333321</v>
      </c>
      <c r="BE38" s="8">
        <v>0</v>
      </c>
      <c r="BF38" s="8">
        <v>0.375</v>
      </c>
      <c r="BG38" s="8">
        <v>0</v>
      </c>
      <c r="BH38" s="8">
        <v>0.125</v>
      </c>
      <c r="BI38" s="8">
        <v>0.33333333333333331</v>
      </c>
      <c r="BJ38" s="8">
        <v>0.25</v>
      </c>
      <c r="BK38" s="8">
        <v>0</v>
      </c>
      <c r="BL38" s="8">
        <v>0.75</v>
      </c>
      <c r="BM38" s="8">
        <v>0.33333333333333331</v>
      </c>
      <c r="BN38" s="8">
        <v>1.5</v>
      </c>
      <c r="BO38" s="8">
        <v>3</v>
      </c>
      <c r="BP38" s="8">
        <v>0.75</v>
      </c>
      <c r="BQ38" s="8">
        <v>1.75</v>
      </c>
      <c r="BR38" s="8">
        <v>0.75</v>
      </c>
      <c r="BS38" s="8">
        <v>3.5</v>
      </c>
      <c r="BT38" s="8">
        <v>0.5</v>
      </c>
      <c r="BU38" s="8">
        <v>1.5833333333333333</v>
      </c>
      <c r="BV38" s="8">
        <v>12.5</v>
      </c>
      <c r="BW38" s="8">
        <v>70.833333333333343</v>
      </c>
      <c r="BX38" s="8">
        <v>16.666666666666664</v>
      </c>
      <c r="BY38" s="8">
        <v>35.208333333333336</v>
      </c>
      <c r="BZ38" s="8">
        <v>0.75</v>
      </c>
      <c r="CA38" s="8">
        <v>69.498069498069498</v>
      </c>
      <c r="CB38" s="8">
        <v>15.106623846300453</v>
      </c>
      <c r="CC38" s="8">
        <v>30.501930501930502</v>
      </c>
    </row>
    <row r="39" spans="1:81" x14ac:dyDescent="0.25">
      <c r="A39" s="8">
        <v>126</v>
      </c>
      <c r="B39" s="8" t="s">
        <v>431</v>
      </c>
      <c r="C39" s="8">
        <v>154</v>
      </c>
      <c r="D39" s="8">
        <v>2019</v>
      </c>
      <c r="E39" s="8" t="s">
        <v>479</v>
      </c>
      <c r="F39" s="8">
        <v>18.7</v>
      </c>
      <c r="G39" s="8">
        <v>8.1300000000000008</v>
      </c>
      <c r="H39" s="8">
        <v>8.0399999999999991</v>
      </c>
      <c r="I39" s="8">
        <v>150</v>
      </c>
      <c r="J39" s="8">
        <v>1564</v>
      </c>
      <c r="K39" s="8">
        <v>1895</v>
      </c>
      <c r="L39" s="8">
        <v>1590</v>
      </c>
      <c r="M39" s="8">
        <v>5049</v>
      </c>
      <c r="N39" s="8" t="s">
        <v>455</v>
      </c>
      <c r="O39" s="8">
        <v>4.2</v>
      </c>
      <c r="P39" s="8">
        <v>3.0750000000000002</v>
      </c>
      <c r="Q39" s="8">
        <v>3.0124999999999997</v>
      </c>
      <c r="R39" s="8">
        <v>3.4291666666666667</v>
      </c>
      <c r="S39" s="8">
        <v>1.1311706774175481</v>
      </c>
      <c r="T39" s="8">
        <v>0.30071428571428571</v>
      </c>
      <c r="U39" s="8">
        <v>0.22533333333333336</v>
      </c>
      <c r="V39" s="8">
        <v>0.16437500000000002</v>
      </c>
      <c r="W39" s="8">
        <v>0.22711111111111104</v>
      </c>
      <c r="X39" s="8">
        <v>0.16123983015459567</v>
      </c>
      <c r="Y39" s="8">
        <v>0.57999999999999996</v>
      </c>
      <c r="Z39" s="8">
        <v>0.57999999999999996</v>
      </c>
      <c r="AA39" s="8">
        <v>0.4</v>
      </c>
      <c r="AB39" s="8">
        <v>0.57999999999999996</v>
      </c>
      <c r="AC39" s="8">
        <v>15.099070450097852</v>
      </c>
      <c r="AD39" s="8">
        <v>2.2727272727272729</v>
      </c>
      <c r="AE39" s="8">
        <v>22.727272727272727</v>
      </c>
      <c r="AF39" s="8">
        <v>0</v>
      </c>
      <c r="AG39" s="8">
        <v>25</v>
      </c>
      <c r="AH39" s="8">
        <v>6.8181818181818175</v>
      </c>
      <c r="AI39" s="8">
        <v>47.727272727272727</v>
      </c>
      <c r="AJ39" s="8">
        <v>20.454545454545457</v>
      </c>
      <c r="AK39" s="8">
        <v>75</v>
      </c>
      <c r="AL39" s="8">
        <v>47.727272727272727</v>
      </c>
      <c r="AM39" s="8">
        <v>7.8571428571428584E-2</v>
      </c>
      <c r="AN39" s="8">
        <v>3.8666666666666669E-2</v>
      </c>
      <c r="AO39" s="8">
        <v>8.5000000000000006E-2</v>
      </c>
      <c r="AP39" s="8">
        <v>6.7555555555555563E-2</v>
      </c>
      <c r="AQ39" s="8">
        <v>0.11807462115804629</v>
      </c>
      <c r="AR39" s="8">
        <v>0.41</v>
      </c>
      <c r="AS39" s="8">
        <v>0.26</v>
      </c>
      <c r="AT39" s="8">
        <v>0.49</v>
      </c>
      <c r="AU39" s="8">
        <v>0.49</v>
      </c>
      <c r="AV39" s="8">
        <v>20.833333333333336</v>
      </c>
      <c r="AW39" s="8">
        <v>0.125</v>
      </c>
      <c r="AX39" s="8">
        <v>62.5</v>
      </c>
      <c r="AY39" s="8">
        <v>75</v>
      </c>
      <c r="AZ39" s="8">
        <v>62.5</v>
      </c>
      <c r="BA39" s="8">
        <v>66.666666666666657</v>
      </c>
      <c r="BB39" s="8">
        <v>50</v>
      </c>
      <c r="BC39" s="8">
        <v>0.75</v>
      </c>
      <c r="BD39" s="8">
        <v>16.666666666666664</v>
      </c>
      <c r="BE39" s="8">
        <v>0.25</v>
      </c>
      <c r="BF39" s="8">
        <v>0</v>
      </c>
      <c r="BG39" s="8">
        <v>0</v>
      </c>
      <c r="BH39" s="8">
        <v>8.3333333333333329E-2</v>
      </c>
      <c r="BI39" s="8">
        <v>0.16666666666666666</v>
      </c>
      <c r="BJ39" s="8">
        <v>0</v>
      </c>
      <c r="BK39" s="8">
        <v>0</v>
      </c>
      <c r="BL39" s="8">
        <v>0</v>
      </c>
      <c r="BM39" s="8">
        <v>0</v>
      </c>
      <c r="BN39" s="8">
        <v>0.75</v>
      </c>
      <c r="BO39" s="8">
        <v>1.5</v>
      </c>
      <c r="BP39" s="8">
        <v>1.25</v>
      </c>
      <c r="BQ39" s="8">
        <v>1.1666666666666667</v>
      </c>
      <c r="BR39" s="8">
        <v>2</v>
      </c>
      <c r="BS39" s="8">
        <v>3</v>
      </c>
      <c r="BT39" s="8">
        <v>1.5</v>
      </c>
      <c r="BU39" s="8">
        <v>2.1666666666666665</v>
      </c>
      <c r="BV39" s="8">
        <v>0</v>
      </c>
      <c r="BW39" s="8">
        <v>95.833333333333343</v>
      </c>
      <c r="BX39" s="8">
        <v>4.1666666666666661</v>
      </c>
      <c r="BY39" s="8">
        <v>33.333333333333336</v>
      </c>
      <c r="BZ39" s="8">
        <v>1.4583333333333333</v>
      </c>
      <c r="CA39" s="8">
        <v>22.575516693163753</v>
      </c>
      <c r="CB39" s="8">
        <v>11.446535410574059</v>
      </c>
      <c r="CC39" s="8">
        <v>77.424483306836251</v>
      </c>
    </row>
    <row r="40" spans="1:81" x14ac:dyDescent="0.25">
      <c r="A40" s="8">
        <v>127</v>
      </c>
      <c r="B40" s="8" t="s">
        <v>431</v>
      </c>
      <c r="C40" s="8">
        <v>157</v>
      </c>
      <c r="D40" s="8">
        <v>2019</v>
      </c>
      <c r="E40" s="8" t="s">
        <v>475</v>
      </c>
      <c r="F40" s="8">
        <v>13.2</v>
      </c>
      <c r="G40" s="8">
        <v>7.35</v>
      </c>
      <c r="H40" s="8">
        <v>10.01</v>
      </c>
      <c r="I40" s="8">
        <v>96</v>
      </c>
      <c r="J40" s="8">
        <v>406</v>
      </c>
      <c r="K40" s="8">
        <v>413</v>
      </c>
      <c r="L40" s="8">
        <v>334</v>
      </c>
      <c r="M40" s="8">
        <v>1153</v>
      </c>
      <c r="N40" s="8" t="s">
        <v>455</v>
      </c>
      <c r="O40" s="8">
        <v>2.7124999999999999</v>
      </c>
      <c r="P40" s="8">
        <v>2.4125000000000001</v>
      </c>
      <c r="Q40" s="8">
        <v>2.2875000000000001</v>
      </c>
      <c r="R40" s="8">
        <v>2.4708333333333332</v>
      </c>
      <c r="S40" s="8">
        <v>0.71230133258740846</v>
      </c>
      <c r="T40" s="8">
        <v>0.14266666666666666</v>
      </c>
      <c r="U40" s="8">
        <v>0.14125000000000001</v>
      </c>
      <c r="V40" s="8">
        <v>0.12250000000000001</v>
      </c>
      <c r="W40" s="8">
        <v>0.1353191489361702</v>
      </c>
      <c r="X40" s="8">
        <v>7.9368460054569961E-2</v>
      </c>
      <c r="Y40" s="8">
        <v>0.34</v>
      </c>
      <c r="Z40" s="8">
        <v>0.42</v>
      </c>
      <c r="AA40" s="8">
        <v>0.32</v>
      </c>
      <c r="AB40" s="8">
        <v>0.42</v>
      </c>
      <c r="AC40" s="8">
        <v>18.259302935010485</v>
      </c>
      <c r="AD40" s="8">
        <v>4.3478260869565215</v>
      </c>
      <c r="AE40" s="8">
        <v>30.434782608695656</v>
      </c>
      <c r="AF40" s="8">
        <v>2.1739130434782608</v>
      </c>
      <c r="AG40" s="8">
        <v>36.956521739130437</v>
      </c>
      <c r="AH40" s="8">
        <v>10.869565217391305</v>
      </c>
      <c r="AI40" s="8">
        <v>52.173913043478258</v>
      </c>
      <c r="AJ40" s="8">
        <v>0</v>
      </c>
      <c r="AK40" s="8">
        <v>63.043478260869563</v>
      </c>
      <c r="AL40" s="8">
        <v>52.173913043478258</v>
      </c>
      <c r="AM40" s="8">
        <v>0.10066666666666668</v>
      </c>
      <c r="AN40" s="8">
        <v>0.11687500000000001</v>
      </c>
      <c r="AO40" s="8">
        <v>0.10312499999999999</v>
      </c>
      <c r="AP40" s="8">
        <v>0.10702127659574469</v>
      </c>
      <c r="AQ40" s="8">
        <v>8.5336033818663601E-2</v>
      </c>
      <c r="AR40" s="8">
        <v>0.22</v>
      </c>
      <c r="AS40" s="8">
        <v>0.39</v>
      </c>
      <c r="AT40" s="8">
        <v>0.21</v>
      </c>
      <c r="AU40" s="8">
        <v>0.39</v>
      </c>
      <c r="AV40" s="8">
        <v>45.833333333333329</v>
      </c>
      <c r="AW40" s="8">
        <v>0.29166666666666669</v>
      </c>
      <c r="AX40" s="8">
        <v>25</v>
      </c>
      <c r="AY40" s="8">
        <v>37.5</v>
      </c>
      <c r="AZ40" s="8">
        <v>12.5</v>
      </c>
      <c r="BA40" s="8">
        <v>25</v>
      </c>
      <c r="BB40" s="8">
        <v>45.833333333333329</v>
      </c>
      <c r="BC40" s="8">
        <v>1.3333333333333333</v>
      </c>
      <c r="BD40" s="8">
        <v>25</v>
      </c>
      <c r="BE40" s="8">
        <v>0.125</v>
      </c>
      <c r="BF40" s="8">
        <v>1.125</v>
      </c>
      <c r="BG40" s="8">
        <v>0</v>
      </c>
      <c r="BH40" s="8">
        <v>0.41666666666666669</v>
      </c>
      <c r="BI40" s="8">
        <v>0.91666666666666663</v>
      </c>
      <c r="BJ40" s="8">
        <v>0.5</v>
      </c>
      <c r="BK40" s="8">
        <v>0.5</v>
      </c>
      <c r="BL40" s="8">
        <v>0.25</v>
      </c>
      <c r="BM40" s="8">
        <v>0.41666666666666669</v>
      </c>
      <c r="BN40" s="8">
        <v>0</v>
      </c>
      <c r="BO40" s="8">
        <v>0</v>
      </c>
      <c r="BP40" s="8">
        <v>0</v>
      </c>
      <c r="BQ40" s="8">
        <v>0</v>
      </c>
      <c r="BR40" s="8">
        <v>0.75</v>
      </c>
      <c r="BS40" s="8">
        <v>0.25</v>
      </c>
      <c r="BT40" s="8">
        <v>0</v>
      </c>
      <c r="BU40" s="8">
        <v>0.33333333333333331</v>
      </c>
      <c r="BV40" s="8">
        <v>4.1666666666666661</v>
      </c>
      <c r="BW40" s="8">
        <v>87.5</v>
      </c>
      <c r="BX40" s="8">
        <v>8.3333333333333321</v>
      </c>
      <c r="BY40" s="8">
        <v>39.166666666666664</v>
      </c>
      <c r="BZ40" s="8">
        <v>1.5</v>
      </c>
      <c r="CA40" s="8">
        <v>2.7777777777777777</v>
      </c>
      <c r="CB40" s="8">
        <v>2.1710578213147764</v>
      </c>
      <c r="CC40" s="8">
        <v>97.222222222222229</v>
      </c>
    </row>
    <row r="41" spans="1:81" x14ac:dyDescent="0.25">
      <c r="A41" s="8">
        <v>128</v>
      </c>
      <c r="B41" s="8" t="s">
        <v>431</v>
      </c>
      <c r="C41" s="8">
        <v>165</v>
      </c>
      <c r="D41" s="8">
        <v>2019</v>
      </c>
      <c r="E41" s="8" t="s">
        <v>481</v>
      </c>
      <c r="F41" s="8">
        <v>16.3</v>
      </c>
      <c r="G41" s="8">
        <v>7.99</v>
      </c>
      <c r="H41" s="8">
        <v>8.93</v>
      </c>
      <c r="I41" s="8">
        <v>150</v>
      </c>
      <c r="J41" s="8">
        <v>3907</v>
      </c>
      <c r="K41" s="8">
        <v>3622</v>
      </c>
      <c r="L41" s="8">
        <v>1609</v>
      </c>
      <c r="M41" s="8">
        <v>9138</v>
      </c>
      <c r="N41" s="8" t="s">
        <v>455</v>
      </c>
      <c r="O41" s="8">
        <v>4.5750000000000002</v>
      </c>
      <c r="P41" s="8">
        <v>5.6437499999999998</v>
      </c>
      <c r="Q41" s="8">
        <v>6.9250000000000007</v>
      </c>
      <c r="R41" s="8">
        <v>5.7145833333333336</v>
      </c>
      <c r="S41" s="8">
        <v>1.590835107916502</v>
      </c>
      <c r="T41" s="8">
        <v>0.32874999999999999</v>
      </c>
      <c r="U41" s="8">
        <v>0.35375000000000001</v>
      </c>
      <c r="V41" s="8">
        <v>0.37437499999999996</v>
      </c>
      <c r="W41" s="8">
        <v>0.35229166666666673</v>
      </c>
      <c r="X41" s="8">
        <v>0.1780776735063056</v>
      </c>
      <c r="Y41" s="8">
        <v>0.74</v>
      </c>
      <c r="Z41" s="8">
        <v>0.88</v>
      </c>
      <c r="AA41" s="8">
        <v>0.74</v>
      </c>
      <c r="AB41" s="8">
        <v>0.88</v>
      </c>
      <c r="AC41" s="8">
        <v>16.221170904790064</v>
      </c>
      <c r="AD41" s="8">
        <v>2.083333333333333</v>
      </c>
      <c r="AE41" s="8">
        <v>8.3333333333333321</v>
      </c>
      <c r="AF41" s="8">
        <v>14.583333333333334</v>
      </c>
      <c r="AG41" s="8">
        <v>25</v>
      </c>
      <c r="AH41" s="8">
        <v>6.25</v>
      </c>
      <c r="AI41" s="8">
        <v>56.25</v>
      </c>
      <c r="AJ41" s="8">
        <v>12.5</v>
      </c>
      <c r="AK41" s="8">
        <v>75</v>
      </c>
      <c r="AL41" s="8">
        <v>56.25</v>
      </c>
      <c r="AM41" s="8">
        <v>0.35187499999999999</v>
      </c>
      <c r="AN41" s="8">
        <v>0.27875</v>
      </c>
      <c r="AO41" s="8">
        <v>0.16875000000000004</v>
      </c>
      <c r="AP41" s="8">
        <v>0.26645833333333341</v>
      </c>
      <c r="AQ41" s="8">
        <v>0.23800133723326569</v>
      </c>
      <c r="AR41" s="8">
        <v>1.04</v>
      </c>
      <c r="AS41" s="8">
        <v>0.6</v>
      </c>
      <c r="AT41" s="8">
        <v>0.74</v>
      </c>
      <c r="AU41" s="8">
        <v>1.04</v>
      </c>
      <c r="AV41" s="8">
        <v>25</v>
      </c>
      <c r="AW41" s="8">
        <v>0.5</v>
      </c>
      <c r="AX41" s="8">
        <v>12.5</v>
      </c>
      <c r="AY41" s="8">
        <v>25</v>
      </c>
      <c r="AZ41" s="8">
        <v>37.5</v>
      </c>
      <c r="BA41" s="8">
        <v>25</v>
      </c>
      <c r="BB41" s="8">
        <v>50</v>
      </c>
      <c r="BC41" s="8">
        <v>1.6666666666666667</v>
      </c>
      <c r="BD41" s="8">
        <v>58.333333333333336</v>
      </c>
      <c r="BE41" s="8">
        <v>0</v>
      </c>
      <c r="BF41" s="8">
        <v>0</v>
      </c>
      <c r="BG41" s="8">
        <v>0.25</v>
      </c>
      <c r="BH41" s="8">
        <v>8.3333333333333329E-2</v>
      </c>
      <c r="BI41" s="8">
        <v>0.16666666666666666</v>
      </c>
      <c r="BJ41" s="8">
        <v>1</v>
      </c>
      <c r="BK41" s="8">
        <v>0.75</v>
      </c>
      <c r="BL41" s="8">
        <v>0.5</v>
      </c>
      <c r="BM41" s="8">
        <v>0.75</v>
      </c>
      <c r="BN41" s="8">
        <v>0.75</v>
      </c>
      <c r="BO41" s="8">
        <v>0.25</v>
      </c>
      <c r="BP41" s="8">
        <v>0.75</v>
      </c>
      <c r="BQ41" s="8">
        <v>0.58333333333333337</v>
      </c>
      <c r="BR41" s="8">
        <v>1.25</v>
      </c>
      <c r="BS41" s="8">
        <v>0.75</v>
      </c>
      <c r="BT41" s="8">
        <v>1.25</v>
      </c>
      <c r="BU41" s="8">
        <v>1.0833333333333333</v>
      </c>
      <c r="BV41" s="8">
        <v>0</v>
      </c>
      <c r="BW41" s="8">
        <v>95.833333333333343</v>
      </c>
      <c r="BX41" s="8">
        <v>4.1666666666666661</v>
      </c>
      <c r="BY41" s="8">
        <v>37.083333333333336</v>
      </c>
      <c r="BZ41" s="8">
        <v>1.25</v>
      </c>
      <c r="CA41" s="8">
        <v>67.192192192192195</v>
      </c>
      <c r="CB41" s="8">
        <v>12.71928294874199</v>
      </c>
      <c r="CC41" s="8">
        <v>32.807807807807805</v>
      </c>
    </row>
    <row r="42" spans="1:81" x14ac:dyDescent="0.25">
      <c r="A42" s="8">
        <v>129</v>
      </c>
      <c r="B42" s="8" t="s">
        <v>431</v>
      </c>
      <c r="C42" s="8">
        <v>168</v>
      </c>
      <c r="D42" s="8">
        <v>2019</v>
      </c>
      <c r="E42" s="8" t="s">
        <v>469</v>
      </c>
      <c r="F42" s="8">
        <v>13.1</v>
      </c>
      <c r="G42" s="8">
        <v>8.01</v>
      </c>
      <c r="H42" s="8">
        <v>11.81</v>
      </c>
      <c r="I42" s="8">
        <v>150</v>
      </c>
      <c r="J42" s="8">
        <v>1863</v>
      </c>
      <c r="K42" s="8">
        <v>1219</v>
      </c>
      <c r="L42" s="8">
        <v>1780</v>
      </c>
      <c r="M42" s="8">
        <v>4862</v>
      </c>
      <c r="N42" s="8" t="s">
        <v>455</v>
      </c>
      <c r="O42" s="8">
        <v>3.5625</v>
      </c>
      <c r="P42" s="8">
        <v>3.6874999999999996</v>
      </c>
      <c r="Q42" s="8">
        <v>4</v>
      </c>
      <c r="R42" s="8">
        <v>3.7500000000000004</v>
      </c>
      <c r="S42" s="8">
        <v>1.1506142027101245</v>
      </c>
      <c r="T42" s="8">
        <v>0.20500000000000002</v>
      </c>
      <c r="U42" s="8">
        <v>0.32249999999999995</v>
      </c>
      <c r="V42" s="8">
        <v>0.38562500000000005</v>
      </c>
      <c r="W42" s="8">
        <v>0.30869565217391309</v>
      </c>
      <c r="X42" s="8">
        <v>0.17956253872678904</v>
      </c>
      <c r="Y42" s="8">
        <v>0.51</v>
      </c>
      <c r="Z42" s="8">
        <v>0.64</v>
      </c>
      <c r="AA42" s="8">
        <v>1.01</v>
      </c>
      <c r="AB42" s="8">
        <v>1.01</v>
      </c>
      <c r="AC42" s="8">
        <v>12.147887323943662</v>
      </c>
      <c r="AD42" s="8">
        <v>2.2222222222222223</v>
      </c>
      <c r="AE42" s="8">
        <v>17.777777777777779</v>
      </c>
      <c r="AF42" s="8">
        <v>0</v>
      </c>
      <c r="AG42" s="8">
        <v>20</v>
      </c>
      <c r="AH42" s="8">
        <v>13.333333333333334</v>
      </c>
      <c r="AI42" s="8">
        <v>57.777777777777771</v>
      </c>
      <c r="AJ42" s="8">
        <v>8.8888888888888893</v>
      </c>
      <c r="AK42" s="8">
        <v>79.999999999999986</v>
      </c>
      <c r="AL42" s="8">
        <v>57.777777777777771</v>
      </c>
      <c r="AM42" s="8">
        <v>0.20071428571428571</v>
      </c>
      <c r="AN42" s="8">
        <v>0.18375</v>
      </c>
      <c r="AO42" s="8">
        <v>0.16312499999999999</v>
      </c>
      <c r="AP42" s="8">
        <v>0.1817391304347826</v>
      </c>
      <c r="AQ42" s="8">
        <v>0.19127995013506122</v>
      </c>
      <c r="AR42" s="8">
        <v>0.84</v>
      </c>
      <c r="AS42" s="8">
        <v>0.5</v>
      </c>
      <c r="AT42" s="8">
        <v>0.57999999999999996</v>
      </c>
      <c r="AU42" s="8">
        <v>0.84</v>
      </c>
      <c r="AV42" s="8">
        <v>12.5</v>
      </c>
      <c r="AW42" s="8">
        <v>0.54166666666666663</v>
      </c>
      <c r="AX42" s="8">
        <v>25</v>
      </c>
      <c r="AY42" s="8">
        <v>37.5</v>
      </c>
      <c r="AZ42" s="8">
        <v>37.5</v>
      </c>
      <c r="BA42" s="8">
        <v>33.333333333333329</v>
      </c>
      <c r="BB42" s="8">
        <v>54.166666666666664</v>
      </c>
      <c r="BC42" s="8">
        <v>1.8</v>
      </c>
      <c r="BD42" s="8">
        <v>33.333333333333329</v>
      </c>
      <c r="BE42" s="8">
        <v>0.5</v>
      </c>
      <c r="BF42" s="8">
        <v>0</v>
      </c>
      <c r="BG42" s="8">
        <v>0.5</v>
      </c>
      <c r="BH42" s="8">
        <v>0.33333333333333331</v>
      </c>
      <c r="BI42" s="8">
        <v>1</v>
      </c>
      <c r="BJ42" s="8">
        <v>2.5</v>
      </c>
      <c r="BK42" s="8">
        <v>1.75</v>
      </c>
      <c r="BL42" s="8">
        <v>1.5</v>
      </c>
      <c r="BM42" s="8">
        <v>1.9166666666666667</v>
      </c>
      <c r="BN42" s="8">
        <v>0.25</v>
      </c>
      <c r="BO42" s="8">
        <v>1</v>
      </c>
      <c r="BP42" s="8">
        <v>1.75</v>
      </c>
      <c r="BQ42" s="8">
        <v>1</v>
      </c>
      <c r="BR42" s="8">
        <v>0.75</v>
      </c>
      <c r="BS42" s="8">
        <v>0</v>
      </c>
      <c r="BT42" s="8">
        <v>0.25</v>
      </c>
      <c r="BU42" s="8">
        <v>0.33333333333333331</v>
      </c>
      <c r="BV42" s="8">
        <v>4.1666666666666661</v>
      </c>
      <c r="BW42" s="8">
        <v>87.5</v>
      </c>
      <c r="BX42" s="8">
        <v>4.1666666666666661</v>
      </c>
      <c r="BY42" s="8">
        <v>33.695652173913047</v>
      </c>
      <c r="BZ42" s="8">
        <v>0.25</v>
      </c>
      <c r="CA42" s="8">
        <v>26.550079491255964</v>
      </c>
      <c r="CB42" s="8">
        <v>11.188388429556058</v>
      </c>
      <c r="CC42" s="8">
        <v>73.449920508744043</v>
      </c>
    </row>
    <row r="43" spans="1:81" x14ac:dyDescent="0.25">
      <c r="A43" s="8">
        <v>130</v>
      </c>
      <c r="B43" s="8" t="s">
        <v>431</v>
      </c>
      <c r="C43" s="8">
        <v>169</v>
      </c>
      <c r="D43" s="8">
        <v>2019</v>
      </c>
      <c r="E43" s="8" t="s">
        <v>463</v>
      </c>
      <c r="F43" s="8">
        <v>12.2</v>
      </c>
      <c r="G43" s="8">
        <v>7.3</v>
      </c>
      <c r="H43" s="8">
        <v>9.82</v>
      </c>
      <c r="I43" s="8">
        <v>50</v>
      </c>
      <c r="J43" s="8">
        <v>381</v>
      </c>
      <c r="K43" s="8">
        <v>340</v>
      </c>
      <c r="L43" s="8">
        <v>361</v>
      </c>
      <c r="M43" s="8">
        <v>1082</v>
      </c>
      <c r="N43" s="8" t="s">
        <v>455</v>
      </c>
      <c r="O43" s="8">
        <v>1.3625</v>
      </c>
      <c r="P43" s="8">
        <v>0.96250000000000002</v>
      </c>
      <c r="Q43" s="8">
        <v>1.125</v>
      </c>
      <c r="R43" s="8">
        <v>1.1499999999999999</v>
      </c>
      <c r="S43" s="8">
        <v>0.2321918247446737</v>
      </c>
      <c r="T43" s="8">
        <v>0.17625000000000002</v>
      </c>
      <c r="U43" s="8">
        <v>0.11874999999999999</v>
      </c>
      <c r="V43" s="8">
        <v>0.13</v>
      </c>
      <c r="W43" s="8">
        <v>0.14166666666666672</v>
      </c>
      <c r="X43" s="8">
        <v>9.0345552411724706E-2</v>
      </c>
      <c r="Y43" s="8">
        <v>0.46</v>
      </c>
      <c r="Z43" s="8">
        <v>0.22</v>
      </c>
      <c r="AA43" s="8">
        <v>0.2</v>
      </c>
      <c r="AB43" s="8">
        <v>0.46</v>
      </c>
      <c r="AC43" s="8">
        <v>8.1176470588235254</v>
      </c>
      <c r="AD43" s="8">
        <v>4.1666666666666661</v>
      </c>
      <c r="AE43" s="8">
        <v>16.666666666666664</v>
      </c>
      <c r="AF43" s="8">
        <v>12.5</v>
      </c>
      <c r="AG43" s="8">
        <v>33.333333333333329</v>
      </c>
      <c r="AH43" s="8">
        <v>8.3333333333333321</v>
      </c>
      <c r="AI43" s="8">
        <v>58.333333333333336</v>
      </c>
      <c r="AJ43" s="8">
        <v>0</v>
      </c>
      <c r="AK43" s="8">
        <v>66.666666666666671</v>
      </c>
      <c r="AL43" s="8">
        <v>58.333333333333336</v>
      </c>
      <c r="AM43" s="8">
        <v>0.37624999999999997</v>
      </c>
      <c r="AN43" s="8">
        <v>0.28749999999999998</v>
      </c>
      <c r="AO43" s="8">
        <v>0.22749999999999998</v>
      </c>
      <c r="AP43" s="8">
        <v>0.29708333333333342</v>
      </c>
      <c r="AQ43" s="8">
        <v>0.19745069096439952</v>
      </c>
      <c r="AR43" s="8">
        <v>0.71</v>
      </c>
      <c r="AS43" s="8">
        <v>0.56000000000000005</v>
      </c>
      <c r="AT43" s="8">
        <v>0.56999999999999995</v>
      </c>
      <c r="AU43" s="8">
        <v>0.71</v>
      </c>
      <c r="AV43" s="8">
        <v>8.3333333333333321</v>
      </c>
      <c r="AW43" s="8">
        <v>0.75</v>
      </c>
      <c r="AX43" s="8">
        <v>25</v>
      </c>
      <c r="AY43" s="8">
        <v>0</v>
      </c>
      <c r="AZ43" s="8">
        <v>25</v>
      </c>
      <c r="BA43" s="8">
        <v>16.666666666666664</v>
      </c>
      <c r="BB43" s="8">
        <v>75</v>
      </c>
      <c r="BC43" s="8">
        <v>2.5</v>
      </c>
      <c r="BD43" s="8">
        <v>50</v>
      </c>
      <c r="BE43" s="8">
        <v>0</v>
      </c>
      <c r="BF43" s="8">
        <v>0</v>
      </c>
      <c r="BG43" s="8">
        <v>0</v>
      </c>
      <c r="BH43" s="8">
        <v>0</v>
      </c>
      <c r="BI43" s="8">
        <v>0.45833333333333331</v>
      </c>
      <c r="BJ43" s="8">
        <v>0.75</v>
      </c>
      <c r="BK43" s="8">
        <v>1</v>
      </c>
      <c r="BL43" s="8">
        <v>2.25</v>
      </c>
      <c r="BM43" s="8">
        <v>1.3333333333333333</v>
      </c>
      <c r="BN43" s="8">
        <v>0</v>
      </c>
      <c r="BO43" s="8">
        <v>0</v>
      </c>
      <c r="BP43" s="8">
        <v>0</v>
      </c>
      <c r="BQ43" s="8">
        <v>0</v>
      </c>
      <c r="BR43" s="8">
        <v>1.75</v>
      </c>
      <c r="BS43" s="8">
        <v>1.75</v>
      </c>
      <c r="BT43" s="8">
        <v>1.75</v>
      </c>
      <c r="BU43" s="8">
        <v>1.75</v>
      </c>
      <c r="BV43" s="8">
        <v>0</v>
      </c>
      <c r="BW43" s="8">
        <v>87.5</v>
      </c>
      <c r="BX43" s="8">
        <v>12.5</v>
      </c>
      <c r="BY43" s="8">
        <v>39.666666666666664</v>
      </c>
      <c r="BZ43" s="8">
        <v>8.3333333333333329E-2</v>
      </c>
      <c r="CA43" s="8">
        <v>97.072072072072075</v>
      </c>
      <c r="CB43" s="8">
        <v>3.7527767497325675</v>
      </c>
      <c r="CC43" s="8">
        <v>2.9279279279279251</v>
      </c>
    </row>
    <row r="44" spans="1:81" x14ac:dyDescent="0.25">
      <c r="A44" s="8">
        <v>131</v>
      </c>
      <c r="B44" s="8" t="s">
        <v>431</v>
      </c>
      <c r="C44" s="8">
        <v>173</v>
      </c>
      <c r="D44" s="8">
        <v>2019</v>
      </c>
      <c r="E44" s="8" t="s">
        <v>482</v>
      </c>
      <c r="F44" s="8">
        <v>12.2</v>
      </c>
      <c r="G44" s="8">
        <v>8.4499999999999993</v>
      </c>
      <c r="H44" s="8">
        <v>9.7899999999999991</v>
      </c>
      <c r="I44" s="8">
        <v>90</v>
      </c>
      <c r="J44" s="8">
        <v>1246</v>
      </c>
      <c r="K44" s="8">
        <v>1081</v>
      </c>
      <c r="L44" s="8">
        <v>1252</v>
      </c>
      <c r="M44" s="8">
        <v>3579</v>
      </c>
      <c r="N44" s="8" t="s">
        <v>455</v>
      </c>
      <c r="O44" s="8">
        <v>2.15</v>
      </c>
      <c r="P44" s="8">
        <v>1.8624999999999998</v>
      </c>
      <c r="Q44" s="8">
        <v>2.1500000000000004</v>
      </c>
      <c r="R44" s="8">
        <v>2.0541666666666667</v>
      </c>
      <c r="S44" s="8">
        <v>0.388955308337678</v>
      </c>
      <c r="T44" s="8">
        <v>0.34374999999999994</v>
      </c>
      <c r="U44" s="8">
        <v>0.24312500000000004</v>
      </c>
      <c r="V44" s="8">
        <v>0.31</v>
      </c>
      <c r="W44" s="8">
        <v>0.29895833333333338</v>
      </c>
      <c r="X44" s="8">
        <v>0.11168419731133841</v>
      </c>
      <c r="Y44" s="8">
        <v>0.56000000000000005</v>
      </c>
      <c r="Z44" s="8">
        <v>0.46</v>
      </c>
      <c r="AA44" s="8">
        <v>0.47</v>
      </c>
      <c r="AB44" s="8">
        <v>0.56000000000000005</v>
      </c>
      <c r="AC44" s="8">
        <v>6.8710801393728209</v>
      </c>
      <c r="AD44" s="8">
        <v>25.531914893617021</v>
      </c>
      <c r="AE44" s="8">
        <v>29.787234042553191</v>
      </c>
      <c r="AF44" s="8">
        <v>4.2553191489361701</v>
      </c>
      <c r="AG44" s="8">
        <v>59.574468085106375</v>
      </c>
      <c r="AH44" s="8">
        <v>4.2553191489361701</v>
      </c>
      <c r="AI44" s="8">
        <v>36.170212765957451</v>
      </c>
      <c r="AJ44" s="8">
        <v>0</v>
      </c>
      <c r="AK44" s="8">
        <v>40.425531914893625</v>
      </c>
      <c r="AL44" s="8">
        <v>36.170212765957451</v>
      </c>
      <c r="AM44" s="8">
        <v>0.30125000000000002</v>
      </c>
      <c r="AN44" s="8">
        <v>0.33125000000000004</v>
      </c>
      <c r="AO44" s="8">
        <v>0.23000000000000004</v>
      </c>
      <c r="AP44" s="8">
        <v>0.28749999999999998</v>
      </c>
      <c r="AQ44" s="8">
        <v>0.15290798234176584</v>
      </c>
      <c r="AR44" s="8">
        <v>0.7</v>
      </c>
      <c r="AS44" s="8">
        <v>0.63</v>
      </c>
      <c r="AT44" s="8">
        <v>0.56000000000000005</v>
      </c>
      <c r="AU44" s="8">
        <v>0.7</v>
      </c>
      <c r="AV44" s="8">
        <v>8.3333333333333321</v>
      </c>
      <c r="AW44" s="8">
        <v>0.66666666666666663</v>
      </c>
      <c r="AX44" s="8">
        <v>25</v>
      </c>
      <c r="AY44" s="8">
        <v>37.5</v>
      </c>
      <c r="AZ44" s="8">
        <v>12.5</v>
      </c>
      <c r="BA44" s="8">
        <v>25</v>
      </c>
      <c r="BB44" s="8">
        <v>66.666666666666657</v>
      </c>
      <c r="BC44" s="8">
        <v>2.25</v>
      </c>
      <c r="BD44" s="8">
        <v>41.666666666666671</v>
      </c>
      <c r="BE44" s="8">
        <v>0</v>
      </c>
      <c r="BF44" s="8">
        <v>0.375</v>
      </c>
      <c r="BG44" s="8">
        <v>0.125</v>
      </c>
      <c r="BH44" s="8">
        <v>0.16666666666666666</v>
      </c>
      <c r="BI44" s="8">
        <v>0.875</v>
      </c>
      <c r="BJ44" s="8">
        <v>2.5</v>
      </c>
      <c r="BK44" s="8">
        <v>1.5</v>
      </c>
      <c r="BL44" s="8">
        <v>0.75</v>
      </c>
      <c r="BM44" s="8">
        <v>1.5833333333333333</v>
      </c>
      <c r="BN44" s="8">
        <v>0</v>
      </c>
      <c r="BO44" s="8">
        <v>0</v>
      </c>
      <c r="BP44" s="8">
        <v>0</v>
      </c>
      <c r="BQ44" s="8">
        <v>0</v>
      </c>
      <c r="BR44" s="8">
        <v>1.75</v>
      </c>
      <c r="BS44" s="8">
        <v>0.5</v>
      </c>
      <c r="BT44" s="8">
        <v>0.66666666666666663</v>
      </c>
      <c r="BU44" s="8">
        <v>1</v>
      </c>
      <c r="BV44" s="8">
        <v>4.1666666666666661</v>
      </c>
      <c r="BW44" s="8">
        <v>54.166666666666664</v>
      </c>
      <c r="BX44" s="8">
        <v>41.666666666666671</v>
      </c>
      <c r="BY44" s="8">
        <v>52.916666666666664</v>
      </c>
      <c r="BZ44" s="8">
        <v>1.125</v>
      </c>
      <c r="CA44" s="8">
        <v>64.339339339339347</v>
      </c>
      <c r="CB44" s="8">
        <v>12.830364529827436</v>
      </c>
      <c r="CC44" s="8">
        <v>35.660660660660653</v>
      </c>
    </row>
    <row r="45" spans="1:81" x14ac:dyDescent="0.25">
      <c r="A45" s="8">
        <v>132</v>
      </c>
      <c r="B45" s="8" t="s">
        <v>431</v>
      </c>
      <c r="C45" s="8">
        <v>177</v>
      </c>
      <c r="D45" s="8">
        <v>2019</v>
      </c>
      <c r="E45" s="8" t="s">
        <v>463</v>
      </c>
      <c r="F45" s="8">
        <v>17.25</v>
      </c>
      <c r="G45" s="8">
        <v>7.4</v>
      </c>
      <c r="H45" s="8">
        <v>8.31</v>
      </c>
      <c r="I45" s="8">
        <v>50</v>
      </c>
      <c r="J45" s="8">
        <v>299</v>
      </c>
      <c r="K45" s="8">
        <v>332</v>
      </c>
      <c r="L45" s="8">
        <v>471</v>
      </c>
      <c r="M45" s="8">
        <v>1102</v>
      </c>
      <c r="N45" s="8" t="s">
        <v>455</v>
      </c>
      <c r="O45" s="8">
        <v>1.1125</v>
      </c>
      <c r="P45" s="8">
        <v>0.86249999999999993</v>
      </c>
      <c r="Q45" s="8">
        <v>1.0625</v>
      </c>
      <c r="R45" s="8">
        <v>1.0125000000000002</v>
      </c>
      <c r="S45" s="8">
        <v>0.33141659059518885</v>
      </c>
      <c r="T45" s="8">
        <v>0.12</v>
      </c>
      <c r="U45" s="8">
        <v>0.125</v>
      </c>
      <c r="V45" s="8">
        <v>0.14624999999999999</v>
      </c>
      <c r="W45" s="8">
        <v>0.13041666666666668</v>
      </c>
      <c r="X45" s="8">
        <v>4.4767920061877617E-2</v>
      </c>
      <c r="Y45" s="8">
        <v>0.24</v>
      </c>
      <c r="Z45" s="8">
        <v>0.18</v>
      </c>
      <c r="AA45" s="8">
        <v>0.21</v>
      </c>
      <c r="AB45" s="8">
        <v>0.24</v>
      </c>
      <c r="AC45" s="8">
        <v>7.7635782747603841</v>
      </c>
      <c r="AD45" s="8">
        <v>8.695652173913043</v>
      </c>
      <c r="AE45" s="8">
        <v>13.043478260869565</v>
      </c>
      <c r="AF45" s="8">
        <v>0</v>
      </c>
      <c r="AG45" s="8">
        <v>21.739130434782609</v>
      </c>
      <c r="AH45" s="8">
        <v>43.478260869565219</v>
      </c>
      <c r="AI45" s="8">
        <v>30.434782608695656</v>
      </c>
      <c r="AJ45" s="8">
        <v>4.3478260869565215</v>
      </c>
      <c r="AK45" s="8">
        <v>78.260869565217391</v>
      </c>
      <c r="AL45" s="8">
        <v>43.478260869565219</v>
      </c>
      <c r="AM45" s="8">
        <v>0.29625000000000001</v>
      </c>
      <c r="AN45" s="8">
        <v>0.3125</v>
      </c>
      <c r="AO45" s="8">
        <v>0.3175</v>
      </c>
      <c r="AP45" s="8">
        <v>0.30875000000000002</v>
      </c>
      <c r="AQ45" s="8">
        <v>8.578600777769517E-2</v>
      </c>
      <c r="AR45" s="8">
        <v>0.43</v>
      </c>
      <c r="AS45" s="8">
        <v>0.42</v>
      </c>
      <c r="AT45" s="8">
        <v>0.45</v>
      </c>
      <c r="AU45" s="8">
        <v>0.45</v>
      </c>
      <c r="AV45" s="8">
        <v>29.166666666666668</v>
      </c>
      <c r="AW45" s="8">
        <v>0.625</v>
      </c>
      <c r="AX45" s="8">
        <v>0</v>
      </c>
      <c r="AY45" s="8">
        <v>0</v>
      </c>
      <c r="AZ45" s="8">
        <v>25</v>
      </c>
      <c r="BA45" s="8">
        <v>8.3333333333333321</v>
      </c>
      <c r="BB45" s="8">
        <v>62.5</v>
      </c>
      <c r="BC45" s="8">
        <v>2</v>
      </c>
      <c r="BD45" s="8">
        <v>25</v>
      </c>
      <c r="BE45" s="8">
        <v>0</v>
      </c>
      <c r="BF45" s="8">
        <v>0</v>
      </c>
      <c r="BG45" s="8">
        <v>0</v>
      </c>
      <c r="BH45" s="8">
        <v>0</v>
      </c>
      <c r="BI45" s="8">
        <v>8.3333333333333329E-2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1.75</v>
      </c>
      <c r="BQ45" s="8">
        <v>0.58333333333333337</v>
      </c>
      <c r="BR45" s="8">
        <v>0</v>
      </c>
      <c r="BS45" s="8">
        <v>0</v>
      </c>
      <c r="BT45" s="8">
        <v>0</v>
      </c>
      <c r="BU45" s="8">
        <v>0</v>
      </c>
      <c r="BV45" s="8">
        <v>4.1666666666666661</v>
      </c>
      <c r="BW45" s="8">
        <v>79.166666666666657</v>
      </c>
      <c r="BX45" s="8">
        <v>16.666666666666664</v>
      </c>
      <c r="BY45" s="8">
        <v>42.291666666666664</v>
      </c>
      <c r="BZ45" s="8">
        <v>0.625</v>
      </c>
      <c r="CA45" s="8">
        <v>88.513513513513516</v>
      </c>
      <c r="CB45" s="8">
        <v>10.532417489912664</v>
      </c>
      <c r="CC45" s="8">
        <v>11.486486486486484</v>
      </c>
    </row>
    <row r="46" spans="1:81" x14ac:dyDescent="0.25">
      <c r="A46" s="8">
        <v>133</v>
      </c>
      <c r="B46" s="8" t="s">
        <v>431</v>
      </c>
      <c r="C46" s="8">
        <v>189</v>
      </c>
      <c r="D46" s="8">
        <v>2019</v>
      </c>
      <c r="E46" s="8" t="s">
        <v>483</v>
      </c>
      <c r="F46" s="8">
        <v>11.3</v>
      </c>
      <c r="G46" s="8">
        <v>7.68</v>
      </c>
      <c r="H46" s="8">
        <v>9.9700000000000006</v>
      </c>
      <c r="I46" s="8">
        <v>80</v>
      </c>
      <c r="J46" s="8">
        <v>609</v>
      </c>
      <c r="K46" s="8">
        <v>597</v>
      </c>
      <c r="L46" s="8">
        <v>487</v>
      </c>
      <c r="M46" s="8">
        <v>1693</v>
      </c>
      <c r="N46" s="8" t="s">
        <v>455</v>
      </c>
      <c r="O46" s="8">
        <v>2.0874999999999999</v>
      </c>
      <c r="P46" s="8">
        <v>1.4124999999999999</v>
      </c>
      <c r="Q46" s="8">
        <v>3.0874999999999999</v>
      </c>
      <c r="R46" s="8">
        <v>2.1958333333333333</v>
      </c>
      <c r="S46" s="8">
        <v>0.82724223184320522</v>
      </c>
      <c r="T46" s="8">
        <v>0.215</v>
      </c>
      <c r="U46" s="8">
        <v>0.19428571428571431</v>
      </c>
      <c r="V46" s="8">
        <v>0.11687500000000002</v>
      </c>
      <c r="W46" s="8">
        <v>0.17456521739130434</v>
      </c>
      <c r="X46" s="8">
        <v>8.8561504597756066E-2</v>
      </c>
      <c r="Y46" s="8">
        <v>0.46</v>
      </c>
      <c r="Z46" s="8">
        <v>0.3</v>
      </c>
      <c r="AA46" s="8">
        <v>0.28000000000000003</v>
      </c>
      <c r="AB46" s="8">
        <v>0.46</v>
      </c>
      <c r="AC46" s="8">
        <v>12.57887090078871</v>
      </c>
      <c r="AD46" s="8">
        <v>10.869565217391305</v>
      </c>
      <c r="AE46" s="8">
        <v>50</v>
      </c>
      <c r="AF46" s="8">
        <v>0</v>
      </c>
      <c r="AG46" s="8">
        <v>60.869565217391305</v>
      </c>
      <c r="AH46" s="8">
        <v>2.1739130434782608</v>
      </c>
      <c r="AI46" s="8">
        <v>36.95652173913043</v>
      </c>
      <c r="AJ46" s="8">
        <v>0</v>
      </c>
      <c r="AK46" s="8">
        <v>39.130434782608688</v>
      </c>
      <c r="AL46" s="8">
        <v>50</v>
      </c>
      <c r="AM46" s="8">
        <v>0.255</v>
      </c>
      <c r="AN46" s="8">
        <v>0.24714285714285714</v>
      </c>
      <c r="AO46" s="8">
        <v>0.21374999999999997</v>
      </c>
      <c r="AP46" s="8">
        <v>0.23826086956521736</v>
      </c>
      <c r="AQ46" s="8">
        <v>0.16724306127876792</v>
      </c>
      <c r="AR46" s="8">
        <v>0.95</v>
      </c>
      <c r="AS46" s="8">
        <v>0.41</v>
      </c>
      <c r="AT46" s="8">
        <v>0.64</v>
      </c>
      <c r="AU46" s="8">
        <v>0.95</v>
      </c>
      <c r="AV46" s="8">
        <v>30.434782608695656</v>
      </c>
      <c r="AW46" s="8">
        <v>0.60869565217391308</v>
      </c>
      <c r="AX46" s="8">
        <v>12.5</v>
      </c>
      <c r="AY46" s="8">
        <v>0</v>
      </c>
      <c r="AZ46" s="8">
        <v>12.5</v>
      </c>
      <c r="BA46" s="8">
        <v>8.3333333333333321</v>
      </c>
      <c r="BB46" s="8">
        <v>60.869565217391312</v>
      </c>
      <c r="BC46" s="8">
        <v>2.8333333333333335</v>
      </c>
      <c r="BD46" s="8">
        <v>75</v>
      </c>
      <c r="BE46" s="8">
        <v>1.25</v>
      </c>
      <c r="BF46" s="8">
        <v>0.125</v>
      </c>
      <c r="BG46" s="8">
        <v>0</v>
      </c>
      <c r="BH46" s="8">
        <v>0.45833333333333331</v>
      </c>
      <c r="BI46" s="8">
        <v>1.0833333333333333</v>
      </c>
      <c r="BJ46" s="8">
        <v>1</v>
      </c>
      <c r="BK46" s="8">
        <v>0.75</v>
      </c>
      <c r="BL46" s="8">
        <v>0.75</v>
      </c>
      <c r="BM46" s="8">
        <v>0.83333333333333337</v>
      </c>
      <c r="BN46" s="8">
        <v>0</v>
      </c>
      <c r="BO46" s="8">
        <v>0</v>
      </c>
      <c r="BP46" s="8">
        <v>0</v>
      </c>
      <c r="BQ46" s="8">
        <v>0</v>
      </c>
      <c r="BR46" s="8">
        <v>0.25</v>
      </c>
      <c r="BS46" s="8">
        <v>0</v>
      </c>
      <c r="BT46" s="8">
        <v>0.5</v>
      </c>
      <c r="BU46" s="8">
        <v>0.25</v>
      </c>
      <c r="BV46" s="8">
        <v>4.1666666666666661</v>
      </c>
      <c r="BW46" s="8">
        <v>87.5</v>
      </c>
      <c r="BX46" s="8">
        <v>8.3333333333333321</v>
      </c>
      <c r="BY46" s="8">
        <v>37.916666666666664</v>
      </c>
      <c r="BZ46" s="8">
        <v>2.0833333333333335</v>
      </c>
      <c r="CA46" s="8">
        <v>31.156156156156158</v>
      </c>
      <c r="CB46" s="8">
        <v>11.879120003749945</v>
      </c>
      <c r="CC46" s="8">
        <v>68.843843843843842</v>
      </c>
    </row>
    <row r="47" spans="1:81" x14ac:dyDescent="0.25">
      <c r="A47" s="8">
        <v>134</v>
      </c>
      <c r="B47" s="8" t="s">
        <v>431</v>
      </c>
      <c r="C47" s="8">
        <v>190</v>
      </c>
      <c r="D47" s="8">
        <v>2019</v>
      </c>
      <c r="E47" s="8" t="s">
        <v>461</v>
      </c>
      <c r="F47" s="8">
        <v>12</v>
      </c>
      <c r="G47" s="8">
        <v>8.35</v>
      </c>
      <c r="H47" s="8">
        <v>10.17</v>
      </c>
      <c r="I47" s="8">
        <v>84</v>
      </c>
      <c r="J47" s="8">
        <v>667</v>
      </c>
      <c r="K47" s="8">
        <v>620</v>
      </c>
      <c r="L47" s="8">
        <v>1008</v>
      </c>
      <c r="M47" s="8">
        <v>2295</v>
      </c>
      <c r="N47" s="8" t="s">
        <v>455</v>
      </c>
      <c r="O47" s="8">
        <v>2.6062500000000002</v>
      </c>
      <c r="P47" s="8">
        <v>2.7562499999999996</v>
      </c>
      <c r="Q47" s="8">
        <v>2.8125</v>
      </c>
      <c r="R47" s="8">
        <v>2.7250000000000001</v>
      </c>
      <c r="S47" s="8">
        <v>0.63827212405667832</v>
      </c>
      <c r="T47" s="8">
        <v>0.27124999999999999</v>
      </c>
      <c r="U47" s="8">
        <v>0.24812500000000004</v>
      </c>
      <c r="V47" s="8">
        <v>0.31375000000000003</v>
      </c>
      <c r="W47" s="8">
        <v>0.27770833333333339</v>
      </c>
      <c r="X47" s="8">
        <v>0.13189679368505164</v>
      </c>
      <c r="Y47" s="8">
        <v>0.6</v>
      </c>
      <c r="Z47" s="8">
        <v>0.55000000000000004</v>
      </c>
      <c r="AA47" s="8">
        <v>0.54</v>
      </c>
      <c r="AB47" s="8">
        <v>0.6</v>
      </c>
      <c r="AC47" s="8">
        <v>9.8124531132783179</v>
      </c>
      <c r="AD47" s="8">
        <v>25.531914893617021</v>
      </c>
      <c r="AE47" s="8">
        <v>2.1276595744680851</v>
      </c>
      <c r="AF47" s="8">
        <v>12.76595744680851</v>
      </c>
      <c r="AG47" s="8">
        <v>40.425531914893611</v>
      </c>
      <c r="AH47" s="8">
        <v>10.638297872340425</v>
      </c>
      <c r="AI47" s="8">
        <v>44.680851063829785</v>
      </c>
      <c r="AJ47" s="8">
        <v>4.2553191489361701</v>
      </c>
      <c r="AK47" s="8">
        <v>59.574468085106375</v>
      </c>
      <c r="AL47" s="8">
        <v>44.680851063829785</v>
      </c>
      <c r="AM47" s="8">
        <v>0.31250000000000006</v>
      </c>
      <c r="AN47" s="8">
        <v>0.31937499999999996</v>
      </c>
      <c r="AO47" s="8">
        <v>0.20625000000000004</v>
      </c>
      <c r="AP47" s="8">
        <v>0.27937499999999998</v>
      </c>
      <c r="AQ47" s="8">
        <v>0.2177682376269528</v>
      </c>
      <c r="AR47" s="8">
        <v>0.67</v>
      </c>
      <c r="AS47" s="8">
        <v>0.77</v>
      </c>
      <c r="AT47" s="8">
        <v>0.44</v>
      </c>
      <c r="AU47" s="8">
        <v>0.77</v>
      </c>
      <c r="AV47" s="8">
        <v>37.5</v>
      </c>
      <c r="AW47" s="8">
        <v>0.45833333333333331</v>
      </c>
      <c r="AX47" s="8">
        <v>0</v>
      </c>
      <c r="AY47" s="8">
        <v>12.5</v>
      </c>
      <c r="AZ47" s="8">
        <v>37.5</v>
      </c>
      <c r="BA47" s="8">
        <v>16.666666666666664</v>
      </c>
      <c r="BB47" s="8">
        <v>45.833333333333329</v>
      </c>
      <c r="BC47" s="8">
        <v>1.4285714285714286</v>
      </c>
      <c r="BD47" s="8">
        <v>8.3333333333333321</v>
      </c>
      <c r="BE47" s="8">
        <v>0</v>
      </c>
      <c r="BF47" s="8">
        <v>0</v>
      </c>
      <c r="BG47" s="8">
        <v>0.25</v>
      </c>
      <c r="BH47" s="8">
        <v>8.3333333333333329E-2</v>
      </c>
      <c r="BI47" s="8">
        <v>0.95833333333333337</v>
      </c>
      <c r="BJ47" s="8">
        <v>0.5</v>
      </c>
      <c r="BK47" s="8">
        <v>0</v>
      </c>
      <c r="BL47" s="8">
        <v>0.25</v>
      </c>
      <c r="BM47" s="8">
        <v>0.25</v>
      </c>
      <c r="BN47" s="8">
        <v>1.25</v>
      </c>
      <c r="BO47" s="8">
        <v>0.25</v>
      </c>
      <c r="BP47" s="8">
        <v>1</v>
      </c>
      <c r="BQ47" s="8">
        <v>0.83333333333333337</v>
      </c>
      <c r="BR47" s="8">
        <v>0.25</v>
      </c>
      <c r="BS47" s="8">
        <v>1</v>
      </c>
      <c r="BT47" s="8">
        <v>1</v>
      </c>
      <c r="BU47" s="8">
        <v>0.75</v>
      </c>
      <c r="BV47" s="8">
        <v>0</v>
      </c>
      <c r="BW47" s="8">
        <v>83.333333333333343</v>
      </c>
      <c r="BX47" s="8">
        <v>16.666666666666664</v>
      </c>
      <c r="BY47" s="8">
        <v>41.041666666666664</v>
      </c>
      <c r="BZ47" s="8">
        <v>1.125</v>
      </c>
      <c r="CA47" s="8">
        <v>10.51051051051051</v>
      </c>
      <c r="CB47" s="8">
        <v>7.3476051600029235</v>
      </c>
      <c r="CC47" s="8">
        <v>89.489489489489486</v>
      </c>
    </row>
    <row r="48" spans="1:81" x14ac:dyDescent="0.25">
      <c r="A48" s="8">
        <v>135</v>
      </c>
      <c r="B48" s="8" t="s">
        <v>454</v>
      </c>
      <c r="C48" s="8">
        <v>8</v>
      </c>
      <c r="D48" s="8">
        <v>2019</v>
      </c>
      <c r="E48" s="8" t="s">
        <v>484</v>
      </c>
      <c r="F48" s="8">
        <v>14.6</v>
      </c>
      <c r="G48" s="8">
        <v>8.75</v>
      </c>
      <c r="H48" s="8">
        <v>9.9600000000000009</v>
      </c>
      <c r="I48" s="8">
        <v>100</v>
      </c>
      <c r="J48" s="8">
        <v>1271</v>
      </c>
      <c r="K48" s="8">
        <v>911</v>
      </c>
      <c r="L48" s="8">
        <v>1213</v>
      </c>
      <c r="M48" s="8">
        <v>3395</v>
      </c>
      <c r="N48" s="8" t="s">
        <v>455</v>
      </c>
      <c r="O48" s="8">
        <v>3.6374999999999997</v>
      </c>
      <c r="P48" s="8">
        <v>3.4624999999999999</v>
      </c>
      <c r="Q48" s="8">
        <v>2.5874999999999999</v>
      </c>
      <c r="R48" s="8">
        <v>3.2291666666666665</v>
      </c>
      <c r="S48" s="8">
        <v>1.2160088553262609</v>
      </c>
      <c r="T48" s="8">
        <v>0.16125</v>
      </c>
      <c r="U48" s="8">
        <v>0.17499999999999999</v>
      </c>
      <c r="V48" s="8">
        <v>0.15875000000000003</v>
      </c>
      <c r="W48" s="8">
        <v>0.16456521739130436</v>
      </c>
      <c r="X48" s="8">
        <v>7.1824060398823983E-2</v>
      </c>
      <c r="Y48" s="8">
        <v>0.3</v>
      </c>
      <c r="Z48" s="8">
        <v>0.32</v>
      </c>
      <c r="AA48" s="8">
        <v>0.3</v>
      </c>
      <c r="AB48" s="8">
        <v>0.32</v>
      </c>
      <c r="AC48" s="8">
        <v>19.622413033905765</v>
      </c>
      <c r="AD48" s="8">
        <v>2.1739130434782608</v>
      </c>
      <c r="AE48" s="8">
        <v>0</v>
      </c>
      <c r="AF48" s="8">
        <v>2.1739130434782608</v>
      </c>
      <c r="AG48" s="8">
        <v>4.3478260869565215</v>
      </c>
      <c r="AH48" s="8">
        <v>13.043478260869565</v>
      </c>
      <c r="AI48" s="8">
        <v>71.739130434782609</v>
      </c>
      <c r="AJ48" s="8">
        <v>10.869565217391305</v>
      </c>
      <c r="AK48" s="8">
        <v>95.65217391304347</v>
      </c>
      <c r="AL48" s="8">
        <v>71.739130434782609</v>
      </c>
      <c r="AM48" s="8">
        <v>0.34625</v>
      </c>
      <c r="AN48" s="8">
        <v>0.37</v>
      </c>
      <c r="AO48" s="8">
        <v>0.55875000000000008</v>
      </c>
      <c r="AP48" s="8">
        <v>0.42739130434782607</v>
      </c>
      <c r="AQ48" s="8">
        <v>0.314617473433012</v>
      </c>
      <c r="AR48" s="8">
        <v>0.95</v>
      </c>
      <c r="AS48" s="8">
        <v>1.02</v>
      </c>
      <c r="AT48" s="8">
        <v>1.52</v>
      </c>
      <c r="AU48" s="8">
        <v>1.52</v>
      </c>
      <c r="AV48" s="8">
        <v>45.833333333333329</v>
      </c>
      <c r="AW48" s="8">
        <v>0.54166666666666663</v>
      </c>
      <c r="AX48" s="8">
        <v>0</v>
      </c>
      <c r="AY48" s="8">
        <v>0</v>
      </c>
      <c r="AZ48" s="8">
        <v>0</v>
      </c>
      <c r="BA48" s="8">
        <v>0</v>
      </c>
      <c r="BB48" s="8">
        <v>54.166666666666664</v>
      </c>
      <c r="BC48" s="8">
        <v>1.1000000000000001</v>
      </c>
      <c r="BD48" s="8">
        <v>16.666666666666664</v>
      </c>
      <c r="BE48" s="8">
        <v>0.25</v>
      </c>
      <c r="BF48" s="8">
        <v>0.75</v>
      </c>
      <c r="BG48" s="8">
        <v>0</v>
      </c>
      <c r="BH48" s="8">
        <v>0.33333333333333331</v>
      </c>
      <c r="BI48" s="8">
        <v>0.79166666666666663</v>
      </c>
      <c r="BJ48" s="8">
        <v>0.25</v>
      </c>
      <c r="BK48" s="8">
        <v>0.5</v>
      </c>
      <c r="BL48" s="8">
        <v>0</v>
      </c>
      <c r="BM48" s="8">
        <v>0.25</v>
      </c>
      <c r="BN48" s="8">
        <v>1.75</v>
      </c>
      <c r="BO48" s="8">
        <v>1.25</v>
      </c>
      <c r="BP48" s="8">
        <v>1.25</v>
      </c>
      <c r="BQ48" s="8">
        <v>1.4166666666666667</v>
      </c>
      <c r="BR48" s="8">
        <v>0</v>
      </c>
      <c r="BS48" s="8">
        <v>1</v>
      </c>
      <c r="BT48" s="8">
        <v>0.75</v>
      </c>
      <c r="BU48" s="8">
        <v>0.58333333333333337</v>
      </c>
      <c r="BV48" s="8">
        <v>12.5</v>
      </c>
      <c r="BW48" s="8">
        <v>79.166666666666657</v>
      </c>
      <c r="BX48" s="8">
        <v>8.3333333333333321</v>
      </c>
      <c r="BY48" s="8">
        <v>35.833333333333336</v>
      </c>
      <c r="BZ48" s="8">
        <v>1.9583333333333333</v>
      </c>
      <c r="CA48" s="8">
        <v>0.60060060060060061</v>
      </c>
      <c r="CB48" s="8">
        <v>0.48468611999997985</v>
      </c>
      <c r="CC48" s="8">
        <v>99.3993993993994</v>
      </c>
    </row>
    <row r="49" spans="1:81" x14ac:dyDescent="0.25">
      <c r="A49" s="8">
        <v>136</v>
      </c>
      <c r="B49" s="8" t="s">
        <v>454</v>
      </c>
      <c r="C49" s="8">
        <v>9</v>
      </c>
      <c r="D49" s="8">
        <v>2019</v>
      </c>
      <c r="E49" s="8" t="s">
        <v>485</v>
      </c>
      <c r="F49" s="8">
        <v>18.600000000000001</v>
      </c>
      <c r="G49" s="8">
        <v>7.95</v>
      </c>
      <c r="H49" s="8">
        <v>11.77</v>
      </c>
      <c r="I49" s="8">
        <v>62</v>
      </c>
      <c r="J49" s="8">
        <v>859</v>
      </c>
      <c r="K49" s="8">
        <v>837</v>
      </c>
      <c r="L49" s="8">
        <v>471</v>
      </c>
      <c r="M49" s="8">
        <v>2167</v>
      </c>
      <c r="N49" s="8" t="s">
        <v>455</v>
      </c>
      <c r="O49" s="8">
        <v>2.4499999999999997</v>
      </c>
      <c r="P49" s="8">
        <v>1.5875000000000001</v>
      </c>
      <c r="Q49" s="8">
        <v>2.2062499999999998</v>
      </c>
      <c r="R49" s="8">
        <v>2.0812499999999998</v>
      </c>
      <c r="S49" s="8">
        <v>0.76638798495165716</v>
      </c>
      <c r="T49" s="8">
        <v>0.16625000000000001</v>
      </c>
      <c r="U49" s="8">
        <v>0.21833333333333335</v>
      </c>
      <c r="V49" s="8">
        <v>1.3828571428571426</v>
      </c>
      <c r="W49" s="8">
        <v>0.58666666666666656</v>
      </c>
      <c r="X49" s="8">
        <v>2.4414176875748357</v>
      </c>
      <c r="Y49" s="8">
        <v>0.52</v>
      </c>
      <c r="Z49" s="8">
        <v>0.4</v>
      </c>
      <c r="AA49" s="8">
        <v>16</v>
      </c>
      <c r="AB49" s="8">
        <v>16</v>
      </c>
      <c r="AC49" s="8">
        <v>3.5475852272727275</v>
      </c>
      <c r="AD49" s="8">
        <v>2.4390243902439024</v>
      </c>
      <c r="AE49" s="8">
        <v>17.073170731707318</v>
      </c>
      <c r="AF49" s="8">
        <v>4.8780487804878048</v>
      </c>
      <c r="AG49" s="8">
        <v>24.390243902439025</v>
      </c>
      <c r="AH49" s="8">
        <v>17.073170731707318</v>
      </c>
      <c r="AI49" s="8">
        <v>39.024390243902438</v>
      </c>
      <c r="AJ49" s="8">
        <v>19.512195121951219</v>
      </c>
      <c r="AK49" s="8">
        <v>75.609756097560975</v>
      </c>
      <c r="AL49" s="8">
        <v>39.024390243902438</v>
      </c>
      <c r="AM49" s="8">
        <v>0.12625000000000003</v>
      </c>
      <c r="AN49" s="8">
        <v>0.1516666666666667</v>
      </c>
      <c r="AO49" s="8">
        <v>9.5000000000000001E-2</v>
      </c>
      <c r="AP49" s="8">
        <v>0.12309523809523809</v>
      </c>
      <c r="AQ49" s="8">
        <v>0.13197353938847897</v>
      </c>
      <c r="AR49" s="8">
        <v>0.36</v>
      </c>
      <c r="AS49" s="8">
        <v>0.53</v>
      </c>
      <c r="AT49" s="8">
        <v>0.42</v>
      </c>
      <c r="AU49" s="8">
        <v>0.53</v>
      </c>
      <c r="AV49" s="8">
        <v>20.833333333333336</v>
      </c>
      <c r="AW49" s="8">
        <v>0.45833333333333331</v>
      </c>
      <c r="AX49" s="8">
        <v>25</v>
      </c>
      <c r="AY49" s="8">
        <v>37.5</v>
      </c>
      <c r="AZ49" s="8">
        <v>37.5</v>
      </c>
      <c r="BA49" s="8">
        <v>33.333333333333329</v>
      </c>
      <c r="BB49" s="8">
        <v>45.833333333333329</v>
      </c>
      <c r="BC49" s="8">
        <v>1.8333333333333333</v>
      </c>
      <c r="BD49" s="8">
        <v>33.333333333333329</v>
      </c>
      <c r="BE49" s="8">
        <v>0.25</v>
      </c>
      <c r="BF49" s="8">
        <v>0</v>
      </c>
      <c r="BG49" s="8">
        <v>0</v>
      </c>
      <c r="BH49" s="8">
        <v>8.3333333333333329E-2</v>
      </c>
      <c r="BI49" s="8">
        <v>0.375</v>
      </c>
      <c r="BJ49" s="8">
        <v>1.25</v>
      </c>
      <c r="BK49" s="8">
        <v>0.25</v>
      </c>
      <c r="BL49" s="8">
        <v>0.75</v>
      </c>
      <c r="BM49" s="8">
        <v>0.75</v>
      </c>
      <c r="BN49" s="8">
        <v>0.5</v>
      </c>
      <c r="BO49" s="8">
        <v>0.75</v>
      </c>
      <c r="BP49" s="8">
        <v>0.25</v>
      </c>
      <c r="BQ49" s="8">
        <v>0.5</v>
      </c>
      <c r="BR49" s="8">
        <v>0.75</v>
      </c>
      <c r="BS49" s="8">
        <v>1.5</v>
      </c>
      <c r="BT49" s="8">
        <v>1.25</v>
      </c>
      <c r="BU49" s="8">
        <v>1.1666666666666667</v>
      </c>
      <c r="BV49" s="8">
        <v>0</v>
      </c>
      <c r="BW49" s="8">
        <v>75</v>
      </c>
      <c r="BX49" s="8">
        <v>25</v>
      </c>
      <c r="BY49" s="8">
        <v>43.333333333333336</v>
      </c>
      <c r="BZ49" s="8">
        <v>0.33333333333333331</v>
      </c>
      <c r="CA49" s="8">
        <v>44.172297297297298</v>
      </c>
      <c r="CB49" s="8">
        <v>13.980653395132816</v>
      </c>
      <c r="CC49" s="8">
        <v>55.827702702702702</v>
      </c>
    </row>
    <row r="50" spans="1:81" x14ac:dyDescent="0.25">
      <c r="A50" s="8">
        <v>137</v>
      </c>
      <c r="B50" s="8" t="s">
        <v>454</v>
      </c>
      <c r="C50" s="8">
        <v>15</v>
      </c>
      <c r="D50" s="8">
        <v>2019</v>
      </c>
      <c r="E50" s="8" t="s">
        <v>486</v>
      </c>
      <c r="F50" s="8">
        <v>12.7</v>
      </c>
      <c r="G50" s="8">
        <v>7.68</v>
      </c>
      <c r="H50" s="8">
        <v>10</v>
      </c>
      <c r="I50" s="8">
        <v>92</v>
      </c>
      <c r="J50" s="8">
        <v>878</v>
      </c>
      <c r="K50" s="8">
        <v>448</v>
      </c>
      <c r="L50" s="8">
        <v>1471</v>
      </c>
      <c r="M50" s="8">
        <v>2797</v>
      </c>
      <c r="N50" s="8" t="s">
        <v>455</v>
      </c>
      <c r="O50" s="8">
        <v>3.0625</v>
      </c>
      <c r="P50" s="8">
        <v>3.2312499999999997</v>
      </c>
      <c r="Q50" s="8">
        <v>2.4250000000000003</v>
      </c>
      <c r="R50" s="8">
        <v>2.9062499999999996</v>
      </c>
      <c r="S50" s="8">
        <v>0.82122820267546148</v>
      </c>
      <c r="T50" s="8">
        <v>0.22500000000000001</v>
      </c>
      <c r="U50" s="8">
        <v>0.20249999999999996</v>
      </c>
      <c r="V50" s="8">
        <v>0.20533333333333334</v>
      </c>
      <c r="W50" s="8">
        <v>0.21106382978723412</v>
      </c>
      <c r="X50" s="8">
        <v>9.1038311155564211E-2</v>
      </c>
      <c r="Y50" s="8">
        <v>0.44</v>
      </c>
      <c r="Z50" s="8">
        <v>0.3</v>
      </c>
      <c r="AA50" s="8">
        <v>0.5</v>
      </c>
      <c r="AB50" s="8">
        <v>0.5</v>
      </c>
      <c r="AC50" s="8">
        <v>13.769531249999993</v>
      </c>
      <c r="AD50" s="8">
        <v>2.1739130434782608</v>
      </c>
      <c r="AE50" s="8">
        <v>19.565217391304348</v>
      </c>
      <c r="AF50" s="8">
        <v>10.869565217391305</v>
      </c>
      <c r="AG50" s="8">
        <v>32.608695652173914</v>
      </c>
      <c r="AH50" s="8">
        <v>6.5217391304347823</v>
      </c>
      <c r="AI50" s="8">
        <v>56.521739130434781</v>
      </c>
      <c r="AJ50" s="8">
        <v>4.3478260869565215</v>
      </c>
      <c r="AK50" s="8">
        <v>67.391304347826079</v>
      </c>
      <c r="AL50" s="8">
        <v>56.521739130434781</v>
      </c>
      <c r="AM50" s="8">
        <v>0.29000000000000004</v>
      </c>
      <c r="AN50" s="8">
        <v>0.28937499999999999</v>
      </c>
      <c r="AO50" s="8">
        <v>0.374</v>
      </c>
      <c r="AP50" s="8">
        <v>0.31659574468085105</v>
      </c>
      <c r="AQ50" s="8">
        <v>0.20677940982923004</v>
      </c>
      <c r="AR50" s="8">
        <v>0.71</v>
      </c>
      <c r="AS50" s="8">
        <v>1.08</v>
      </c>
      <c r="AT50" s="8">
        <v>0.75</v>
      </c>
      <c r="AU50" s="8">
        <v>1.08</v>
      </c>
      <c r="AV50" s="8">
        <v>20.833333333333336</v>
      </c>
      <c r="AW50" s="8">
        <v>0.45833333333333331</v>
      </c>
      <c r="AX50" s="8">
        <v>37.5</v>
      </c>
      <c r="AY50" s="8">
        <v>37.5</v>
      </c>
      <c r="AZ50" s="8">
        <v>25</v>
      </c>
      <c r="BA50" s="8">
        <v>33.333333333333329</v>
      </c>
      <c r="BB50" s="8">
        <v>45.833333333333329</v>
      </c>
      <c r="BC50" s="8">
        <v>1.3</v>
      </c>
      <c r="BD50" s="8">
        <v>25</v>
      </c>
      <c r="BE50" s="8">
        <v>0.375</v>
      </c>
      <c r="BF50" s="8">
        <v>0</v>
      </c>
      <c r="BG50" s="8">
        <v>0.625</v>
      </c>
      <c r="BH50" s="8">
        <v>0.33333333333333331</v>
      </c>
      <c r="BI50" s="8">
        <v>0.79166666666666663</v>
      </c>
      <c r="BJ50" s="8">
        <v>0</v>
      </c>
      <c r="BK50" s="8">
        <v>1</v>
      </c>
      <c r="BL50" s="8">
        <v>1.5</v>
      </c>
      <c r="BM50" s="8">
        <v>0.83333333333333337</v>
      </c>
      <c r="BN50" s="8">
        <v>0.75</v>
      </c>
      <c r="BO50" s="8">
        <v>0.25</v>
      </c>
      <c r="BP50" s="8">
        <v>0.25</v>
      </c>
      <c r="BQ50" s="8">
        <v>0.41666666666666669</v>
      </c>
      <c r="BR50" s="8">
        <v>0.5</v>
      </c>
      <c r="BS50" s="8">
        <v>0</v>
      </c>
      <c r="BT50" s="8">
        <v>0</v>
      </c>
      <c r="BU50" s="8">
        <v>0.16666666666666666</v>
      </c>
      <c r="BV50" s="8">
        <v>0</v>
      </c>
      <c r="BW50" s="8">
        <v>91.666666666666657</v>
      </c>
      <c r="BX50" s="8">
        <v>8.3333333333333321</v>
      </c>
      <c r="BY50" s="8">
        <v>40</v>
      </c>
      <c r="BZ50" s="8">
        <v>1</v>
      </c>
      <c r="CA50" s="8">
        <v>24.324324324324326</v>
      </c>
      <c r="CB50" s="8">
        <v>7.5848145504491988</v>
      </c>
      <c r="CC50" s="8">
        <v>75.675675675675677</v>
      </c>
    </row>
    <row r="51" spans="1:81" x14ac:dyDescent="0.25">
      <c r="A51" s="8">
        <v>138</v>
      </c>
      <c r="B51" s="8" t="s">
        <v>454</v>
      </c>
      <c r="C51" s="8">
        <v>20</v>
      </c>
      <c r="D51" s="8">
        <v>2019</v>
      </c>
      <c r="E51" s="8" t="s">
        <v>484</v>
      </c>
      <c r="F51" s="8">
        <v>15.4</v>
      </c>
      <c r="G51" s="8">
        <v>8.51</v>
      </c>
      <c r="H51" s="8">
        <v>10.3</v>
      </c>
      <c r="I51" s="8">
        <v>64</v>
      </c>
      <c r="J51" s="8">
        <v>528</v>
      </c>
      <c r="K51" s="8">
        <v>688</v>
      </c>
      <c r="L51" s="8">
        <v>608</v>
      </c>
      <c r="M51" s="8">
        <v>1824</v>
      </c>
      <c r="N51" s="8" t="s">
        <v>455</v>
      </c>
      <c r="O51" s="8">
        <v>2.6374999999999997</v>
      </c>
      <c r="P51" s="8">
        <v>2.1374999999999997</v>
      </c>
      <c r="Q51" s="8">
        <v>2.46875</v>
      </c>
      <c r="R51" s="8">
        <v>2.4145833333333333</v>
      </c>
      <c r="S51" s="8">
        <v>0.87208884253576147</v>
      </c>
      <c r="T51" s="8">
        <v>0.10250000000000002</v>
      </c>
      <c r="U51" s="8">
        <v>0.13600000000000001</v>
      </c>
      <c r="V51" s="8">
        <v>0.10250000000000002</v>
      </c>
      <c r="W51" s="8">
        <v>0.11319148936170217</v>
      </c>
      <c r="X51" s="8">
        <v>5.5486245180723044E-2</v>
      </c>
      <c r="Y51" s="8">
        <v>0.16</v>
      </c>
      <c r="Z51" s="8">
        <v>0.28000000000000003</v>
      </c>
      <c r="AA51" s="8">
        <v>0.22</v>
      </c>
      <c r="AB51" s="8">
        <v>0.28000000000000003</v>
      </c>
      <c r="AC51" s="8">
        <v>21.33184523809523</v>
      </c>
      <c r="AD51" s="8">
        <v>0</v>
      </c>
      <c r="AE51" s="8">
        <v>0</v>
      </c>
      <c r="AF51" s="8">
        <v>0</v>
      </c>
      <c r="AG51" s="8">
        <v>0</v>
      </c>
      <c r="AH51" s="8">
        <v>17.021276595744681</v>
      </c>
      <c r="AI51" s="8">
        <v>76.59574468085107</v>
      </c>
      <c r="AJ51" s="8">
        <v>6.3829787234042552</v>
      </c>
      <c r="AK51" s="8">
        <v>100</v>
      </c>
      <c r="AL51" s="8">
        <v>76.59574468085107</v>
      </c>
      <c r="AM51" s="8">
        <v>0.20937499999999998</v>
      </c>
      <c r="AN51" s="8">
        <v>0.20699999999999999</v>
      </c>
      <c r="AO51" s="8">
        <v>0.28749999999999998</v>
      </c>
      <c r="AP51" s="8">
        <v>0.23521276595744689</v>
      </c>
      <c r="AQ51" s="8">
        <v>0.15656279975865942</v>
      </c>
      <c r="AR51" s="8">
        <v>0.36</v>
      </c>
      <c r="AS51" s="8">
        <v>0.74</v>
      </c>
      <c r="AT51" s="8">
        <v>0.59</v>
      </c>
      <c r="AU51" s="8">
        <v>0.74</v>
      </c>
      <c r="AV51" s="8">
        <v>66.666666666666657</v>
      </c>
      <c r="AW51" s="8">
        <v>0.25</v>
      </c>
      <c r="AX51" s="8">
        <v>0</v>
      </c>
      <c r="AY51" s="8">
        <v>25</v>
      </c>
      <c r="AZ51" s="8">
        <v>0</v>
      </c>
      <c r="BA51" s="8">
        <v>8.3333333333333321</v>
      </c>
      <c r="BB51" s="8">
        <v>66.666666666666657</v>
      </c>
      <c r="BC51" s="8">
        <v>0.83333333333333337</v>
      </c>
      <c r="BD51" s="8">
        <v>0</v>
      </c>
      <c r="BE51" s="8">
        <v>0</v>
      </c>
      <c r="BF51" s="8">
        <v>0.25</v>
      </c>
      <c r="BG51" s="8">
        <v>0.25</v>
      </c>
      <c r="BH51" s="8">
        <v>0.16666666666666666</v>
      </c>
      <c r="BI51" s="8">
        <v>0.875</v>
      </c>
      <c r="BJ51" s="8">
        <v>0.25</v>
      </c>
      <c r="BK51" s="8">
        <v>0.5</v>
      </c>
      <c r="BL51" s="8">
        <v>0.5</v>
      </c>
      <c r="BM51" s="8">
        <v>0.41666666666666669</v>
      </c>
      <c r="BN51" s="8">
        <v>0.25</v>
      </c>
      <c r="BO51" s="8">
        <v>2</v>
      </c>
      <c r="BP51" s="8">
        <v>0.75</v>
      </c>
      <c r="BQ51" s="8">
        <v>1</v>
      </c>
      <c r="BR51" s="8">
        <v>0.5</v>
      </c>
      <c r="BS51" s="8">
        <v>0.5</v>
      </c>
      <c r="BT51" s="8">
        <v>0.5</v>
      </c>
      <c r="BU51" s="8">
        <v>0.5</v>
      </c>
      <c r="BV51" s="8">
        <v>20.833333333333336</v>
      </c>
      <c r="BW51" s="8">
        <v>70.833333333333343</v>
      </c>
      <c r="BX51" s="8">
        <v>4.1666666666666661</v>
      </c>
      <c r="BY51" s="8">
        <v>27.826086956521738</v>
      </c>
      <c r="BZ51" s="8">
        <v>0.54166666666666663</v>
      </c>
      <c r="CA51" s="8">
        <v>3.9789789789789793</v>
      </c>
      <c r="CB51" s="8">
        <v>2.6990592129333946</v>
      </c>
      <c r="CC51" s="8">
        <v>96.021021021021028</v>
      </c>
    </row>
    <row r="52" spans="1:81" x14ac:dyDescent="0.25">
      <c r="A52" s="8">
        <v>139</v>
      </c>
      <c r="B52" s="8" t="s">
        <v>454</v>
      </c>
      <c r="C52" s="8">
        <v>22</v>
      </c>
      <c r="D52" s="8">
        <v>2019</v>
      </c>
      <c r="E52" s="8" t="s">
        <v>487</v>
      </c>
      <c r="F52" s="8">
        <v>14.35</v>
      </c>
      <c r="G52" s="8">
        <v>7.91</v>
      </c>
      <c r="H52" s="8">
        <v>10.46</v>
      </c>
      <c r="I52" s="8">
        <v>50</v>
      </c>
      <c r="J52" s="8">
        <v>707</v>
      </c>
      <c r="K52" s="8">
        <v>593</v>
      </c>
      <c r="L52" s="8">
        <v>672</v>
      </c>
      <c r="M52" s="8">
        <v>1972</v>
      </c>
      <c r="N52" s="8" t="s">
        <v>455</v>
      </c>
      <c r="O52" s="8">
        <v>2.8062499999999999</v>
      </c>
      <c r="P52" s="8">
        <v>2.1624999999999996</v>
      </c>
      <c r="Q52" s="8">
        <v>1.7625000000000002</v>
      </c>
      <c r="R52" s="8">
        <v>2.2437500000000004</v>
      </c>
      <c r="S52" s="8">
        <v>1.260202925343167</v>
      </c>
      <c r="T52" s="8">
        <v>0.33818181818181819</v>
      </c>
      <c r="U52" s="8">
        <v>0.15428571428571428</v>
      </c>
      <c r="V52" s="8">
        <v>0.14400000000000002</v>
      </c>
      <c r="W52" s="8">
        <v>0.20099999999999998</v>
      </c>
      <c r="X52" s="8">
        <v>0.18781878882555245</v>
      </c>
      <c r="Y52" s="8">
        <v>0.9</v>
      </c>
      <c r="Z52" s="8">
        <v>0.34</v>
      </c>
      <c r="AA52" s="8">
        <v>0.22</v>
      </c>
      <c r="AB52" s="8">
        <v>0.9</v>
      </c>
      <c r="AC52" s="8">
        <v>11.162935323383087</v>
      </c>
      <c r="AD52" s="8">
        <v>12.5</v>
      </c>
      <c r="AE52" s="8">
        <v>7.5</v>
      </c>
      <c r="AF52" s="8">
        <v>0</v>
      </c>
      <c r="AG52" s="8">
        <v>20</v>
      </c>
      <c r="AH52" s="8">
        <v>5</v>
      </c>
      <c r="AI52" s="8">
        <v>67.5</v>
      </c>
      <c r="AJ52" s="8">
        <v>7.5</v>
      </c>
      <c r="AK52" s="8">
        <v>80</v>
      </c>
      <c r="AL52" s="8">
        <v>67.5</v>
      </c>
      <c r="AM52" s="8">
        <v>0.20999999999999996</v>
      </c>
      <c r="AN52" s="8">
        <v>4.8571428571428578E-2</v>
      </c>
      <c r="AO52" s="8">
        <v>8.533333333333333E-2</v>
      </c>
      <c r="AP52" s="8">
        <v>0.10674999999999997</v>
      </c>
      <c r="AQ52" s="8">
        <v>0.15580045587636146</v>
      </c>
      <c r="AR52" s="8">
        <v>0.64</v>
      </c>
      <c r="AS52" s="8">
        <v>0.17</v>
      </c>
      <c r="AT52" s="8">
        <v>0.26</v>
      </c>
      <c r="AU52" s="8">
        <v>0.64</v>
      </c>
      <c r="AV52" s="8">
        <v>37.5</v>
      </c>
      <c r="AW52" s="8">
        <v>0.20833333333333334</v>
      </c>
      <c r="AX52" s="8">
        <v>37.5</v>
      </c>
      <c r="AY52" s="8">
        <v>50</v>
      </c>
      <c r="AZ52" s="8">
        <v>37.5</v>
      </c>
      <c r="BA52" s="8">
        <v>41.666666666666671</v>
      </c>
      <c r="BB52" s="8">
        <v>37.5</v>
      </c>
      <c r="BC52" s="8">
        <v>0.91666666666666663</v>
      </c>
      <c r="BD52" s="8">
        <v>41.666666666666671</v>
      </c>
      <c r="BE52" s="8">
        <v>0.375</v>
      </c>
      <c r="BF52" s="8">
        <v>0.125</v>
      </c>
      <c r="BG52" s="8">
        <v>0.125</v>
      </c>
      <c r="BH52" s="8">
        <v>0.20833333333333334</v>
      </c>
      <c r="BI52" s="8">
        <v>0.83333333333333337</v>
      </c>
      <c r="BJ52" s="8">
        <v>0.5</v>
      </c>
      <c r="BK52" s="8">
        <v>0.25</v>
      </c>
      <c r="BL52" s="8">
        <v>0</v>
      </c>
      <c r="BM52" s="8">
        <v>0.25</v>
      </c>
      <c r="BN52" s="8">
        <v>1</v>
      </c>
      <c r="BO52" s="8">
        <v>1</v>
      </c>
      <c r="BP52" s="8">
        <v>2</v>
      </c>
      <c r="BQ52" s="8">
        <v>1.3333333333333333</v>
      </c>
      <c r="BR52" s="8">
        <v>1.25</v>
      </c>
      <c r="BS52" s="8">
        <v>1.5</v>
      </c>
      <c r="BT52" s="8">
        <v>1</v>
      </c>
      <c r="BU52" s="8">
        <v>1.25</v>
      </c>
      <c r="BV52" s="8">
        <v>12.5</v>
      </c>
      <c r="BW52" s="8">
        <v>79.166666666666657</v>
      </c>
      <c r="BX52" s="8">
        <v>4.1666666666666661</v>
      </c>
      <c r="BY52" s="8">
        <v>33.478260869565219</v>
      </c>
      <c r="BZ52" s="8">
        <v>1.25</v>
      </c>
      <c r="CA52" s="8">
        <v>20.478170478170476</v>
      </c>
      <c r="CB52" s="8">
        <v>9.7454525884561232</v>
      </c>
      <c r="CC52" s="8">
        <v>79.521829521829517</v>
      </c>
    </row>
    <row r="53" spans="1:81" x14ac:dyDescent="0.25">
      <c r="A53" s="8">
        <v>140</v>
      </c>
      <c r="B53" s="8" t="s">
        <v>454</v>
      </c>
      <c r="C53" s="8">
        <v>23</v>
      </c>
      <c r="D53" s="8">
        <v>2019</v>
      </c>
      <c r="E53" s="8" t="s">
        <v>487</v>
      </c>
      <c r="F53" s="8">
        <v>15</v>
      </c>
      <c r="G53" s="8">
        <v>8.57</v>
      </c>
      <c r="H53" s="8">
        <v>10.25</v>
      </c>
      <c r="I53" s="8">
        <v>56</v>
      </c>
      <c r="J53" s="8">
        <v>437</v>
      </c>
      <c r="K53" s="8">
        <v>552</v>
      </c>
      <c r="L53" s="8">
        <v>495</v>
      </c>
      <c r="M53" s="8">
        <v>1484</v>
      </c>
      <c r="N53" s="8" t="s">
        <v>455</v>
      </c>
      <c r="O53" s="8">
        <v>1.3812499999999999</v>
      </c>
      <c r="P53" s="8">
        <v>2.1624999999999996</v>
      </c>
      <c r="Q53" s="8">
        <v>1.5749999999999997</v>
      </c>
      <c r="R53" s="8">
        <v>1.70625</v>
      </c>
      <c r="S53" s="8">
        <v>0.61755346538473499</v>
      </c>
      <c r="T53" s="8">
        <v>0.14399999999999999</v>
      </c>
      <c r="U53" s="8">
        <v>0.13250000000000006</v>
      </c>
      <c r="V53" s="8">
        <v>0.14923076923076922</v>
      </c>
      <c r="W53" s="8">
        <v>0.14102564102564105</v>
      </c>
      <c r="X53" s="8">
        <v>6.2903220225278209E-2</v>
      </c>
      <c r="Y53" s="8">
        <v>0.36</v>
      </c>
      <c r="Z53" s="8">
        <v>0.2</v>
      </c>
      <c r="AA53" s="8">
        <v>0.28000000000000003</v>
      </c>
      <c r="AB53" s="8">
        <v>0.36</v>
      </c>
      <c r="AC53" s="8">
        <v>12.098863636363635</v>
      </c>
      <c r="AD53" s="8">
        <v>0</v>
      </c>
      <c r="AE53" s="8">
        <v>12.820512820512819</v>
      </c>
      <c r="AF53" s="8">
        <v>0</v>
      </c>
      <c r="AG53" s="8">
        <v>12.820512820512819</v>
      </c>
      <c r="AH53" s="8">
        <v>12.820512820512819</v>
      </c>
      <c r="AI53" s="8">
        <v>74.358974358974365</v>
      </c>
      <c r="AJ53" s="8">
        <v>0</v>
      </c>
      <c r="AK53" s="8">
        <v>87.179487179487182</v>
      </c>
      <c r="AL53" s="8">
        <v>74.358974358974365</v>
      </c>
      <c r="AM53" s="8">
        <v>0.36799999999999999</v>
      </c>
      <c r="AN53" s="8">
        <v>0.24375000000000005</v>
      </c>
      <c r="AO53" s="8">
        <v>0.24461538461538462</v>
      </c>
      <c r="AP53" s="8">
        <v>0.27589743589743587</v>
      </c>
      <c r="AQ53" s="8">
        <v>0.19147238290235233</v>
      </c>
      <c r="AR53" s="8">
        <v>0.85</v>
      </c>
      <c r="AS53" s="8">
        <v>0.55000000000000004</v>
      </c>
      <c r="AT53" s="8">
        <v>0.62</v>
      </c>
      <c r="AU53" s="8">
        <v>0.85</v>
      </c>
      <c r="AV53" s="8">
        <v>50</v>
      </c>
      <c r="AW53" s="8">
        <v>0.375</v>
      </c>
      <c r="AX53" s="8">
        <v>12.5</v>
      </c>
      <c r="AY53" s="8">
        <v>12.5</v>
      </c>
      <c r="AZ53" s="8">
        <v>12.5</v>
      </c>
      <c r="BA53" s="8">
        <v>12.5</v>
      </c>
      <c r="BB53" s="8">
        <v>50</v>
      </c>
      <c r="BC53" s="8">
        <v>1.25</v>
      </c>
      <c r="BD53" s="8">
        <v>33.333333333333329</v>
      </c>
      <c r="BE53" s="8">
        <v>0.125</v>
      </c>
      <c r="BF53" s="8">
        <v>0.625</v>
      </c>
      <c r="BG53" s="8">
        <v>0.625</v>
      </c>
      <c r="BH53" s="8">
        <v>0.45833333333333331</v>
      </c>
      <c r="BI53" s="8">
        <v>1.1666666666666667</v>
      </c>
      <c r="BJ53" s="8">
        <v>1</v>
      </c>
      <c r="BK53" s="8">
        <v>0</v>
      </c>
      <c r="BL53" s="8">
        <v>0.5</v>
      </c>
      <c r="BM53" s="8">
        <v>0.5</v>
      </c>
      <c r="BN53" s="8">
        <v>1</v>
      </c>
      <c r="BO53" s="8">
        <v>0.25</v>
      </c>
      <c r="BP53" s="8">
        <v>0.25</v>
      </c>
      <c r="BQ53" s="8">
        <v>0.5</v>
      </c>
      <c r="BR53" s="8">
        <v>0</v>
      </c>
      <c r="BS53" s="8">
        <v>0.75</v>
      </c>
      <c r="BT53" s="8">
        <v>0.75</v>
      </c>
      <c r="BU53" s="8">
        <v>0.5</v>
      </c>
      <c r="BV53" s="8">
        <v>20.833333333333336</v>
      </c>
      <c r="BW53" s="8">
        <v>79.166666666666657</v>
      </c>
      <c r="BX53" s="8">
        <v>0</v>
      </c>
      <c r="BY53" s="8">
        <v>27.083333333333332</v>
      </c>
      <c r="BZ53" s="8">
        <v>0.20833333333333334</v>
      </c>
      <c r="CA53" s="8">
        <v>19.719719719719723</v>
      </c>
      <c r="CB53" s="8">
        <v>11.733629561140178</v>
      </c>
      <c r="CC53" s="8">
        <v>80.28028028028028</v>
      </c>
    </row>
    <row r="54" spans="1:81" x14ac:dyDescent="0.25">
      <c r="A54" s="8">
        <v>141</v>
      </c>
      <c r="B54" s="8" t="s">
        <v>454</v>
      </c>
      <c r="C54" s="8">
        <v>26</v>
      </c>
      <c r="D54" s="8">
        <v>2019</v>
      </c>
      <c r="E54" s="8" t="s">
        <v>486</v>
      </c>
      <c r="F54" s="8">
        <v>12.25</v>
      </c>
      <c r="G54" s="8">
        <v>7.67</v>
      </c>
      <c r="H54" s="8">
        <v>10.3</v>
      </c>
      <c r="I54" s="8">
        <v>75</v>
      </c>
      <c r="J54" s="8">
        <v>844</v>
      </c>
      <c r="K54" s="8">
        <v>651</v>
      </c>
      <c r="L54" s="8">
        <v>879</v>
      </c>
      <c r="M54" s="8">
        <v>2374</v>
      </c>
      <c r="N54" s="8" t="s">
        <v>455</v>
      </c>
      <c r="O54" s="8">
        <v>2.7750000000000004</v>
      </c>
      <c r="P54" s="8">
        <v>2.3250000000000002</v>
      </c>
      <c r="Q54" s="8">
        <v>3.5749999999999997</v>
      </c>
      <c r="R54" s="8">
        <v>2.8916666666666671</v>
      </c>
      <c r="S54" s="8">
        <v>0.95264696078036004</v>
      </c>
      <c r="T54" s="8">
        <v>0.20749999999999999</v>
      </c>
      <c r="U54" s="8">
        <v>0.15875000000000003</v>
      </c>
      <c r="V54" s="8">
        <v>0.15</v>
      </c>
      <c r="W54" s="8">
        <v>0.17304347826086952</v>
      </c>
      <c r="X54" s="8">
        <v>8.2431643471488833E-2</v>
      </c>
      <c r="Y54" s="8">
        <v>0.4</v>
      </c>
      <c r="Z54" s="8">
        <v>0.31</v>
      </c>
      <c r="AA54" s="8">
        <v>0.3</v>
      </c>
      <c r="AB54" s="8">
        <v>0.4</v>
      </c>
      <c r="AC54" s="8">
        <v>16.710636515912903</v>
      </c>
      <c r="AD54" s="8">
        <v>0</v>
      </c>
      <c r="AE54" s="8">
        <v>15.217391304347828</v>
      </c>
      <c r="AF54" s="8">
        <v>0</v>
      </c>
      <c r="AG54" s="8">
        <v>15.217391304347828</v>
      </c>
      <c r="AH54" s="8">
        <v>2.1739130434782608</v>
      </c>
      <c r="AI54" s="8">
        <v>78.260869565217391</v>
      </c>
      <c r="AJ54" s="8">
        <v>4.3478260869565215</v>
      </c>
      <c r="AK54" s="8">
        <v>84.782608695652172</v>
      </c>
      <c r="AL54" s="8">
        <v>78.260869565217391</v>
      </c>
      <c r="AM54" s="8">
        <v>0.27687499999999998</v>
      </c>
      <c r="AN54" s="8">
        <v>0.35312500000000002</v>
      </c>
      <c r="AO54" s="8">
        <v>0.29142857142857143</v>
      </c>
      <c r="AP54" s="8">
        <v>0.3078260869565218</v>
      </c>
      <c r="AQ54" s="8">
        <v>0.23246421988463092</v>
      </c>
      <c r="AR54" s="8">
        <v>0.84</v>
      </c>
      <c r="AS54" s="8">
        <v>0.73</v>
      </c>
      <c r="AT54" s="8">
        <v>0.91</v>
      </c>
      <c r="AU54" s="8">
        <v>0.91</v>
      </c>
      <c r="AV54" s="8">
        <v>41.666666666666671</v>
      </c>
      <c r="AW54" s="8">
        <v>0.41666666666666669</v>
      </c>
      <c r="AX54" s="8">
        <v>25</v>
      </c>
      <c r="AY54" s="8">
        <v>12.5</v>
      </c>
      <c r="AZ54" s="8">
        <v>12.5</v>
      </c>
      <c r="BA54" s="8">
        <v>16.666666666666664</v>
      </c>
      <c r="BB54" s="8">
        <v>41.666666666666671</v>
      </c>
      <c r="BC54" s="8">
        <v>1.1666666666666667</v>
      </c>
      <c r="BD54" s="8">
        <v>16.666666666666664</v>
      </c>
      <c r="BE54" s="8">
        <v>0.25</v>
      </c>
      <c r="BF54" s="8">
        <v>0.375</v>
      </c>
      <c r="BG54" s="8">
        <v>0.375</v>
      </c>
      <c r="BH54" s="8">
        <v>0.33333333333333331</v>
      </c>
      <c r="BI54" s="8">
        <v>0.66666666666666663</v>
      </c>
      <c r="BJ54" s="8">
        <v>1.25</v>
      </c>
      <c r="BK54" s="8">
        <v>0.25</v>
      </c>
      <c r="BL54" s="8">
        <v>0.75</v>
      </c>
      <c r="BM54" s="8">
        <v>0.75</v>
      </c>
      <c r="BN54" s="8">
        <v>0</v>
      </c>
      <c r="BO54" s="8">
        <v>0.5</v>
      </c>
      <c r="BP54" s="8">
        <v>0.75</v>
      </c>
      <c r="BQ54" s="8">
        <v>0.41666666666666669</v>
      </c>
      <c r="BR54" s="8">
        <v>0.25</v>
      </c>
      <c r="BS54" s="8">
        <v>0.25</v>
      </c>
      <c r="BT54" s="8">
        <v>0</v>
      </c>
      <c r="BU54" s="8">
        <v>0.16666666666666666</v>
      </c>
      <c r="BV54" s="8">
        <v>20.833333333333336</v>
      </c>
      <c r="BW54" s="8">
        <v>66.666666666666657</v>
      </c>
      <c r="BX54" s="8">
        <v>12.5</v>
      </c>
      <c r="BY54" s="8">
        <v>29.166666666666668</v>
      </c>
      <c r="BZ54" s="8">
        <v>0.54166666666666663</v>
      </c>
      <c r="CA54" s="8">
        <v>15.421303656597773</v>
      </c>
      <c r="CB54" s="8">
        <v>10.297188235702857</v>
      </c>
      <c r="CC54" s="8">
        <v>84.578696343402228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1"/>
  <sheetViews>
    <sheetView topLeftCell="A52" workbookViewId="0">
      <selection activeCell="C73" sqref="C73:K73"/>
    </sheetView>
  </sheetViews>
  <sheetFormatPr defaultRowHeight="15" x14ac:dyDescent="0.25"/>
  <sheetData>
    <row r="1" spans="1:54" x14ac:dyDescent="0.25">
      <c r="A1" t="s">
        <v>4</v>
      </c>
      <c r="B1" t="s">
        <v>456</v>
      </c>
      <c r="C1" t="s">
        <v>456</v>
      </c>
      <c r="D1" t="s">
        <v>457</v>
      </c>
      <c r="E1" t="s">
        <v>458</v>
      </c>
      <c r="F1" t="s">
        <v>458</v>
      </c>
      <c r="G1" t="s">
        <v>459</v>
      </c>
      <c r="H1" t="s">
        <v>459</v>
      </c>
      <c r="I1" t="s">
        <v>460</v>
      </c>
      <c r="J1" t="s">
        <v>461</v>
      </c>
      <c r="K1" t="s">
        <v>462</v>
      </c>
      <c r="L1" t="s">
        <v>456</v>
      </c>
      <c r="M1" t="s">
        <v>463</v>
      </c>
      <c r="N1" t="s">
        <v>464</v>
      </c>
      <c r="O1" t="s">
        <v>465</v>
      </c>
      <c r="P1" t="s">
        <v>466</v>
      </c>
      <c r="Q1" t="s">
        <v>467</v>
      </c>
      <c r="R1" t="s">
        <v>466</v>
      </c>
      <c r="S1" t="s">
        <v>468</v>
      </c>
      <c r="T1" t="s">
        <v>469</v>
      </c>
      <c r="U1" t="s">
        <v>470</v>
      </c>
      <c r="V1" t="s">
        <v>471</v>
      </c>
      <c r="W1" t="s">
        <v>472</v>
      </c>
      <c r="X1" t="s">
        <v>473</v>
      </c>
      <c r="Y1" t="s">
        <v>474</v>
      </c>
      <c r="Z1" t="s">
        <v>467</v>
      </c>
      <c r="AA1" t="s">
        <v>470</v>
      </c>
      <c r="AB1" t="s">
        <v>465</v>
      </c>
      <c r="AC1" t="s">
        <v>475</v>
      </c>
      <c r="AD1" t="s">
        <v>476</v>
      </c>
      <c r="AE1" t="s">
        <v>477</v>
      </c>
      <c r="AF1" t="s">
        <v>475</v>
      </c>
      <c r="AG1" t="s">
        <v>461</v>
      </c>
      <c r="AH1" t="s">
        <v>478</v>
      </c>
      <c r="AI1" t="s">
        <v>472</v>
      </c>
      <c r="AJ1" t="s">
        <v>479</v>
      </c>
      <c r="AK1" t="s">
        <v>467</v>
      </c>
      <c r="AL1" t="s">
        <v>480</v>
      </c>
      <c r="AM1" t="s">
        <v>479</v>
      </c>
      <c r="AN1" t="s">
        <v>475</v>
      </c>
      <c r="AO1" t="s">
        <v>481</v>
      </c>
      <c r="AP1" t="s">
        <v>469</v>
      </c>
      <c r="AQ1" t="s">
        <v>463</v>
      </c>
      <c r="AR1" t="s">
        <v>482</v>
      </c>
      <c r="AS1" t="s">
        <v>463</v>
      </c>
      <c r="AT1" t="s">
        <v>483</v>
      </c>
      <c r="AU1" t="s">
        <v>461</v>
      </c>
      <c r="AV1" t="s">
        <v>484</v>
      </c>
      <c r="AW1" t="s">
        <v>485</v>
      </c>
      <c r="AX1" t="s">
        <v>486</v>
      </c>
      <c r="AY1" t="s">
        <v>484</v>
      </c>
      <c r="AZ1" t="s">
        <v>487</v>
      </c>
      <c r="BA1" t="s">
        <v>487</v>
      </c>
      <c r="BB1" t="s">
        <v>486</v>
      </c>
    </row>
    <row r="2" spans="1:54" x14ac:dyDescent="0.25">
      <c r="A2" t="s">
        <v>13</v>
      </c>
      <c r="B2">
        <v>1.8687499999999999</v>
      </c>
      <c r="C2">
        <v>3.8249999999999997</v>
      </c>
      <c r="D2">
        <v>4.6499999999999995</v>
      </c>
      <c r="E2">
        <v>1.9875</v>
      </c>
      <c r="F2">
        <v>3.2874999999999996</v>
      </c>
      <c r="G2">
        <v>3.2624999999999997</v>
      </c>
      <c r="H2">
        <v>2.35</v>
      </c>
      <c r="I2">
        <v>3.4</v>
      </c>
      <c r="J2">
        <v>3.6687500000000002</v>
      </c>
      <c r="K2">
        <v>13</v>
      </c>
      <c r="L2">
        <v>4.9000000000000004</v>
      </c>
      <c r="M2">
        <v>1.7624999999999997</v>
      </c>
      <c r="N2">
        <v>4.4749999999999996</v>
      </c>
      <c r="O2">
        <v>1.6249999999999998</v>
      </c>
      <c r="P2">
        <v>2.8000000000000003</v>
      </c>
      <c r="Q2">
        <v>4.0875000000000004</v>
      </c>
      <c r="R2">
        <v>0.74374999999999991</v>
      </c>
      <c r="S2">
        <v>3.6624999999999996</v>
      </c>
      <c r="T2">
        <v>2.2249999999999996</v>
      </c>
      <c r="U2">
        <v>4.03125</v>
      </c>
      <c r="V2">
        <v>2.65</v>
      </c>
      <c r="W2">
        <v>1.0374999999999999</v>
      </c>
      <c r="X2">
        <v>7.1250000000000009</v>
      </c>
      <c r="Y2">
        <v>6.6375000000000011</v>
      </c>
      <c r="Z2">
        <v>2.25</v>
      </c>
      <c r="AA2">
        <v>3.5625</v>
      </c>
      <c r="AB2">
        <v>3.6812499999999999</v>
      </c>
      <c r="AC2">
        <v>1.25</v>
      </c>
      <c r="AD2">
        <v>3.2250000000000001</v>
      </c>
      <c r="AE2">
        <v>2.7687500000000003</v>
      </c>
      <c r="AF2">
        <v>1.8124999999999998</v>
      </c>
      <c r="AG2">
        <v>2.1142857142857143</v>
      </c>
      <c r="AH2">
        <v>2.25</v>
      </c>
      <c r="AI2">
        <v>1.375</v>
      </c>
      <c r="AJ2">
        <v>1.2749999999999999</v>
      </c>
      <c r="AK2">
        <v>2.65</v>
      </c>
      <c r="AL2">
        <v>3.3750000000000004</v>
      </c>
      <c r="AM2">
        <v>4.2</v>
      </c>
      <c r="AN2">
        <v>2.7124999999999999</v>
      </c>
      <c r="AO2">
        <v>4.5750000000000002</v>
      </c>
      <c r="AP2">
        <v>3.5625</v>
      </c>
      <c r="AQ2">
        <v>1.3625</v>
      </c>
      <c r="AR2">
        <v>2.15</v>
      </c>
      <c r="AS2">
        <v>1.1125</v>
      </c>
      <c r="AT2">
        <v>2.0874999999999999</v>
      </c>
      <c r="AU2">
        <v>2.6062500000000002</v>
      </c>
      <c r="AV2">
        <v>3.6374999999999997</v>
      </c>
      <c r="AW2">
        <v>2.4499999999999997</v>
      </c>
      <c r="AX2">
        <v>3.0625</v>
      </c>
      <c r="AY2">
        <v>2.6374999999999997</v>
      </c>
      <c r="AZ2">
        <v>2.8062499999999999</v>
      </c>
      <c r="BA2">
        <v>1.3812499999999999</v>
      </c>
      <c r="BB2">
        <v>2.7750000000000004</v>
      </c>
    </row>
    <row r="3" spans="1:54" x14ac:dyDescent="0.25">
      <c r="A3" t="s">
        <v>14</v>
      </c>
      <c r="B3">
        <v>1.8625</v>
      </c>
      <c r="C3">
        <v>3.4749999999999996</v>
      </c>
      <c r="D3">
        <v>6.2124999999999995</v>
      </c>
      <c r="E3">
        <v>5.0874999999999995</v>
      </c>
      <c r="F3">
        <v>2.9312499999999995</v>
      </c>
      <c r="G3">
        <v>4.7312500000000002</v>
      </c>
      <c r="H3">
        <v>2.1875</v>
      </c>
      <c r="I3">
        <v>3.375</v>
      </c>
      <c r="J3">
        <v>4.3624999999999989</v>
      </c>
      <c r="K3">
        <v>11.5</v>
      </c>
      <c r="L3">
        <v>4.4749999999999996</v>
      </c>
      <c r="M3">
        <v>1.4749999999999999</v>
      </c>
      <c r="N3">
        <v>5.05</v>
      </c>
      <c r="O3">
        <v>1.29375</v>
      </c>
      <c r="P3">
        <v>3.8000000000000003</v>
      </c>
      <c r="Q3">
        <v>4.9937500000000004</v>
      </c>
      <c r="R3">
        <v>1.075</v>
      </c>
      <c r="S3">
        <v>4.09375</v>
      </c>
      <c r="T3">
        <v>1.8875</v>
      </c>
      <c r="U3">
        <v>4.7687499999999998</v>
      </c>
      <c r="V3">
        <v>3.0625</v>
      </c>
      <c r="W3">
        <v>1.1000000000000001</v>
      </c>
      <c r="X3">
        <v>6.5625</v>
      </c>
      <c r="Y3">
        <v>6.9874999999999998</v>
      </c>
      <c r="Z3">
        <v>2.28125</v>
      </c>
      <c r="AA3">
        <v>3.7750000000000008</v>
      </c>
      <c r="AB3">
        <v>2.9874999999999998</v>
      </c>
      <c r="AC3">
        <v>0.98750000000000004</v>
      </c>
      <c r="AD3">
        <v>3.4874999999999998</v>
      </c>
      <c r="AE3">
        <v>2.6875000000000004</v>
      </c>
      <c r="AF3">
        <v>2.1124999999999998</v>
      </c>
      <c r="AG3">
        <v>4.4625000000000004</v>
      </c>
      <c r="AH3">
        <v>2.6625000000000001</v>
      </c>
      <c r="AI3">
        <v>1.73125</v>
      </c>
      <c r="AJ3">
        <v>2.1812499999999999</v>
      </c>
      <c r="AK3">
        <v>2.9999999999999996</v>
      </c>
      <c r="AL3">
        <v>5.0750000000000002</v>
      </c>
      <c r="AM3">
        <v>3.0750000000000002</v>
      </c>
      <c r="AN3">
        <v>2.4125000000000001</v>
      </c>
      <c r="AO3">
        <v>5.6437499999999998</v>
      </c>
      <c r="AP3">
        <v>3.6874999999999996</v>
      </c>
      <c r="AQ3">
        <v>0.96250000000000002</v>
      </c>
      <c r="AR3">
        <v>1.8624999999999998</v>
      </c>
      <c r="AS3">
        <v>0.86249999999999993</v>
      </c>
      <c r="AT3">
        <v>1.4124999999999999</v>
      </c>
      <c r="AU3">
        <v>2.7562499999999996</v>
      </c>
      <c r="AV3">
        <v>3.4624999999999999</v>
      </c>
      <c r="AW3">
        <v>1.5875000000000001</v>
      </c>
      <c r="AX3">
        <v>3.2312499999999997</v>
      </c>
      <c r="AY3">
        <v>2.1374999999999997</v>
      </c>
      <c r="AZ3">
        <v>2.1624999999999996</v>
      </c>
      <c r="BA3">
        <v>2.1624999999999996</v>
      </c>
      <c r="BB3">
        <v>2.3250000000000002</v>
      </c>
    </row>
    <row r="4" spans="1:54" x14ac:dyDescent="0.25">
      <c r="A4" t="s">
        <v>15</v>
      </c>
      <c r="B4">
        <v>2.3250000000000002</v>
      </c>
      <c r="C4">
        <v>3.9312500000000004</v>
      </c>
      <c r="D4">
        <v>5.3</v>
      </c>
      <c r="E4">
        <v>3.0625</v>
      </c>
      <c r="F4">
        <v>2.9499999999999997</v>
      </c>
      <c r="G4">
        <v>3.8125</v>
      </c>
      <c r="H4">
        <v>1.2125000000000001</v>
      </c>
      <c r="I4">
        <v>3.3874999999999997</v>
      </c>
      <c r="J4">
        <v>3.7250000000000001</v>
      </c>
      <c r="K4">
        <v>9.125</v>
      </c>
      <c r="L4">
        <v>3.9750000000000001</v>
      </c>
      <c r="M4">
        <v>1.4874999999999998</v>
      </c>
      <c r="N4">
        <v>7.7124999999999986</v>
      </c>
      <c r="O4">
        <v>1.2875000000000001</v>
      </c>
      <c r="P4">
        <v>3.7624999999999997</v>
      </c>
      <c r="Q4">
        <v>4.3249999999999993</v>
      </c>
      <c r="R4">
        <v>0.63749999999999996</v>
      </c>
      <c r="S4">
        <v>5.25</v>
      </c>
      <c r="T4">
        <v>1.3374999999999999</v>
      </c>
      <c r="U4">
        <v>4.6249999999999991</v>
      </c>
      <c r="V4">
        <v>2.8812500000000001</v>
      </c>
      <c r="W4">
        <v>1.075</v>
      </c>
      <c r="X4">
        <v>5.3750000000000009</v>
      </c>
      <c r="Y4">
        <v>6.9857142857142858</v>
      </c>
      <c r="Z4">
        <v>2.7437499999999999</v>
      </c>
      <c r="AA4">
        <v>3.8624999999999998</v>
      </c>
      <c r="AB4">
        <v>2.875</v>
      </c>
      <c r="AC4">
        <v>1.2374999999999998</v>
      </c>
      <c r="AD4">
        <v>3.6875000000000004</v>
      </c>
      <c r="AE4">
        <v>3.6375000000000002</v>
      </c>
      <c r="AF4">
        <v>1.625</v>
      </c>
      <c r="AG4">
        <v>3.8874999999999997</v>
      </c>
      <c r="AH4">
        <v>2.8374999999999999</v>
      </c>
      <c r="AI4">
        <v>1.5625</v>
      </c>
      <c r="AJ4">
        <v>1.325</v>
      </c>
      <c r="AK4">
        <v>2.8875000000000002</v>
      </c>
      <c r="AL4">
        <v>5.95</v>
      </c>
      <c r="AM4">
        <v>3.0124999999999997</v>
      </c>
      <c r="AN4">
        <v>2.2875000000000001</v>
      </c>
      <c r="AO4">
        <v>6.9250000000000007</v>
      </c>
      <c r="AP4">
        <v>4</v>
      </c>
      <c r="AQ4">
        <v>1.125</v>
      </c>
      <c r="AR4">
        <v>2.1500000000000004</v>
      </c>
      <c r="AS4">
        <v>1.0625</v>
      </c>
      <c r="AT4">
        <v>3.0874999999999999</v>
      </c>
      <c r="AU4">
        <v>2.8125</v>
      </c>
      <c r="AV4">
        <v>2.5874999999999999</v>
      </c>
      <c r="AW4">
        <v>2.2062499999999998</v>
      </c>
      <c r="AX4">
        <v>2.4250000000000003</v>
      </c>
      <c r="AY4">
        <v>2.46875</v>
      </c>
      <c r="AZ4">
        <v>1.7625000000000002</v>
      </c>
      <c r="BA4">
        <v>1.5749999999999997</v>
      </c>
      <c r="BB4">
        <v>3.5749999999999997</v>
      </c>
    </row>
    <row r="5" spans="1:54" x14ac:dyDescent="0.25">
      <c r="A5" t="s">
        <v>181</v>
      </c>
      <c r="B5">
        <v>2.0187499999999998</v>
      </c>
      <c r="C5">
        <v>3.7437500000000008</v>
      </c>
      <c r="D5">
        <v>5.3875000000000002</v>
      </c>
      <c r="E5">
        <v>3.3791666666666669</v>
      </c>
      <c r="F5">
        <v>3.0562500000000004</v>
      </c>
      <c r="G5">
        <v>3.9354166666666668</v>
      </c>
      <c r="H5">
        <v>1.9166666666666661</v>
      </c>
      <c r="I5">
        <v>3.3875000000000006</v>
      </c>
      <c r="J5">
        <v>3.9187499999999993</v>
      </c>
      <c r="K5">
        <v>11.208333333333334</v>
      </c>
      <c r="L5">
        <v>4.45</v>
      </c>
      <c r="M5">
        <v>1.575</v>
      </c>
      <c r="N5">
        <v>5.7458333333333345</v>
      </c>
      <c r="O5">
        <v>1.4020833333333333</v>
      </c>
      <c r="P5">
        <v>3.4541666666666657</v>
      </c>
      <c r="Q5">
        <v>4.46875</v>
      </c>
      <c r="R5">
        <v>0.81874999999999998</v>
      </c>
      <c r="S5">
        <v>4.3354166666666663</v>
      </c>
      <c r="T5">
        <v>1.8166666666666664</v>
      </c>
      <c r="U5">
        <v>4.4749999999999996</v>
      </c>
      <c r="V5">
        <v>2.8645833333333335</v>
      </c>
      <c r="W5">
        <v>1.0708333333333331</v>
      </c>
      <c r="X5">
        <v>6.354166666666667</v>
      </c>
      <c r="Y5">
        <v>6.8652173913043484</v>
      </c>
      <c r="Z5">
        <v>2.4250000000000003</v>
      </c>
      <c r="AA5">
        <v>3.7333333333333325</v>
      </c>
      <c r="AB5">
        <v>3.1812499999999999</v>
      </c>
      <c r="AC5">
        <v>1.1583333333333334</v>
      </c>
      <c r="AD5">
        <v>3.4666666666666663</v>
      </c>
      <c r="AE5">
        <v>3.03125</v>
      </c>
      <c r="AF5">
        <v>1.8500000000000003</v>
      </c>
      <c r="AG5">
        <v>3.5478260869565221</v>
      </c>
      <c r="AH5">
        <v>2.5833333333333326</v>
      </c>
      <c r="AI5">
        <v>1.5562499999999997</v>
      </c>
      <c r="AJ5">
        <v>1.59375</v>
      </c>
      <c r="AK5">
        <v>2.8458333333333332</v>
      </c>
      <c r="AL5">
        <v>4.8</v>
      </c>
      <c r="AM5">
        <v>3.4291666666666667</v>
      </c>
      <c r="AN5">
        <v>2.4708333333333332</v>
      </c>
      <c r="AO5">
        <v>5.7145833333333336</v>
      </c>
      <c r="AP5">
        <v>3.7500000000000004</v>
      </c>
      <c r="AQ5">
        <v>1.1499999999999999</v>
      </c>
      <c r="AR5">
        <v>2.0541666666666667</v>
      </c>
      <c r="AS5">
        <v>1.0125000000000002</v>
      </c>
      <c r="AT5">
        <v>2.1958333333333333</v>
      </c>
      <c r="AU5">
        <v>2.7250000000000001</v>
      </c>
      <c r="AV5">
        <v>3.2291666666666665</v>
      </c>
      <c r="AW5">
        <v>2.0812499999999998</v>
      </c>
      <c r="AX5">
        <v>2.9062499999999996</v>
      </c>
      <c r="AY5">
        <v>2.4145833333333333</v>
      </c>
      <c r="AZ5">
        <v>2.2437500000000004</v>
      </c>
      <c r="BA5">
        <v>1.70625</v>
      </c>
      <c r="BB5">
        <v>2.8916666666666671</v>
      </c>
    </row>
    <row r="6" spans="1:54" x14ac:dyDescent="0.25">
      <c r="A6" t="s">
        <v>182</v>
      </c>
      <c r="B6">
        <v>0.54629433458530408</v>
      </c>
      <c r="C6">
        <v>0.851892075732395</v>
      </c>
      <c r="D6">
        <v>1.80923055948967</v>
      </c>
      <c r="E6">
        <v>1.4755924872422586</v>
      </c>
      <c r="F6">
        <v>0.92104766670776927</v>
      </c>
      <c r="G6">
        <v>1.2292167147757376</v>
      </c>
      <c r="H6">
        <v>1.0760906163017847</v>
      </c>
      <c r="I6">
        <v>0.97102030606090062</v>
      </c>
      <c r="J6">
        <v>0.97999694986216201</v>
      </c>
      <c r="K6">
        <v>2.4313025077225534</v>
      </c>
      <c r="L6">
        <v>0.80311892021045306</v>
      </c>
      <c r="M6">
        <v>0.27106873827419814</v>
      </c>
      <c r="N6">
        <v>1.926695564198309</v>
      </c>
      <c r="O6">
        <v>0.46144366245858059</v>
      </c>
      <c r="P6">
        <v>0.79631169703865645</v>
      </c>
      <c r="Q6">
        <v>1.3006530550324413</v>
      </c>
      <c r="R6">
        <v>0.30744829894104042</v>
      </c>
      <c r="S6">
        <v>1.1039926715520274</v>
      </c>
      <c r="T6">
        <v>0.75103792914505496</v>
      </c>
      <c r="U6">
        <v>1.0876780214111474</v>
      </c>
      <c r="V6">
        <v>1.0891240164409222</v>
      </c>
      <c r="W6">
        <v>0.15174110293141163</v>
      </c>
      <c r="X6">
        <v>1.3606197969616864</v>
      </c>
      <c r="Y6">
        <v>1.3193003296004249</v>
      </c>
      <c r="Z6">
        <v>0.83040063667563724</v>
      </c>
      <c r="AA6">
        <v>0.80253222428417326</v>
      </c>
      <c r="AB6">
        <v>0.67836319949919222</v>
      </c>
      <c r="AC6">
        <v>0.25693285650851155</v>
      </c>
      <c r="AD6">
        <v>0.67011787844714277</v>
      </c>
      <c r="AE6">
        <v>1.2438380731324763</v>
      </c>
      <c r="AF6">
        <v>0.4107257627345911</v>
      </c>
      <c r="AG6">
        <v>1.1967264308093262</v>
      </c>
      <c r="AH6">
        <v>0.62877843382274545</v>
      </c>
      <c r="AI6">
        <v>0.3669239051546167</v>
      </c>
      <c r="AJ6">
        <v>0.46632525036763239</v>
      </c>
      <c r="AK6">
        <v>0.52974905188307209</v>
      </c>
      <c r="AL6">
        <v>2.0868115891703436</v>
      </c>
      <c r="AM6">
        <v>1.1311706774175481</v>
      </c>
      <c r="AN6">
        <v>0.71230133258740846</v>
      </c>
      <c r="AO6">
        <v>1.590835107916502</v>
      </c>
      <c r="AP6">
        <v>1.1506142027101245</v>
      </c>
      <c r="AQ6">
        <v>0.2321918247446737</v>
      </c>
      <c r="AR6">
        <v>0.388955308337678</v>
      </c>
      <c r="AS6">
        <v>0.33141659059518885</v>
      </c>
      <c r="AT6">
        <v>0.82724223184320522</v>
      </c>
      <c r="AU6">
        <v>0.63827212405667832</v>
      </c>
      <c r="AV6">
        <v>1.2160088553262609</v>
      </c>
      <c r="AW6">
        <v>0.76638798495165716</v>
      </c>
      <c r="AX6">
        <v>0.82122820267546148</v>
      </c>
      <c r="AY6">
        <v>0.87208884253576147</v>
      </c>
      <c r="AZ6">
        <v>1.260202925343167</v>
      </c>
      <c r="BA6">
        <v>0.61755346538473499</v>
      </c>
      <c r="BB6">
        <v>0.95264696078036004</v>
      </c>
    </row>
    <row r="7" spans="1:54" x14ac:dyDescent="0.25">
      <c r="A7" t="s">
        <v>18</v>
      </c>
      <c r="B7">
        <v>0.24</v>
      </c>
      <c r="C7">
        <v>0.46199999999999997</v>
      </c>
      <c r="D7">
        <v>0.233125</v>
      </c>
      <c r="E7">
        <v>0.12000000000000002</v>
      </c>
      <c r="F7">
        <v>0.2506250000000001</v>
      </c>
      <c r="G7">
        <v>0.20250000000000001</v>
      </c>
      <c r="H7">
        <v>0.14187500000000003</v>
      </c>
      <c r="I7">
        <v>0.26500000000000001</v>
      </c>
      <c r="J7">
        <v>0.30499999999999999</v>
      </c>
      <c r="K7">
        <v>0.63562500000000011</v>
      </c>
      <c r="L7">
        <v>0.32624999999999998</v>
      </c>
      <c r="M7">
        <v>0.10928571428571431</v>
      </c>
      <c r="N7">
        <v>0.21500000000000002</v>
      </c>
      <c r="O7">
        <v>5.6874999999999995E-2</v>
      </c>
      <c r="P7">
        <v>0.27875</v>
      </c>
      <c r="Q7">
        <v>0.29000000000000004</v>
      </c>
      <c r="R7">
        <v>0.16500000000000001</v>
      </c>
      <c r="S7">
        <v>0.19</v>
      </c>
      <c r="T7">
        <v>0.38066666666666665</v>
      </c>
      <c r="U7">
        <v>0.24187500000000001</v>
      </c>
      <c r="V7">
        <v>0.27846153846153848</v>
      </c>
      <c r="W7">
        <v>0.17250000000000001</v>
      </c>
      <c r="X7">
        <v>0.52</v>
      </c>
      <c r="Y7">
        <v>0.35500000000000004</v>
      </c>
      <c r="Z7">
        <v>0.2085714285714286</v>
      </c>
      <c r="AA7">
        <v>0.28687499999999999</v>
      </c>
      <c r="AB7">
        <v>0.37250000000000005</v>
      </c>
      <c r="AC7">
        <v>0.19750000000000001</v>
      </c>
      <c r="AD7">
        <v>0.15437500000000001</v>
      </c>
      <c r="AE7">
        <v>0.14250000000000004</v>
      </c>
      <c r="AF7">
        <v>0.21437499999999998</v>
      </c>
      <c r="AG7">
        <v>0.12071428571428569</v>
      </c>
      <c r="AH7">
        <v>0.13812500000000003</v>
      </c>
      <c r="AI7">
        <v>0.14500000000000002</v>
      </c>
      <c r="AJ7">
        <v>0.21812500000000001</v>
      </c>
      <c r="AK7">
        <v>0.14000000000000001</v>
      </c>
      <c r="AL7">
        <v>0.268125</v>
      </c>
      <c r="AM7">
        <v>0.30071428571428571</v>
      </c>
      <c r="AN7">
        <v>0.14266666666666666</v>
      </c>
      <c r="AO7">
        <v>0.32874999999999999</v>
      </c>
      <c r="AP7">
        <v>0.20500000000000002</v>
      </c>
      <c r="AQ7">
        <v>0.17625000000000002</v>
      </c>
      <c r="AR7">
        <v>0.34374999999999994</v>
      </c>
      <c r="AS7">
        <v>0.12</v>
      </c>
      <c r="AT7">
        <v>0.215</v>
      </c>
      <c r="AU7">
        <v>0.27124999999999999</v>
      </c>
      <c r="AV7">
        <v>0.16125</v>
      </c>
      <c r="AW7">
        <v>0.16625000000000001</v>
      </c>
      <c r="AX7">
        <v>0.22500000000000001</v>
      </c>
      <c r="AY7">
        <v>0.10250000000000002</v>
      </c>
      <c r="AZ7">
        <v>0.33818181818181819</v>
      </c>
      <c r="BA7">
        <v>0.14399999999999999</v>
      </c>
      <c r="BB7">
        <v>0.20749999999999999</v>
      </c>
    </row>
    <row r="8" spans="1:54" x14ac:dyDescent="0.25">
      <c r="A8" t="s">
        <v>19</v>
      </c>
      <c r="B8">
        <v>0.28333333333333338</v>
      </c>
      <c r="C8">
        <v>0.35499999999999998</v>
      </c>
      <c r="D8">
        <v>0.32800000000000001</v>
      </c>
      <c r="E8">
        <v>0.27875</v>
      </c>
      <c r="F8">
        <v>0.20437500000000003</v>
      </c>
      <c r="G8">
        <v>0.108125</v>
      </c>
      <c r="H8">
        <v>0.11300000000000002</v>
      </c>
      <c r="I8">
        <v>0.27937499999999998</v>
      </c>
      <c r="J8">
        <v>0.26437500000000008</v>
      </c>
      <c r="K8">
        <v>0.62749999999999995</v>
      </c>
      <c r="L8">
        <v>0.31687500000000002</v>
      </c>
      <c r="M8">
        <v>0.17375000000000004</v>
      </c>
      <c r="N8">
        <v>0.23125000000000004</v>
      </c>
      <c r="O8">
        <v>0.15200000000000002</v>
      </c>
      <c r="P8">
        <v>0.2525</v>
      </c>
      <c r="Q8">
        <v>0.20687500000000003</v>
      </c>
      <c r="R8">
        <v>0.24</v>
      </c>
      <c r="S8">
        <v>0.15937499999999999</v>
      </c>
      <c r="T8">
        <v>0.27583333333333332</v>
      </c>
      <c r="U8">
        <v>0.24687500000000001</v>
      </c>
      <c r="V8">
        <v>0.25</v>
      </c>
      <c r="W8">
        <v>0.23499999999999999</v>
      </c>
      <c r="X8">
        <v>0.38375000000000004</v>
      </c>
      <c r="Y8">
        <v>0.35812499999999997</v>
      </c>
      <c r="Z8">
        <v>0.10250000000000001</v>
      </c>
      <c r="AA8">
        <v>0.32933333333333337</v>
      </c>
      <c r="AB8">
        <v>0.29000000000000004</v>
      </c>
      <c r="AC8">
        <v>0.17375000000000004</v>
      </c>
      <c r="AD8">
        <v>0.16375000000000001</v>
      </c>
      <c r="AE8">
        <v>0.14187500000000003</v>
      </c>
      <c r="AF8">
        <v>0.32500000000000007</v>
      </c>
      <c r="AG8">
        <v>0.36249999999999993</v>
      </c>
      <c r="AH8">
        <v>0.25437500000000002</v>
      </c>
      <c r="AI8">
        <v>0.09</v>
      </c>
      <c r="AJ8">
        <v>0.38562499999999994</v>
      </c>
      <c r="AK8">
        <v>0.23249999999999996</v>
      </c>
      <c r="AL8">
        <v>0.57187500000000002</v>
      </c>
      <c r="AM8">
        <v>0.22533333333333336</v>
      </c>
      <c r="AN8">
        <v>0.14125000000000001</v>
      </c>
      <c r="AO8">
        <v>0.35375000000000001</v>
      </c>
      <c r="AP8">
        <v>0.32249999999999995</v>
      </c>
      <c r="AQ8">
        <v>0.11874999999999999</v>
      </c>
      <c r="AR8">
        <v>0.24312500000000004</v>
      </c>
      <c r="AS8">
        <v>0.125</v>
      </c>
      <c r="AT8">
        <v>0.19428571428571431</v>
      </c>
      <c r="AU8">
        <v>0.24812500000000004</v>
      </c>
      <c r="AV8">
        <v>0.17499999999999999</v>
      </c>
      <c r="AW8">
        <v>0.21833333333333335</v>
      </c>
      <c r="AX8">
        <v>0.20249999999999996</v>
      </c>
      <c r="AY8">
        <v>0.13600000000000001</v>
      </c>
      <c r="AZ8">
        <v>0.15428571428571428</v>
      </c>
      <c r="BA8">
        <v>0.13250000000000006</v>
      </c>
      <c r="BB8">
        <v>0.15875000000000003</v>
      </c>
    </row>
    <row r="9" spans="1:54" x14ac:dyDescent="0.25">
      <c r="A9" t="s">
        <v>20</v>
      </c>
      <c r="B9">
        <v>0.21124999999999999</v>
      </c>
      <c r="C9">
        <v>0.34500000000000003</v>
      </c>
      <c r="D9">
        <v>0.25250000000000006</v>
      </c>
      <c r="E9">
        <v>0.16749999999999998</v>
      </c>
      <c r="F9">
        <v>0.31062499999999998</v>
      </c>
      <c r="G9">
        <v>0.13750000000000001</v>
      </c>
      <c r="H9">
        <v>6.0000000000000005E-2</v>
      </c>
      <c r="I9">
        <v>0.28124999999999994</v>
      </c>
      <c r="J9">
        <v>0.245</v>
      </c>
      <c r="K9">
        <v>0.54999999999999993</v>
      </c>
      <c r="L9">
        <v>0.39124999999999999</v>
      </c>
      <c r="M9">
        <v>0.12062499999999998</v>
      </c>
      <c r="N9">
        <v>0.25062500000000004</v>
      </c>
      <c r="O9">
        <v>0.105</v>
      </c>
      <c r="P9">
        <v>0.16999999999999998</v>
      </c>
      <c r="Q9">
        <v>0.13312500000000002</v>
      </c>
      <c r="R9">
        <v>0.16250000000000001</v>
      </c>
      <c r="S9">
        <v>0.15625000000000006</v>
      </c>
      <c r="T9">
        <v>0.15</v>
      </c>
      <c r="U9">
        <v>0.24</v>
      </c>
      <c r="V9">
        <v>0.2</v>
      </c>
      <c r="W9">
        <v>0.19500000000000001</v>
      </c>
      <c r="X9">
        <v>0.34125</v>
      </c>
      <c r="Y9">
        <v>0.31</v>
      </c>
      <c r="Z9">
        <v>0.14071428571428571</v>
      </c>
      <c r="AA9">
        <v>0.29187500000000005</v>
      </c>
      <c r="AB9">
        <v>0.26312499999999994</v>
      </c>
      <c r="AC9">
        <v>0.25750000000000001</v>
      </c>
      <c r="AD9">
        <v>0.24875000000000003</v>
      </c>
      <c r="AE9">
        <v>0.20437500000000003</v>
      </c>
      <c r="AF9">
        <v>0.19062500000000004</v>
      </c>
      <c r="AG9">
        <v>0.24437500000000001</v>
      </c>
      <c r="AH9">
        <v>0.20500000000000004</v>
      </c>
      <c r="AI9">
        <v>0.11666666666666667</v>
      </c>
      <c r="AJ9">
        <v>0.25625000000000003</v>
      </c>
      <c r="AK9">
        <v>0.17749999999999999</v>
      </c>
      <c r="AL9">
        <v>0.30066666666666664</v>
      </c>
      <c r="AM9">
        <v>0.16437500000000002</v>
      </c>
      <c r="AN9">
        <v>0.12250000000000001</v>
      </c>
      <c r="AO9">
        <v>0.37437499999999996</v>
      </c>
      <c r="AP9">
        <v>0.38562500000000005</v>
      </c>
      <c r="AQ9">
        <v>0.13</v>
      </c>
      <c r="AR9">
        <v>0.31</v>
      </c>
      <c r="AS9">
        <v>0.14624999999999999</v>
      </c>
      <c r="AT9">
        <v>0.11687500000000002</v>
      </c>
      <c r="AU9">
        <v>0.31375000000000003</v>
      </c>
      <c r="AV9">
        <v>0.15875000000000003</v>
      </c>
      <c r="AW9">
        <v>1.3828571428571426</v>
      </c>
      <c r="AX9">
        <v>0.20533333333333334</v>
      </c>
      <c r="AY9">
        <v>0.10250000000000002</v>
      </c>
      <c r="AZ9">
        <v>0.14400000000000002</v>
      </c>
      <c r="BA9">
        <v>0.14923076923076922</v>
      </c>
      <c r="BB9">
        <v>0.15</v>
      </c>
    </row>
    <row r="10" spans="1:54" x14ac:dyDescent="0.25">
      <c r="A10" t="s">
        <v>21</v>
      </c>
      <c r="B10">
        <v>0.24157894736842103</v>
      </c>
      <c r="C10">
        <v>0.38574468085106395</v>
      </c>
      <c r="D10">
        <v>0.26999999999999996</v>
      </c>
      <c r="E10">
        <v>0.18874999999999997</v>
      </c>
      <c r="F10">
        <v>0.25520833333333331</v>
      </c>
      <c r="G10">
        <v>0.14937500000000004</v>
      </c>
      <c r="H10">
        <v>0.11411764705882355</v>
      </c>
      <c r="I10">
        <v>0.27520833333333328</v>
      </c>
      <c r="J10">
        <v>0.2714583333333333</v>
      </c>
      <c r="K10">
        <v>0.60437499999999988</v>
      </c>
      <c r="L10">
        <v>0.34479166666666661</v>
      </c>
      <c r="M10">
        <v>0.13565217391304346</v>
      </c>
      <c r="N10">
        <v>0.23304347826086949</v>
      </c>
      <c r="O10">
        <v>0.10333333333333335</v>
      </c>
      <c r="P10">
        <v>0.23375000000000001</v>
      </c>
      <c r="Q10">
        <v>0.21</v>
      </c>
      <c r="R10">
        <v>0.18916666666666668</v>
      </c>
      <c r="S10">
        <v>0.16854166666666667</v>
      </c>
      <c r="T10">
        <v>0.27121951219512191</v>
      </c>
      <c r="U10">
        <v>0.24291666666666667</v>
      </c>
      <c r="V10">
        <v>0.24044444444444441</v>
      </c>
      <c r="W10">
        <v>0.20083333333333331</v>
      </c>
      <c r="X10">
        <v>0.41500000000000004</v>
      </c>
      <c r="Y10">
        <v>0.34104166666666663</v>
      </c>
      <c r="Z10">
        <v>0.14840909090909088</v>
      </c>
      <c r="AA10">
        <v>0.30212765957446813</v>
      </c>
      <c r="AB10">
        <v>0.30934782608695655</v>
      </c>
      <c r="AC10">
        <v>0.20958333333333334</v>
      </c>
      <c r="AD10">
        <v>0.18895833333333337</v>
      </c>
      <c r="AE10">
        <v>0.16291666666666663</v>
      </c>
      <c r="AF10">
        <v>0.24333333333333329</v>
      </c>
      <c r="AG10">
        <v>0.2478260869565217</v>
      </c>
      <c r="AH10">
        <v>0.19916666666666674</v>
      </c>
      <c r="AI10">
        <v>0.11724137931034484</v>
      </c>
      <c r="AJ10">
        <v>0.28666666666666668</v>
      </c>
      <c r="AK10">
        <v>0.18333333333333335</v>
      </c>
      <c r="AL10">
        <v>0.38191489361702124</v>
      </c>
      <c r="AM10">
        <v>0.22711111111111104</v>
      </c>
      <c r="AN10">
        <v>0.1353191489361702</v>
      </c>
      <c r="AO10">
        <v>0.35229166666666673</v>
      </c>
      <c r="AP10">
        <v>0.30869565217391309</v>
      </c>
      <c r="AQ10">
        <v>0.14166666666666672</v>
      </c>
      <c r="AR10">
        <v>0.29895833333333338</v>
      </c>
      <c r="AS10">
        <v>0.13041666666666668</v>
      </c>
      <c r="AT10">
        <v>0.17456521739130434</v>
      </c>
      <c r="AU10">
        <v>0.27770833333333339</v>
      </c>
      <c r="AV10">
        <v>0.16456521739130436</v>
      </c>
      <c r="AW10">
        <v>0.58666666666666656</v>
      </c>
      <c r="AX10">
        <v>0.21106382978723412</v>
      </c>
      <c r="AY10">
        <v>0.11319148936170217</v>
      </c>
      <c r="AZ10">
        <v>0.20099999999999998</v>
      </c>
      <c r="BA10">
        <v>0.14102564102564105</v>
      </c>
      <c r="BB10">
        <v>0.17304347826086952</v>
      </c>
    </row>
    <row r="11" spans="1:54" x14ac:dyDescent="0.25">
      <c r="A11" t="s">
        <v>22</v>
      </c>
      <c r="B11">
        <v>7.2055771034682387E-2</v>
      </c>
      <c r="C11">
        <v>0.11052728722397696</v>
      </c>
      <c r="D11">
        <v>0.17838648808257537</v>
      </c>
      <c r="E11">
        <v>0.12683755736155919</v>
      </c>
      <c r="F11">
        <v>0.17490410239745946</v>
      </c>
      <c r="G11">
        <v>8.006397043428537E-2</v>
      </c>
      <c r="H11">
        <v>6.0458733587656084E-2</v>
      </c>
      <c r="I11">
        <v>0.19099949407678721</v>
      </c>
      <c r="J11">
        <v>0.12824493824084124</v>
      </c>
      <c r="K11">
        <v>0.14036284666322638</v>
      </c>
      <c r="L11">
        <v>0.12105897249974949</v>
      </c>
      <c r="M11">
        <v>4.7171185833587606E-2</v>
      </c>
      <c r="N11">
        <v>0.12292490146819805</v>
      </c>
      <c r="O11">
        <v>0.10800422343918664</v>
      </c>
      <c r="P11">
        <v>0.12787335822868201</v>
      </c>
      <c r="Q11">
        <v>0.16248076809271919</v>
      </c>
      <c r="R11">
        <v>5.6021476213158256E-2</v>
      </c>
      <c r="S11">
        <v>9.9016215807855468E-2</v>
      </c>
      <c r="T11">
        <v>0.14190128825967765</v>
      </c>
      <c r="U11">
        <v>9.1766547776301E-2</v>
      </c>
      <c r="V11">
        <v>0.19330799206959812</v>
      </c>
      <c r="W11">
        <v>8.9146516753462524E-2</v>
      </c>
      <c r="X11">
        <v>0.15387201092037764</v>
      </c>
      <c r="Y11">
        <v>0.16599461133695828</v>
      </c>
      <c r="Z11">
        <v>0.10624550730459219</v>
      </c>
      <c r="AA11">
        <v>0.13556542091828253</v>
      </c>
      <c r="AB11">
        <v>0.16572268903754769</v>
      </c>
      <c r="AC11">
        <v>9.5347381654693558E-2</v>
      </c>
      <c r="AD11">
        <v>9.8569331541648236E-2</v>
      </c>
      <c r="AE11">
        <v>0.15969330090711364</v>
      </c>
      <c r="AF11">
        <v>0.12435935118418072</v>
      </c>
      <c r="AG11">
        <v>0.18767481383710569</v>
      </c>
      <c r="AH11">
        <v>0.1009493939647185</v>
      </c>
      <c r="AI11">
        <v>6.374595515034312E-2</v>
      </c>
      <c r="AJ11">
        <v>0.11861493812374242</v>
      </c>
      <c r="AK11">
        <v>0.10114942250828161</v>
      </c>
      <c r="AL11">
        <v>0.24636168443158263</v>
      </c>
      <c r="AM11">
        <v>0.16123983015459567</v>
      </c>
      <c r="AN11">
        <v>7.9368460054569961E-2</v>
      </c>
      <c r="AO11">
        <v>0.1780776735063056</v>
      </c>
      <c r="AP11">
        <v>0.17956253872678904</v>
      </c>
      <c r="AQ11">
        <v>9.0345552411724706E-2</v>
      </c>
      <c r="AR11">
        <v>0.11168419731133841</v>
      </c>
      <c r="AS11">
        <v>4.4767920061877617E-2</v>
      </c>
      <c r="AT11">
        <v>8.8561504597756066E-2</v>
      </c>
      <c r="AU11">
        <v>0.13189679368505164</v>
      </c>
      <c r="AV11">
        <v>7.1824060398823983E-2</v>
      </c>
      <c r="AW11">
        <v>2.4414176875748357</v>
      </c>
      <c r="AX11">
        <v>9.1038311155564211E-2</v>
      </c>
      <c r="AY11">
        <v>5.5486245180723044E-2</v>
      </c>
      <c r="AZ11">
        <v>0.18781878882555245</v>
      </c>
      <c r="BA11">
        <v>6.2903220225278209E-2</v>
      </c>
      <c r="BB11">
        <v>8.2431643471488833E-2</v>
      </c>
    </row>
    <row r="12" spans="1:54" x14ac:dyDescent="0.25">
      <c r="A12" t="s">
        <v>23</v>
      </c>
      <c r="B12">
        <v>0.4</v>
      </c>
      <c r="C12">
        <v>0.69</v>
      </c>
      <c r="D12">
        <v>0.46</v>
      </c>
      <c r="E12">
        <v>0.27</v>
      </c>
      <c r="F12">
        <v>0.94</v>
      </c>
      <c r="G12">
        <v>0.4</v>
      </c>
      <c r="H12">
        <v>0.32</v>
      </c>
      <c r="I12">
        <v>0.67</v>
      </c>
      <c r="J12">
        <v>0.56000000000000005</v>
      </c>
      <c r="K12">
        <v>0.88</v>
      </c>
      <c r="L12">
        <v>0.63</v>
      </c>
      <c r="M12">
        <v>0.2</v>
      </c>
      <c r="N12">
        <v>0.34</v>
      </c>
      <c r="O12">
        <v>0.14000000000000001</v>
      </c>
      <c r="P12">
        <v>0.7</v>
      </c>
      <c r="Q12">
        <v>0.57999999999999996</v>
      </c>
      <c r="R12">
        <v>0.25</v>
      </c>
      <c r="S12">
        <v>0.4</v>
      </c>
      <c r="T12">
        <v>0.57999999999999996</v>
      </c>
      <c r="U12">
        <v>0.4</v>
      </c>
      <c r="V12">
        <v>0.64</v>
      </c>
      <c r="W12">
        <v>0.3</v>
      </c>
      <c r="X12">
        <v>0.83</v>
      </c>
      <c r="Y12">
        <v>0.6</v>
      </c>
      <c r="Z12">
        <v>0.56999999999999995</v>
      </c>
      <c r="AA12">
        <v>0.62</v>
      </c>
      <c r="AB12">
        <v>0.9</v>
      </c>
      <c r="AC12">
        <v>0.33</v>
      </c>
      <c r="AD12">
        <v>0.24</v>
      </c>
      <c r="AE12">
        <v>0.38</v>
      </c>
      <c r="AF12">
        <v>0.36</v>
      </c>
      <c r="AG12">
        <v>0.2</v>
      </c>
      <c r="AH12">
        <v>0.32</v>
      </c>
      <c r="AI12">
        <v>0.32</v>
      </c>
      <c r="AJ12">
        <v>0.38</v>
      </c>
      <c r="AK12">
        <v>0.4</v>
      </c>
      <c r="AL12">
        <v>0.6</v>
      </c>
      <c r="AM12">
        <v>0.57999999999999996</v>
      </c>
      <c r="AN12">
        <v>0.34</v>
      </c>
      <c r="AO12">
        <v>0.74</v>
      </c>
      <c r="AP12">
        <v>0.51</v>
      </c>
      <c r="AQ12">
        <v>0.46</v>
      </c>
      <c r="AR12">
        <v>0.56000000000000005</v>
      </c>
      <c r="AS12">
        <v>0.24</v>
      </c>
      <c r="AT12">
        <v>0.46</v>
      </c>
      <c r="AU12">
        <v>0.6</v>
      </c>
      <c r="AV12">
        <v>0.3</v>
      </c>
      <c r="AW12">
        <v>0.52</v>
      </c>
      <c r="AX12">
        <v>0.44</v>
      </c>
      <c r="AY12">
        <v>0.16</v>
      </c>
      <c r="AZ12">
        <v>0.9</v>
      </c>
      <c r="BA12">
        <v>0.36</v>
      </c>
      <c r="BB12">
        <v>0.4</v>
      </c>
    </row>
    <row r="13" spans="1:54" x14ac:dyDescent="0.25">
      <c r="A13" t="s">
        <v>24</v>
      </c>
      <c r="B13">
        <v>0.38</v>
      </c>
      <c r="C13">
        <v>0.5</v>
      </c>
      <c r="D13">
        <v>0.64</v>
      </c>
      <c r="E13">
        <v>0.56999999999999995</v>
      </c>
      <c r="F13">
        <v>0.36</v>
      </c>
      <c r="G13">
        <v>0.2</v>
      </c>
      <c r="H13">
        <v>0.2</v>
      </c>
      <c r="I13">
        <v>0.78</v>
      </c>
      <c r="J13">
        <v>0.52</v>
      </c>
      <c r="K13">
        <v>0.86</v>
      </c>
      <c r="L13">
        <v>0.54</v>
      </c>
      <c r="M13">
        <v>0.22</v>
      </c>
      <c r="N13">
        <v>0.55000000000000004</v>
      </c>
      <c r="O13">
        <v>0.6</v>
      </c>
      <c r="P13">
        <v>0.54</v>
      </c>
      <c r="Q13">
        <v>0.89</v>
      </c>
      <c r="R13">
        <v>0.28000000000000003</v>
      </c>
      <c r="S13">
        <v>0.28999999999999998</v>
      </c>
      <c r="T13">
        <v>0.53</v>
      </c>
      <c r="U13">
        <v>0.38</v>
      </c>
      <c r="V13">
        <v>1</v>
      </c>
      <c r="W13">
        <v>0.36</v>
      </c>
      <c r="X13">
        <v>0.56000000000000005</v>
      </c>
      <c r="Y13">
        <v>0.75</v>
      </c>
      <c r="Z13">
        <v>0.21</v>
      </c>
      <c r="AA13">
        <v>0.59</v>
      </c>
      <c r="AB13">
        <v>0.5</v>
      </c>
      <c r="AC13">
        <v>0.33</v>
      </c>
      <c r="AD13">
        <v>0.28000000000000003</v>
      </c>
      <c r="AE13">
        <v>0.32</v>
      </c>
      <c r="AF13">
        <v>0.55000000000000004</v>
      </c>
      <c r="AG13">
        <v>0.8</v>
      </c>
      <c r="AH13">
        <v>0.48</v>
      </c>
      <c r="AI13">
        <v>0.15</v>
      </c>
      <c r="AJ13">
        <v>0.54</v>
      </c>
      <c r="AK13">
        <v>0.38</v>
      </c>
      <c r="AL13">
        <v>0.9</v>
      </c>
      <c r="AM13">
        <v>0.57999999999999996</v>
      </c>
      <c r="AN13">
        <v>0.42</v>
      </c>
      <c r="AO13">
        <v>0.88</v>
      </c>
      <c r="AP13">
        <v>0.64</v>
      </c>
      <c r="AQ13">
        <v>0.22</v>
      </c>
      <c r="AR13">
        <v>0.46</v>
      </c>
      <c r="AS13">
        <v>0.18</v>
      </c>
      <c r="AT13">
        <v>0.3</v>
      </c>
      <c r="AU13">
        <v>0.55000000000000004</v>
      </c>
      <c r="AV13">
        <v>0.32</v>
      </c>
      <c r="AW13">
        <v>0.4</v>
      </c>
      <c r="AX13">
        <v>0.3</v>
      </c>
      <c r="AY13">
        <v>0.28000000000000003</v>
      </c>
      <c r="AZ13">
        <v>0.34</v>
      </c>
      <c r="BA13">
        <v>0.2</v>
      </c>
      <c r="BB13">
        <v>0.31</v>
      </c>
    </row>
    <row r="14" spans="1:54" x14ac:dyDescent="0.25">
      <c r="A14" t="s">
        <v>25</v>
      </c>
      <c r="B14">
        <v>0.36</v>
      </c>
      <c r="C14">
        <v>0.48</v>
      </c>
      <c r="D14">
        <v>0.76</v>
      </c>
      <c r="E14">
        <v>0.32</v>
      </c>
      <c r="F14">
        <v>0.7</v>
      </c>
      <c r="G14">
        <v>0.26</v>
      </c>
      <c r="H14">
        <v>0.12</v>
      </c>
      <c r="I14">
        <v>0.94</v>
      </c>
      <c r="J14">
        <v>0.44</v>
      </c>
      <c r="K14">
        <v>0.76</v>
      </c>
      <c r="L14">
        <v>0.6</v>
      </c>
      <c r="M14">
        <v>0.2</v>
      </c>
      <c r="N14">
        <v>0.57999999999999996</v>
      </c>
      <c r="O14">
        <v>0.2</v>
      </c>
      <c r="P14">
        <v>0.34</v>
      </c>
      <c r="Q14">
        <v>0.22</v>
      </c>
      <c r="R14">
        <v>0.26</v>
      </c>
      <c r="S14">
        <v>0.64</v>
      </c>
      <c r="T14">
        <v>0.22</v>
      </c>
      <c r="U14">
        <v>0.41</v>
      </c>
      <c r="V14">
        <v>0.5</v>
      </c>
      <c r="W14">
        <v>0.32</v>
      </c>
      <c r="X14">
        <v>0.57999999999999996</v>
      </c>
      <c r="Y14">
        <v>0.7</v>
      </c>
      <c r="Z14">
        <v>0.39</v>
      </c>
      <c r="AA14">
        <v>0.74</v>
      </c>
      <c r="AB14">
        <v>0.56000000000000005</v>
      </c>
      <c r="AC14">
        <v>0.37</v>
      </c>
      <c r="AD14">
        <v>0.68</v>
      </c>
      <c r="AE14">
        <v>1.02</v>
      </c>
      <c r="AF14">
        <v>0.54</v>
      </c>
      <c r="AG14">
        <v>0.52</v>
      </c>
      <c r="AH14">
        <v>0.38</v>
      </c>
      <c r="AI14">
        <v>0.16</v>
      </c>
      <c r="AJ14">
        <v>0.39</v>
      </c>
      <c r="AK14">
        <v>0.32</v>
      </c>
      <c r="AL14">
        <v>0.64</v>
      </c>
      <c r="AM14">
        <v>0.4</v>
      </c>
      <c r="AN14">
        <v>0.32</v>
      </c>
      <c r="AO14">
        <v>0.74</v>
      </c>
      <c r="AP14">
        <v>1.01</v>
      </c>
      <c r="AQ14">
        <v>0.2</v>
      </c>
      <c r="AR14">
        <v>0.47</v>
      </c>
      <c r="AS14">
        <v>0.21</v>
      </c>
      <c r="AT14">
        <v>0.28000000000000003</v>
      </c>
      <c r="AU14">
        <v>0.54</v>
      </c>
      <c r="AV14">
        <v>0.3</v>
      </c>
      <c r="AW14">
        <v>16</v>
      </c>
      <c r="AX14">
        <v>0.5</v>
      </c>
      <c r="AY14">
        <v>0.22</v>
      </c>
      <c r="AZ14">
        <v>0.22</v>
      </c>
      <c r="BA14">
        <v>0.28000000000000003</v>
      </c>
      <c r="BB14">
        <v>0.3</v>
      </c>
    </row>
    <row r="15" spans="1:54" x14ac:dyDescent="0.25">
      <c r="A15" t="s">
        <v>26</v>
      </c>
      <c r="B15">
        <v>0.4</v>
      </c>
      <c r="C15">
        <v>0.69</v>
      </c>
      <c r="D15">
        <v>0.76</v>
      </c>
      <c r="E15">
        <v>0.56999999999999995</v>
      </c>
      <c r="F15">
        <v>0.94</v>
      </c>
      <c r="G15">
        <v>0.4</v>
      </c>
      <c r="H15">
        <v>0.32</v>
      </c>
      <c r="I15">
        <v>0.94</v>
      </c>
      <c r="J15">
        <v>0.56000000000000005</v>
      </c>
      <c r="K15">
        <v>0.88</v>
      </c>
      <c r="L15">
        <v>0.63</v>
      </c>
      <c r="M15">
        <v>0.22</v>
      </c>
      <c r="N15">
        <v>0.57999999999999996</v>
      </c>
      <c r="O15">
        <v>0.6</v>
      </c>
      <c r="P15">
        <v>0.7</v>
      </c>
      <c r="Q15">
        <v>0.89</v>
      </c>
      <c r="R15">
        <v>0.28000000000000003</v>
      </c>
      <c r="S15">
        <v>0.64</v>
      </c>
      <c r="T15">
        <v>0.57999999999999996</v>
      </c>
      <c r="U15">
        <v>0.41</v>
      </c>
      <c r="V15">
        <v>1</v>
      </c>
      <c r="W15">
        <v>0.36</v>
      </c>
      <c r="X15">
        <v>0.83</v>
      </c>
      <c r="Y15">
        <v>0.75</v>
      </c>
      <c r="Z15">
        <v>0.56999999999999995</v>
      </c>
      <c r="AA15">
        <v>0.74</v>
      </c>
      <c r="AB15">
        <v>0.9</v>
      </c>
      <c r="AC15">
        <v>0.37</v>
      </c>
      <c r="AD15">
        <v>0.68</v>
      </c>
      <c r="AE15">
        <v>1.02</v>
      </c>
      <c r="AF15">
        <v>0.55000000000000004</v>
      </c>
      <c r="AG15">
        <v>0.8</v>
      </c>
      <c r="AH15">
        <v>0.48</v>
      </c>
      <c r="AI15">
        <v>0.32</v>
      </c>
      <c r="AJ15">
        <v>0.54</v>
      </c>
      <c r="AK15">
        <v>0.4</v>
      </c>
      <c r="AL15">
        <v>0.9</v>
      </c>
      <c r="AM15">
        <v>0.57999999999999996</v>
      </c>
      <c r="AN15">
        <v>0.42</v>
      </c>
      <c r="AO15">
        <v>0.88</v>
      </c>
      <c r="AP15">
        <v>1.01</v>
      </c>
      <c r="AQ15">
        <v>0.46</v>
      </c>
      <c r="AR15">
        <v>0.56000000000000005</v>
      </c>
      <c r="AS15">
        <v>0.24</v>
      </c>
      <c r="AT15">
        <v>0.46</v>
      </c>
      <c r="AU15">
        <v>0.6</v>
      </c>
      <c r="AV15">
        <v>0.32</v>
      </c>
      <c r="AW15">
        <v>16</v>
      </c>
      <c r="AX15">
        <v>0.5</v>
      </c>
      <c r="AY15">
        <v>0.28000000000000003</v>
      </c>
      <c r="AZ15">
        <v>0.9</v>
      </c>
      <c r="BA15">
        <v>0.36</v>
      </c>
      <c r="BB15">
        <v>0.4</v>
      </c>
    </row>
    <row r="16" spans="1:54" x14ac:dyDescent="0.25">
      <c r="A16" t="s">
        <v>213</v>
      </c>
      <c r="B16">
        <v>8.356481481481481</v>
      </c>
      <c r="C16">
        <v>9.7052537231108644</v>
      </c>
      <c r="D16">
        <v>19.953703703703706</v>
      </c>
      <c r="E16">
        <v>17.902869757174397</v>
      </c>
      <c r="F16">
        <v>11.975510204081635</v>
      </c>
      <c r="G16">
        <v>26.345885634588559</v>
      </c>
      <c r="H16">
        <v>16.795532646048102</v>
      </c>
      <c r="I16">
        <v>12.308856926570785</v>
      </c>
      <c r="J16">
        <v>14.435917114351495</v>
      </c>
      <c r="K16">
        <v>18.545329196828686</v>
      </c>
      <c r="L16">
        <v>12.906344410876136</v>
      </c>
      <c r="M16">
        <v>11.610576923076923</v>
      </c>
      <c r="N16">
        <v>24.655628109452749</v>
      </c>
      <c r="O16">
        <v>13.568548387096772</v>
      </c>
      <c r="P16">
        <v>14.777183600713007</v>
      </c>
      <c r="Q16">
        <v>21.279761904761905</v>
      </c>
      <c r="R16">
        <v>4.3281938325991183</v>
      </c>
      <c r="S16">
        <v>25.723114956736708</v>
      </c>
      <c r="T16">
        <v>6.6981414868105515</v>
      </c>
      <c r="U16">
        <v>18.421955403087477</v>
      </c>
      <c r="V16">
        <v>11.913701478743072</v>
      </c>
      <c r="W16">
        <v>5.3319502074688794</v>
      </c>
      <c r="X16">
        <v>15.311244979919678</v>
      </c>
      <c r="Y16">
        <v>20.130142625693875</v>
      </c>
      <c r="Z16">
        <v>16.339969372128643</v>
      </c>
      <c r="AA16">
        <v>12.356807511737085</v>
      </c>
      <c r="AB16">
        <v>10.283731553056921</v>
      </c>
      <c r="AC16">
        <v>5.5268389662027833</v>
      </c>
      <c r="AD16">
        <v>18.346196251378164</v>
      </c>
      <c r="AE16">
        <v>18.606138107416886</v>
      </c>
      <c r="AF16">
        <v>7.6027397260273997</v>
      </c>
      <c r="AG16">
        <v>14.315789473684214</v>
      </c>
      <c r="AH16">
        <v>12.970711297071121</v>
      </c>
      <c r="AI16">
        <v>13.273897058823525</v>
      </c>
      <c r="AJ16">
        <v>5.5595930232558137</v>
      </c>
      <c r="AK16">
        <v>15.522727272727272</v>
      </c>
      <c r="AL16">
        <v>12.56824512534819</v>
      </c>
      <c r="AM16">
        <v>15.099070450097852</v>
      </c>
      <c r="AN16">
        <v>18.259302935010485</v>
      </c>
      <c r="AO16">
        <v>16.221170904790064</v>
      </c>
      <c r="AP16">
        <v>12.147887323943662</v>
      </c>
      <c r="AQ16">
        <v>8.1176470588235254</v>
      </c>
      <c r="AR16">
        <v>6.8710801393728209</v>
      </c>
      <c r="AS16">
        <v>7.7635782747603841</v>
      </c>
      <c r="AT16">
        <v>12.57887090078871</v>
      </c>
      <c r="AU16">
        <v>9.8124531132783179</v>
      </c>
      <c r="AV16">
        <v>19.622413033905765</v>
      </c>
      <c r="AW16">
        <v>3.5475852272727275</v>
      </c>
      <c r="AX16">
        <v>13.769531249999993</v>
      </c>
      <c r="AY16">
        <v>21.33184523809523</v>
      </c>
      <c r="AZ16">
        <v>11.162935323383087</v>
      </c>
      <c r="BA16">
        <v>12.098863636363635</v>
      </c>
      <c r="BB16">
        <v>16.710636515912903</v>
      </c>
    </row>
    <row r="17" spans="1:54" x14ac:dyDescent="0.25">
      <c r="A17" t="s">
        <v>183</v>
      </c>
      <c r="B17">
        <v>0</v>
      </c>
      <c r="C17">
        <v>0</v>
      </c>
      <c r="D17">
        <v>0</v>
      </c>
      <c r="E17">
        <v>2.3255813953488373</v>
      </c>
      <c r="F17">
        <v>2.083333333333333</v>
      </c>
      <c r="G17">
        <v>0</v>
      </c>
      <c r="H17">
        <v>0</v>
      </c>
      <c r="I17">
        <v>14.583333333333334</v>
      </c>
      <c r="J17">
        <v>8.3333333333333321</v>
      </c>
      <c r="K17">
        <v>0</v>
      </c>
      <c r="L17">
        <v>2.1276595744680851</v>
      </c>
      <c r="M17">
        <v>15.555555555555555</v>
      </c>
      <c r="N17">
        <v>0</v>
      </c>
      <c r="O17">
        <v>5.1282051282051277</v>
      </c>
      <c r="P17">
        <v>2.083333333333333</v>
      </c>
      <c r="Q17">
        <v>4.1666666666666661</v>
      </c>
      <c r="R17">
        <v>0</v>
      </c>
      <c r="S17">
        <v>0</v>
      </c>
      <c r="T17">
        <v>19.512195121951219</v>
      </c>
      <c r="U17">
        <v>0</v>
      </c>
      <c r="V17">
        <v>17.777777777777779</v>
      </c>
      <c r="W17">
        <v>8.3333333333333321</v>
      </c>
      <c r="X17">
        <v>39.583333333333329</v>
      </c>
      <c r="Y17">
        <v>31.25</v>
      </c>
      <c r="Z17">
        <v>11.627906976744185</v>
      </c>
      <c r="AA17">
        <v>2.1276595744680851</v>
      </c>
      <c r="AB17">
        <v>21.739130434782609</v>
      </c>
      <c r="AC17">
        <v>0</v>
      </c>
      <c r="AD17">
        <v>0</v>
      </c>
      <c r="AE17">
        <v>23.404255319148938</v>
      </c>
      <c r="AF17">
        <v>12.5</v>
      </c>
      <c r="AG17">
        <v>11.111111111111111</v>
      </c>
      <c r="AH17">
        <v>17.391304347826086</v>
      </c>
      <c r="AI17">
        <v>0</v>
      </c>
      <c r="AJ17">
        <v>23.404255319148938</v>
      </c>
      <c r="AK17">
        <v>6.3829787234042552</v>
      </c>
      <c r="AL17">
        <v>0</v>
      </c>
      <c r="AM17">
        <v>2.2727272727272729</v>
      </c>
      <c r="AN17">
        <v>4.3478260869565215</v>
      </c>
      <c r="AO17">
        <v>2.083333333333333</v>
      </c>
      <c r="AP17">
        <v>2.2222222222222223</v>
      </c>
      <c r="AQ17">
        <v>4.1666666666666661</v>
      </c>
      <c r="AR17">
        <v>25.531914893617021</v>
      </c>
      <c r="AS17">
        <v>8.695652173913043</v>
      </c>
      <c r="AT17">
        <v>10.869565217391305</v>
      </c>
      <c r="AU17">
        <v>25.531914893617021</v>
      </c>
      <c r="AV17">
        <v>2.1739130434782608</v>
      </c>
      <c r="AW17">
        <v>2.4390243902439024</v>
      </c>
      <c r="AX17">
        <v>2.1739130434782608</v>
      </c>
      <c r="AY17">
        <v>0</v>
      </c>
      <c r="AZ17">
        <v>12.5</v>
      </c>
      <c r="BA17">
        <v>0</v>
      </c>
      <c r="BB17">
        <v>0</v>
      </c>
    </row>
    <row r="18" spans="1:54" x14ac:dyDescent="0.25">
      <c r="A18" t="s">
        <v>184</v>
      </c>
      <c r="B18">
        <v>7.8947368421052628</v>
      </c>
      <c r="C18">
        <v>2.1276595744680851</v>
      </c>
      <c r="D18">
        <v>8.5106382978723403</v>
      </c>
      <c r="E18">
        <v>20.930232558139537</v>
      </c>
      <c r="F18">
        <v>10.416666666666668</v>
      </c>
      <c r="G18">
        <v>0</v>
      </c>
      <c r="H18">
        <v>2.9411764705882351</v>
      </c>
      <c r="I18">
        <v>12.5</v>
      </c>
      <c r="J18">
        <v>0</v>
      </c>
      <c r="K18">
        <v>58.333333333333336</v>
      </c>
      <c r="L18">
        <v>4.2553191489361701</v>
      </c>
      <c r="M18">
        <v>31.111111111111111</v>
      </c>
      <c r="N18">
        <v>20.833333333333336</v>
      </c>
      <c r="O18">
        <v>38.461538461538467</v>
      </c>
      <c r="P18">
        <v>0</v>
      </c>
      <c r="Q18">
        <v>0</v>
      </c>
      <c r="R18">
        <v>73.91304347826086</v>
      </c>
      <c r="S18">
        <v>0</v>
      </c>
      <c r="T18">
        <v>26.829268292682929</v>
      </c>
      <c r="U18">
        <v>0</v>
      </c>
      <c r="V18">
        <v>0</v>
      </c>
      <c r="W18">
        <v>41.666666666666671</v>
      </c>
      <c r="X18">
        <v>8.3333333333333321</v>
      </c>
      <c r="Y18">
        <v>14.583333333333334</v>
      </c>
      <c r="Z18">
        <v>0</v>
      </c>
      <c r="AA18">
        <v>6.3829787234042552</v>
      </c>
      <c r="AB18">
        <v>30.434782608695656</v>
      </c>
      <c r="AC18">
        <v>37.5</v>
      </c>
      <c r="AD18">
        <v>4.1666666666666661</v>
      </c>
      <c r="AE18">
        <v>29.787234042553191</v>
      </c>
      <c r="AF18">
        <v>66.666666666666657</v>
      </c>
      <c r="AG18">
        <v>11.111111111111111</v>
      </c>
      <c r="AH18">
        <v>13.043478260869565</v>
      </c>
      <c r="AI18">
        <v>27.586206896551722</v>
      </c>
      <c r="AJ18">
        <v>31.914893617021278</v>
      </c>
      <c r="AK18">
        <v>6.3829787234042552</v>
      </c>
      <c r="AL18">
        <v>8.5106382978723403</v>
      </c>
      <c r="AM18">
        <v>22.727272727272727</v>
      </c>
      <c r="AN18">
        <v>30.434782608695656</v>
      </c>
      <c r="AO18">
        <v>8.3333333333333321</v>
      </c>
      <c r="AP18">
        <v>17.777777777777779</v>
      </c>
      <c r="AQ18">
        <v>16.666666666666664</v>
      </c>
      <c r="AR18">
        <v>29.787234042553191</v>
      </c>
      <c r="AS18">
        <v>13.043478260869565</v>
      </c>
      <c r="AT18">
        <v>50</v>
      </c>
      <c r="AU18">
        <v>2.1276595744680851</v>
      </c>
      <c r="AV18">
        <v>0</v>
      </c>
      <c r="AW18">
        <v>17.073170731707318</v>
      </c>
      <c r="AX18">
        <v>19.565217391304348</v>
      </c>
      <c r="AY18">
        <v>0</v>
      </c>
      <c r="AZ18">
        <v>7.5</v>
      </c>
      <c r="BA18">
        <v>12.820512820512819</v>
      </c>
      <c r="BB18">
        <v>15.217391304347828</v>
      </c>
    </row>
    <row r="19" spans="1:54" x14ac:dyDescent="0.25">
      <c r="A19" t="s">
        <v>185</v>
      </c>
      <c r="B19">
        <v>78.94736842105263</v>
      </c>
      <c r="C19">
        <v>44.680851063829785</v>
      </c>
      <c r="D19">
        <v>2.1276595744680851</v>
      </c>
      <c r="E19">
        <v>23.255813953488371</v>
      </c>
      <c r="F19">
        <v>4.1666666666666661</v>
      </c>
      <c r="G19">
        <v>76.59574468085107</v>
      </c>
      <c r="H19">
        <v>41.17647058823529</v>
      </c>
      <c r="I19">
        <v>4.1666666666666661</v>
      </c>
      <c r="J19">
        <v>0</v>
      </c>
      <c r="K19">
        <v>16.666666666666664</v>
      </c>
      <c r="L19">
        <v>36.170212765957451</v>
      </c>
      <c r="M19">
        <v>15.555555555555555</v>
      </c>
      <c r="N19">
        <v>8.3333333333333321</v>
      </c>
      <c r="O19">
        <v>0</v>
      </c>
      <c r="P19">
        <v>4.1666666666666661</v>
      </c>
      <c r="Q19">
        <v>0</v>
      </c>
      <c r="R19">
        <v>0</v>
      </c>
      <c r="S19">
        <v>0</v>
      </c>
      <c r="T19">
        <v>9.7560975609756095</v>
      </c>
      <c r="U19">
        <v>0</v>
      </c>
      <c r="V19">
        <v>15.555555555555555</v>
      </c>
      <c r="W19">
        <v>0</v>
      </c>
      <c r="X19">
        <v>2.083333333333333</v>
      </c>
      <c r="Y19">
        <v>27.083333333333332</v>
      </c>
      <c r="Z19">
        <v>2.3255813953488373</v>
      </c>
      <c r="AA19">
        <v>8.5106382978723403</v>
      </c>
      <c r="AB19">
        <v>0</v>
      </c>
      <c r="AC19">
        <v>0</v>
      </c>
      <c r="AD19">
        <v>0</v>
      </c>
      <c r="AE19">
        <v>4.2553191489361701</v>
      </c>
      <c r="AF19">
        <v>0</v>
      </c>
      <c r="AG19">
        <v>28.888888888888886</v>
      </c>
      <c r="AH19">
        <v>15.217391304347828</v>
      </c>
      <c r="AI19">
        <v>6.8965517241379306</v>
      </c>
      <c r="AJ19">
        <v>27.659574468085108</v>
      </c>
      <c r="AK19">
        <v>4.2553191489361701</v>
      </c>
      <c r="AL19">
        <v>4.2553191489361701</v>
      </c>
      <c r="AM19">
        <v>0</v>
      </c>
      <c r="AN19">
        <v>2.1739130434782608</v>
      </c>
      <c r="AO19">
        <v>14.583333333333334</v>
      </c>
      <c r="AP19">
        <v>0</v>
      </c>
      <c r="AQ19">
        <v>12.5</v>
      </c>
      <c r="AR19">
        <v>4.2553191489361701</v>
      </c>
      <c r="AS19">
        <v>0</v>
      </c>
      <c r="AT19">
        <v>0</v>
      </c>
      <c r="AU19">
        <v>12.76595744680851</v>
      </c>
      <c r="AV19">
        <v>2.1739130434782608</v>
      </c>
      <c r="AW19">
        <v>4.8780487804878048</v>
      </c>
      <c r="AX19">
        <v>10.869565217391305</v>
      </c>
      <c r="AY19">
        <v>0</v>
      </c>
      <c r="AZ19">
        <v>0</v>
      </c>
      <c r="BA19">
        <v>0</v>
      </c>
      <c r="BB19">
        <v>0</v>
      </c>
    </row>
    <row r="20" spans="1:54" x14ac:dyDescent="0.25">
      <c r="A20" t="s">
        <v>186</v>
      </c>
      <c r="B20">
        <v>86.84210526315789</v>
      </c>
      <c r="C20">
        <v>46.808510638297868</v>
      </c>
      <c r="D20">
        <v>10.638297872340425</v>
      </c>
      <c r="E20">
        <v>46.511627906976742</v>
      </c>
      <c r="F20">
        <v>16.666666666666664</v>
      </c>
      <c r="G20">
        <v>76.59574468085107</v>
      </c>
      <c r="H20">
        <v>44.117647058823522</v>
      </c>
      <c r="I20">
        <v>31.25</v>
      </c>
      <c r="J20">
        <v>8.3333333333333321</v>
      </c>
      <c r="K20">
        <v>75</v>
      </c>
      <c r="L20">
        <v>42.553191489361708</v>
      </c>
      <c r="M20">
        <v>62.222222222222221</v>
      </c>
      <c r="N20">
        <v>29.166666666666668</v>
      </c>
      <c r="O20">
        <v>43.589743589743591</v>
      </c>
      <c r="P20">
        <v>6.2499999999999991</v>
      </c>
      <c r="Q20">
        <v>4.1666666666666661</v>
      </c>
      <c r="R20">
        <v>73.91304347826086</v>
      </c>
      <c r="S20">
        <v>0</v>
      </c>
      <c r="T20">
        <v>56.09756097560976</v>
      </c>
      <c r="U20">
        <v>0</v>
      </c>
      <c r="V20">
        <v>33.333333333333336</v>
      </c>
      <c r="W20">
        <v>50</v>
      </c>
      <c r="X20">
        <v>49.999999999999993</v>
      </c>
      <c r="Y20">
        <v>72.916666666666671</v>
      </c>
      <c r="Z20">
        <v>13.953488372093023</v>
      </c>
      <c r="AA20">
        <v>17.021276595744681</v>
      </c>
      <c r="AB20">
        <v>52.173913043478265</v>
      </c>
      <c r="AC20">
        <v>37.5</v>
      </c>
      <c r="AD20">
        <v>4.1666666666666661</v>
      </c>
      <c r="AE20">
        <v>57.446808510638292</v>
      </c>
      <c r="AF20">
        <v>79.166666666666657</v>
      </c>
      <c r="AG20">
        <v>51.111111111111107</v>
      </c>
      <c r="AH20">
        <v>45.652173913043477</v>
      </c>
      <c r="AI20">
        <v>34.482758620689651</v>
      </c>
      <c r="AJ20">
        <v>82.978723404255319</v>
      </c>
      <c r="AK20">
        <v>17.021276595744681</v>
      </c>
      <c r="AL20">
        <v>12.76595744680851</v>
      </c>
      <c r="AM20">
        <v>25</v>
      </c>
      <c r="AN20">
        <v>36.956521739130437</v>
      </c>
      <c r="AO20">
        <v>25</v>
      </c>
      <c r="AP20">
        <v>20</v>
      </c>
      <c r="AQ20">
        <v>33.333333333333329</v>
      </c>
      <c r="AR20">
        <v>59.574468085106375</v>
      </c>
      <c r="AS20">
        <v>21.739130434782609</v>
      </c>
      <c r="AT20">
        <v>60.869565217391305</v>
      </c>
      <c r="AU20">
        <v>40.425531914893611</v>
      </c>
      <c r="AV20">
        <v>4.3478260869565215</v>
      </c>
      <c r="AW20">
        <v>24.390243902439025</v>
      </c>
      <c r="AX20">
        <v>32.608695652173914</v>
      </c>
      <c r="AY20">
        <v>0</v>
      </c>
      <c r="AZ20">
        <v>20</v>
      </c>
      <c r="BA20">
        <v>12.820512820512819</v>
      </c>
      <c r="BB20">
        <v>15.217391304347828</v>
      </c>
    </row>
    <row r="21" spans="1:54" x14ac:dyDescent="0.25">
      <c r="A21" t="s">
        <v>187</v>
      </c>
      <c r="B21">
        <v>7.8947368421052628</v>
      </c>
      <c r="C21">
        <v>34.042553191489361</v>
      </c>
      <c r="D21">
        <v>0</v>
      </c>
      <c r="E21">
        <v>2.3255813953488373</v>
      </c>
      <c r="F21">
        <v>10.416666666666668</v>
      </c>
      <c r="G21">
        <v>6.3829787234042552</v>
      </c>
      <c r="H21">
        <v>20.588235294117645</v>
      </c>
      <c r="I21">
        <v>16.666666666666664</v>
      </c>
      <c r="J21">
        <v>6.25</v>
      </c>
      <c r="K21">
        <v>2.083333333333333</v>
      </c>
      <c r="L21">
        <v>29.787234042553191</v>
      </c>
      <c r="M21">
        <v>20</v>
      </c>
      <c r="N21">
        <v>2.083333333333333</v>
      </c>
      <c r="O21">
        <v>20.512820512820511</v>
      </c>
      <c r="P21">
        <v>18.75</v>
      </c>
      <c r="Q21">
        <v>6.25</v>
      </c>
      <c r="R21">
        <v>8.695652173913043</v>
      </c>
      <c r="S21">
        <v>6.25</v>
      </c>
      <c r="T21">
        <v>26.829268292682929</v>
      </c>
      <c r="U21">
        <v>19.148936170212767</v>
      </c>
      <c r="V21">
        <v>22.222222222222221</v>
      </c>
      <c r="W21">
        <v>8.3333333333333321</v>
      </c>
      <c r="X21">
        <v>12.5</v>
      </c>
      <c r="Y21">
        <v>6.25</v>
      </c>
      <c r="Z21">
        <v>6.9767441860465116</v>
      </c>
      <c r="AA21">
        <v>19.148936170212767</v>
      </c>
      <c r="AB21">
        <v>15.217391304347828</v>
      </c>
      <c r="AC21">
        <v>16.666666666666664</v>
      </c>
      <c r="AD21">
        <v>2.083333333333333</v>
      </c>
      <c r="AE21">
        <v>6.3829787234042552</v>
      </c>
      <c r="AF21">
        <v>6.25</v>
      </c>
      <c r="AG21">
        <v>6.666666666666667</v>
      </c>
      <c r="AH21">
        <v>0</v>
      </c>
      <c r="AI21">
        <v>20.689655172413794</v>
      </c>
      <c r="AJ21">
        <v>8.5106382978723403</v>
      </c>
      <c r="AK21">
        <v>14.893617021276595</v>
      </c>
      <c r="AL21">
        <v>2.1276595744680851</v>
      </c>
      <c r="AM21">
        <v>6.8181818181818175</v>
      </c>
      <c r="AN21">
        <v>10.869565217391305</v>
      </c>
      <c r="AO21">
        <v>6.25</v>
      </c>
      <c r="AP21">
        <v>13.333333333333334</v>
      </c>
      <c r="AQ21">
        <v>8.3333333333333321</v>
      </c>
      <c r="AR21">
        <v>4.2553191489361701</v>
      </c>
      <c r="AS21">
        <v>43.478260869565219</v>
      </c>
      <c r="AT21">
        <v>2.1739130434782608</v>
      </c>
      <c r="AU21">
        <v>10.638297872340425</v>
      </c>
      <c r="AV21">
        <v>13.043478260869565</v>
      </c>
      <c r="AW21">
        <v>17.073170731707318</v>
      </c>
      <c r="AX21">
        <v>6.5217391304347823</v>
      </c>
      <c r="AY21">
        <v>17.021276595744681</v>
      </c>
      <c r="AZ21">
        <v>5</v>
      </c>
      <c r="BA21">
        <v>12.820512820512819</v>
      </c>
      <c r="BB21">
        <v>2.1739130434782608</v>
      </c>
    </row>
    <row r="22" spans="1:54" x14ac:dyDescent="0.25">
      <c r="A22" t="s">
        <v>188</v>
      </c>
      <c r="B22">
        <v>5.2631578947368416</v>
      </c>
      <c r="C22">
        <v>19.148936170212767</v>
      </c>
      <c r="D22">
        <v>87.2340425531915</v>
      </c>
      <c r="E22">
        <v>51.162790697674424</v>
      </c>
      <c r="F22">
        <v>64.583333333333343</v>
      </c>
      <c r="G22">
        <v>17.021276595744681</v>
      </c>
      <c r="H22">
        <v>35.294117647058826</v>
      </c>
      <c r="I22">
        <v>52.083333333333336</v>
      </c>
      <c r="J22">
        <v>83.333333333333343</v>
      </c>
      <c r="K22">
        <v>22.916666666666664</v>
      </c>
      <c r="L22">
        <v>27.659574468085108</v>
      </c>
      <c r="M22">
        <v>17.777777777777779</v>
      </c>
      <c r="N22">
        <v>66.666666666666657</v>
      </c>
      <c r="O22">
        <v>35.897435897435898</v>
      </c>
      <c r="P22">
        <v>66.666666666666657</v>
      </c>
      <c r="Q22">
        <v>87.5</v>
      </c>
      <c r="R22">
        <v>17.391304347826086</v>
      </c>
      <c r="S22">
        <v>75</v>
      </c>
      <c r="T22">
        <v>17.073170731707318</v>
      </c>
      <c r="U22">
        <v>72.340425531914903</v>
      </c>
      <c r="V22">
        <v>40</v>
      </c>
      <c r="W22">
        <v>41.666666666666671</v>
      </c>
      <c r="X22">
        <v>12.5</v>
      </c>
      <c r="Y22">
        <v>20.833333333333336</v>
      </c>
      <c r="Z22">
        <v>76.744186046511629</v>
      </c>
      <c r="AA22">
        <v>59.574468085106382</v>
      </c>
      <c r="AB22">
        <v>30.434782608695656</v>
      </c>
      <c r="AC22">
        <v>45.833333333333329</v>
      </c>
      <c r="AD22">
        <v>75</v>
      </c>
      <c r="AE22">
        <v>36.170212765957451</v>
      </c>
      <c r="AF22">
        <v>14.583333333333334</v>
      </c>
      <c r="AG22">
        <v>28.888888888888886</v>
      </c>
      <c r="AH22">
        <v>47.826086956521742</v>
      </c>
      <c r="AI22">
        <v>44.827586206896555</v>
      </c>
      <c r="AJ22">
        <v>8.5106382978723403</v>
      </c>
      <c r="AK22">
        <v>65.957446808510639</v>
      </c>
      <c r="AL22">
        <v>70.212765957446805</v>
      </c>
      <c r="AM22">
        <v>47.727272727272727</v>
      </c>
      <c r="AN22">
        <v>52.173913043478258</v>
      </c>
      <c r="AO22">
        <v>56.25</v>
      </c>
      <c r="AP22">
        <v>57.777777777777771</v>
      </c>
      <c r="AQ22">
        <v>58.333333333333336</v>
      </c>
      <c r="AR22">
        <v>36.170212765957451</v>
      </c>
      <c r="AS22">
        <v>30.434782608695656</v>
      </c>
      <c r="AT22">
        <v>36.95652173913043</v>
      </c>
      <c r="AU22">
        <v>44.680851063829785</v>
      </c>
      <c r="AV22">
        <v>71.739130434782609</v>
      </c>
      <c r="AW22">
        <v>39.024390243902438</v>
      </c>
      <c r="AX22">
        <v>56.521739130434781</v>
      </c>
      <c r="AY22">
        <v>76.59574468085107</v>
      </c>
      <c r="AZ22">
        <v>67.5</v>
      </c>
      <c r="BA22">
        <v>74.358974358974365</v>
      </c>
      <c r="BB22">
        <v>78.260869565217391</v>
      </c>
    </row>
    <row r="23" spans="1:54" x14ac:dyDescent="0.25">
      <c r="A23" t="s">
        <v>189</v>
      </c>
      <c r="B23">
        <v>0</v>
      </c>
      <c r="C23">
        <v>0</v>
      </c>
      <c r="D23">
        <v>2.1276595744680851</v>
      </c>
      <c r="E23">
        <v>0</v>
      </c>
      <c r="F23">
        <v>8.3333333333333321</v>
      </c>
      <c r="G23">
        <v>0</v>
      </c>
      <c r="H23">
        <v>0</v>
      </c>
      <c r="I23">
        <v>0</v>
      </c>
      <c r="J23">
        <v>2.083333333333333</v>
      </c>
      <c r="K23">
        <v>0</v>
      </c>
      <c r="L23">
        <v>0</v>
      </c>
      <c r="M23">
        <v>0</v>
      </c>
      <c r="N23">
        <v>2.083333333333333</v>
      </c>
      <c r="O23">
        <v>0</v>
      </c>
      <c r="P23">
        <v>8.3333333333333321</v>
      </c>
      <c r="Q23">
        <v>2.083333333333333</v>
      </c>
      <c r="R23">
        <v>0</v>
      </c>
      <c r="S23">
        <v>18.75</v>
      </c>
      <c r="T23">
        <v>0</v>
      </c>
      <c r="U23">
        <v>8.5106382978723403</v>
      </c>
      <c r="V23">
        <v>4.4444444444444446</v>
      </c>
      <c r="W23">
        <v>0</v>
      </c>
      <c r="X23">
        <v>25</v>
      </c>
      <c r="Y23">
        <v>0</v>
      </c>
      <c r="Z23">
        <v>2.3255813953488373</v>
      </c>
      <c r="AA23">
        <v>4.2553191489361701</v>
      </c>
      <c r="AB23">
        <v>2.1739130434782608</v>
      </c>
      <c r="AC23">
        <v>0</v>
      </c>
      <c r="AD23">
        <v>18.75</v>
      </c>
      <c r="AE23">
        <v>0</v>
      </c>
      <c r="AF23">
        <v>0</v>
      </c>
      <c r="AG23">
        <v>13.333333333333334</v>
      </c>
      <c r="AH23">
        <v>6.5217391304347823</v>
      </c>
      <c r="AI23">
        <v>0</v>
      </c>
      <c r="AJ23">
        <v>0</v>
      </c>
      <c r="AK23">
        <v>2.1276595744680851</v>
      </c>
      <c r="AL23">
        <v>14.893617021276595</v>
      </c>
      <c r="AM23">
        <v>20.454545454545457</v>
      </c>
      <c r="AN23">
        <v>0</v>
      </c>
      <c r="AO23">
        <v>12.5</v>
      </c>
      <c r="AP23">
        <v>8.8888888888888893</v>
      </c>
      <c r="AQ23">
        <v>0</v>
      </c>
      <c r="AR23">
        <v>0</v>
      </c>
      <c r="AS23">
        <v>4.3478260869565215</v>
      </c>
      <c r="AT23">
        <v>0</v>
      </c>
      <c r="AU23">
        <v>4.2553191489361701</v>
      </c>
      <c r="AV23">
        <v>10.869565217391305</v>
      </c>
      <c r="AW23">
        <v>19.512195121951219</v>
      </c>
      <c r="AX23">
        <v>4.3478260869565215</v>
      </c>
      <c r="AY23">
        <v>6.3829787234042552</v>
      </c>
      <c r="AZ23">
        <v>7.5</v>
      </c>
      <c r="BA23">
        <v>0</v>
      </c>
      <c r="BB23">
        <v>4.3478260869565215</v>
      </c>
    </row>
    <row r="24" spans="1:54" x14ac:dyDescent="0.25">
      <c r="A24" t="s">
        <v>190</v>
      </c>
      <c r="B24">
        <v>13.157894736842104</v>
      </c>
      <c r="C24">
        <v>53.191489361702125</v>
      </c>
      <c r="D24">
        <v>89.361702127659584</v>
      </c>
      <c r="E24">
        <v>53.488372093023258</v>
      </c>
      <c r="F24">
        <v>83.333333333333343</v>
      </c>
      <c r="G24">
        <v>23.404255319148938</v>
      </c>
      <c r="H24">
        <v>55.882352941176471</v>
      </c>
      <c r="I24">
        <v>68.75</v>
      </c>
      <c r="J24">
        <v>91.666666666666671</v>
      </c>
      <c r="K24">
        <v>24.999999999999996</v>
      </c>
      <c r="L24">
        <v>57.446808510638299</v>
      </c>
      <c r="M24">
        <v>37.777777777777779</v>
      </c>
      <c r="N24">
        <v>70.833333333333314</v>
      </c>
      <c r="O24">
        <v>56.410256410256409</v>
      </c>
      <c r="P24">
        <v>93.749999999999986</v>
      </c>
      <c r="Q24">
        <v>95.833333333333329</v>
      </c>
      <c r="R24">
        <v>26.086956521739129</v>
      </c>
      <c r="S24">
        <v>100</v>
      </c>
      <c r="T24">
        <v>43.902439024390247</v>
      </c>
      <c r="U24">
        <v>100</v>
      </c>
      <c r="V24">
        <v>66.666666666666671</v>
      </c>
      <c r="W24">
        <v>50</v>
      </c>
      <c r="X24">
        <v>50</v>
      </c>
      <c r="Y24">
        <v>27.083333333333336</v>
      </c>
      <c r="Z24">
        <v>86.04651162790698</v>
      </c>
      <c r="AA24">
        <v>82.978723404255319</v>
      </c>
      <c r="AB24">
        <v>47.826086956521742</v>
      </c>
      <c r="AC24">
        <v>62.499999999999993</v>
      </c>
      <c r="AD24">
        <v>95.833333333333329</v>
      </c>
      <c r="AE24">
        <v>42.553191489361708</v>
      </c>
      <c r="AF24">
        <v>20.833333333333336</v>
      </c>
      <c r="AG24">
        <v>48.888888888888886</v>
      </c>
      <c r="AH24">
        <v>54.347826086956523</v>
      </c>
      <c r="AI24">
        <v>65.517241379310349</v>
      </c>
      <c r="AJ24">
        <v>17.021276595744681</v>
      </c>
      <c r="AK24">
        <v>82.978723404255319</v>
      </c>
      <c r="AL24">
        <v>87.234042553191486</v>
      </c>
      <c r="AM24">
        <v>75</v>
      </c>
      <c r="AN24">
        <v>63.043478260869563</v>
      </c>
      <c r="AO24">
        <v>75</v>
      </c>
      <c r="AP24">
        <v>79.999999999999986</v>
      </c>
      <c r="AQ24">
        <v>66.666666666666671</v>
      </c>
      <c r="AR24">
        <v>40.425531914893625</v>
      </c>
      <c r="AS24">
        <v>78.260869565217391</v>
      </c>
      <c r="AT24">
        <v>39.130434782608688</v>
      </c>
      <c r="AU24">
        <v>59.574468085106375</v>
      </c>
      <c r="AV24">
        <v>95.65217391304347</v>
      </c>
      <c r="AW24">
        <v>75.609756097560975</v>
      </c>
      <c r="AX24">
        <v>67.391304347826079</v>
      </c>
      <c r="AY24">
        <v>100</v>
      </c>
      <c r="AZ24">
        <v>80</v>
      </c>
      <c r="BA24">
        <v>87.179487179487182</v>
      </c>
      <c r="BB24">
        <v>84.782608695652172</v>
      </c>
    </row>
    <row r="25" spans="1:54" x14ac:dyDescent="0.25">
      <c r="A25" t="s">
        <v>191</v>
      </c>
      <c r="B25">
        <v>78.94736842105263</v>
      </c>
      <c r="C25">
        <v>44.680851063829785</v>
      </c>
      <c r="D25">
        <v>87.2340425531915</v>
      </c>
      <c r="E25">
        <v>51.162790697674424</v>
      </c>
      <c r="F25">
        <v>64.583333333333343</v>
      </c>
      <c r="G25">
        <v>76.59574468085107</v>
      </c>
      <c r="H25">
        <v>41.17647058823529</v>
      </c>
      <c r="I25">
        <v>52.083333333333336</v>
      </c>
      <c r="J25">
        <v>83.333333333333343</v>
      </c>
      <c r="K25">
        <v>58.333333333333336</v>
      </c>
      <c r="L25">
        <v>36.170212765957451</v>
      </c>
      <c r="M25">
        <v>31.111111111111111</v>
      </c>
      <c r="N25">
        <v>66.666666666666657</v>
      </c>
      <c r="O25">
        <v>38.461538461538467</v>
      </c>
      <c r="P25">
        <v>66.666666666666657</v>
      </c>
      <c r="Q25">
        <v>87.5</v>
      </c>
      <c r="R25">
        <v>73.91304347826086</v>
      </c>
      <c r="S25">
        <v>75</v>
      </c>
      <c r="T25">
        <v>26.829268292682929</v>
      </c>
      <c r="U25">
        <v>72.340425531914903</v>
      </c>
      <c r="V25">
        <v>40</v>
      </c>
      <c r="W25">
        <v>41.666666666666671</v>
      </c>
      <c r="X25">
        <v>39.583333333333329</v>
      </c>
      <c r="Y25">
        <v>31.25</v>
      </c>
      <c r="Z25">
        <v>76.744186046511629</v>
      </c>
      <c r="AA25">
        <v>59.574468085106382</v>
      </c>
      <c r="AB25">
        <v>30.434782608695656</v>
      </c>
      <c r="AC25">
        <v>45.833333333333329</v>
      </c>
      <c r="AD25">
        <v>75</v>
      </c>
      <c r="AE25">
        <v>36.170212765957451</v>
      </c>
      <c r="AF25">
        <v>66.666666666666657</v>
      </c>
      <c r="AG25">
        <v>28.888888888888886</v>
      </c>
      <c r="AH25">
        <v>47.826086956521742</v>
      </c>
      <c r="AI25">
        <v>44.827586206896555</v>
      </c>
      <c r="AJ25">
        <v>31.914893617021278</v>
      </c>
      <c r="AK25">
        <v>65.957446808510639</v>
      </c>
      <c r="AL25">
        <v>70.212765957446805</v>
      </c>
      <c r="AM25">
        <v>47.727272727272727</v>
      </c>
      <c r="AN25">
        <v>52.173913043478258</v>
      </c>
      <c r="AO25">
        <v>56.25</v>
      </c>
      <c r="AP25">
        <v>57.777777777777771</v>
      </c>
      <c r="AQ25">
        <v>58.333333333333336</v>
      </c>
      <c r="AR25">
        <v>36.170212765957451</v>
      </c>
      <c r="AS25">
        <v>43.478260869565219</v>
      </c>
      <c r="AT25">
        <v>50</v>
      </c>
      <c r="AU25">
        <v>44.680851063829785</v>
      </c>
      <c r="AV25">
        <v>71.739130434782609</v>
      </c>
      <c r="AW25">
        <v>39.024390243902438</v>
      </c>
      <c r="AX25">
        <v>56.521739130434781</v>
      </c>
      <c r="AY25">
        <v>76.59574468085107</v>
      </c>
      <c r="AZ25">
        <v>67.5</v>
      </c>
      <c r="BA25">
        <v>74.358974358974365</v>
      </c>
      <c r="BB25">
        <v>78.260869565217391</v>
      </c>
    </row>
    <row r="26" spans="1:54" x14ac:dyDescent="0.25">
      <c r="A26" t="s">
        <v>37</v>
      </c>
      <c r="B26">
        <v>0.31999999999999995</v>
      </c>
      <c r="C26">
        <v>0.19733333333333336</v>
      </c>
      <c r="D26">
        <v>0.28312499999999996</v>
      </c>
      <c r="E26">
        <v>0.21187500000000001</v>
      </c>
      <c r="F26">
        <v>0.23124999999999996</v>
      </c>
      <c r="G26">
        <v>0.42250000000000004</v>
      </c>
      <c r="H26">
        <v>0.39750000000000002</v>
      </c>
      <c r="I26">
        <v>0.21437499999999998</v>
      </c>
      <c r="J26">
        <v>0.52</v>
      </c>
      <c r="K26">
        <v>9.8750000000000004E-2</v>
      </c>
      <c r="L26">
        <v>0.31062499999999998</v>
      </c>
      <c r="M26">
        <v>0.15357142857142855</v>
      </c>
      <c r="N26">
        <v>0.29000000000000004</v>
      </c>
      <c r="O26">
        <v>4.5000000000000005E-2</v>
      </c>
      <c r="P26">
        <v>0.16625000000000004</v>
      </c>
      <c r="Q26">
        <v>0.19375000000000001</v>
      </c>
      <c r="R26">
        <v>0.22874999999999998</v>
      </c>
      <c r="S26">
        <v>0.45</v>
      </c>
      <c r="T26">
        <v>6.4000000000000015E-2</v>
      </c>
      <c r="U26">
        <v>0.48062500000000008</v>
      </c>
      <c r="V26">
        <v>0.21769230769230774</v>
      </c>
      <c r="W26">
        <v>0.23125000000000001</v>
      </c>
      <c r="X26">
        <v>0.30687500000000001</v>
      </c>
      <c r="Y26">
        <v>0.26250000000000001</v>
      </c>
      <c r="Z26">
        <v>0.26071428571428573</v>
      </c>
      <c r="AA26">
        <v>0.44437500000000002</v>
      </c>
      <c r="AB26">
        <v>0.11875000000000002</v>
      </c>
      <c r="AC26">
        <v>0.22249999999999998</v>
      </c>
      <c r="AD26">
        <v>0.49375000000000002</v>
      </c>
      <c r="AE26">
        <v>0.23500000000000001</v>
      </c>
      <c r="AF26">
        <v>9.625000000000003E-2</v>
      </c>
      <c r="AG26">
        <v>0.19785714285714287</v>
      </c>
      <c r="AH26">
        <v>0.30312500000000003</v>
      </c>
      <c r="AI26">
        <v>0.28099999999999997</v>
      </c>
      <c r="AJ26">
        <v>0.30124999999999996</v>
      </c>
      <c r="AK26">
        <v>0.37124999999999997</v>
      </c>
      <c r="AL26">
        <v>0.39</v>
      </c>
      <c r="AM26">
        <v>7.8571428571428584E-2</v>
      </c>
      <c r="AN26">
        <v>0.10066666666666668</v>
      </c>
      <c r="AO26">
        <v>0.35187499999999999</v>
      </c>
      <c r="AP26">
        <v>0.20071428571428571</v>
      </c>
      <c r="AQ26">
        <v>0.37624999999999997</v>
      </c>
      <c r="AR26">
        <v>0.30125000000000002</v>
      </c>
      <c r="AS26">
        <v>0.29625000000000001</v>
      </c>
      <c r="AT26">
        <v>0.255</v>
      </c>
      <c r="AU26">
        <v>0.31250000000000006</v>
      </c>
      <c r="AV26">
        <v>0.34625</v>
      </c>
      <c r="AW26">
        <v>0.12625000000000003</v>
      </c>
      <c r="AX26">
        <v>0.29000000000000004</v>
      </c>
      <c r="AY26">
        <v>0.20937499999999998</v>
      </c>
      <c r="AZ26">
        <v>0.20999999999999996</v>
      </c>
      <c r="BA26">
        <v>0.36799999999999999</v>
      </c>
      <c r="BB26">
        <v>0.27687499999999998</v>
      </c>
    </row>
    <row r="27" spans="1:54" x14ac:dyDescent="0.25">
      <c r="A27" t="s">
        <v>38</v>
      </c>
      <c r="B27">
        <v>0.27499999999999997</v>
      </c>
      <c r="C27">
        <v>0.28000000000000003</v>
      </c>
      <c r="D27">
        <v>0.26200000000000007</v>
      </c>
      <c r="E27">
        <v>4.6875000000000007E-2</v>
      </c>
      <c r="F27">
        <v>0.23125000000000001</v>
      </c>
      <c r="G27">
        <v>0.31874999999999998</v>
      </c>
      <c r="H27">
        <v>0.185</v>
      </c>
      <c r="I27">
        <v>0.25812499999999999</v>
      </c>
      <c r="J27">
        <v>0.47312500000000007</v>
      </c>
      <c r="K27">
        <v>0.145625</v>
      </c>
      <c r="L27">
        <v>0.31312499999999999</v>
      </c>
      <c r="M27">
        <v>0.12375</v>
      </c>
      <c r="N27">
        <v>0.33500000000000002</v>
      </c>
      <c r="O27">
        <v>4.2000000000000003E-2</v>
      </c>
      <c r="P27">
        <v>0.13812500000000003</v>
      </c>
      <c r="Q27">
        <v>0.30312499999999998</v>
      </c>
      <c r="R27">
        <v>0.13</v>
      </c>
      <c r="S27">
        <v>0.3362500000000001</v>
      </c>
      <c r="T27">
        <v>0.14833333333333334</v>
      </c>
      <c r="U27">
        <v>0.45249999999999996</v>
      </c>
      <c r="V27">
        <v>0.13875000000000001</v>
      </c>
      <c r="W27">
        <v>0.115</v>
      </c>
      <c r="X27">
        <v>0.32874999999999999</v>
      </c>
      <c r="Y27">
        <v>0.27562500000000001</v>
      </c>
      <c r="Z27">
        <v>0.17374999999999999</v>
      </c>
      <c r="AA27">
        <v>0.38999999999999996</v>
      </c>
      <c r="AB27">
        <v>0.35000000000000003</v>
      </c>
      <c r="AC27">
        <v>0.24250000000000002</v>
      </c>
      <c r="AD27">
        <v>4.4424999999999999</v>
      </c>
      <c r="AE27">
        <v>0.15125</v>
      </c>
      <c r="AF27">
        <v>5.8750000000000011E-2</v>
      </c>
      <c r="AG27">
        <v>4.8125000000000001E-2</v>
      </c>
      <c r="AH27">
        <v>0.16375000000000001</v>
      </c>
      <c r="AI27">
        <v>0.25</v>
      </c>
      <c r="AJ27">
        <v>7.5625000000000026E-2</v>
      </c>
      <c r="AK27">
        <v>0.28687499999999999</v>
      </c>
      <c r="AL27">
        <v>9.8125000000000018E-2</v>
      </c>
      <c r="AM27">
        <v>3.8666666666666669E-2</v>
      </c>
      <c r="AN27">
        <v>0.11687500000000001</v>
      </c>
      <c r="AO27">
        <v>0.27875</v>
      </c>
      <c r="AP27">
        <v>0.18375</v>
      </c>
      <c r="AQ27">
        <v>0.28749999999999998</v>
      </c>
      <c r="AR27">
        <v>0.33125000000000004</v>
      </c>
      <c r="AS27">
        <v>0.3125</v>
      </c>
      <c r="AT27">
        <v>0.24714285714285714</v>
      </c>
      <c r="AU27">
        <v>0.31937499999999996</v>
      </c>
      <c r="AV27">
        <v>0.37</v>
      </c>
      <c r="AW27">
        <v>0.1516666666666667</v>
      </c>
      <c r="AX27">
        <v>0.28937499999999999</v>
      </c>
      <c r="AY27">
        <v>0.20699999999999999</v>
      </c>
      <c r="AZ27">
        <v>4.8571428571428578E-2</v>
      </c>
      <c r="BA27">
        <v>0.24375000000000005</v>
      </c>
      <c r="BB27">
        <v>0.35312500000000002</v>
      </c>
    </row>
    <row r="28" spans="1:54" x14ac:dyDescent="0.25">
      <c r="A28" t="s">
        <v>39</v>
      </c>
      <c r="B28">
        <v>0.31687500000000002</v>
      </c>
      <c r="C28">
        <v>0.22062500000000002</v>
      </c>
      <c r="D28">
        <v>0.30750000000000005</v>
      </c>
      <c r="E28">
        <v>0.10250000000000001</v>
      </c>
      <c r="F28">
        <v>0.12875000000000003</v>
      </c>
      <c r="G28">
        <v>0.33937499999999998</v>
      </c>
      <c r="H28">
        <v>4.1250000000000002E-2</v>
      </c>
      <c r="I28">
        <v>0.18062500000000004</v>
      </c>
      <c r="J28">
        <v>0.61499999999999988</v>
      </c>
      <c r="K28">
        <v>0.25687500000000002</v>
      </c>
      <c r="L28">
        <v>0.38062499999999999</v>
      </c>
      <c r="M28">
        <v>0.14375000000000004</v>
      </c>
      <c r="N28">
        <v>0.12062500000000002</v>
      </c>
      <c r="O28">
        <v>8.6250000000000007E-2</v>
      </c>
      <c r="P28">
        <v>0.20500000000000004</v>
      </c>
      <c r="Q28">
        <v>0.34937500000000005</v>
      </c>
      <c r="R28">
        <v>0.12625</v>
      </c>
      <c r="S28">
        <v>0.39500000000000007</v>
      </c>
      <c r="T28">
        <v>0.1964285714285714</v>
      </c>
      <c r="U28">
        <v>0.56000000000000005</v>
      </c>
      <c r="V28">
        <v>0.23500000000000001</v>
      </c>
      <c r="W28">
        <v>0.17874999999999999</v>
      </c>
      <c r="X28">
        <v>0.51312500000000005</v>
      </c>
      <c r="Y28">
        <v>0.32937500000000003</v>
      </c>
      <c r="Z28">
        <v>0.31214285714285717</v>
      </c>
      <c r="AA28">
        <v>0.43312499999999993</v>
      </c>
      <c r="AB28">
        <v>0.22125</v>
      </c>
      <c r="AC28">
        <v>0.17874999999999999</v>
      </c>
      <c r="AD28">
        <v>0.27124999999999999</v>
      </c>
      <c r="AE28">
        <v>0.10249999999999999</v>
      </c>
      <c r="AF28">
        <v>0.13749999999999998</v>
      </c>
      <c r="AG28">
        <v>6.1249999999999999E-2</v>
      </c>
      <c r="AH28">
        <v>0.239375</v>
      </c>
      <c r="AI28">
        <v>0.10222222222222223</v>
      </c>
      <c r="AJ28">
        <v>0.17437499999999997</v>
      </c>
      <c r="AK28">
        <v>0.26749999999999996</v>
      </c>
      <c r="AL28">
        <v>0.21133333333333329</v>
      </c>
      <c r="AM28">
        <v>8.5000000000000006E-2</v>
      </c>
      <c r="AN28">
        <v>0.10312499999999999</v>
      </c>
      <c r="AO28">
        <v>0.16875000000000004</v>
      </c>
      <c r="AP28">
        <v>0.16312499999999999</v>
      </c>
      <c r="AQ28">
        <v>0.22749999999999998</v>
      </c>
      <c r="AR28">
        <v>0.23000000000000004</v>
      </c>
      <c r="AS28">
        <v>0.3175</v>
      </c>
      <c r="AT28">
        <v>0.21374999999999997</v>
      </c>
      <c r="AU28">
        <v>0.20625000000000004</v>
      </c>
      <c r="AV28">
        <v>0.55875000000000008</v>
      </c>
      <c r="AW28">
        <v>9.5000000000000001E-2</v>
      </c>
      <c r="AX28">
        <v>0.374</v>
      </c>
      <c r="AY28">
        <v>0.28749999999999998</v>
      </c>
      <c r="AZ28">
        <v>8.533333333333333E-2</v>
      </c>
      <c r="BA28">
        <v>0.24461538461538462</v>
      </c>
      <c r="BB28">
        <v>0.29142857142857143</v>
      </c>
    </row>
    <row r="29" spans="1:54" x14ac:dyDescent="0.25">
      <c r="A29" t="s">
        <v>40</v>
      </c>
      <c r="B29">
        <v>0.3044736842105264</v>
      </c>
      <c r="C29">
        <v>0.23340425531914899</v>
      </c>
      <c r="D29">
        <v>0.28468085106382979</v>
      </c>
      <c r="E29">
        <v>0.12041666666666667</v>
      </c>
      <c r="F29">
        <v>0.19708333333333328</v>
      </c>
      <c r="G29">
        <v>0.3602083333333333</v>
      </c>
      <c r="H29">
        <v>0.25117647058823539</v>
      </c>
      <c r="I29">
        <v>0.21770833333333325</v>
      </c>
      <c r="J29">
        <v>0.53604166666666664</v>
      </c>
      <c r="K29">
        <v>0.16708333333333336</v>
      </c>
      <c r="L29">
        <v>0.3347916666666666</v>
      </c>
      <c r="M29">
        <v>0.13978260869565218</v>
      </c>
      <c r="N29">
        <v>0.24673913043478263</v>
      </c>
      <c r="O29">
        <v>5.2307692307692319E-2</v>
      </c>
      <c r="P29">
        <v>0.16979166666666665</v>
      </c>
      <c r="Q29">
        <v>0.28208333333333341</v>
      </c>
      <c r="R29">
        <v>0.16166666666666668</v>
      </c>
      <c r="S29">
        <v>0.39374999999999988</v>
      </c>
      <c r="T29">
        <v>0.13390243902439025</v>
      </c>
      <c r="U29">
        <v>0.49770833333333325</v>
      </c>
      <c r="V29">
        <v>0.1957777777777778</v>
      </c>
      <c r="W29">
        <v>0.17500000000000002</v>
      </c>
      <c r="X29">
        <v>0.38291666666666663</v>
      </c>
      <c r="Y29">
        <v>0.28916666666666663</v>
      </c>
      <c r="Z29">
        <v>0.24545454545454548</v>
      </c>
      <c r="AA29">
        <v>0.42319148936170231</v>
      </c>
      <c r="AB29">
        <v>0.22478260869565217</v>
      </c>
      <c r="AC29">
        <v>0.21458333333333332</v>
      </c>
      <c r="AD29">
        <v>1.7358333333333336</v>
      </c>
      <c r="AE29">
        <v>0.16291666666666668</v>
      </c>
      <c r="AF29">
        <v>9.7500000000000017E-2</v>
      </c>
      <c r="AG29">
        <v>9.826086956521736E-2</v>
      </c>
      <c r="AH29">
        <v>0.23541666666666672</v>
      </c>
      <c r="AI29">
        <v>0.21482758620689657</v>
      </c>
      <c r="AJ29">
        <v>0.18374999999999997</v>
      </c>
      <c r="AK29">
        <v>0.30854166666666666</v>
      </c>
      <c r="AL29">
        <v>0.23361702127659573</v>
      </c>
      <c r="AM29">
        <v>6.7555555555555563E-2</v>
      </c>
      <c r="AN29">
        <v>0.10702127659574469</v>
      </c>
      <c r="AO29">
        <v>0.26645833333333341</v>
      </c>
      <c r="AP29">
        <v>0.1817391304347826</v>
      </c>
      <c r="AQ29">
        <v>0.29708333333333342</v>
      </c>
      <c r="AR29">
        <v>0.28749999999999998</v>
      </c>
      <c r="AS29">
        <v>0.30875000000000002</v>
      </c>
      <c r="AT29">
        <v>0.23826086956521736</v>
      </c>
      <c r="AU29">
        <v>0.27937499999999998</v>
      </c>
      <c r="AV29">
        <v>0.42739130434782607</v>
      </c>
      <c r="AW29">
        <v>0.12309523809523809</v>
      </c>
      <c r="AX29">
        <v>0.31659574468085105</v>
      </c>
      <c r="AY29">
        <v>0.23521276595744689</v>
      </c>
      <c r="AZ29">
        <v>0.10674999999999997</v>
      </c>
      <c r="BA29">
        <v>0.27589743589743587</v>
      </c>
      <c r="BB29">
        <v>0.3078260869565218</v>
      </c>
    </row>
    <row r="30" spans="1:54" x14ac:dyDescent="0.25">
      <c r="A30" t="s">
        <v>41</v>
      </c>
      <c r="B30">
        <v>0.13526145589533092</v>
      </c>
      <c r="C30">
        <v>0.16231044590864699</v>
      </c>
      <c r="D30">
        <v>0.24226154626613769</v>
      </c>
      <c r="E30">
        <v>0.16593972673173055</v>
      </c>
      <c r="F30">
        <v>0.1706802202619053</v>
      </c>
      <c r="G30">
        <v>0.14936018985009611</v>
      </c>
      <c r="H30">
        <v>0.23453066874314143</v>
      </c>
      <c r="I30">
        <v>0.19534192154285973</v>
      </c>
      <c r="J30">
        <v>0.36057129364581758</v>
      </c>
      <c r="K30">
        <v>0.104473519669133</v>
      </c>
      <c r="L30">
        <v>0.15089787420542519</v>
      </c>
      <c r="M30">
        <v>9.9520832669676235E-2</v>
      </c>
      <c r="N30">
        <v>0.22345821730074522</v>
      </c>
      <c r="O30">
        <v>6.0934025516020555E-2</v>
      </c>
      <c r="P30">
        <v>0.1292118429348097</v>
      </c>
      <c r="Q30">
        <v>0.19763450397924076</v>
      </c>
      <c r="R30">
        <v>8.5702552682121888E-2</v>
      </c>
      <c r="S30">
        <v>0.29321131004861617</v>
      </c>
      <c r="T30">
        <v>0.13734769835677058</v>
      </c>
      <c r="U30">
        <v>0.29944089448634126</v>
      </c>
      <c r="V30">
        <v>0.18431061836042995</v>
      </c>
      <c r="W30">
        <v>0.13912771736476678</v>
      </c>
      <c r="X30">
        <v>0.26266197299330868</v>
      </c>
      <c r="Y30">
        <v>0.21847472548045202</v>
      </c>
      <c r="Z30">
        <v>0.29410846397801865</v>
      </c>
      <c r="AA30">
        <v>0.18474549336126897</v>
      </c>
      <c r="AB30">
        <v>0.22992500352588194</v>
      </c>
      <c r="AC30">
        <v>0.10890678769386745</v>
      </c>
      <c r="AD30">
        <v>9.4751529114329092</v>
      </c>
      <c r="AE30">
        <v>0.17306939124061527</v>
      </c>
      <c r="AF30">
        <v>0.10943763404186352</v>
      </c>
      <c r="AG30">
        <v>0.11974610822395275</v>
      </c>
      <c r="AH30">
        <v>0.19990378891530544</v>
      </c>
      <c r="AI30">
        <v>0.15571541555155702</v>
      </c>
      <c r="AJ30">
        <v>0.14117478226983807</v>
      </c>
      <c r="AK30">
        <v>0.20200052225899781</v>
      </c>
      <c r="AL30">
        <v>0.25503985649233335</v>
      </c>
      <c r="AM30">
        <v>0.11807462115804629</v>
      </c>
      <c r="AN30">
        <v>8.5336033818663601E-2</v>
      </c>
      <c r="AO30">
        <v>0.23800133723326569</v>
      </c>
      <c r="AP30">
        <v>0.19127995013506122</v>
      </c>
      <c r="AQ30">
        <v>0.19745069096439952</v>
      </c>
      <c r="AR30">
        <v>0.15290798234176584</v>
      </c>
      <c r="AS30">
        <v>8.578600777769517E-2</v>
      </c>
      <c r="AT30">
        <v>0.16724306127876792</v>
      </c>
      <c r="AU30">
        <v>0.2177682376269528</v>
      </c>
      <c r="AV30">
        <v>0.314617473433012</v>
      </c>
      <c r="AW30">
        <v>0.13197353938847897</v>
      </c>
      <c r="AX30">
        <v>0.20677940982923004</v>
      </c>
      <c r="AY30">
        <v>0.15656279975865942</v>
      </c>
      <c r="AZ30">
        <v>0.15580045587636146</v>
      </c>
      <c r="BA30">
        <v>0.19147238290235233</v>
      </c>
      <c r="BB30">
        <v>0.23246421988463092</v>
      </c>
    </row>
    <row r="31" spans="1:54" x14ac:dyDescent="0.25">
      <c r="A31" t="s">
        <v>42</v>
      </c>
      <c r="B31">
        <v>0.67</v>
      </c>
      <c r="C31">
        <v>0.56000000000000005</v>
      </c>
      <c r="D31">
        <v>0.87</v>
      </c>
      <c r="E31">
        <v>0.83</v>
      </c>
      <c r="F31">
        <v>0.65</v>
      </c>
      <c r="G31">
        <v>0.76</v>
      </c>
      <c r="H31">
        <v>0.89</v>
      </c>
      <c r="I31">
        <v>0.67</v>
      </c>
      <c r="J31">
        <v>1.25</v>
      </c>
      <c r="K31">
        <v>0.2</v>
      </c>
      <c r="L31">
        <v>0.53</v>
      </c>
      <c r="M31">
        <v>0.56000000000000005</v>
      </c>
      <c r="N31">
        <v>0.98</v>
      </c>
      <c r="O31">
        <v>0.26</v>
      </c>
      <c r="P31">
        <v>0.41</v>
      </c>
      <c r="Q31">
        <v>0.5</v>
      </c>
      <c r="R31">
        <v>0.33</v>
      </c>
      <c r="S31">
        <v>1.5</v>
      </c>
      <c r="T31">
        <v>0.23</v>
      </c>
      <c r="U31">
        <v>1.06</v>
      </c>
      <c r="V31">
        <v>0.65</v>
      </c>
      <c r="W31">
        <v>0.59</v>
      </c>
      <c r="X31">
        <v>0.96</v>
      </c>
      <c r="Y31">
        <v>0.68</v>
      </c>
      <c r="Z31">
        <v>1.5</v>
      </c>
      <c r="AA31">
        <v>0.81</v>
      </c>
      <c r="AB31">
        <v>0.31</v>
      </c>
      <c r="AC31">
        <v>0.38</v>
      </c>
      <c r="AD31">
        <v>0.84</v>
      </c>
      <c r="AE31">
        <v>0.77</v>
      </c>
      <c r="AF31">
        <v>0.4</v>
      </c>
      <c r="AG31">
        <v>0.56999999999999995</v>
      </c>
      <c r="AH31">
        <v>0.68</v>
      </c>
      <c r="AI31">
        <v>0.56000000000000005</v>
      </c>
      <c r="AJ31">
        <v>0.62</v>
      </c>
      <c r="AK31">
        <v>0.85</v>
      </c>
      <c r="AL31">
        <v>1.03</v>
      </c>
      <c r="AM31">
        <v>0.41</v>
      </c>
      <c r="AN31">
        <v>0.22</v>
      </c>
      <c r="AO31">
        <v>1.04</v>
      </c>
      <c r="AP31">
        <v>0.84</v>
      </c>
      <c r="AQ31">
        <v>0.71</v>
      </c>
      <c r="AR31">
        <v>0.7</v>
      </c>
      <c r="AS31">
        <v>0.43</v>
      </c>
      <c r="AT31">
        <v>0.95</v>
      </c>
      <c r="AU31">
        <v>0.67</v>
      </c>
      <c r="AV31">
        <v>0.95</v>
      </c>
      <c r="AW31">
        <v>0.36</v>
      </c>
      <c r="AX31">
        <v>0.71</v>
      </c>
      <c r="AY31">
        <v>0.36</v>
      </c>
      <c r="AZ31">
        <v>0.64</v>
      </c>
      <c r="BA31">
        <v>0.85</v>
      </c>
      <c r="BB31">
        <v>0.84</v>
      </c>
    </row>
    <row r="32" spans="1:54" x14ac:dyDescent="0.25">
      <c r="A32" t="s">
        <v>43</v>
      </c>
      <c r="B32">
        <v>0.49</v>
      </c>
      <c r="C32">
        <v>0.65</v>
      </c>
      <c r="D32">
        <v>0.99</v>
      </c>
      <c r="E32">
        <v>0.17</v>
      </c>
      <c r="F32">
        <v>0.59</v>
      </c>
      <c r="G32">
        <v>0.56000000000000005</v>
      </c>
      <c r="H32">
        <v>0.44</v>
      </c>
      <c r="I32">
        <v>0.8</v>
      </c>
      <c r="J32">
        <v>1.08</v>
      </c>
      <c r="K32">
        <v>0.23</v>
      </c>
      <c r="L32">
        <v>0.65</v>
      </c>
      <c r="M32">
        <v>0.28000000000000003</v>
      </c>
      <c r="N32">
        <v>0.8</v>
      </c>
      <c r="O32">
        <v>0.19</v>
      </c>
      <c r="P32">
        <v>0.53</v>
      </c>
      <c r="Q32">
        <v>0.77</v>
      </c>
      <c r="R32">
        <v>0.19</v>
      </c>
      <c r="S32">
        <v>0.98</v>
      </c>
      <c r="T32">
        <v>0.36</v>
      </c>
      <c r="U32">
        <v>1.04</v>
      </c>
      <c r="V32">
        <v>0.36</v>
      </c>
      <c r="W32">
        <v>0.23</v>
      </c>
      <c r="X32">
        <v>0.64</v>
      </c>
      <c r="Y32">
        <v>0.99</v>
      </c>
      <c r="Z32">
        <v>0.39</v>
      </c>
      <c r="AA32">
        <v>0.73</v>
      </c>
      <c r="AB32">
        <v>1.1200000000000001</v>
      </c>
      <c r="AC32">
        <v>0.52</v>
      </c>
      <c r="AD32">
        <v>66</v>
      </c>
      <c r="AE32">
        <v>0.3</v>
      </c>
      <c r="AF32">
        <v>0.22</v>
      </c>
      <c r="AG32">
        <v>0.24</v>
      </c>
      <c r="AH32">
        <v>0.6</v>
      </c>
      <c r="AI32">
        <v>0.51</v>
      </c>
      <c r="AJ32">
        <v>0.2</v>
      </c>
      <c r="AK32">
        <v>1.02</v>
      </c>
      <c r="AL32">
        <v>0.32</v>
      </c>
      <c r="AM32">
        <v>0.26</v>
      </c>
      <c r="AN32">
        <v>0.39</v>
      </c>
      <c r="AO32">
        <v>0.6</v>
      </c>
      <c r="AP32">
        <v>0.5</v>
      </c>
      <c r="AQ32">
        <v>0.56000000000000005</v>
      </c>
      <c r="AR32">
        <v>0.63</v>
      </c>
      <c r="AS32">
        <v>0.42</v>
      </c>
      <c r="AT32">
        <v>0.41</v>
      </c>
      <c r="AU32">
        <v>0.77</v>
      </c>
      <c r="AV32">
        <v>1.02</v>
      </c>
      <c r="AW32">
        <v>0.53</v>
      </c>
      <c r="AX32">
        <v>1.08</v>
      </c>
      <c r="AY32">
        <v>0.74</v>
      </c>
      <c r="AZ32">
        <v>0.17</v>
      </c>
      <c r="BA32">
        <v>0.55000000000000004</v>
      </c>
      <c r="BB32">
        <v>0.73</v>
      </c>
    </row>
    <row r="33" spans="1:54" x14ac:dyDescent="0.25">
      <c r="A33" t="s">
        <v>44</v>
      </c>
      <c r="B33">
        <v>0.47</v>
      </c>
      <c r="C33">
        <v>0.43</v>
      </c>
      <c r="D33">
        <v>0.63</v>
      </c>
      <c r="E33">
        <v>0.32</v>
      </c>
      <c r="F33">
        <v>0.45</v>
      </c>
      <c r="G33">
        <v>0.56999999999999995</v>
      </c>
      <c r="H33">
        <v>0.08</v>
      </c>
      <c r="I33">
        <v>0.42</v>
      </c>
      <c r="J33">
        <v>1.34</v>
      </c>
      <c r="K33">
        <v>0.56999999999999995</v>
      </c>
      <c r="L33">
        <v>0.8</v>
      </c>
      <c r="M33">
        <v>0.24</v>
      </c>
      <c r="N33">
        <v>0.31</v>
      </c>
      <c r="O33">
        <v>0.17</v>
      </c>
      <c r="P33">
        <v>0.51</v>
      </c>
      <c r="Q33">
        <v>0.65</v>
      </c>
      <c r="R33">
        <v>0.35</v>
      </c>
      <c r="S33">
        <v>1.05</v>
      </c>
      <c r="T33">
        <v>0.63</v>
      </c>
      <c r="U33">
        <v>1.2</v>
      </c>
      <c r="V33">
        <v>0.67</v>
      </c>
      <c r="W33">
        <v>0.44</v>
      </c>
      <c r="X33">
        <v>0.98</v>
      </c>
      <c r="Y33">
        <v>0.72</v>
      </c>
      <c r="Z33">
        <v>1.3</v>
      </c>
      <c r="AA33">
        <v>0.64</v>
      </c>
      <c r="AB33">
        <v>0.56999999999999995</v>
      </c>
      <c r="AC33">
        <v>0.32</v>
      </c>
      <c r="AD33">
        <v>0.68</v>
      </c>
      <c r="AE33">
        <v>0.34</v>
      </c>
      <c r="AF33">
        <v>0.54</v>
      </c>
      <c r="AG33">
        <v>0.24</v>
      </c>
      <c r="AH33">
        <v>0.7</v>
      </c>
      <c r="AI33">
        <v>0.25</v>
      </c>
      <c r="AJ33">
        <v>0.36</v>
      </c>
      <c r="AK33">
        <v>0.52</v>
      </c>
      <c r="AL33">
        <v>0.7</v>
      </c>
      <c r="AM33">
        <v>0.49</v>
      </c>
      <c r="AN33">
        <v>0.21</v>
      </c>
      <c r="AO33">
        <v>0.74</v>
      </c>
      <c r="AP33">
        <v>0.57999999999999996</v>
      </c>
      <c r="AQ33">
        <v>0.56999999999999995</v>
      </c>
      <c r="AR33">
        <v>0.56000000000000005</v>
      </c>
      <c r="AS33">
        <v>0.45</v>
      </c>
      <c r="AT33">
        <v>0.64</v>
      </c>
      <c r="AU33">
        <v>0.44</v>
      </c>
      <c r="AV33">
        <v>1.52</v>
      </c>
      <c r="AW33">
        <v>0.42</v>
      </c>
      <c r="AX33">
        <v>0.75</v>
      </c>
      <c r="AY33">
        <v>0.59</v>
      </c>
      <c r="AZ33">
        <v>0.26</v>
      </c>
      <c r="BA33">
        <v>0.62</v>
      </c>
      <c r="BB33">
        <v>0.91</v>
      </c>
    </row>
    <row r="34" spans="1:54" x14ac:dyDescent="0.25">
      <c r="A34" t="s">
        <v>45</v>
      </c>
      <c r="B34">
        <v>0.67</v>
      </c>
      <c r="C34">
        <v>0.65</v>
      </c>
      <c r="D34">
        <v>0.99</v>
      </c>
      <c r="E34">
        <v>0.83</v>
      </c>
      <c r="F34">
        <v>0.65</v>
      </c>
      <c r="G34">
        <v>0.76</v>
      </c>
      <c r="H34">
        <v>0.89</v>
      </c>
      <c r="I34">
        <v>0.8</v>
      </c>
      <c r="J34">
        <v>1.34</v>
      </c>
      <c r="K34">
        <v>0.56999999999999995</v>
      </c>
      <c r="L34">
        <v>0.8</v>
      </c>
      <c r="M34">
        <v>0.56000000000000005</v>
      </c>
      <c r="N34">
        <v>0.98</v>
      </c>
      <c r="O34">
        <v>0.26</v>
      </c>
      <c r="P34">
        <v>0.53</v>
      </c>
      <c r="Q34">
        <v>0.77</v>
      </c>
      <c r="R34">
        <v>0.35</v>
      </c>
      <c r="S34">
        <v>1.5</v>
      </c>
      <c r="T34">
        <v>0.63</v>
      </c>
      <c r="U34">
        <v>1.2</v>
      </c>
      <c r="V34">
        <v>0.67</v>
      </c>
      <c r="W34">
        <v>0.59</v>
      </c>
      <c r="X34">
        <v>0.98</v>
      </c>
      <c r="Y34">
        <v>0.99</v>
      </c>
      <c r="Z34">
        <v>1.5</v>
      </c>
      <c r="AA34">
        <v>0.81</v>
      </c>
      <c r="AB34">
        <v>1.1200000000000001</v>
      </c>
      <c r="AC34">
        <v>0.52</v>
      </c>
      <c r="AD34">
        <v>66</v>
      </c>
      <c r="AE34">
        <v>0.77</v>
      </c>
      <c r="AF34">
        <v>0.54</v>
      </c>
      <c r="AG34">
        <v>0.56999999999999995</v>
      </c>
      <c r="AH34">
        <v>0.7</v>
      </c>
      <c r="AI34">
        <v>0.56000000000000005</v>
      </c>
      <c r="AJ34">
        <v>0.62</v>
      </c>
      <c r="AK34">
        <v>1.02</v>
      </c>
      <c r="AL34">
        <v>1.03</v>
      </c>
      <c r="AM34">
        <v>0.49</v>
      </c>
      <c r="AN34">
        <v>0.39</v>
      </c>
      <c r="AO34">
        <v>1.04</v>
      </c>
      <c r="AP34">
        <v>0.84</v>
      </c>
      <c r="AQ34">
        <v>0.71</v>
      </c>
      <c r="AR34">
        <v>0.7</v>
      </c>
      <c r="AS34">
        <v>0.45</v>
      </c>
      <c r="AT34">
        <v>0.95</v>
      </c>
      <c r="AU34">
        <v>0.77</v>
      </c>
      <c r="AV34">
        <v>1.52</v>
      </c>
      <c r="AW34">
        <v>0.53</v>
      </c>
      <c r="AX34">
        <v>1.08</v>
      </c>
      <c r="AY34">
        <v>0.74</v>
      </c>
      <c r="AZ34">
        <v>0.64</v>
      </c>
      <c r="BA34">
        <v>0.85</v>
      </c>
      <c r="BB34">
        <v>0.91</v>
      </c>
    </row>
    <row r="35" spans="1:54" x14ac:dyDescent="0.25">
      <c r="A35" t="s">
        <v>192</v>
      </c>
      <c r="B35">
        <v>8.3333333333333321</v>
      </c>
      <c r="C35">
        <v>4.1666666666666661</v>
      </c>
      <c r="D35">
        <v>41.666666666666671</v>
      </c>
      <c r="E35">
        <v>12.5</v>
      </c>
      <c r="F35">
        <v>29.166666666666668</v>
      </c>
      <c r="G35">
        <v>20.833333333333336</v>
      </c>
      <c r="H35">
        <v>29.166666666666668</v>
      </c>
      <c r="I35">
        <v>20.833333333333336</v>
      </c>
      <c r="J35">
        <v>70.833333333333343</v>
      </c>
      <c r="K35">
        <v>4.1666666666666661</v>
      </c>
      <c r="L35">
        <v>16.666666666666664</v>
      </c>
      <c r="M35">
        <v>20.833333333333336</v>
      </c>
      <c r="N35">
        <v>50</v>
      </c>
      <c r="O35">
        <v>25</v>
      </c>
      <c r="P35">
        <v>29.166666666666668</v>
      </c>
      <c r="Q35">
        <v>37.5</v>
      </c>
      <c r="R35">
        <v>4.1666666666666661</v>
      </c>
      <c r="S35">
        <v>45.833333333333329</v>
      </c>
      <c r="T35">
        <v>8.3333333333333321</v>
      </c>
      <c r="U35">
        <v>43.478260869565219</v>
      </c>
      <c r="V35">
        <v>29.166666666666668</v>
      </c>
      <c r="W35">
        <v>20.833333333333336</v>
      </c>
      <c r="X35">
        <v>4.1666666666666661</v>
      </c>
      <c r="Y35">
        <v>16.666666666666664</v>
      </c>
      <c r="Z35">
        <v>41.666666666666671</v>
      </c>
      <c r="AA35">
        <v>20.833333333333336</v>
      </c>
      <c r="AB35">
        <v>16.666666666666664</v>
      </c>
      <c r="AC35">
        <v>33.333333333333329</v>
      </c>
      <c r="AD35">
        <v>50</v>
      </c>
      <c r="AE35">
        <v>33.333333333333329</v>
      </c>
      <c r="AF35">
        <v>8.3333333333333321</v>
      </c>
      <c r="AG35">
        <v>37.5</v>
      </c>
      <c r="AH35">
        <v>37.5</v>
      </c>
      <c r="AI35">
        <v>37.5</v>
      </c>
      <c r="AJ35">
        <v>20.833333333333336</v>
      </c>
      <c r="AK35">
        <v>37.5</v>
      </c>
      <c r="AL35">
        <v>41.666666666666671</v>
      </c>
      <c r="AM35">
        <v>20.833333333333336</v>
      </c>
      <c r="AN35">
        <v>45.833333333333329</v>
      </c>
      <c r="AO35">
        <v>25</v>
      </c>
      <c r="AP35">
        <v>12.5</v>
      </c>
      <c r="AQ35">
        <v>8.3333333333333321</v>
      </c>
      <c r="AR35">
        <v>8.3333333333333321</v>
      </c>
      <c r="AS35">
        <v>29.166666666666668</v>
      </c>
      <c r="AT35">
        <v>30.434782608695656</v>
      </c>
      <c r="AU35">
        <v>37.5</v>
      </c>
      <c r="AV35">
        <v>45.833333333333329</v>
      </c>
      <c r="AW35">
        <v>20.833333333333336</v>
      </c>
      <c r="AX35">
        <v>20.833333333333336</v>
      </c>
      <c r="AY35">
        <v>66.666666666666657</v>
      </c>
      <c r="AZ35">
        <v>37.5</v>
      </c>
      <c r="BA35">
        <v>50</v>
      </c>
      <c r="BB35">
        <v>41.666666666666671</v>
      </c>
    </row>
    <row r="36" spans="1:54" x14ac:dyDescent="0.25">
      <c r="A36" t="s">
        <v>204</v>
      </c>
      <c r="B36">
        <v>0.875</v>
      </c>
      <c r="C36">
        <v>0.91666666666666663</v>
      </c>
      <c r="D36">
        <v>0.33333333333333331</v>
      </c>
      <c r="E36">
        <v>0.29166666666666669</v>
      </c>
      <c r="F36">
        <v>0.375</v>
      </c>
      <c r="G36">
        <v>0.79166666666666663</v>
      </c>
      <c r="H36">
        <v>0.33333333333333331</v>
      </c>
      <c r="I36">
        <v>0.29166666666666669</v>
      </c>
      <c r="J36">
        <v>0.25</v>
      </c>
      <c r="K36">
        <v>0.16666666666666666</v>
      </c>
      <c r="L36">
        <v>0.79166666666666663</v>
      </c>
      <c r="M36">
        <v>0.25</v>
      </c>
      <c r="N36">
        <v>0.29166666666666669</v>
      </c>
      <c r="O36">
        <v>0.5</v>
      </c>
      <c r="P36">
        <v>0.29166666666666669</v>
      </c>
      <c r="Q36">
        <v>0.33333333333333331</v>
      </c>
      <c r="R36">
        <v>0.75</v>
      </c>
      <c r="S36">
        <v>0.5</v>
      </c>
      <c r="T36">
        <v>0.41666666666666669</v>
      </c>
      <c r="U36">
        <v>0.52173913043478259</v>
      </c>
      <c r="V36">
        <v>0.16666666666666666</v>
      </c>
      <c r="W36">
        <v>0.625</v>
      </c>
      <c r="X36">
        <v>0.83333333333333337</v>
      </c>
      <c r="Y36">
        <v>0.45833333333333331</v>
      </c>
      <c r="Z36">
        <v>0.29166666666666669</v>
      </c>
      <c r="AA36">
        <v>0.75</v>
      </c>
      <c r="AB36">
        <v>0.54166666666666663</v>
      </c>
      <c r="AC36">
        <v>0.625</v>
      </c>
      <c r="AD36">
        <v>0.41666666666666669</v>
      </c>
      <c r="AE36">
        <v>0.375</v>
      </c>
      <c r="AF36">
        <v>0.45833333333333331</v>
      </c>
      <c r="AG36">
        <v>0.16666666666666666</v>
      </c>
      <c r="AH36">
        <v>0.375</v>
      </c>
      <c r="AI36">
        <v>0.375</v>
      </c>
      <c r="AJ36">
        <v>0.45833333333333331</v>
      </c>
      <c r="AK36">
        <v>0.375</v>
      </c>
      <c r="AL36">
        <v>0.20833333333333334</v>
      </c>
      <c r="AM36">
        <v>0.125</v>
      </c>
      <c r="AN36">
        <v>0.29166666666666669</v>
      </c>
      <c r="AO36">
        <v>0.5</v>
      </c>
      <c r="AP36">
        <v>0.54166666666666663</v>
      </c>
      <c r="AQ36">
        <v>0.75</v>
      </c>
      <c r="AR36">
        <v>0.66666666666666663</v>
      </c>
      <c r="AS36">
        <v>0.625</v>
      </c>
      <c r="AT36">
        <v>0.60869565217391308</v>
      </c>
      <c r="AU36">
        <v>0.45833333333333331</v>
      </c>
      <c r="AV36">
        <v>0.54166666666666663</v>
      </c>
      <c r="AW36">
        <v>0.45833333333333331</v>
      </c>
      <c r="AX36">
        <v>0.45833333333333331</v>
      </c>
      <c r="AY36">
        <v>0.25</v>
      </c>
      <c r="AZ36">
        <v>0.20833333333333334</v>
      </c>
      <c r="BA36">
        <v>0.375</v>
      </c>
      <c r="BB36">
        <v>0.41666666666666669</v>
      </c>
    </row>
    <row r="37" spans="1:54" x14ac:dyDescent="0.25">
      <c r="A37" t="s">
        <v>209</v>
      </c>
      <c r="B37">
        <v>0</v>
      </c>
      <c r="C37">
        <v>12.5</v>
      </c>
      <c r="D37">
        <v>0</v>
      </c>
      <c r="E37">
        <v>0</v>
      </c>
      <c r="F37">
        <v>25</v>
      </c>
      <c r="G37">
        <v>0</v>
      </c>
      <c r="H37">
        <v>12.5</v>
      </c>
      <c r="I37">
        <v>25</v>
      </c>
      <c r="J37">
        <v>12.5</v>
      </c>
      <c r="K37">
        <v>0</v>
      </c>
      <c r="L37">
        <v>0</v>
      </c>
      <c r="M37">
        <v>0</v>
      </c>
      <c r="N37">
        <v>0</v>
      </c>
      <c r="O37">
        <v>12.5</v>
      </c>
      <c r="P37">
        <v>25</v>
      </c>
      <c r="Q37">
        <v>50</v>
      </c>
      <c r="R37">
        <v>0</v>
      </c>
      <c r="S37">
        <v>0</v>
      </c>
      <c r="T37">
        <v>37.5</v>
      </c>
      <c r="U37">
        <v>0</v>
      </c>
      <c r="V37">
        <v>37.5</v>
      </c>
      <c r="W37">
        <v>0</v>
      </c>
      <c r="X37">
        <v>0</v>
      </c>
      <c r="Y37">
        <v>25</v>
      </c>
      <c r="Z37">
        <v>37.5</v>
      </c>
      <c r="AA37">
        <v>0</v>
      </c>
      <c r="AB37">
        <v>25</v>
      </c>
      <c r="AC37">
        <v>0</v>
      </c>
      <c r="AD37">
        <v>0</v>
      </c>
      <c r="AE37">
        <v>0</v>
      </c>
      <c r="AF37">
        <v>37.5</v>
      </c>
      <c r="AG37">
        <v>0</v>
      </c>
      <c r="AH37">
        <v>12.5</v>
      </c>
      <c r="AI37">
        <v>0</v>
      </c>
      <c r="AJ37">
        <v>0</v>
      </c>
      <c r="AK37">
        <v>0</v>
      </c>
      <c r="AL37">
        <v>0</v>
      </c>
      <c r="AM37">
        <v>62.5</v>
      </c>
      <c r="AN37">
        <v>12.5</v>
      </c>
      <c r="AO37">
        <v>0</v>
      </c>
      <c r="AP37">
        <v>0</v>
      </c>
      <c r="AQ37">
        <v>12.5</v>
      </c>
      <c r="AR37">
        <v>12.5</v>
      </c>
      <c r="AS37">
        <v>0</v>
      </c>
      <c r="AT37">
        <v>12.5</v>
      </c>
      <c r="AU37">
        <v>0</v>
      </c>
      <c r="AV37">
        <v>0</v>
      </c>
      <c r="AW37">
        <v>25</v>
      </c>
      <c r="AX37">
        <v>12.5</v>
      </c>
      <c r="AY37">
        <v>0</v>
      </c>
      <c r="AZ37">
        <v>37.5</v>
      </c>
      <c r="BA37">
        <v>12.5</v>
      </c>
      <c r="BB37">
        <v>0</v>
      </c>
    </row>
    <row r="38" spans="1:54" x14ac:dyDescent="0.25">
      <c r="A38" t="s">
        <v>210</v>
      </c>
      <c r="B38">
        <v>0</v>
      </c>
      <c r="C38">
        <v>0</v>
      </c>
      <c r="D38">
        <v>37.5</v>
      </c>
      <c r="E38">
        <v>37.5</v>
      </c>
      <c r="F38">
        <v>0</v>
      </c>
      <c r="G38">
        <v>0</v>
      </c>
      <c r="H38">
        <v>12.5</v>
      </c>
      <c r="I38">
        <v>50</v>
      </c>
      <c r="J38">
        <v>0</v>
      </c>
      <c r="K38">
        <v>0</v>
      </c>
      <c r="L38">
        <v>0</v>
      </c>
      <c r="M38">
        <v>0</v>
      </c>
      <c r="N38">
        <v>12.5</v>
      </c>
      <c r="O38">
        <v>12.5</v>
      </c>
      <c r="P38">
        <v>12.5</v>
      </c>
      <c r="Q38">
        <v>0</v>
      </c>
      <c r="R38">
        <v>37.5</v>
      </c>
      <c r="S38">
        <v>0</v>
      </c>
      <c r="T38">
        <v>25</v>
      </c>
      <c r="U38">
        <v>0</v>
      </c>
      <c r="V38">
        <v>25</v>
      </c>
      <c r="W38">
        <v>25</v>
      </c>
      <c r="X38">
        <v>0</v>
      </c>
      <c r="Y38">
        <v>50</v>
      </c>
      <c r="Z38">
        <v>12.5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50</v>
      </c>
      <c r="AG38">
        <v>37.5</v>
      </c>
      <c r="AH38">
        <v>0</v>
      </c>
      <c r="AI38">
        <v>0</v>
      </c>
      <c r="AJ38">
        <v>25</v>
      </c>
      <c r="AK38">
        <v>25</v>
      </c>
      <c r="AL38">
        <v>12.5</v>
      </c>
      <c r="AM38">
        <v>50</v>
      </c>
      <c r="AN38">
        <v>12.5</v>
      </c>
      <c r="AO38">
        <v>25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37.5</v>
      </c>
      <c r="AX38">
        <v>0</v>
      </c>
      <c r="AY38">
        <v>25</v>
      </c>
      <c r="AZ38">
        <v>25</v>
      </c>
      <c r="BA38">
        <v>12.5</v>
      </c>
      <c r="BB38">
        <v>12.5</v>
      </c>
    </row>
    <row r="39" spans="1:54" x14ac:dyDescent="0.25">
      <c r="A39" t="s">
        <v>211</v>
      </c>
      <c r="B39">
        <v>0</v>
      </c>
      <c r="C39">
        <v>0</v>
      </c>
      <c r="D39">
        <v>25</v>
      </c>
      <c r="E39">
        <v>0</v>
      </c>
      <c r="F39">
        <v>37.5</v>
      </c>
      <c r="G39">
        <v>0</v>
      </c>
      <c r="H39">
        <v>50</v>
      </c>
      <c r="I39">
        <v>50</v>
      </c>
      <c r="J39">
        <v>0</v>
      </c>
      <c r="K39">
        <v>0</v>
      </c>
      <c r="L39">
        <v>12.5</v>
      </c>
      <c r="M39">
        <v>0</v>
      </c>
      <c r="N39">
        <v>0</v>
      </c>
      <c r="O39">
        <v>25</v>
      </c>
      <c r="P39">
        <v>0</v>
      </c>
      <c r="Q39">
        <v>0</v>
      </c>
      <c r="R39">
        <v>12.5</v>
      </c>
      <c r="S39">
        <v>12.5</v>
      </c>
      <c r="T39">
        <v>0</v>
      </c>
      <c r="U39">
        <v>0</v>
      </c>
      <c r="V39">
        <v>37.5</v>
      </c>
      <c r="W39">
        <v>0</v>
      </c>
      <c r="X39">
        <v>0</v>
      </c>
      <c r="Y39">
        <v>25</v>
      </c>
      <c r="Z39">
        <v>0</v>
      </c>
      <c r="AA39">
        <v>12.5</v>
      </c>
      <c r="AB39">
        <v>12.5</v>
      </c>
      <c r="AC39">
        <v>12.5</v>
      </c>
      <c r="AD39">
        <v>12.5</v>
      </c>
      <c r="AE39">
        <v>25</v>
      </c>
      <c r="AF39">
        <v>0</v>
      </c>
      <c r="AG39">
        <v>62.5</v>
      </c>
      <c r="AH39">
        <v>0</v>
      </c>
      <c r="AI39">
        <v>0</v>
      </c>
      <c r="AJ39">
        <v>0</v>
      </c>
      <c r="AK39">
        <v>0</v>
      </c>
      <c r="AL39">
        <v>12.5</v>
      </c>
      <c r="AM39">
        <v>37.5</v>
      </c>
      <c r="AN39">
        <v>0</v>
      </c>
      <c r="AO39">
        <v>25</v>
      </c>
      <c r="AP39">
        <v>37.5</v>
      </c>
      <c r="AQ39">
        <v>0</v>
      </c>
      <c r="AR39">
        <v>12.5</v>
      </c>
      <c r="AS39">
        <v>0</v>
      </c>
      <c r="AT39">
        <v>0</v>
      </c>
      <c r="AU39">
        <v>12.5</v>
      </c>
      <c r="AV39">
        <v>0</v>
      </c>
      <c r="AW39">
        <v>25</v>
      </c>
      <c r="AX39">
        <v>0</v>
      </c>
      <c r="AY39">
        <v>0</v>
      </c>
      <c r="AZ39">
        <v>25</v>
      </c>
      <c r="BA39">
        <v>12.5</v>
      </c>
      <c r="BB39">
        <v>0</v>
      </c>
    </row>
    <row r="40" spans="1:54" x14ac:dyDescent="0.25">
      <c r="A40" t="s">
        <v>212</v>
      </c>
      <c r="B40">
        <v>0</v>
      </c>
      <c r="C40">
        <v>4.1666666666666661</v>
      </c>
      <c r="D40">
        <v>20.833333333333336</v>
      </c>
      <c r="E40">
        <v>12.5</v>
      </c>
      <c r="F40">
        <v>20.833333333333336</v>
      </c>
      <c r="G40">
        <v>0</v>
      </c>
      <c r="H40">
        <v>25</v>
      </c>
      <c r="I40">
        <v>41.666666666666671</v>
      </c>
      <c r="J40">
        <v>4.1666666666666661</v>
      </c>
      <c r="K40">
        <v>0</v>
      </c>
      <c r="L40">
        <v>4.1666666666666661</v>
      </c>
      <c r="M40">
        <v>0</v>
      </c>
      <c r="N40">
        <v>4.1666666666666661</v>
      </c>
      <c r="O40">
        <v>16.666666666666664</v>
      </c>
      <c r="P40">
        <v>12.5</v>
      </c>
      <c r="Q40">
        <v>16.666666666666664</v>
      </c>
      <c r="R40">
        <v>16.666666666666664</v>
      </c>
      <c r="S40">
        <v>4.1666666666666661</v>
      </c>
      <c r="T40">
        <v>20.833333333333336</v>
      </c>
      <c r="U40">
        <v>0</v>
      </c>
      <c r="V40">
        <v>33.333333333333329</v>
      </c>
      <c r="W40">
        <v>8.3333333333333321</v>
      </c>
      <c r="X40">
        <v>0</v>
      </c>
      <c r="Y40">
        <v>33.333333333333329</v>
      </c>
      <c r="Z40">
        <v>16.666666666666664</v>
      </c>
      <c r="AA40">
        <v>4.1666666666666661</v>
      </c>
      <c r="AB40">
        <v>12.5</v>
      </c>
      <c r="AC40">
        <v>4.1666666666666661</v>
      </c>
      <c r="AD40">
        <v>4.1666666666666661</v>
      </c>
      <c r="AE40">
        <v>8.3333333333333321</v>
      </c>
      <c r="AF40">
        <v>29.166666666666668</v>
      </c>
      <c r="AG40">
        <v>33.333333333333329</v>
      </c>
      <c r="AH40">
        <v>4.1666666666666661</v>
      </c>
      <c r="AI40">
        <v>0</v>
      </c>
      <c r="AJ40">
        <v>8.3333333333333321</v>
      </c>
      <c r="AK40">
        <v>8.3333333333333321</v>
      </c>
      <c r="AL40">
        <v>8.3333333333333321</v>
      </c>
      <c r="AM40">
        <v>50</v>
      </c>
      <c r="AN40">
        <v>8.3333333333333321</v>
      </c>
      <c r="AO40">
        <v>16.666666666666664</v>
      </c>
      <c r="AP40">
        <v>12.5</v>
      </c>
      <c r="AQ40">
        <v>4.1666666666666661</v>
      </c>
      <c r="AR40">
        <v>8.3333333333333321</v>
      </c>
      <c r="AS40">
        <v>0</v>
      </c>
      <c r="AT40">
        <v>4.1666666666666661</v>
      </c>
      <c r="AU40">
        <v>4.1666666666666661</v>
      </c>
      <c r="AV40">
        <v>0</v>
      </c>
      <c r="AW40">
        <v>29.166666666666668</v>
      </c>
      <c r="AX40">
        <v>4.1666666666666661</v>
      </c>
      <c r="AY40">
        <v>8.3333333333333321</v>
      </c>
      <c r="AZ40">
        <v>29.166666666666668</v>
      </c>
      <c r="BA40">
        <v>12.5</v>
      </c>
      <c r="BB40">
        <v>4.1666666666666661</v>
      </c>
    </row>
    <row r="41" spans="1:54" x14ac:dyDescent="0.25">
      <c r="A41" t="s">
        <v>193</v>
      </c>
      <c r="B41">
        <v>87.5</v>
      </c>
      <c r="C41">
        <v>91.666666666666657</v>
      </c>
      <c r="D41">
        <v>41.666666666666671</v>
      </c>
      <c r="E41">
        <v>45.833333333333329</v>
      </c>
      <c r="F41">
        <v>37.5</v>
      </c>
      <c r="G41">
        <v>79.166666666666657</v>
      </c>
      <c r="H41">
        <v>33.333333333333329</v>
      </c>
      <c r="I41">
        <v>41.666666666666671</v>
      </c>
      <c r="J41">
        <v>70.833333333333343</v>
      </c>
      <c r="K41">
        <v>79.166666666666657</v>
      </c>
      <c r="L41">
        <v>79.166666666666657</v>
      </c>
      <c r="M41">
        <v>54.166666666666664</v>
      </c>
      <c r="N41">
        <v>50</v>
      </c>
      <c r="O41">
        <v>50</v>
      </c>
      <c r="P41">
        <v>29.166666666666668</v>
      </c>
      <c r="Q41">
        <v>37.5</v>
      </c>
      <c r="R41">
        <v>75</v>
      </c>
      <c r="S41">
        <v>50</v>
      </c>
      <c r="T41">
        <v>41.666666666666671</v>
      </c>
      <c r="U41">
        <v>52.173913043478258</v>
      </c>
      <c r="V41">
        <v>33.333333333333329</v>
      </c>
      <c r="W41">
        <v>62.5</v>
      </c>
      <c r="X41">
        <v>83.333333333333343</v>
      </c>
      <c r="Y41">
        <v>45.833333333333329</v>
      </c>
      <c r="Z41">
        <v>41.666666666666671</v>
      </c>
      <c r="AA41">
        <v>75</v>
      </c>
      <c r="AB41">
        <v>54.166666666666664</v>
      </c>
      <c r="AC41">
        <v>62.5</v>
      </c>
      <c r="AD41">
        <v>50</v>
      </c>
      <c r="AE41">
        <v>37.5</v>
      </c>
      <c r="AF41">
        <v>45.833333333333329</v>
      </c>
      <c r="AG41">
        <v>37.5</v>
      </c>
      <c r="AH41">
        <v>37.5</v>
      </c>
      <c r="AI41">
        <v>37.5</v>
      </c>
      <c r="AJ41">
        <v>45.833333333333329</v>
      </c>
      <c r="AK41">
        <v>37.5</v>
      </c>
      <c r="AL41">
        <v>41.666666666666671</v>
      </c>
      <c r="AM41">
        <v>50</v>
      </c>
      <c r="AN41">
        <v>45.833333333333329</v>
      </c>
      <c r="AO41">
        <v>50</v>
      </c>
      <c r="AP41">
        <v>54.166666666666664</v>
      </c>
      <c r="AQ41">
        <v>75</v>
      </c>
      <c r="AR41">
        <v>66.666666666666657</v>
      </c>
      <c r="AS41">
        <v>62.5</v>
      </c>
      <c r="AT41">
        <v>60.869565217391312</v>
      </c>
      <c r="AU41">
        <v>45.833333333333329</v>
      </c>
      <c r="AV41">
        <v>54.166666666666664</v>
      </c>
      <c r="AW41">
        <v>45.833333333333329</v>
      </c>
      <c r="AX41">
        <v>45.833333333333329</v>
      </c>
      <c r="AY41">
        <v>66.666666666666657</v>
      </c>
      <c r="AZ41">
        <v>37.5</v>
      </c>
      <c r="BA41">
        <v>50</v>
      </c>
      <c r="BB41">
        <v>41.666666666666671</v>
      </c>
    </row>
    <row r="42" spans="1:54" x14ac:dyDescent="0.25">
      <c r="A42" t="s">
        <v>419</v>
      </c>
      <c r="B42">
        <v>0</v>
      </c>
      <c r="C42">
        <v>0.41666666666666669</v>
      </c>
      <c r="D42">
        <v>0.75</v>
      </c>
      <c r="E42">
        <v>1</v>
      </c>
      <c r="F42">
        <v>0.83333333333333337</v>
      </c>
      <c r="G42">
        <v>0.16666666666666666</v>
      </c>
      <c r="H42">
        <v>0.58333333333333337</v>
      </c>
      <c r="I42">
        <v>0.91666666666666663</v>
      </c>
      <c r="J42">
        <v>0.58333333333333337</v>
      </c>
      <c r="K42">
        <v>0.33333333333333331</v>
      </c>
      <c r="L42">
        <v>1.5833333333333333</v>
      </c>
      <c r="M42">
        <v>0</v>
      </c>
      <c r="N42">
        <v>1</v>
      </c>
      <c r="O42">
        <v>1.6666666666666667</v>
      </c>
      <c r="P42">
        <v>1.5</v>
      </c>
      <c r="Q42">
        <v>1.1666666666666667</v>
      </c>
      <c r="R42">
        <v>0.41666666666666669</v>
      </c>
      <c r="S42">
        <v>1.1666666666666667</v>
      </c>
      <c r="T42">
        <v>8.3333333333333329E-2</v>
      </c>
      <c r="U42">
        <v>1.0833333333333333</v>
      </c>
      <c r="V42">
        <v>0.83333333333333337</v>
      </c>
      <c r="W42">
        <v>0.25</v>
      </c>
      <c r="X42">
        <v>0.41666666666666669</v>
      </c>
      <c r="Y42">
        <v>0.91666666666666663</v>
      </c>
      <c r="Z42">
        <v>0.41666666666666669</v>
      </c>
      <c r="AA42">
        <v>1.4166666666666667</v>
      </c>
      <c r="AB42">
        <v>1.5</v>
      </c>
      <c r="AC42">
        <v>0.75</v>
      </c>
      <c r="AD42">
        <v>0.75</v>
      </c>
      <c r="AE42">
        <v>0.83333333333333337</v>
      </c>
      <c r="AF42">
        <v>0.16666666666666666</v>
      </c>
      <c r="AG42">
        <v>0.75</v>
      </c>
      <c r="AH42">
        <v>0.58333333333333337</v>
      </c>
      <c r="AI42">
        <v>1.4166666666666667</v>
      </c>
      <c r="AJ42">
        <v>0.58333333333333337</v>
      </c>
      <c r="AK42">
        <v>1.3333333333333333</v>
      </c>
      <c r="AL42">
        <v>0.66666666666666663</v>
      </c>
      <c r="AM42">
        <v>0.75</v>
      </c>
      <c r="AN42">
        <v>1.3333333333333333</v>
      </c>
      <c r="AO42">
        <v>1.6666666666666667</v>
      </c>
      <c r="AP42">
        <v>1.8</v>
      </c>
      <c r="AQ42">
        <v>2.5</v>
      </c>
      <c r="AR42">
        <v>2.25</v>
      </c>
      <c r="AS42">
        <v>2</v>
      </c>
      <c r="AT42">
        <v>2.8333333333333335</v>
      </c>
      <c r="AU42">
        <v>1.4285714285714286</v>
      </c>
      <c r="AV42">
        <v>1.1000000000000001</v>
      </c>
      <c r="AW42">
        <v>1.8333333333333333</v>
      </c>
      <c r="AX42">
        <v>1.3</v>
      </c>
      <c r="AY42">
        <v>0.83333333333333337</v>
      </c>
      <c r="AZ42">
        <v>0.91666666666666663</v>
      </c>
      <c r="BA42">
        <v>1.25</v>
      </c>
      <c r="BB42">
        <v>1.1666666666666667</v>
      </c>
    </row>
    <row r="43" spans="1:54" x14ac:dyDescent="0.25">
      <c r="A43" t="s">
        <v>420</v>
      </c>
      <c r="B43">
        <v>0</v>
      </c>
      <c r="C43">
        <v>16.666666666666664</v>
      </c>
      <c r="D43">
        <v>8.3333333333333321</v>
      </c>
      <c r="E43">
        <v>41.666666666666671</v>
      </c>
      <c r="F43">
        <v>25</v>
      </c>
      <c r="G43">
        <v>8.3333333333333321</v>
      </c>
      <c r="H43">
        <v>16.666666666666664</v>
      </c>
      <c r="I43">
        <v>33.333333333333329</v>
      </c>
      <c r="J43">
        <v>0</v>
      </c>
      <c r="K43">
        <v>8.3333333333333321</v>
      </c>
      <c r="L43">
        <v>50</v>
      </c>
      <c r="M43">
        <v>0</v>
      </c>
      <c r="N43">
        <v>16.666666666666664</v>
      </c>
      <c r="O43">
        <v>50</v>
      </c>
      <c r="P43">
        <v>50</v>
      </c>
      <c r="Q43">
        <v>41.666666666666671</v>
      </c>
      <c r="R43">
        <v>8.3333333333333321</v>
      </c>
      <c r="S43">
        <v>33.333333333333329</v>
      </c>
      <c r="T43">
        <v>0</v>
      </c>
      <c r="U43">
        <v>16.666666666666664</v>
      </c>
      <c r="V43">
        <v>33.333333333333329</v>
      </c>
      <c r="W43">
        <v>0</v>
      </c>
      <c r="X43">
        <v>16.666666666666664</v>
      </c>
      <c r="Y43">
        <v>33.333333333333329</v>
      </c>
      <c r="Z43">
        <v>0</v>
      </c>
      <c r="AA43">
        <v>58.333333333333336</v>
      </c>
      <c r="AB43">
        <v>58.333333333333336</v>
      </c>
      <c r="AC43">
        <v>8.3333333333333321</v>
      </c>
      <c r="AD43">
        <v>8.3333333333333321</v>
      </c>
      <c r="AE43">
        <v>33.333333333333329</v>
      </c>
      <c r="AF43">
        <v>0</v>
      </c>
      <c r="AG43">
        <v>33.333333333333329</v>
      </c>
      <c r="AH43">
        <v>8.3333333333333321</v>
      </c>
      <c r="AI43">
        <v>58.333333333333336</v>
      </c>
      <c r="AJ43">
        <v>16.666666666666664</v>
      </c>
      <c r="AK43">
        <v>58.333333333333336</v>
      </c>
      <c r="AL43">
        <v>8.3333333333333321</v>
      </c>
      <c r="AM43">
        <v>16.666666666666664</v>
      </c>
      <c r="AN43">
        <v>25</v>
      </c>
      <c r="AO43">
        <v>58.333333333333336</v>
      </c>
      <c r="AP43">
        <v>33.333333333333329</v>
      </c>
      <c r="AQ43">
        <v>50</v>
      </c>
      <c r="AR43">
        <v>41.666666666666671</v>
      </c>
      <c r="AS43">
        <v>25</v>
      </c>
      <c r="AT43">
        <v>75</v>
      </c>
      <c r="AU43">
        <v>8.3333333333333321</v>
      </c>
      <c r="AV43">
        <v>16.666666666666664</v>
      </c>
      <c r="AW43">
        <v>33.333333333333329</v>
      </c>
      <c r="AX43">
        <v>25</v>
      </c>
      <c r="AY43">
        <v>0</v>
      </c>
      <c r="AZ43">
        <v>41.666666666666671</v>
      </c>
      <c r="BA43">
        <v>33.333333333333329</v>
      </c>
      <c r="BB43">
        <v>16.666666666666664</v>
      </c>
    </row>
    <row r="44" spans="1:54" x14ac:dyDescent="0.25">
      <c r="A44" t="s">
        <v>55</v>
      </c>
      <c r="B44">
        <v>0</v>
      </c>
      <c r="C44">
        <v>0</v>
      </c>
      <c r="D44">
        <v>0</v>
      </c>
      <c r="E44">
        <v>0.25</v>
      </c>
      <c r="F44">
        <v>0.125</v>
      </c>
      <c r="G44">
        <v>0.125</v>
      </c>
      <c r="H44">
        <v>0.375</v>
      </c>
      <c r="I44">
        <v>0.375</v>
      </c>
      <c r="J44">
        <v>1.75</v>
      </c>
      <c r="K44">
        <v>0.75</v>
      </c>
      <c r="L44">
        <v>0</v>
      </c>
      <c r="M44">
        <v>0</v>
      </c>
      <c r="N44">
        <v>0</v>
      </c>
      <c r="O44">
        <v>1.375</v>
      </c>
      <c r="P44">
        <v>0</v>
      </c>
      <c r="Q44">
        <v>0.25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0.75</v>
      </c>
      <c r="Y44">
        <v>0.5</v>
      </c>
      <c r="Z44">
        <v>0.125</v>
      </c>
      <c r="AA44">
        <v>0.125</v>
      </c>
      <c r="AB44">
        <v>0.75</v>
      </c>
      <c r="AC44">
        <v>0</v>
      </c>
      <c r="AD44">
        <v>0.25</v>
      </c>
      <c r="AE44">
        <v>0.375</v>
      </c>
      <c r="AF44">
        <v>0.875</v>
      </c>
      <c r="AG44">
        <v>0.125</v>
      </c>
      <c r="AH44">
        <v>0</v>
      </c>
      <c r="AI44">
        <v>0</v>
      </c>
      <c r="AJ44">
        <v>0</v>
      </c>
      <c r="AK44">
        <v>0.625</v>
      </c>
      <c r="AL44">
        <v>0</v>
      </c>
      <c r="AM44">
        <v>0.25</v>
      </c>
      <c r="AN44">
        <v>0.125</v>
      </c>
      <c r="AO44">
        <v>0</v>
      </c>
      <c r="AP44">
        <v>0.5</v>
      </c>
      <c r="AQ44">
        <v>0</v>
      </c>
      <c r="AR44">
        <v>0</v>
      </c>
      <c r="AS44">
        <v>0</v>
      </c>
      <c r="AT44">
        <v>1.25</v>
      </c>
      <c r="AU44">
        <v>0</v>
      </c>
      <c r="AV44">
        <v>0.25</v>
      </c>
      <c r="AW44">
        <v>0.25</v>
      </c>
      <c r="AX44">
        <v>0.375</v>
      </c>
      <c r="AY44">
        <v>0</v>
      </c>
      <c r="AZ44">
        <v>0.375</v>
      </c>
      <c r="BA44">
        <v>0.125</v>
      </c>
      <c r="BB44">
        <v>0.25</v>
      </c>
    </row>
    <row r="45" spans="1:54" x14ac:dyDescent="0.25">
      <c r="A45" t="s">
        <v>56</v>
      </c>
      <c r="B45">
        <v>0.25</v>
      </c>
      <c r="C45">
        <v>0</v>
      </c>
      <c r="D45">
        <v>1.375</v>
      </c>
      <c r="E45">
        <v>1.125</v>
      </c>
      <c r="F45">
        <v>0.25</v>
      </c>
      <c r="G45">
        <v>0</v>
      </c>
      <c r="H45">
        <v>0.375</v>
      </c>
      <c r="I45">
        <v>0.375</v>
      </c>
      <c r="J45">
        <v>0.375</v>
      </c>
      <c r="K45">
        <v>1.375</v>
      </c>
      <c r="L45">
        <v>0</v>
      </c>
      <c r="M45">
        <v>0</v>
      </c>
      <c r="N45">
        <v>0.125</v>
      </c>
      <c r="O45">
        <v>0.375</v>
      </c>
      <c r="P45">
        <v>0.875</v>
      </c>
      <c r="Q45">
        <v>0</v>
      </c>
      <c r="R45">
        <v>0.125</v>
      </c>
      <c r="S45">
        <v>0.125</v>
      </c>
      <c r="T45">
        <v>0</v>
      </c>
      <c r="U45">
        <v>0.75</v>
      </c>
      <c r="V45">
        <v>0.375</v>
      </c>
      <c r="W45">
        <v>0</v>
      </c>
      <c r="X45">
        <v>0.875</v>
      </c>
      <c r="Y45">
        <v>0.25</v>
      </c>
      <c r="Z45">
        <v>0.125</v>
      </c>
      <c r="AA45">
        <v>0</v>
      </c>
      <c r="AB45">
        <v>0</v>
      </c>
      <c r="AC45">
        <v>0</v>
      </c>
      <c r="AD45">
        <v>0</v>
      </c>
      <c r="AE45">
        <v>0.125</v>
      </c>
      <c r="AF45">
        <v>0.25</v>
      </c>
      <c r="AG45">
        <v>0.375</v>
      </c>
      <c r="AH45">
        <v>0</v>
      </c>
      <c r="AI45">
        <v>0.125</v>
      </c>
      <c r="AJ45">
        <v>0</v>
      </c>
      <c r="AK45">
        <v>0.125</v>
      </c>
      <c r="AL45">
        <v>0.375</v>
      </c>
      <c r="AM45">
        <v>0</v>
      </c>
      <c r="AN45">
        <v>1.125</v>
      </c>
      <c r="AO45">
        <v>0</v>
      </c>
      <c r="AP45">
        <v>0</v>
      </c>
      <c r="AQ45">
        <v>0</v>
      </c>
      <c r="AR45">
        <v>0.375</v>
      </c>
      <c r="AS45">
        <v>0</v>
      </c>
      <c r="AT45">
        <v>0.125</v>
      </c>
      <c r="AU45">
        <v>0</v>
      </c>
      <c r="AV45">
        <v>0.75</v>
      </c>
      <c r="AW45">
        <v>0</v>
      </c>
      <c r="AX45">
        <v>0</v>
      </c>
      <c r="AY45">
        <v>0.25</v>
      </c>
      <c r="AZ45">
        <v>0.125</v>
      </c>
      <c r="BA45">
        <v>0.625</v>
      </c>
      <c r="BB45">
        <v>0.375</v>
      </c>
    </row>
    <row r="46" spans="1:54" x14ac:dyDescent="0.25">
      <c r="A46" t="s">
        <v>57</v>
      </c>
      <c r="B46">
        <v>0.125</v>
      </c>
      <c r="C46">
        <v>0</v>
      </c>
      <c r="D46">
        <v>0.5</v>
      </c>
      <c r="E46">
        <v>0.75</v>
      </c>
      <c r="F46">
        <v>0</v>
      </c>
      <c r="G46">
        <v>0</v>
      </c>
      <c r="H46">
        <v>0</v>
      </c>
      <c r="I46">
        <v>0.625</v>
      </c>
      <c r="J46">
        <v>0.875</v>
      </c>
      <c r="K46">
        <v>0.625</v>
      </c>
      <c r="L46">
        <v>0.125</v>
      </c>
      <c r="M46">
        <v>0</v>
      </c>
      <c r="N46">
        <v>0</v>
      </c>
      <c r="O46">
        <v>0</v>
      </c>
      <c r="P46">
        <v>0.25</v>
      </c>
      <c r="Q46">
        <v>0</v>
      </c>
      <c r="R46">
        <v>0.5</v>
      </c>
      <c r="S46">
        <v>0</v>
      </c>
      <c r="T46">
        <v>0</v>
      </c>
      <c r="U46">
        <v>0.25</v>
      </c>
      <c r="V46">
        <v>0.5</v>
      </c>
      <c r="W46">
        <v>0</v>
      </c>
      <c r="X46">
        <v>0.25</v>
      </c>
      <c r="Y46">
        <v>0.875</v>
      </c>
      <c r="Z46">
        <v>0.25</v>
      </c>
      <c r="AA46">
        <v>0.125</v>
      </c>
      <c r="AB46">
        <v>0</v>
      </c>
      <c r="AC46">
        <v>0</v>
      </c>
      <c r="AD46">
        <v>0.25</v>
      </c>
      <c r="AE46">
        <v>0</v>
      </c>
      <c r="AF46">
        <v>0.875</v>
      </c>
      <c r="AG46">
        <v>0.125</v>
      </c>
      <c r="AH46">
        <v>0.375</v>
      </c>
      <c r="AI46">
        <v>0</v>
      </c>
      <c r="AJ46">
        <v>0</v>
      </c>
      <c r="AK46">
        <v>0.25</v>
      </c>
      <c r="AL46">
        <v>0</v>
      </c>
      <c r="AM46">
        <v>0</v>
      </c>
      <c r="AN46">
        <v>0</v>
      </c>
      <c r="AO46">
        <v>0.25</v>
      </c>
      <c r="AP46">
        <v>0.5</v>
      </c>
      <c r="AQ46">
        <v>0</v>
      </c>
      <c r="AR46">
        <v>0.125</v>
      </c>
      <c r="AS46">
        <v>0</v>
      </c>
      <c r="AT46">
        <v>0</v>
      </c>
      <c r="AU46">
        <v>0.25</v>
      </c>
      <c r="AV46">
        <v>0</v>
      </c>
      <c r="AW46">
        <v>0</v>
      </c>
      <c r="AX46">
        <v>0.625</v>
      </c>
      <c r="AY46">
        <v>0.25</v>
      </c>
      <c r="AZ46">
        <v>0.125</v>
      </c>
      <c r="BA46">
        <v>0.625</v>
      </c>
      <c r="BB46">
        <v>0.375</v>
      </c>
    </row>
    <row r="47" spans="1:54" x14ac:dyDescent="0.25">
      <c r="A47" t="s">
        <v>58</v>
      </c>
      <c r="B47">
        <v>0.125</v>
      </c>
      <c r="C47">
        <v>0</v>
      </c>
      <c r="D47">
        <v>0.625</v>
      </c>
      <c r="E47">
        <v>0.70833333333333337</v>
      </c>
      <c r="F47">
        <v>0.125</v>
      </c>
      <c r="G47">
        <v>4.1666666666666664E-2</v>
      </c>
      <c r="H47">
        <v>0.25</v>
      </c>
      <c r="I47">
        <v>0.45833333333333331</v>
      </c>
      <c r="J47">
        <v>1</v>
      </c>
      <c r="K47">
        <v>0.91666666666666663</v>
      </c>
      <c r="L47">
        <v>4.1666666666666664E-2</v>
      </c>
      <c r="M47">
        <v>0</v>
      </c>
      <c r="N47">
        <v>4.1666666666666664E-2</v>
      </c>
      <c r="O47">
        <v>0.58333333333333337</v>
      </c>
      <c r="P47">
        <v>0.375</v>
      </c>
      <c r="Q47">
        <v>8.3333333333333329E-2</v>
      </c>
      <c r="R47">
        <v>0.20833333333333334</v>
      </c>
      <c r="S47">
        <v>4.1666666666666664E-2</v>
      </c>
      <c r="T47">
        <v>0</v>
      </c>
      <c r="U47">
        <v>0.33333333333333331</v>
      </c>
      <c r="V47">
        <v>0.29166666666666669</v>
      </c>
      <c r="W47">
        <v>0</v>
      </c>
      <c r="X47">
        <v>0.625</v>
      </c>
      <c r="Y47">
        <v>0.54166666666666663</v>
      </c>
      <c r="Z47">
        <v>0.16666666666666666</v>
      </c>
      <c r="AA47">
        <v>8.3333333333333329E-2</v>
      </c>
      <c r="AB47">
        <v>0.25</v>
      </c>
      <c r="AC47">
        <v>0</v>
      </c>
      <c r="AD47">
        <v>0.16666666666666666</v>
      </c>
      <c r="AE47">
        <v>0.16666666666666666</v>
      </c>
      <c r="AF47">
        <v>0.66666666666666663</v>
      </c>
      <c r="AG47">
        <v>0.20833333333333334</v>
      </c>
      <c r="AH47">
        <v>0.125</v>
      </c>
      <c r="AI47">
        <v>4.1666666666666664E-2</v>
      </c>
      <c r="AJ47">
        <v>0</v>
      </c>
      <c r="AK47">
        <v>0.33333333333333331</v>
      </c>
      <c r="AL47">
        <v>0.125</v>
      </c>
      <c r="AM47">
        <v>8.3333333333333329E-2</v>
      </c>
      <c r="AN47">
        <v>0.41666666666666669</v>
      </c>
      <c r="AO47">
        <v>8.3333333333333329E-2</v>
      </c>
      <c r="AP47">
        <v>0.33333333333333331</v>
      </c>
      <c r="AQ47">
        <v>0</v>
      </c>
      <c r="AR47">
        <v>0.16666666666666666</v>
      </c>
      <c r="AS47">
        <v>0</v>
      </c>
      <c r="AT47">
        <v>0.45833333333333331</v>
      </c>
      <c r="AU47">
        <v>8.3333333333333329E-2</v>
      </c>
      <c r="AV47">
        <v>0.33333333333333331</v>
      </c>
      <c r="AW47">
        <v>8.3333333333333329E-2</v>
      </c>
      <c r="AX47">
        <v>0.33333333333333331</v>
      </c>
      <c r="AY47">
        <v>0.16666666666666666</v>
      </c>
      <c r="AZ47">
        <v>0.20833333333333334</v>
      </c>
      <c r="BA47">
        <v>0.45833333333333331</v>
      </c>
      <c r="BB47">
        <v>0.33333333333333331</v>
      </c>
    </row>
    <row r="48" spans="1:54" x14ac:dyDescent="0.25">
      <c r="A48" t="s">
        <v>59</v>
      </c>
      <c r="B48">
        <v>0.29166666666666669</v>
      </c>
      <c r="C48">
        <v>0</v>
      </c>
      <c r="D48">
        <v>0.83333333333333337</v>
      </c>
      <c r="E48">
        <v>0.95833333333333337</v>
      </c>
      <c r="F48">
        <v>0.45833333333333331</v>
      </c>
      <c r="G48">
        <v>0.125</v>
      </c>
      <c r="H48">
        <v>0.5</v>
      </c>
      <c r="I48">
        <v>1.1666666666666667</v>
      </c>
      <c r="J48">
        <v>1</v>
      </c>
      <c r="K48">
        <v>1.25</v>
      </c>
      <c r="L48">
        <v>0.33333333333333331</v>
      </c>
      <c r="M48">
        <v>0.625</v>
      </c>
      <c r="N48">
        <v>0.375</v>
      </c>
      <c r="O48">
        <v>1.4583333333333333</v>
      </c>
      <c r="P48">
        <v>0.66666666666666663</v>
      </c>
      <c r="Q48">
        <v>0.5</v>
      </c>
      <c r="R48">
        <v>0.20833333333333334</v>
      </c>
      <c r="S48">
        <v>0.33333333333333331</v>
      </c>
      <c r="T48">
        <v>0.20833333333333334</v>
      </c>
      <c r="U48">
        <v>0.375</v>
      </c>
      <c r="V48">
        <v>0.70833333333333337</v>
      </c>
      <c r="W48">
        <v>4.1666666666666664E-2</v>
      </c>
      <c r="X48">
        <v>0.95833333333333337</v>
      </c>
      <c r="Y48">
        <v>1</v>
      </c>
      <c r="Z48">
        <v>0.41666666666666669</v>
      </c>
      <c r="AA48">
        <v>0.20833333333333334</v>
      </c>
      <c r="AB48">
        <v>0.16666666666666666</v>
      </c>
      <c r="AC48">
        <v>4.1666666666666664E-2</v>
      </c>
      <c r="AD48">
        <v>0.41666666666666669</v>
      </c>
      <c r="AE48">
        <v>0.95833333333333337</v>
      </c>
      <c r="AF48">
        <v>1.2916666666666667</v>
      </c>
      <c r="AG48">
        <v>0.58333333333333337</v>
      </c>
      <c r="AH48">
        <v>0.625</v>
      </c>
      <c r="AI48">
        <v>0</v>
      </c>
      <c r="AJ48">
        <v>4.1666666666666664E-2</v>
      </c>
      <c r="AK48">
        <v>1.125</v>
      </c>
      <c r="AL48">
        <v>0.33333333333333331</v>
      </c>
      <c r="AM48">
        <v>0.16666666666666666</v>
      </c>
      <c r="AN48">
        <v>0.91666666666666663</v>
      </c>
      <c r="AO48">
        <v>0.16666666666666666</v>
      </c>
      <c r="AP48">
        <v>1</v>
      </c>
      <c r="AQ48">
        <v>0.45833333333333331</v>
      </c>
      <c r="AR48">
        <v>0.875</v>
      </c>
      <c r="AS48">
        <v>8.3333333333333329E-2</v>
      </c>
      <c r="AT48">
        <v>1.0833333333333333</v>
      </c>
      <c r="AU48">
        <v>0.95833333333333337</v>
      </c>
      <c r="AV48">
        <v>0.79166666666666663</v>
      </c>
      <c r="AW48">
        <v>0.375</v>
      </c>
      <c r="AX48">
        <v>0.79166666666666663</v>
      </c>
      <c r="AY48">
        <v>0.875</v>
      </c>
      <c r="AZ48">
        <v>0.83333333333333337</v>
      </c>
      <c r="BA48">
        <v>1.1666666666666667</v>
      </c>
      <c r="BB48">
        <v>0.66666666666666663</v>
      </c>
    </row>
    <row r="49" spans="1:54" x14ac:dyDescent="0.25">
      <c r="A49" t="s">
        <v>60</v>
      </c>
      <c r="B49">
        <v>3</v>
      </c>
      <c r="C49">
        <v>2.25</v>
      </c>
      <c r="D49">
        <v>0.5</v>
      </c>
      <c r="E49">
        <v>0.25</v>
      </c>
      <c r="F49">
        <v>0</v>
      </c>
      <c r="G49">
        <v>0.75</v>
      </c>
      <c r="H49">
        <v>0.25</v>
      </c>
      <c r="I49">
        <v>1</v>
      </c>
      <c r="J49">
        <v>0.5</v>
      </c>
      <c r="K49">
        <v>0.25</v>
      </c>
      <c r="L49">
        <v>1.75</v>
      </c>
      <c r="M49">
        <v>0.25</v>
      </c>
      <c r="N49">
        <v>0.5</v>
      </c>
      <c r="O49">
        <v>0</v>
      </c>
      <c r="P49">
        <v>0.75</v>
      </c>
      <c r="Q49">
        <v>0</v>
      </c>
      <c r="R49">
        <v>0</v>
      </c>
      <c r="S49">
        <v>1.5</v>
      </c>
      <c r="T49">
        <v>0.5</v>
      </c>
      <c r="U49">
        <v>0.25</v>
      </c>
      <c r="V49">
        <v>0</v>
      </c>
      <c r="W49">
        <v>0</v>
      </c>
      <c r="X49">
        <v>0.5</v>
      </c>
      <c r="Y49">
        <v>0</v>
      </c>
      <c r="Z49">
        <v>0.5</v>
      </c>
      <c r="AA49">
        <v>1.5</v>
      </c>
      <c r="AB49">
        <v>0.5</v>
      </c>
      <c r="AC49">
        <v>0.5</v>
      </c>
      <c r="AD49">
        <v>1</v>
      </c>
      <c r="AE49">
        <v>0.25</v>
      </c>
      <c r="AF49">
        <v>0.25</v>
      </c>
      <c r="AG49">
        <v>0</v>
      </c>
      <c r="AH49">
        <v>0.25</v>
      </c>
      <c r="AI49">
        <v>0.5</v>
      </c>
      <c r="AJ49">
        <v>1</v>
      </c>
      <c r="AK49">
        <v>0</v>
      </c>
      <c r="AL49">
        <v>0.25</v>
      </c>
      <c r="AM49">
        <v>0</v>
      </c>
      <c r="AN49">
        <v>0.5</v>
      </c>
      <c r="AO49">
        <v>1</v>
      </c>
      <c r="AP49">
        <v>2.5</v>
      </c>
      <c r="AQ49">
        <v>0.75</v>
      </c>
      <c r="AR49">
        <v>2.5</v>
      </c>
      <c r="AS49">
        <v>0</v>
      </c>
      <c r="AT49">
        <v>1</v>
      </c>
      <c r="AU49">
        <v>0.5</v>
      </c>
      <c r="AV49">
        <v>0.25</v>
      </c>
      <c r="AW49">
        <v>1.25</v>
      </c>
      <c r="AX49">
        <v>0</v>
      </c>
      <c r="AY49">
        <v>0.25</v>
      </c>
      <c r="AZ49">
        <v>0.5</v>
      </c>
      <c r="BA49">
        <v>1</v>
      </c>
      <c r="BB49">
        <v>1.25</v>
      </c>
    </row>
    <row r="50" spans="1:54" x14ac:dyDescent="0.25">
      <c r="A50" t="s">
        <v>61</v>
      </c>
      <c r="B50">
        <v>3</v>
      </c>
      <c r="C50">
        <v>2</v>
      </c>
      <c r="D50">
        <v>0.5</v>
      </c>
      <c r="E50">
        <v>0.25</v>
      </c>
      <c r="F50">
        <v>1.25</v>
      </c>
      <c r="G50">
        <v>0.25</v>
      </c>
      <c r="H50">
        <v>0.25</v>
      </c>
      <c r="I50">
        <v>0.25</v>
      </c>
      <c r="J50">
        <v>0.75</v>
      </c>
      <c r="K50">
        <v>0.25</v>
      </c>
      <c r="L50">
        <v>1.5</v>
      </c>
      <c r="M50">
        <v>0.25</v>
      </c>
      <c r="N50">
        <v>0</v>
      </c>
      <c r="O50">
        <v>0</v>
      </c>
      <c r="P50">
        <v>1</v>
      </c>
      <c r="Q50">
        <v>0.25</v>
      </c>
      <c r="R50">
        <v>0.75</v>
      </c>
      <c r="S50">
        <v>0</v>
      </c>
      <c r="T50">
        <v>0.75</v>
      </c>
      <c r="U50">
        <v>0.25</v>
      </c>
      <c r="V50">
        <v>0</v>
      </c>
      <c r="W50">
        <v>0</v>
      </c>
      <c r="X50">
        <v>0.25</v>
      </c>
      <c r="Y50">
        <v>0</v>
      </c>
      <c r="Z50">
        <v>0</v>
      </c>
      <c r="AA50">
        <v>2</v>
      </c>
      <c r="AB50">
        <v>0.5</v>
      </c>
      <c r="AC50">
        <v>0.25</v>
      </c>
      <c r="AD50">
        <v>0.75</v>
      </c>
      <c r="AE50">
        <v>0</v>
      </c>
      <c r="AF50">
        <v>0</v>
      </c>
      <c r="AG50">
        <v>0</v>
      </c>
      <c r="AH50">
        <v>0.5</v>
      </c>
      <c r="AI50">
        <v>0</v>
      </c>
      <c r="AJ50">
        <v>0.5</v>
      </c>
      <c r="AK50">
        <v>0</v>
      </c>
      <c r="AL50">
        <v>0</v>
      </c>
      <c r="AM50">
        <v>0</v>
      </c>
      <c r="AN50">
        <v>0.5</v>
      </c>
      <c r="AO50">
        <v>0.75</v>
      </c>
      <c r="AP50">
        <v>1.75</v>
      </c>
      <c r="AQ50">
        <v>1</v>
      </c>
      <c r="AR50">
        <v>1.5</v>
      </c>
      <c r="AS50">
        <v>0</v>
      </c>
      <c r="AT50">
        <v>0.75</v>
      </c>
      <c r="AU50">
        <v>0</v>
      </c>
      <c r="AV50">
        <v>0.5</v>
      </c>
      <c r="AW50">
        <v>0.25</v>
      </c>
      <c r="AX50">
        <v>1</v>
      </c>
      <c r="AY50">
        <v>0.5</v>
      </c>
      <c r="AZ50">
        <v>0.25</v>
      </c>
      <c r="BA50">
        <v>0</v>
      </c>
      <c r="BB50">
        <v>0.25</v>
      </c>
    </row>
    <row r="51" spans="1:54" x14ac:dyDescent="0.25">
      <c r="A51" t="s">
        <v>62</v>
      </c>
      <c r="B51">
        <v>1</v>
      </c>
      <c r="C51">
        <v>2.5</v>
      </c>
      <c r="D51">
        <v>0</v>
      </c>
      <c r="E51">
        <v>0</v>
      </c>
      <c r="F51">
        <v>0.5</v>
      </c>
      <c r="G51">
        <v>0</v>
      </c>
      <c r="H51">
        <v>0</v>
      </c>
      <c r="I51">
        <v>0</v>
      </c>
      <c r="J51">
        <v>0</v>
      </c>
      <c r="K51">
        <v>0.25</v>
      </c>
      <c r="L51">
        <v>1.75</v>
      </c>
      <c r="M51">
        <v>0.25</v>
      </c>
      <c r="N51">
        <v>1.25</v>
      </c>
      <c r="O51">
        <v>0</v>
      </c>
      <c r="P51">
        <v>0.5</v>
      </c>
      <c r="Q51">
        <v>0.5</v>
      </c>
      <c r="R51">
        <v>0.5</v>
      </c>
      <c r="S51">
        <v>0.25</v>
      </c>
      <c r="T51">
        <v>0.75</v>
      </c>
      <c r="U51">
        <v>0</v>
      </c>
      <c r="V51">
        <v>0.5</v>
      </c>
      <c r="W51">
        <v>1</v>
      </c>
      <c r="X51">
        <v>0</v>
      </c>
      <c r="Y51">
        <v>0</v>
      </c>
      <c r="Z51">
        <v>0.25</v>
      </c>
      <c r="AA51">
        <v>1.25</v>
      </c>
      <c r="AB51">
        <v>0.25</v>
      </c>
      <c r="AC51">
        <v>1</v>
      </c>
      <c r="AD51">
        <v>0</v>
      </c>
      <c r="AE51">
        <v>0</v>
      </c>
      <c r="AF51">
        <v>0.25</v>
      </c>
      <c r="AG51">
        <v>0.5</v>
      </c>
      <c r="AH51">
        <v>0.75</v>
      </c>
      <c r="AI51">
        <v>0.5</v>
      </c>
      <c r="AJ51">
        <v>1.5</v>
      </c>
      <c r="AK51">
        <v>0</v>
      </c>
      <c r="AL51">
        <v>0.75</v>
      </c>
      <c r="AM51">
        <v>0</v>
      </c>
      <c r="AN51">
        <v>0.25</v>
      </c>
      <c r="AO51">
        <v>0.5</v>
      </c>
      <c r="AP51">
        <v>1.5</v>
      </c>
      <c r="AQ51">
        <v>2.25</v>
      </c>
      <c r="AR51">
        <v>0.75</v>
      </c>
      <c r="AS51">
        <v>0</v>
      </c>
      <c r="AT51">
        <v>0.75</v>
      </c>
      <c r="AU51">
        <v>0.25</v>
      </c>
      <c r="AV51">
        <v>0</v>
      </c>
      <c r="AW51">
        <v>0.75</v>
      </c>
      <c r="AX51">
        <v>1.5</v>
      </c>
      <c r="AY51">
        <v>0.5</v>
      </c>
      <c r="AZ51">
        <v>0</v>
      </c>
      <c r="BA51">
        <v>0.5</v>
      </c>
      <c r="BB51">
        <v>0.75</v>
      </c>
    </row>
    <row r="52" spans="1:54" x14ac:dyDescent="0.25">
      <c r="A52" t="s">
        <v>63</v>
      </c>
      <c r="B52">
        <v>2.3333333333333335</v>
      </c>
      <c r="C52">
        <v>2.25</v>
      </c>
      <c r="D52">
        <v>0.33333333333333331</v>
      </c>
      <c r="E52">
        <v>0.16666666666666666</v>
      </c>
      <c r="F52">
        <v>0.58333333333333337</v>
      </c>
      <c r="G52">
        <v>0.33333333333333331</v>
      </c>
      <c r="H52">
        <v>0.16666666666666666</v>
      </c>
      <c r="I52">
        <v>0.41666666666666669</v>
      </c>
      <c r="J52">
        <v>0.41666666666666669</v>
      </c>
      <c r="K52">
        <v>0.25</v>
      </c>
      <c r="L52">
        <v>1.6666666666666667</v>
      </c>
      <c r="M52">
        <v>0.25</v>
      </c>
      <c r="N52">
        <v>0.58333333333333337</v>
      </c>
      <c r="O52">
        <v>0</v>
      </c>
      <c r="P52">
        <v>0.75</v>
      </c>
      <c r="Q52">
        <v>0.25</v>
      </c>
      <c r="R52">
        <v>0.41666666666666669</v>
      </c>
      <c r="S52">
        <v>0.58333333333333337</v>
      </c>
      <c r="T52">
        <v>0.66666666666666663</v>
      </c>
      <c r="U52">
        <v>0.16666666666666666</v>
      </c>
      <c r="V52">
        <v>0.16666666666666666</v>
      </c>
      <c r="W52">
        <v>0.33333333333333331</v>
      </c>
      <c r="X52">
        <v>0.25</v>
      </c>
      <c r="Y52">
        <v>0</v>
      </c>
      <c r="Z52">
        <v>0.25</v>
      </c>
      <c r="AA52">
        <v>1.5833333333333333</v>
      </c>
      <c r="AB52">
        <v>0.41666666666666669</v>
      </c>
      <c r="AC52">
        <v>0.58333333333333337</v>
      </c>
      <c r="AD52">
        <v>0.58333333333333337</v>
      </c>
      <c r="AE52">
        <v>8.3333333333333329E-2</v>
      </c>
      <c r="AF52">
        <v>0.16666666666666666</v>
      </c>
      <c r="AG52">
        <v>0.16666666666666666</v>
      </c>
      <c r="AH52">
        <v>0.5</v>
      </c>
      <c r="AI52">
        <v>0.33333333333333331</v>
      </c>
      <c r="AJ52">
        <v>1</v>
      </c>
      <c r="AK52">
        <v>0</v>
      </c>
      <c r="AL52">
        <v>0.33333333333333331</v>
      </c>
      <c r="AM52">
        <v>0</v>
      </c>
      <c r="AN52">
        <v>0.41666666666666669</v>
      </c>
      <c r="AO52">
        <v>0.75</v>
      </c>
      <c r="AP52">
        <v>1.9166666666666667</v>
      </c>
      <c r="AQ52">
        <v>1.3333333333333333</v>
      </c>
      <c r="AR52">
        <v>1.5833333333333333</v>
      </c>
      <c r="AS52">
        <v>0</v>
      </c>
      <c r="AT52">
        <v>0.83333333333333337</v>
      </c>
      <c r="AU52">
        <v>0.25</v>
      </c>
      <c r="AV52">
        <v>0.25</v>
      </c>
      <c r="AW52">
        <v>0.75</v>
      </c>
      <c r="AX52">
        <v>0.83333333333333337</v>
      </c>
      <c r="AY52">
        <v>0.41666666666666669</v>
      </c>
      <c r="AZ52">
        <v>0.25</v>
      </c>
      <c r="BA52">
        <v>0.5</v>
      </c>
      <c r="BB52">
        <v>0.75</v>
      </c>
    </row>
    <row r="53" spans="1:54" x14ac:dyDescent="0.25">
      <c r="A53" t="s">
        <v>64</v>
      </c>
      <c r="B53">
        <v>0</v>
      </c>
      <c r="C53">
        <v>0</v>
      </c>
      <c r="D53">
        <v>1</v>
      </c>
      <c r="E53">
        <v>0.5</v>
      </c>
      <c r="F53">
        <v>0.25</v>
      </c>
      <c r="G53">
        <v>0.25</v>
      </c>
      <c r="H53">
        <v>0</v>
      </c>
      <c r="I53">
        <v>0</v>
      </c>
      <c r="J53">
        <v>0.25</v>
      </c>
      <c r="K53">
        <v>0</v>
      </c>
      <c r="L53">
        <v>0</v>
      </c>
      <c r="M53">
        <v>0.5</v>
      </c>
      <c r="N53">
        <v>0.75</v>
      </c>
      <c r="O53">
        <v>0.25</v>
      </c>
      <c r="P53">
        <v>0.75</v>
      </c>
      <c r="Q53">
        <v>0</v>
      </c>
      <c r="R53">
        <v>0</v>
      </c>
      <c r="S53">
        <v>0</v>
      </c>
      <c r="T53">
        <v>0</v>
      </c>
      <c r="U53">
        <v>1.25</v>
      </c>
      <c r="V53">
        <v>0</v>
      </c>
      <c r="W53">
        <v>0.5</v>
      </c>
      <c r="X53">
        <v>2</v>
      </c>
      <c r="Y53">
        <v>0</v>
      </c>
      <c r="Z53">
        <v>0.75</v>
      </c>
      <c r="AA53">
        <v>0.75</v>
      </c>
      <c r="AB53">
        <v>0</v>
      </c>
      <c r="AC53">
        <v>0.25</v>
      </c>
      <c r="AD53">
        <v>0.75</v>
      </c>
      <c r="AE53">
        <v>0</v>
      </c>
      <c r="AF53">
        <v>0</v>
      </c>
      <c r="AG53">
        <v>0.25</v>
      </c>
      <c r="AH53">
        <v>0</v>
      </c>
      <c r="AI53">
        <v>0</v>
      </c>
      <c r="AJ53">
        <v>0.75</v>
      </c>
      <c r="AK53">
        <v>0.25</v>
      </c>
      <c r="AL53">
        <v>1.5</v>
      </c>
      <c r="AM53">
        <v>0.75</v>
      </c>
      <c r="AN53">
        <v>0</v>
      </c>
      <c r="AO53">
        <v>0.75</v>
      </c>
      <c r="AP53">
        <v>0.25</v>
      </c>
      <c r="AQ53">
        <v>0</v>
      </c>
      <c r="AR53">
        <v>0</v>
      </c>
      <c r="AS53">
        <v>0</v>
      </c>
      <c r="AT53">
        <v>0</v>
      </c>
      <c r="AU53">
        <v>1.25</v>
      </c>
      <c r="AV53">
        <v>1.75</v>
      </c>
      <c r="AW53">
        <v>0.5</v>
      </c>
      <c r="AX53">
        <v>0.75</v>
      </c>
      <c r="AY53">
        <v>0.25</v>
      </c>
      <c r="AZ53">
        <v>1</v>
      </c>
      <c r="BA53">
        <v>1</v>
      </c>
      <c r="BB53">
        <v>0</v>
      </c>
    </row>
    <row r="54" spans="1:54" x14ac:dyDescent="0.25">
      <c r="A54" t="s">
        <v>65</v>
      </c>
      <c r="B54">
        <v>0</v>
      </c>
      <c r="C54">
        <v>0</v>
      </c>
      <c r="D54">
        <v>0</v>
      </c>
      <c r="E54">
        <v>0.5</v>
      </c>
      <c r="F54">
        <v>0.75</v>
      </c>
      <c r="G54">
        <v>0</v>
      </c>
      <c r="H54">
        <v>0</v>
      </c>
      <c r="I54">
        <v>0</v>
      </c>
      <c r="J54">
        <v>1.25</v>
      </c>
      <c r="K54">
        <v>0</v>
      </c>
      <c r="L54">
        <v>0</v>
      </c>
      <c r="M54">
        <v>0</v>
      </c>
      <c r="N54">
        <v>1.5</v>
      </c>
      <c r="O54">
        <v>0</v>
      </c>
      <c r="P54">
        <v>1.25</v>
      </c>
      <c r="Q54">
        <v>0</v>
      </c>
      <c r="R54">
        <v>0</v>
      </c>
      <c r="S54">
        <v>1</v>
      </c>
      <c r="T54">
        <v>0.5</v>
      </c>
      <c r="U54">
        <v>0.75</v>
      </c>
      <c r="V54">
        <v>1</v>
      </c>
      <c r="W54">
        <v>0.25</v>
      </c>
      <c r="X54">
        <v>1.75</v>
      </c>
      <c r="Y54">
        <v>0</v>
      </c>
      <c r="Z54">
        <v>1.25</v>
      </c>
      <c r="AA54">
        <v>1</v>
      </c>
      <c r="AB54">
        <v>1.25</v>
      </c>
      <c r="AC54">
        <v>0.25</v>
      </c>
      <c r="AD54">
        <v>1.25</v>
      </c>
      <c r="AE54">
        <v>0.25</v>
      </c>
      <c r="AF54">
        <v>0</v>
      </c>
      <c r="AG54">
        <v>1.5</v>
      </c>
      <c r="AH54">
        <v>0</v>
      </c>
      <c r="AI54">
        <v>0.25</v>
      </c>
      <c r="AJ54">
        <v>0</v>
      </c>
      <c r="AK54">
        <v>0.5</v>
      </c>
      <c r="AL54">
        <v>3</v>
      </c>
      <c r="AM54">
        <v>1.5</v>
      </c>
      <c r="AN54">
        <v>0</v>
      </c>
      <c r="AO54">
        <v>0.25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0.25</v>
      </c>
      <c r="AV54">
        <v>1.25</v>
      </c>
      <c r="AW54">
        <v>0.75</v>
      </c>
      <c r="AX54">
        <v>0.25</v>
      </c>
      <c r="AY54">
        <v>2</v>
      </c>
      <c r="AZ54">
        <v>1</v>
      </c>
      <c r="BA54">
        <v>0.25</v>
      </c>
      <c r="BB54">
        <v>0.5</v>
      </c>
    </row>
    <row r="55" spans="1:54" x14ac:dyDescent="0.25">
      <c r="A55" t="s">
        <v>66</v>
      </c>
      <c r="B55">
        <v>0</v>
      </c>
      <c r="C55">
        <v>0</v>
      </c>
      <c r="D55">
        <v>0.5</v>
      </c>
      <c r="E55">
        <v>1.75</v>
      </c>
      <c r="F55">
        <v>1.5</v>
      </c>
      <c r="G55">
        <v>0</v>
      </c>
      <c r="H55">
        <v>0</v>
      </c>
      <c r="I55">
        <v>0</v>
      </c>
      <c r="J55">
        <v>0.25</v>
      </c>
      <c r="K55">
        <v>0.25</v>
      </c>
      <c r="L55">
        <v>0.75</v>
      </c>
      <c r="M55">
        <v>1</v>
      </c>
      <c r="N55">
        <v>0.25</v>
      </c>
      <c r="O55">
        <v>0</v>
      </c>
      <c r="P55">
        <v>2.25</v>
      </c>
      <c r="Q55">
        <v>0</v>
      </c>
      <c r="R55">
        <v>0</v>
      </c>
      <c r="S55">
        <v>1.25</v>
      </c>
      <c r="T55">
        <v>1</v>
      </c>
      <c r="U55">
        <v>1.5</v>
      </c>
      <c r="V55">
        <v>0.5</v>
      </c>
      <c r="W55">
        <v>0.25</v>
      </c>
      <c r="X55">
        <v>0.25</v>
      </c>
      <c r="Y55">
        <v>0</v>
      </c>
      <c r="Z55">
        <v>1.5</v>
      </c>
      <c r="AA55">
        <v>0.25</v>
      </c>
      <c r="AB55">
        <v>1</v>
      </c>
      <c r="AC55">
        <v>0</v>
      </c>
      <c r="AD55">
        <v>1.25</v>
      </c>
      <c r="AE55">
        <v>0</v>
      </c>
      <c r="AF55">
        <v>0.25</v>
      </c>
      <c r="AG55">
        <v>0.25</v>
      </c>
      <c r="AH55">
        <v>1.25</v>
      </c>
      <c r="AI55">
        <v>0</v>
      </c>
      <c r="AJ55">
        <v>0.25</v>
      </c>
      <c r="AK55">
        <v>0</v>
      </c>
      <c r="AL55">
        <v>0.75</v>
      </c>
      <c r="AM55">
        <v>1.25</v>
      </c>
      <c r="AN55">
        <v>0</v>
      </c>
      <c r="AO55">
        <v>0.75</v>
      </c>
      <c r="AP55">
        <v>1.75</v>
      </c>
      <c r="AQ55">
        <v>0</v>
      </c>
      <c r="AR55">
        <v>0</v>
      </c>
      <c r="AS55">
        <v>1.75</v>
      </c>
      <c r="AT55">
        <v>0</v>
      </c>
      <c r="AU55">
        <v>1</v>
      </c>
      <c r="AV55">
        <v>1.25</v>
      </c>
      <c r="AW55">
        <v>0.25</v>
      </c>
      <c r="AX55">
        <v>0.25</v>
      </c>
      <c r="AY55">
        <v>0.75</v>
      </c>
      <c r="AZ55">
        <v>2</v>
      </c>
      <c r="BA55">
        <v>0.25</v>
      </c>
      <c r="BB55">
        <v>0.75</v>
      </c>
    </row>
    <row r="56" spans="1:54" x14ac:dyDescent="0.25">
      <c r="A56" t="s">
        <v>67</v>
      </c>
      <c r="B56">
        <v>0</v>
      </c>
      <c r="C56">
        <v>0</v>
      </c>
      <c r="D56">
        <v>0.5</v>
      </c>
      <c r="E56">
        <v>0.91666666666666663</v>
      </c>
      <c r="F56">
        <v>0.83333333333333337</v>
      </c>
      <c r="G56">
        <v>8.3333333333333329E-2</v>
      </c>
      <c r="H56">
        <v>0</v>
      </c>
      <c r="I56">
        <v>0</v>
      </c>
      <c r="J56">
        <v>0.58333333333333337</v>
      </c>
      <c r="K56">
        <v>8.3333333333333329E-2</v>
      </c>
      <c r="L56">
        <v>0.25</v>
      </c>
      <c r="M56">
        <v>0.5</v>
      </c>
      <c r="N56">
        <v>0.83333333333333337</v>
      </c>
      <c r="O56">
        <v>8.3333333333333329E-2</v>
      </c>
      <c r="P56">
        <v>1.4166666666666667</v>
      </c>
      <c r="Q56">
        <v>0</v>
      </c>
      <c r="R56">
        <v>0</v>
      </c>
      <c r="S56">
        <v>0.75</v>
      </c>
      <c r="T56">
        <v>0.5</v>
      </c>
      <c r="U56">
        <v>1.1666666666666667</v>
      </c>
      <c r="V56">
        <v>0.5</v>
      </c>
      <c r="W56">
        <v>0.3</v>
      </c>
      <c r="X56">
        <v>1.3333333333333333</v>
      </c>
      <c r="Y56">
        <v>0</v>
      </c>
      <c r="Z56">
        <v>1.1666666666666667</v>
      </c>
      <c r="AA56">
        <v>0.66666666666666663</v>
      </c>
      <c r="AB56">
        <v>0.75</v>
      </c>
      <c r="AC56">
        <v>0.16666666666666666</v>
      </c>
      <c r="AD56">
        <v>1.0833333333333333</v>
      </c>
      <c r="AE56">
        <v>8.3333333333333329E-2</v>
      </c>
      <c r="AF56">
        <v>8.3333333333333329E-2</v>
      </c>
      <c r="AG56">
        <v>0.66666666666666663</v>
      </c>
      <c r="AH56">
        <v>0.41666666666666669</v>
      </c>
      <c r="AI56">
        <v>8.3333333333333329E-2</v>
      </c>
      <c r="AJ56">
        <v>0.33333333333333331</v>
      </c>
      <c r="AK56">
        <v>0.25</v>
      </c>
      <c r="AL56">
        <v>1.75</v>
      </c>
      <c r="AM56">
        <v>1.1666666666666667</v>
      </c>
      <c r="AN56">
        <v>0</v>
      </c>
      <c r="AO56">
        <v>0.58333333333333337</v>
      </c>
      <c r="AP56">
        <v>1</v>
      </c>
      <c r="AQ56">
        <v>0</v>
      </c>
      <c r="AR56">
        <v>0</v>
      </c>
      <c r="AS56">
        <v>0.58333333333333337</v>
      </c>
      <c r="AT56">
        <v>0</v>
      </c>
      <c r="AU56">
        <v>0.83333333333333337</v>
      </c>
      <c r="AV56">
        <v>1.4166666666666667</v>
      </c>
      <c r="AW56">
        <v>0.5</v>
      </c>
      <c r="AX56">
        <v>0.41666666666666669</v>
      </c>
      <c r="AY56">
        <v>1</v>
      </c>
      <c r="AZ56">
        <v>1.3333333333333333</v>
      </c>
      <c r="BA56">
        <v>0.5</v>
      </c>
      <c r="BB56">
        <v>0.41666666666666669</v>
      </c>
    </row>
    <row r="57" spans="1:54" x14ac:dyDescent="0.25">
      <c r="A57" t="s">
        <v>68</v>
      </c>
      <c r="B57">
        <v>0.25</v>
      </c>
      <c r="C57">
        <v>1</v>
      </c>
      <c r="D57">
        <v>0.25</v>
      </c>
      <c r="E57">
        <v>0</v>
      </c>
      <c r="F57">
        <v>2.5</v>
      </c>
      <c r="G57">
        <v>0</v>
      </c>
      <c r="H57">
        <v>0.5</v>
      </c>
      <c r="I57">
        <v>0</v>
      </c>
      <c r="J57">
        <v>1</v>
      </c>
      <c r="K57">
        <v>2</v>
      </c>
      <c r="L57">
        <v>1.25</v>
      </c>
      <c r="M57">
        <v>0</v>
      </c>
      <c r="N57">
        <v>0</v>
      </c>
      <c r="O57">
        <v>1.5</v>
      </c>
      <c r="P57">
        <v>0.75</v>
      </c>
      <c r="Q57">
        <v>2</v>
      </c>
      <c r="R57">
        <v>0</v>
      </c>
      <c r="S57">
        <v>1</v>
      </c>
      <c r="T57">
        <v>2.25</v>
      </c>
      <c r="U57">
        <v>0</v>
      </c>
      <c r="V57">
        <v>1</v>
      </c>
      <c r="W57">
        <v>0</v>
      </c>
      <c r="X57">
        <v>0.75</v>
      </c>
      <c r="Y57">
        <v>1.5</v>
      </c>
      <c r="Z57">
        <v>1.5</v>
      </c>
      <c r="AA57">
        <v>0.25</v>
      </c>
      <c r="AB57">
        <v>0.75</v>
      </c>
      <c r="AC57">
        <v>0</v>
      </c>
      <c r="AD57">
        <v>0.25</v>
      </c>
      <c r="AE57">
        <v>0</v>
      </c>
      <c r="AF57">
        <v>0.25</v>
      </c>
      <c r="AG57">
        <v>0</v>
      </c>
      <c r="AH57">
        <v>0</v>
      </c>
      <c r="AI57">
        <v>0.5</v>
      </c>
      <c r="AJ57">
        <v>0</v>
      </c>
      <c r="AK57">
        <v>0</v>
      </c>
      <c r="AL57">
        <v>0.75</v>
      </c>
      <c r="AM57">
        <v>2</v>
      </c>
      <c r="AN57">
        <v>0.75</v>
      </c>
      <c r="AO57">
        <v>1.25</v>
      </c>
      <c r="AP57">
        <v>0.75</v>
      </c>
      <c r="AQ57">
        <v>1.75</v>
      </c>
      <c r="AR57">
        <v>1.75</v>
      </c>
      <c r="AS57">
        <v>0</v>
      </c>
      <c r="AT57">
        <v>0.25</v>
      </c>
      <c r="AU57">
        <v>0.25</v>
      </c>
      <c r="AV57">
        <v>0</v>
      </c>
      <c r="AW57">
        <v>0.75</v>
      </c>
      <c r="AX57">
        <v>0.5</v>
      </c>
      <c r="AY57">
        <v>0.5</v>
      </c>
      <c r="AZ57">
        <v>1.25</v>
      </c>
      <c r="BA57">
        <v>0</v>
      </c>
      <c r="BB57">
        <v>0.25</v>
      </c>
    </row>
    <row r="58" spans="1:54" x14ac:dyDescent="0.25">
      <c r="A58" t="s">
        <v>69</v>
      </c>
      <c r="B58">
        <v>0.75</v>
      </c>
      <c r="C58">
        <v>0</v>
      </c>
      <c r="D58">
        <v>2.75</v>
      </c>
      <c r="E58">
        <v>0</v>
      </c>
      <c r="F58">
        <v>0.5</v>
      </c>
      <c r="G58">
        <v>0</v>
      </c>
      <c r="H58">
        <v>0</v>
      </c>
      <c r="I58">
        <v>3.25</v>
      </c>
      <c r="J58">
        <v>0.75</v>
      </c>
      <c r="K58">
        <v>2</v>
      </c>
      <c r="L58">
        <v>0</v>
      </c>
      <c r="M58">
        <v>0</v>
      </c>
      <c r="N58">
        <v>0</v>
      </c>
      <c r="O58">
        <v>1.5</v>
      </c>
      <c r="P58">
        <v>1</v>
      </c>
      <c r="Q58">
        <v>1.5</v>
      </c>
      <c r="R58">
        <v>1.5</v>
      </c>
      <c r="S58">
        <v>0</v>
      </c>
      <c r="T58">
        <v>1</v>
      </c>
      <c r="U58">
        <v>0.25</v>
      </c>
      <c r="V58">
        <v>1</v>
      </c>
      <c r="W58">
        <v>1.5</v>
      </c>
      <c r="X58">
        <v>1.75</v>
      </c>
      <c r="Y58">
        <v>1.75</v>
      </c>
      <c r="Z58">
        <v>1</v>
      </c>
      <c r="AA58">
        <v>1</v>
      </c>
      <c r="AB58">
        <v>0</v>
      </c>
      <c r="AC58">
        <v>0</v>
      </c>
      <c r="AD58">
        <v>0</v>
      </c>
      <c r="AE58">
        <v>0.5</v>
      </c>
      <c r="AF58">
        <v>2.25</v>
      </c>
      <c r="AG58">
        <v>2.5</v>
      </c>
      <c r="AH58">
        <v>0.75</v>
      </c>
      <c r="AI58">
        <v>0</v>
      </c>
      <c r="AJ58">
        <v>3.75</v>
      </c>
      <c r="AK58">
        <v>2</v>
      </c>
      <c r="AL58">
        <v>3.5</v>
      </c>
      <c r="AM58">
        <v>3</v>
      </c>
      <c r="AN58">
        <v>0.25</v>
      </c>
      <c r="AO58">
        <v>0.75</v>
      </c>
      <c r="AP58">
        <v>0</v>
      </c>
      <c r="AQ58">
        <v>1.75</v>
      </c>
      <c r="AR58">
        <v>0.5</v>
      </c>
      <c r="AS58">
        <v>0</v>
      </c>
      <c r="AT58">
        <v>0</v>
      </c>
      <c r="AU58">
        <v>1</v>
      </c>
      <c r="AV58">
        <v>1</v>
      </c>
      <c r="AW58">
        <v>1.5</v>
      </c>
      <c r="AX58">
        <v>0</v>
      </c>
      <c r="AY58">
        <v>0.5</v>
      </c>
      <c r="AZ58">
        <v>1.5</v>
      </c>
      <c r="BA58">
        <v>0.75</v>
      </c>
      <c r="BB58">
        <v>0.25</v>
      </c>
    </row>
    <row r="59" spans="1:54" x14ac:dyDescent="0.25">
      <c r="A59" t="s">
        <v>70</v>
      </c>
      <c r="B59">
        <v>1</v>
      </c>
      <c r="C59">
        <v>0</v>
      </c>
      <c r="D59">
        <v>0.75</v>
      </c>
      <c r="E59">
        <v>0.5</v>
      </c>
      <c r="F59">
        <v>2.75</v>
      </c>
      <c r="G59">
        <v>0.5</v>
      </c>
      <c r="H59">
        <v>0.75</v>
      </c>
      <c r="I59">
        <v>1.5</v>
      </c>
      <c r="J59">
        <v>0.25</v>
      </c>
      <c r="K59">
        <v>1.5</v>
      </c>
      <c r="L59">
        <v>0.5</v>
      </c>
      <c r="M59">
        <v>0</v>
      </c>
      <c r="N59">
        <v>0.75</v>
      </c>
      <c r="O59">
        <v>0.75</v>
      </c>
      <c r="P59">
        <v>0.25</v>
      </c>
      <c r="Q59">
        <v>0</v>
      </c>
      <c r="R59">
        <v>0</v>
      </c>
      <c r="S59">
        <v>0.25</v>
      </c>
      <c r="T59">
        <v>0</v>
      </c>
      <c r="U59">
        <v>0.5</v>
      </c>
      <c r="V59">
        <v>1</v>
      </c>
      <c r="W59">
        <v>0</v>
      </c>
      <c r="X59">
        <v>1.75</v>
      </c>
      <c r="Y59">
        <v>1</v>
      </c>
      <c r="Z59">
        <v>1.75</v>
      </c>
      <c r="AA59">
        <v>1.25</v>
      </c>
      <c r="AB59">
        <v>0.25</v>
      </c>
      <c r="AC59">
        <v>0</v>
      </c>
      <c r="AD59">
        <v>1.25</v>
      </c>
      <c r="AE59">
        <v>1.5</v>
      </c>
      <c r="AF59">
        <v>0.25</v>
      </c>
      <c r="AG59">
        <v>1</v>
      </c>
      <c r="AH59">
        <v>0</v>
      </c>
      <c r="AI59">
        <v>0.25</v>
      </c>
      <c r="AJ59">
        <v>0.5</v>
      </c>
      <c r="AK59">
        <v>1</v>
      </c>
      <c r="AL59">
        <v>0.5</v>
      </c>
      <c r="AM59">
        <v>1.5</v>
      </c>
      <c r="AN59">
        <v>0</v>
      </c>
      <c r="AO59">
        <v>1.25</v>
      </c>
      <c r="AP59">
        <v>0.25</v>
      </c>
      <c r="AQ59">
        <v>1.75</v>
      </c>
      <c r="AR59">
        <v>0.66666666666666663</v>
      </c>
      <c r="AS59">
        <v>0</v>
      </c>
      <c r="AT59">
        <v>0.5</v>
      </c>
      <c r="AU59">
        <v>1</v>
      </c>
      <c r="AV59">
        <v>0.75</v>
      </c>
      <c r="AW59">
        <v>1.25</v>
      </c>
      <c r="AX59">
        <v>0</v>
      </c>
      <c r="AY59">
        <v>0.5</v>
      </c>
      <c r="AZ59">
        <v>1</v>
      </c>
      <c r="BA59">
        <v>0.75</v>
      </c>
      <c r="BB59">
        <v>0</v>
      </c>
    </row>
    <row r="60" spans="1:54" x14ac:dyDescent="0.25">
      <c r="A60" t="s">
        <v>71</v>
      </c>
      <c r="B60">
        <v>0.66666666666666663</v>
      </c>
      <c r="C60">
        <v>0.33333333333333331</v>
      </c>
      <c r="D60">
        <v>1.25</v>
      </c>
      <c r="E60">
        <v>0.18181818181818182</v>
      </c>
      <c r="F60">
        <v>1.9166666666666667</v>
      </c>
      <c r="G60">
        <v>0.16666666666666666</v>
      </c>
      <c r="H60">
        <v>0.41666666666666669</v>
      </c>
      <c r="I60">
        <v>1.5833333333333333</v>
      </c>
      <c r="J60">
        <v>0.66666666666666663</v>
      </c>
      <c r="K60">
        <v>1.8333333333333333</v>
      </c>
      <c r="L60">
        <v>0.58333333333333337</v>
      </c>
      <c r="M60">
        <v>0</v>
      </c>
      <c r="N60">
        <v>0.25</v>
      </c>
      <c r="O60">
        <v>1.25</v>
      </c>
      <c r="P60">
        <v>0.66666666666666663</v>
      </c>
      <c r="Q60">
        <v>1.1666666666666667</v>
      </c>
      <c r="R60">
        <v>0.5</v>
      </c>
      <c r="S60">
        <v>0.41666666666666669</v>
      </c>
      <c r="T60">
        <v>1.0833333333333333</v>
      </c>
      <c r="U60">
        <v>0.25</v>
      </c>
      <c r="V60">
        <v>1</v>
      </c>
      <c r="W60">
        <v>0.6</v>
      </c>
      <c r="X60">
        <v>1.4166666666666667</v>
      </c>
      <c r="Y60">
        <v>1.4166666666666667</v>
      </c>
      <c r="Z60">
        <v>1.4166666666666667</v>
      </c>
      <c r="AA60">
        <v>0.83333333333333337</v>
      </c>
      <c r="AB60">
        <v>0.33333333333333331</v>
      </c>
      <c r="AC60">
        <v>0</v>
      </c>
      <c r="AD60">
        <v>0.5</v>
      </c>
      <c r="AE60">
        <v>0.66666666666666663</v>
      </c>
      <c r="AF60">
        <v>0.91666666666666663</v>
      </c>
      <c r="AG60">
        <v>1.1666666666666667</v>
      </c>
      <c r="AH60">
        <v>0.25</v>
      </c>
      <c r="AI60">
        <v>0.25</v>
      </c>
      <c r="AJ60">
        <v>1.4166666666666667</v>
      </c>
      <c r="AK60">
        <v>1</v>
      </c>
      <c r="AL60">
        <v>1.5833333333333333</v>
      </c>
      <c r="AM60">
        <v>2.1666666666666665</v>
      </c>
      <c r="AN60">
        <v>0.33333333333333331</v>
      </c>
      <c r="AO60">
        <v>1.0833333333333333</v>
      </c>
      <c r="AP60">
        <v>0.33333333333333331</v>
      </c>
      <c r="AQ60">
        <v>1.75</v>
      </c>
      <c r="AR60">
        <v>1</v>
      </c>
      <c r="AS60">
        <v>0</v>
      </c>
      <c r="AT60">
        <v>0.25</v>
      </c>
      <c r="AU60">
        <v>0.75</v>
      </c>
      <c r="AV60">
        <v>0.58333333333333337</v>
      </c>
      <c r="AW60">
        <v>1.1666666666666667</v>
      </c>
      <c r="AX60">
        <v>0.16666666666666666</v>
      </c>
      <c r="AY60">
        <v>0.5</v>
      </c>
      <c r="AZ60">
        <v>1.25</v>
      </c>
      <c r="BA60">
        <v>0.5</v>
      </c>
      <c r="BB60">
        <v>0.16666666666666666</v>
      </c>
    </row>
    <row r="61" spans="1:54" x14ac:dyDescent="0.25">
      <c r="A61" t="s">
        <v>72</v>
      </c>
      <c r="B61">
        <v>0</v>
      </c>
      <c r="C61">
        <v>0</v>
      </c>
      <c r="D61">
        <v>33.333333333333329</v>
      </c>
      <c r="E61">
        <v>0</v>
      </c>
      <c r="F61">
        <v>8.3333333333333321</v>
      </c>
      <c r="G61">
        <v>16.666666666666664</v>
      </c>
      <c r="H61">
        <v>20.833333333333336</v>
      </c>
      <c r="I61">
        <v>4.1666666666666661</v>
      </c>
      <c r="J61">
        <v>8.3333333333333321</v>
      </c>
      <c r="K61">
        <v>0</v>
      </c>
      <c r="L61">
        <v>4.1666666666666661</v>
      </c>
      <c r="M61">
        <v>0</v>
      </c>
      <c r="N61">
        <v>16.666666666666664</v>
      </c>
      <c r="O61">
        <v>20.833333333333336</v>
      </c>
      <c r="P61">
        <v>4.1666666666666661</v>
      </c>
      <c r="Q61">
        <v>20.833333333333336</v>
      </c>
      <c r="R61">
        <v>4.1666666666666661</v>
      </c>
      <c r="S61">
        <v>20.833333333333336</v>
      </c>
      <c r="T61">
        <v>0</v>
      </c>
      <c r="U61">
        <v>20.833333333333336</v>
      </c>
      <c r="V61">
        <v>12.5</v>
      </c>
      <c r="W61">
        <v>0</v>
      </c>
      <c r="X61">
        <v>0</v>
      </c>
      <c r="Y61">
        <v>0</v>
      </c>
      <c r="Z61">
        <v>12.5</v>
      </c>
      <c r="AA61">
        <v>0</v>
      </c>
      <c r="AB61">
        <v>4.1666666666666661</v>
      </c>
      <c r="AC61">
        <v>0</v>
      </c>
      <c r="AD61">
        <v>8.3333333333333321</v>
      </c>
      <c r="AE61">
        <v>25</v>
      </c>
      <c r="AF61">
        <v>12.5</v>
      </c>
      <c r="AG61">
        <v>0</v>
      </c>
      <c r="AH61">
        <v>8.3333333333333321</v>
      </c>
      <c r="AI61">
        <v>0</v>
      </c>
      <c r="AJ61">
        <v>8.3333333333333321</v>
      </c>
      <c r="AK61">
        <v>0</v>
      </c>
      <c r="AL61">
        <v>12.5</v>
      </c>
      <c r="AM61">
        <v>0</v>
      </c>
      <c r="AN61">
        <v>4.1666666666666661</v>
      </c>
      <c r="AO61">
        <v>0</v>
      </c>
      <c r="AP61">
        <v>4.1666666666666661</v>
      </c>
      <c r="AQ61">
        <v>0</v>
      </c>
      <c r="AR61">
        <v>4.1666666666666661</v>
      </c>
      <c r="AS61">
        <v>4.1666666666666661</v>
      </c>
      <c r="AT61">
        <v>4.1666666666666661</v>
      </c>
      <c r="AU61">
        <v>0</v>
      </c>
      <c r="AV61">
        <v>12.5</v>
      </c>
      <c r="AW61">
        <v>0</v>
      </c>
      <c r="AX61">
        <v>0</v>
      </c>
      <c r="AY61">
        <v>20.833333333333336</v>
      </c>
      <c r="AZ61">
        <v>12.5</v>
      </c>
      <c r="BA61">
        <v>20.833333333333336</v>
      </c>
      <c r="BB61">
        <v>20.833333333333336</v>
      </c>
    </row>
    <row r="62" spans="1:54" x14ac:dyDescent="0.25">
      <c r="A62" t="s">
        <v>73</v>
      </c>
      <c r="B62">
        <v>100</v>
      </c>
      <c r="C62">
        <v>91.666666666666657</v>
      </c>
      <c r="D62">
        <v>54.166666666666664</v>
      </c>
      <c r="E62">
        <v>79.166666666666657</v>
      </c>
      <c r="F62">
        <v>91.666666666666657</v>
      </c>
      <c r="G62">
        <v>83.333333333333343</v>
      </c>
      <c r="H62">
        <v>79.166666666666657</v>
      </c>
      <c r="I62">
        <v>79.166666666666657</v>
      </c>
      <c r="J62">
        <v>79.166666666666657</v>
      </c>
      <c r="K62">
        <v>95.833333333333343</v>
      </c>
      <c r="L62">
        <v>79.166666666666657</v>
      </c>
      <c r="M62">
        <v>100</v>
      </c>
      <c r="N62">
        <v>79.166666666666657</v>
      </c>
      <c r="O62">
        <v>75</v>
      </c>
      <c r="P62">
        <v>87.5</v>
      </c>
      <c r="Q62">
        <v>66.666666666666657</v>
      </c>
      <c r="R62">
        <v>95.833333333333343</v>
      </c>
      <c r="S62">
        <v>75</v>
      </c>
      <c r="T62">
        <v>100</v>
      </c>
      <c r="U62">
        <v>75</v>
      </c>
      <c r="V62">
        <v>70.833333333333343</v>
      </c>
      <c r="W62">
        <v>100</v>
      </c>
      <c r="X62">
        <v>95.833333333333343</v>
      </c>
      <c r="Y62">
        <v>95.833333333333343</v>
      </c>
      <c r="Z62">
        <v>75</v>
      </c>
      <c r="AA62">
        <v>95.833333333333343</v>
      </c>
      <c r="AB62">
        <v>79.166666666666657</v>
      </c>
      <c r="AC62">
        <v>100</v>
      </c>
      <c r="AD62">
        <v>91.666666666666657</v>
      </c>
      <c r="AE62">
        <v>62.5</v>
      </c>
      <c r="AF62">
        <v>75</v>
      </c>
      <c r="AG62">
        <v>87.5</v>
      </c>
      <c r="AH62">
        <v>87.5</v>
      </c>
      <c r="AI62">
        <v>95.833333333333343</v>
      </c>
      <c r="AJ62">
        <v>83.333333333333343</v>
      </c>
      <c r="AK62">
        <v>83.333333333333343</v>
      </c>
      <c r="AL62">
        <v>70.833333333333343</v>
      </c>
      <c r="AM62">
        <v>95.833333333333343</v>
      </c>
      <c r="AN62">
        <v>87.5</v>
      </c>
      <c r="AO62">
        <v>95.833333333333343</v>
      </c>
      <c r="AP62">
        <v>87.5</v>
      </c>
      <c r="AQ62">
        <v>87.5</v>
      </c>
      <c r="AR62">
        <v>54.166666666666664</v>
      </c>
      <c r="AS62">
        <v>79.166666666666657</v>
      </c>
      <c r="AT62">
        <v>87.5</v>
      </c>
      <c r="AU62">
        <v>83.333333333333343</v>
      </c>
      <c r="AV62">
        <v>79.166666666666657</v>
      </c>
      <c r="AW62">
        <v>75</v>
      </c>
      <c r="AX62">
        <v>91.666666666666657</v>
      </c>
      <c r="AY62">
        <v>70.833333333333343</v>
      </c>
      <c r="AZ62">
        <v>79.166666666666657</v>
      </c>
      <c r="BA62">
        <v>79.166666666666657</v>
      </c>
      <c r="BB62">
        <v>66.666666666666657</v>
      </c>
    </row>
    <row r="63" spans="1:54" x14ac:dyDescent="0.25">
      <c r="A63" t="s">
        <v>74</v>
      </c>
      <c r="B63">
        <v>0</v>
      </c>
      <c r="C63">
        <v>8.3333333333333321</v>
      </c>
      <c r="D63">
        <v>8.3333333333333321</v>
      </c>
      <c r="E63">
        <v>16.666666666666664</v>
      </c>
      <c r="F63">
        <v>0</v>
      </c>
      <c r="G63">
        <v>0</v>
      </c>
      <c r="H63">
        <v>0</v>
      </c>
      <c r="I63">
        <v>16.666666666666664</v>
      </c>
      <c r="J63">
        <v>12.5</v>
      </c>
      <c r="K63">
        <v>4.1666666666666661</v>
      </c>
      <c r="L63">
        <v>16.666666666666664</v>
      </c>
      <c r="M63">
        <v>0</v>
      </c>
      <c r="N63">
        <v>4.1666666666666661</v>
      </c>
      <c r="O63">
        <v>4.1666666666666661</v>
      </c>
      <c r="P63">
        <v>8.3333333333333321</v>
      </c>
      <c r="Q63">
        <v>12.5</v>
      </c>
      <c r="R63">
        <v>0</v>
      </c>
      <c r="S63">
        <v>4.1666666666666661</v>
      </c>
      <c r="T63">
        <v>0</v>
      </c>
      <c r="U63">
        <v>4.1666666666666661</v>
      </c>
      <c r="V63">
        <v>16.666666666666664</v>
      </c>
      <c r="W63">
        <v>0</v>
      </c>
      <c r="X63">
        <v>4.1666666666666661</v>
      </c>
      <c r="Y63">
        <v>4.1666666666666661</v>
      </c>
      <c r="Z63">
        <v>12.5</v>
      </c>
      <c r="AA63">
        <v>4.1666666666666661</v>
      </c>
      <c r="AB63">
        <v>16.666666666666664</v>
      </c>
      <c r="AC63">
        <v>0</v>
      </c>
      <c r="AD63">
        <v>0</v>
      </c>
      <c r="AE63">
        <v>12.5</v>
      </c>
      <c r="AF63">
        <v>12.5</v>
      </c>
      <c r="AG63">
        <v>12.5</v>
      </c>
      <c r="AH63">
        <v>4.1666666666666661</v>
      </c>
      <c r="AI63">
        <v>4.1666666666666661</v>
      </c>
      <c r="AJ63">
        <v>8.3333333333333321</v>
      </c>
      <c r="AK63">
        <v>16.666666666666664</v>
      </c>
      <c r="AL63">
        <v>16.666666666666664</v>
      </c>
      <c r="AM63">
        <v>4.1666666666666661</v>
      </c>
      <c r="AN63">
        <v>8.3333333333333321</v>
      </c>
      <c r="AO63">
        <v>4.1666666666666661</v>
      </c>
      <c r="AP63">
        <v>4.1666666666666661</v>
      </c>
      <c r="AQ63">
        <v>12.5</v>
      </c>
      <c r="AR63">
        <v>41.666666666666671</v>
      </c>
      <c r="AS63">
        <v>16.666666666666664</v>
      </c>
      <c r="AT63">
        <v>8.3333333333333321</v>
      </c>
      <c r="AU63">
        <v>16.666666666666664</v>
      </c>
      <c r="AV63">
        <v>8.3333333333333321</v>
      </c>
      <c r="AW63">
        <v>25</v>
      </c>
      <c r="AX63">
        <v>8.3333333333333321</v>
      </c>
      <c r="AY63">
        <v>4.1666666666666661</v>
      </c>
      <c r="AZ63">
        <v>4.1666666666666661</v>
      </c>
      <c r="BA63">
        <v>0</v>
      </c>
      <c r="BB63">
        <v>12.5</v>
      </c>
    </row>
    <row r="64" spans="1:54" x14ac:dyDescent="0.25">
      <c r="A64" t="s">
        <v>75</v>
      </c>
      <c r="B64">
        <v>42.5</v>
      </c>
      <c r="C64">
        <v>44.166666666666664</v>
      </c>
      <c r="D64">
        <v>25.652173913043477</v>
      </c>
      <c r="E64">
        <v>38.478260869565219</v>
      </c>
      <c r="F64">
        <v>33.75</v>
      </c>
      <c r="G64">
        <v>23.541666666666668</v>
      </c>
      <c r="H64">
        <v>26.25</v>
      </c>
      <c r="I64">
        <v>40</v>
      </c>
      <c r="J64">
        <v>35.625</v>
      </c>
      <c r="K64">
        <v>33.125</v>
      </c>
      <c r="L64">
        <v>42.708333333333336</v>
      </c>
      <c r="M64">
        <v>38.875</v>
      </c>
      <c r="N64">
        <v>30.125</v>
      </c>
      <c r="O64">
        <v>30.416666666666668</v>
      </c>
      <c r="P64">
        <v>34.375</v>
      </c>
      <c r="Q64">
        <v>33.333333333333336</v>
      </c>
      <c r="R64">
        <v>30.416666666666668</v>
      </c>
      <c r="S64">
        <v>29.791666666666668</v>
      </c>
      <c r="T64">
        <v>39.166666666666664</v>
      </c>
      <c r="U64">
        <v>28.125</v>
      </c>
      <c r="V64">
        <v>37.708333333333336</v>
      </c>
      <c r="W64">
        <v>37.5</v>
      </c>
      <c r="X64">
        <v>38.541666666666664</v>
      </c>
      <c r="Y64">
        <v>35.208333333333336</v>
      </c>
      <c r="Z64">
        <v>32.291666666666664</v>
      </c>
      <c r="AA64">
        <v>40.625</v>
      </c>
      <c r="AB64">
        <v>39.791666666666664</v>
      </c>
      <c r="AC64">
        <v>38.958333333333336</v>
      </c>
      <c r="AD64">
        <v>31.25</v>
      </c>
      <c r="AE64">
        <v>33.75</v>
      </c>
      <c r="AF64">
        <v>38.125</v>
      </c>
      <c r="AG64">
        <v>39.583333333333336</v>
      </c>
      <c r="AH64">
        <v>35.125</v>
      </c>
      <c r="AI64">
        <v>41.875</v>
      </c>
      <c r="AJ64">
        <v>40.208333333333336</v>
      </c>
      <c r="AK64">
        <v>40.416666666666664</v>
      </c>
      <c r="AL64">
        <v>35.208333333333336</v>
      </c>
      <c r="AM64">
        <v>33.333333333333336</v>
      </c>
      <c r="AN64">
        <v>39.166666666666664</v>
      </c>
      <c r="AO64">
        <v>37.083333333333336</v>
      </c>
      <c r="AP64">
        <v>33.695652173913047</v>
      </c>
      <c r="AQ64">
        <v>39.666666666666664</v>
      </c>
      <c r="AR64">
        <v>52.916666666666664</v>
      </c>
      <c r="AS64">
        <v>42.291666666666664</v>
      </c>
      <c r="AT64">
        <v>37.916666666666664</v>
      </c>
      <c r="AU64">
        <v>41.041666666666664</v>
      </c>
      <c r="AV64">
        <v>35.833333333333336</v>
      </c>
      <c r="AW64">
        <v>43.333333333333336</v>
      </c>
      <c r="AX64">
        <v>40</v>
      </c>
      <c r="AY64">
        <v>27.826086956521738</v>
      </c>
      <c r="AZ64">
        <v>33.478260869565219</v>
      </c>
      <c r="BA64">
        <v>27.083333333333332</v>
      </c>
      <c r="BB64">
        <v>29.166666666666668</v>
      </c>
    </row>
    <row r="65" spans="1:54" x14ac:dyDescent="0.25">
      <c r="A65" t="s">
        <v>76</v>
      </c>
      <c r="B65">
        <v>0.45833333333333331</v>
      </c>
      <c r="C65">
        <v>8.3333333333333329E-2</v>
      </c>
      <c r="D65">
        <v>0.625</v>
      </c>
      <c r="E65">
        <v>0.75</v>
      </c>
      <c r="F65">
        <v>0.375</v>
      </c>
      <c r="G65">
        <v>1.1666666666666667</v>
      </c>
      <c r="H65">
        <v>1.5416666666666667</v>
      </c>
      <c r="I65">
        <v>1.7916666666666667</v>
      </c>
      <c r="J65">
        <v>0.79166666666666663</v>
      </c>
      <c r="K65">
        <v>0.25</v>
      </c>
      <c r="L65">
        <v>0.375</v>
      </c>
      <c r="M65">
        <v>0.70833333333333337</v>
      </c>
      <c r="N65">
        <v>0.875</v>
      </c>
      <c r="O65">
        <v>1.0833333333333333</v>
      </c>
      <c r="P65">
        <v>0.83333333333333337</v>
      </c>
      <c r="Q65">
        <v>0.58333333333333337</v>
      </c>
      <c r="R65">
        <v>0.625</v>
      </c>
      <c r="S65">
        <v>0.66666666666666663</v>
      </c>
      <c r="T65">
        <v>0.625</v>
      </c>
      <c r="U65">
        <v>0.875</v>
      </c>
      <c r="V65">
        <v>1.2916666666666667</v>
      </c>
      <c r="W65">
        <v>0.91666666666666663</v>
      </c>
      <c r="X65">
        <v>1.9166666666666667</v>
      </c>
      <c r="Y65">
        <v>3</v>
      </c>
      <c r="Z65">
        <v>0.95833333333333337</v>
      </c>
      <c r="AA65">
        <v>0.91666666666666663</v>
      </c>
      <c r="AB65">
        <v>1.1666666666666667</v>
      </c>
      <c r="AC65">
        <v>8.3333333333333329E-2</v>
      </c>
      <c r="AD65">
        <v>0.33333333333333331</v>
      </c>
      <c r="AE65">
        <v>1.875</v>
      </c>
      <c r="AF65">
        <v>1.5</v>
      </c>
      <c r="AG65">
        <v>1.5416666666666667</v>
      </c>
      <c r="AH65">
        <v>0.83333333333333337</v>
      </c>
      <c r="AI65">
        <v>1.0833333333333333</v>
      </c>
      <c r="AJ65">
        <v>0.91666666666666663</v>
      </c>
      <c r="AK65">
        <v>1.9583333333333333</v>
      </c>
      <c r="AL65">
        <v>0.75</v>
      </c>
      <c r="AM65">
        <v>1.4583333333333333</v>
      </c>
      <c r="AN65">
        <v>1.5</v>
      </c>
      <c r="AO65">
        <v>1.25</v>
      </c>
      <c r="AP65">
        <v>0.25</v>
      </c>
      <c r="AQ65">
        <v>8.3333333333333329E-2</v>
      </c>
      <c r="AR65">
        <v>1.125</v>
      </c>
      <c r="AS65">
        <v>0.625</v>
      </c>
      <c r="AT65">
        <v>2.0833333333333335</v>
      </c>
      <c r="AU65">
        <v>1.125</v>
      </c>
      <c r="AV65">
        <v>1.9583333333333333</v>
      </c>
      <c r="AW65">
        <v>0.33333333333333331</v>
      </c>
      <c r="AX65">
        <v>1</v>
      </c>
      <c r="AY65">
        <v>0.54166666666666663</v>
      </c>
      <c r="AZ65">
        <v>1.25</v>
      </c>
      <c r="BA65">
        <v>0.20833333333333334</v>
      </c>
      <c r="BB65">
        <v>0.54166666666666663</v>
      </c>
    </row>
    <row r="66" spans="1:54" x14ac:dyDescent="0.25">
      <c r="A66" t="s">
        <v>77</v>
      </c>
      <c r="B66">
        <v>46.058558558558559</v>
      </c>
      <c r="C66">
        <v>96.696696696696691</v>
      </c>
      <c r="D66">
        <v>40.165165165165163</v>
      </c>
      <c r="E66">
        <v>17.867867867867869</v>
      </c>
      <c r="F66">
        <v>58.333333333333329</v>
      </c>
      <c r="G66">
        <v>88.738738738738746</v>
      </c>
      <c r="H66">
        <v>67.983367983367984</v>
      </c>
      <c r="I66">
        <v>46.921921921921921</v>
      </c>
      <c r="J66">
        <v>7.8078078078078077</v>
      </c>
      <c r="K66">
        <v>61.7117117117117</v>
      </c>
      <c r="L66">
        <v>94.369369369369366</v>
      </c>
      <c r="M66">
        <v>89.339339339339347</v>
      </c>
      <c r="N66">
        <v>71.246246246246244</v>
      </c>
      <c r="O66">
        <v>3.6382536382536386</v>
      </c>
      <c r="P66">
        <v>27.177177177177175</v>
      </c>
      <c r="Q66">
        <v>38.588588588588593</v>
      </c>
      <c r="R66">
        <v>86.824324324324323</v>
      </c>
      <c r="S66">
        <v>44.81981981981982</v>
      </c>
      <c r="T66">
        <v>68.685927306616961</v>
      </c>
      <c r="U66">
        <v>43.318318318318319</v>
      </c>
      <c r="V66">
        <v>56.920556920556933</v>
      </c>
      <c r="W66">
        <v>99.549549549549553</v>
      </c>
      <c r="X66">
        <v>41.666666666666664</v>
      </c>
      <c r="Y66">
        <v>73.498498498498492</v>
      </c>
      <c r="Z66">
        <v>34.324324324324323</v>
      </c>
      <c r="AA66">
        <v>85.810810810810807</v>
      </c>
      <c r="AB66">
        <v>65.765765765765764</v>
      </c>
      <c r="AC66">
        <v>95.045045045045043</v>
      </c>
      <c r="AD66">
        <v>52.027027027027032</v>
      </c>
      <c r="AE66">
        <v>11.636636636636636</v>
      </c>
      <c r="AF66">
        <v>12.687687687687689</v>
      </c>
      <c r="AG66">
        <v>3.3783783783783785</v>
      </c>
      <c r="AH66">
        <v>24.174174174174173</v>
      </c>
      <c r="AI66">
        <v>73.573573573573569</v>
      </c>
      <c r="AJ66">
        <v>100</v>
      </c>
      <c r="AK66">
        <v>16.441441441441441</v>
      </c>
      <c r="AL66">
        <v>69.498069498069498</v>
      </c>
      <c r="AM66">
        <v>22.575516693163753</v>
      </c>
      <c r="AN66">
        <v>2.7777777777777777</v>
      </c>
      <c r="AO66">
        <v>67.192192192192195</v>
      </c>
      <c r="AP66">
        <v>26.550079491255964</v>
      </c>
      <c r="AQ66">
        <v>97.072072072072075</v>
      </c>
      <c r="AR66">
        <v>64.339339339339347</v>
      </c>
      <c r="AS66">
        <v>88.513513513513516</v>
      </c>
      <c r="AT66">
        <v>31.156156156156158</v>
      </c>
      <c r="AU66">
        <v>10.51051051051051</v>
      </c>
      <c r="AV66">
        <v>0.60060060060060061</v>
      </c>
      <c r="AW66">
        <v>44.172297297297298</v>
      </c>
      <c r="AX66">
        <v>24.324324324324326</v>
      </c>
      <c r="AY66">
        <v>3.9789789789789793</v>
      </c>
      <c r="AZ66">
        <v>20.478170478170476</v>
      </c>
      <c r="BA66">
        <v>19.719719719719723</v>
      </c>
      <c r="BB66">
        <v>15.421303656597773</v>
      </c>
    </row>
    <row r="67" spans="1:54" x14ac:dyDescent="0.25">
      <c r="A67" t="s">
        <v>78</v>
      </c>
      <c r="B67">
        <v>14.314720810552261</v>
      </c>
      <c r="C67">
        <v>4.0079286500001432</v>
      </c>
      <c r="D67">
        <v>15.006956059065748</v>
      </c>
      <c r="E67">
        <v>10.401312493493386</v>
      </c>
      <c r="F67">
        <v>15.312693147469894</v>
      </c>
      <c r="G67">
        <v>8.7128804487543441</v>
      </c>
      <c r="H67">
        <v>10.821062083519561</v>
      </c>
      <c r="I67">
        <v>14.662201701318896</v>
      </c>
      <c r="J67">
        <v>5.7060257762062525</v>
      </c>
      <c r="K67">
        <v>10.648943609579309</v>
      </c>
      <c r="L67">
        <v>6.1522353661088101</v>
      </c>
      <c r="M67">
        <v>3.9924531981831155</v>
      </c>
      <c r="N67">
        <v>9.7252330938727987</v>
      </c>
      <c r="O67">
        <v>1.9584138008563501</v>
      </c>
      <c r="P67">
        <v>13.097315852482238</v>
      </c>
      <c r="Q67">
        <v>12.847703766179078</v>
      </c>
      <c r="R67">
        <v>9.4083296427509744</v>
      </c>
      <c r="S67">
        <v>14.063884852445897</v>
      </c>
      <c r="T67">
        <v>9.9624912309669593</v>
      </c>
      <c r="U67">
        <v>15.444807007277996</v>
      </c>
      <c r="V67">
        <v>10.161014325411225</v>
      </c>
      <c r="W67">
        <v>0.57735026918962573</v>
      </c>
      <c r="X67">
        <v>12.719782118529277</v>
      </c>
      <c r="Y67">
        <v>11.822060358123331</v>
      </c>
      <c r="Z67">
        <v>13.60565298335395</v>
      </c>
      <c r="AA67">
        <v>10.363052501211076</v>
      </c>
      <c r="AB67">
        <v>11.84422704467093</v>
      </c>
      <c r="AC67">
        <v>3.2145502536643171</v>
      </c>
      <c r="AD67">
        <v>15.674137023408065</v>
      </c>
      <c r="AE67">
        <v>9.1396137600305458</v>
      </c>
      <c r="AF67">
        <v>8.9277078947492594</v>
      </c>
      <c r="AG67">
        <v>2.3467302480564007</v>
      </c>
      <c r="AH67">
        <v>9.8240068765810165</v>
      </c>
      <c r="AI67">
        <v>11.029099040312662</v>
      </c>
      <c r="AJ67">
        <v>0</v>
      </c>
      <c r="AK67">
        <v>10.227064932953986</v>
      </c>
      <c r="AL67">
        <v>15.106623846300453</v>
      </c>
      <c r="AM67">
        <v>11.446535410574059</v>
      </c>
      <c r="AN67">
        <v>2.1710578213147764</v>
      </c>
      <c r="AO67">
        <v>12.71928294874199</v>
      </c>
      <c r="AP67">
        <v>11.188388429556058</v>
      </c>
      <c r="AQ67">
        <v>3.7527767497325675</v>
      </c>
      <c r="AR67">
        <v>12.830364529827436</v>
      </c>
      <c r="AS67">
        <v>10.532417489912664</v>
      </c>
      <c r="AT67">
        <v>11.879120003749945</v>
      </c>
      <c r="AU67">
        <v>7.3476051600029235</v>
      </c>
      <c r="AV67">
        <v>0.48468611999997985</v>
      </c>
      <c r="AW67">
        <v>13.980653395132816</v>
      </c>
      <c r="AX67">
        <v>7.5848145504491988</v>
      </c>
      <c r="AY67">
        <v>2.6990592129333946</v>
      </c>
      <c r="AZ67">
        <v>9.7454525884561232</v>
      </c>
      <c r="BA67">
        <v>11.733629561140178</v>
      </c>
      <c r="BB67">
        <v>10.297188235702857</v>
      </c>
    </row>
    <row r="68" spans="1:54" x14ac:dyDescent="0.25">
      <c r="A68" t="s">
        <v>79</v>
      </c>
      <c r="B68">
        <v>53.941441441441441</v>
      </c>
      <c r="C68">
        <v>3.3033033033033092</v>
      </c>
      <c r="D68">
        <v>59.834834834834837</v>
      </c>
      <c r="E68">
        <v>82.132132132132128</v>
      </c>
      <c r="F68">
        <v>41.666666666666671</v>
      </c>
      <c r="G68">
        <v>11.261261261261254</v>
      </c>
      <c r="H68">
        <v>32.016632016632016</v>
      </c>
      <c r="I68">
        <v>53.078078078078079</v>
      </c>
      <c r="J68">
        <v>92.192192192192195</v>
      </c>
      <c r="K68">
        <v>38.2882882882883</v>
      </c>
      <c r="L68">
        <v>5.630630630630634</v>
      </c>
      <c r="M68">
        <v>10.660660660660653</v>
      </c>
      <c r="N68">
        <v>28.753753753753756</v>
      </c>
      <c r="O68">
        <v>96.361746361746356</v>
      </c>
      <c r="P68">
        <v>72.822822822822829</v>
      </c>
      <c r="Q68">
        <v>61.411411411411407</v>
      </c>
      <c r="R68">
        <v>13.175675675675677</v>
      </c>
      <c r="S68">
        <v>55.18018018018018</v>
      </c>
      <c r="T68">
        <v>31.314072693383039</v>
      </c>
      <c r="U68">
        <v>56.681681681681681</v>
      </c>
      <c r="V68">
        <v>43.079443079443067</v>
      </c>
      <c r="W68">
        <v>0.45045045045044674</v>
      </c>
      <c r="X68">
        <v>58.333333333333336</v>
      </c>
      <c r="Y68">
        <v>26.501501501501508</v>
      </c>
      <c r="Z68">
        <v>65.675675675675677</v>
      </c>
      <c r="AA68">
        <v>14.189189189189193</v>
      </c>
      <c r="AB68">
        <v>34.234234234234236</v>
      </c>
      <c r="AC68">
        <v>4.9549549549549567</v>
      </c>
      <c r="AD68">
        <v>47.972972972972968</v>
      </c>
      <c r="AE68">
        <v>88.363363363363362</v>
      </c>
      <c r="AF68">
        <v>87.312312312312315</v>
      </c>
      <c r="AG68">
        <v>96.621621621621628</v>
      </c>
      <c r="AH68">
        <v>75.825825825825831</v>
      </c>
      <c r="AI68">
        <v>26.426426426426431</v>
      </c>
      <c r="AJ68">
        <v>0</v>
      </c>
      <c r="AK68">
        <v>83.558558558558559</v>
      </c>
      <c r="AL68">
        <v>30.501930501930502</v>
      </c>
      <c r="AM68">
        <v>77.424483306836251</v>
      </c>
      <c r="AN68">
        <v>97.222222222222229</v>
      </c>
      <c r="AO68">
        <v>32.807807807807805</v>
      </c>
      <c r="AP68">
        <v>73.449920508744043</v>
      </c>
      <c r="AQ68">
        <v>2.9279279279279251</v>
      </c>
      <c r="AR68">
        <v>35.660660660660653</v>
      </c>
      <c r="AS68">
        <v>11.486486486486484</v>
      </c>
      <c r="AT68">
        <v>68.843843843843842</v>
      </c>
      <c r="AU68">
        <v>89.489489489489486</v>
      </c>
      <c r="AV68">
        <v>99.3993993993994</v>
      </c>
      <c r="AW68">
        <v>55.827702702702702</v>
      </c>
      <c r="AX68">
        <v>75.675675675675677</v>
      </c>
      <c r="AY68">
        <v>96.021021021021028</v>
      </c>
      <c r="AZ68">
        <v>79.521829521829517</v>
      </c>
      <c r="BA68">
        <v>80.28028028028028</v>
      </c>
      <c r="BB68">
        <v>84.578696343402228</v>
      </c>
    </row>
    <row r="72" spans="1:54" x14ac:dyDescent="0.25">
      <c r="A72" t="s">
        <v>490</v>
      </c>
      <c r="C72" t="s">
        <v>37</v>
      </c>
      <c r="D72" t="s">
        <v>38</v>
      </c>
      <c r="E72" t="s">
        <v>39</v>
      </c>
      <c r="F72" t="s">
        <v>40</v>
      </c>
      <c r="G72" t="s">
        <v>41</v>
      </c>
      <c r="H72" t="s">
        <v>42</v>
      </c>
      <c r="I72" t="s">
        <v>43</v>
      </c>
      <c r="J72" t="s">
        <v>44</v>
      </c>
      <c r="K72" t="s">
        <v>45</v>
      </c>
    </row>
    <row r="73" spans="1:54" x14ac:dyDescent="0.25">
      <c r="A73" t="s">
        <v>37</v>
      </c>
      <c r="B73">
        <v>0.49375000000000002</v>
      </c>
      <c r="C73">
        <v>0.49375000000000002</v>
      </c>
      <c r="D73">
        <v>0.35875000000000001</v>
      </c>
      <c r="E73">
        <v>0.27124999999999999</v>
      </c>
      <c r="F73">
        <v>0.37458333333333343</v>
      </c>
      <c r="G73">
        <v>0.20215812573680642</v>
      </c>
      <c r="H73">
        <v>0.84</v>
      </c>
      <c r="I73">
        <v>0.67</v>
      </c>
      <c r="J73">
        <v>0.68</v>
      </c>
      <c r="K73">
        <v>0.84</v>
      </c>
    </row>
    <row r="74" spans="1:54" x14ac:dyDescent="0.25">
      <c r="A74" t="s">
        <v>38</v>
      </c>
      <c r="B74">
        <v>0.35875000000000001</v>
      </c>
    </row>
    <row r="75" spans="1:54" x14ac:dyDescent="0.25">
      <c r="A75" t="s">
        <v>39</v>
      </c>
      <c r="B75">
        <v>0.27124999999999999</v>
      </c>
    </row>
    <row r="76" spans="1:54" x14ac:dyDescent="0.25">
      <c r="A76" t="s">
        <v>40</v>
      </c>
      <c r="B76">
        <v>0.37458333333333343</v>
      </c>
    </row>
    <row r="77" spans="1:54" x14ac:dyDescent="0.25">
      <c r="A77" t="s">
        <v>41</v>
      </c>
      <c r="B77">
        <v>0.20215812573680642</v>
      </c>
    </row>
    <row r="78" spans="1:54" x14ac:dyDescent="0.25">
      <c r="A78" t="s">
        <v>42</v>
      </c>
      <c r="B78">
        <v>0.84</v>
      </c>
    </row>
    <row r="79" spans="1:54" x14ac:dyDescent="0.25">
      <c r="A79" t="s">
        <v>43</v>
      </c>
      <c r="B79">
        <v>0.67</v>
      </c>
    </row>
    <row r="80" spans="1:54" x14ac:dyDescent="0.25">
      <c r="A80" t="s">
        <v>44</v>
      </c>
      <c r="B80">
        <v>0.68</v>
      </c>
    </row>
    <row r="81" spans="1:2" x14ac:dyDescent="0.25">
      <c r="A81" t="s">
        <v>45</v>
      </c>
      <c r="B81">
        <v>0.84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dim_sub_mac</vt:lpstr>
      <vt:lpstr>flow_instream</vt:lpstr>
      <vt:lpstr>chem_effort</vt:lpstr>
      <vt:lpstr>Habitat19</vt:lpstr>
      <vt:lpstr>CopyPaste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dcterms:created xsi:type="dcterms:W3CDTF">2019-09-03T18:05:29Z</dcterms:created>
  <dcterms:modified xsi:type="dcterms:W3CDTF">2019-12-20T17:10:18Z</dcterms:modified>
</cp:coreProperties>
</file>