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nellprod-my.sharepoint.com/personal/ql346_cornell_edu/Documents/Desktop/Research/Modeling/ADAPT/Save/Methods/"/>
    </mc:Choice>
  </mc:AlternateContent>
  <xr:revisionPtr revIDLastSave="8" documentId="8_{F5A12397-F880-4D8E-8451-C0721C1A8631}" xr6:coauthVersionLast="47" xr6:coauthVersionMax="47" xr10:uidLastSave="{A06409E5-5FAF-42A2-97EB-EAD4C90F3565}"/>
  <bookViews>
    <workbookView xWindow="28680" yWindow="-120" windowWidth="29040" windowHeight="15840" xr2:uid="{B8ECCEDF-AFF3-4BA6-B27A-5A3D6120E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L11" i="1"/>
  <c r="M11" i="1"/>
  <c r="N11" i="1"/>
  <c r="O11" i="1"/>
  <c r="D3" i="1"/>
  <c r="D4" i="1"/>
  <c r="D11" i="1"/>
  <c r="J11" i="1"/>
  <c r="M10" i="1"/>
  <c r="N10" i="1"/>
  <c r="O10" i="1"/>
  <c r="L10" i="1"/>
  <c r="J6" i="1"/>
  <c r="J7" i="1"/>
  <c r="J8" i="1"/>
  <c r="J9" i="1"/>
  <c r="J10" i="1"/>
  <c r="J5" i="1"/>
  <c r="M9" i="1"/>
  <c r="N9" i="1"/>
  <c r="O9" i="1"/>
  <c r="L9" i="1"/>
  <c r="M8" i="1"/>
  <c r="N8" i="1"/>
  <c r="O8" i="1"/>
  <c r="L8" i="1"/>
  <c r="M5" i="1"/>
  <c r="N5" i="1"/>
  <c r="O5" i="1"/>
  <c r="L5" i="1"/>
  <c r="M7" i="1"/>
  <c r="N7" i="1"/>
  <c r="O7" i="1"/>
  <c r="L7" i="1"/>
  <c r="M6" i="1"/>
  <c r="N6" i="1"/>
  <c r="O6" i="1"/>
  <c r="L6" i="1"/>
  <c r="D8" i="1"/>
  <c r="D9" i="1"/>
  <c r="D10" i="1"/>
  <c r="D5" i="1"/>
  <c r="D6" i="1"/>
  <c r="D7" i="1"/>
</calcChain>
</file>

<file path=xl/sharedStrings.xml><?xml version="1.0" encoding="utf-8"?>
<sst xmlns="http://schemas.openxmlformats.org/spreadsheetml/2006/main" count="5" uniqueCount="5">
  <si>
    <t>gcr</t>
  </si>
  <si>
    <t>panel width</t>
  </si>
  <si>
    <t>pitch distance</t>
  </si>
  <si>
    <t>interpolated</t>
  </si>
  <si>
    <t>tilt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</si>
</sst>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Sheet1!$B$5:$B$15</c:f>
              <c:numCache>
                <c:formatCode>General</c:formatCode>
                <c:ptCount val="1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0.72767390155449796</c:v>
                </c:pt>
                <c:pt idx="1">
                  <c:v>0.67461275108333896</c:v>
                </c:pt>
                <c:pt idx="2">
                  <c:v>0.63047440364513496</c:v>
                </c:pt>
                <c:pt idx="3">
                  <c:v>0.59120250664368301</c:v>
                </c:pt>
                <c:pt idx="4">
                  <c:v>0.55809755378720804</c:v>
                </c:pt>
                <c:pt idx="5">
                  <c:v>0.53369024138254895</c:v>
                </c:pt>
                <c:pt idx="6">
                  <c:v>0.50905531666401205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B-4A4F-BBBF-1BB8C0A1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4064"/>
        <c:axId val="41285456"/>
      </c:scatterChart>
      <c:valAx>
        <c:axId val="2019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5456"/>
        <c:crosses val="autoZero"/>
        <c:crossBetween val="midCat"/>
      </c:valAx>
      <c:valAx>
        <c:axId val="412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Sheet1!$E$17:$E$20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3-4571-B723-5F6784B1CD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Sheet1!$F$17:$F$20</c:f>
              <c:numCache>
                <c:formatCode>General</c:formatCode>
                <c:ptCount val="4"/>
                <c:pt idx="0">
                  <c:v>0.71395586171705505</c:v>
                </c:pt>
                <c:pt idx="1">
                  <c:v>0.69989612377671995</c:v>
                </c:pt>
                <c:pt idx="2">
                  <c:v>0.706965174129353</c:v>
                </c:pt>
                <c:pt idx="3">
                  <c:v>0.72767390155449796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3-4571-B723-5F6784B1CD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Sheet1!$G$17:$G$20</c:f>
              <c:numCache>
                <c:formatCode>General</c:formatCode>
                <c:ptCount val="4"/>
                <c:pt idx="0">
                  <c:v>0.617769158945629</c:v>
                </c:pt>
                <c:pt idx="1">
                  <c:v>0.61290670114199497</c:v>
                </c:pt>
                <c:pt idx="2">
                  <c:v>0.63974897651368201</c:v>
                </c:pt>
                <c:pt idx="3">
                  <c:v>0.67461275108333896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3-4571-B723-5F6784B1CD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Sheet1!$H$17:$H$20</c:f>
              <c:numCache>
                <c:formatCode>General</c:formatCode>
                <c:ptCount val="4"/>
                <c:pt idx="0">
                  <c:v>0.52532981923225797</c:v>
                </c:pt>
                <c:pt idx="1">
                  <c:v>0.53716385240775399</c:v>
                </c:pt>
                <c:pt idx="2">
                  <c:v>0.58140206676791995</c:v>
                </c:pt>
                <c:pt idx="3">
                  <c:v>0.63047440364513496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3-4571-B723-5F6784B1CDB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Sheet1!$I$17:$I$20</c:f>
              <c:numCache>
                <c:formatCode>General</c:formatCode>
                <c:ptCount val="4"/>
                <c:pt idx="0">
                  <c:v>0.43492422610069598</c:v>
                </c:pt>
                <c:pt idx="1">
                  <c:v>0.46890038066508599</c:v>
                </c:pt>
                <c:pt idx="2">
                  <c:v>0.53321392659627898</c:v>
                </c:pt>
                <c:pt idx="3">
                  <c:v>0.59120250664368301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3-4571-B723-5F6784B1CDB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Sheet1!$J$17:$J$20</c:f>
              <c:numCache>
                <c:formatCode>General</c:formatCode>
                <c:ptCount val="4"/>
                <c:pt idx="0">
                  <c:v>0.34590017262431</c:v>
                </c:pt>
                <c:pt idx="1">
                  <c:v>0.40741021430676599</c:v>
                </c:pt>
                <c:pt idx="2">
                  <c:v>0.491636141636141</c:v>
                </c:pt>
                <c:pt idx="3">
                  <c:v>0.55809755378720804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B3-4571-B723-5F6784B1CDB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Sheet1!$K$17:$K$20</c:f>
              <c:numCache>
                <c:formatCode>General</c:formatCode>
                <c:ptCount val="4"/>
                <c:pt idx="0">
                  <c:v>0.25607213299520898</c:v>
                </c:pt>
                <c:pt idx="1">
                  <c:v>0.35068211702827001</c:v>
                </c:pt>
                <c:pt idx="2">
                  <c:v>0.45114703672395901</c:v>
                </c:pt>
                <c:pt idx="3">
                  <c:v>0.53369024138254895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B3-4571-B723-5F6784B1CDB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Sheet1!$D$17:$D$20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Sheet1!$L$17:$L$20</c:f>
              <c:numCache>
                <c:formatCode>General</c:formatCode>
                <c:ptCount val="4"/>
                <c:pt idx="0">
                  <c:v>0.16862159579550801</c:v>
                </c:pt>
                <c:pt idx="1">
                  <c:v>0.30337766098635599</c:v>
                </c:pt>
                <c:pt idx="2">
                  <c:v>0.41887110474066902</c:v>
                </c:pt>
                <c:pt idx="3">
                  <c:v>0.50905531666401205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B3-4571-B723-5F6784B1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09264"/>
        <c:axId val="366519344"/>
      </c:scatterChart>
      <c:valAx>
        <c:axId val="3665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19344"/>
        <c:crosses val="autoZero"/>
        <c:crossBetween val="midCat"/>
      </c:valAx>
      <c:valAx>
        <c:axId val="3665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468630</xdr:colOff>
      <xdr:row>11</xdr:row>
      <xdr:rowOff>86677</xdr:rowOff>
    </xdr:from>
    <xdr:to>
      <xdr:col>24</xdr:col>
      <xdr:colOff>11430</xdr:colOff>
      <xdr:row>38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3287B-05ED-B48C-1667-E808CB3B4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235267</xdr:colOff>
      <xdr:row>21</xdr:row>
      <xdr:rowOff>132397</xdr:rowOff>
    </xdr:from>
    <xdr:to>
      <xdr:col>12</xdr:col>
      <xdr:colOff>352425</xdr:colOff>
      <xdr:row>49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D156A-4BFC-F70D-AC20-36E1B7A96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427F-2A75-4F70-8049-C907DD137D5D}">
  <dimension ref="B1:O20"/>
  <sheetViews>
    <sheetView tabSelected="1" workbookViewId="0">
      <selection activeCell="J11" sqref="B1:J11"/>
    </sheetView>
  </sheetViews>
  <sheetFormatPr defaultRowHeight="14.4" x14ac:dyDescent="0.3"/>
  <sheetData>
    <row r="1" spans="2:15" x14ac:dyDescent="0.3">
      <c r="B1" t="s">
        <v>0</v>
      </c>
      <c r="C1" t="s">
        <v>1</v>
      </c>
      <c r="D1" t="s">
        <v>2</v>
      </c>
      <c r="F1" s="2" t="s">
        <v>4</v>
      </c>
      <c r="G1" s="2"/>
      <c r="H1" s="2"/>
      <c r="I1" s="2"/>
    </row>
    <row r="2" spans="2:15" x14ac:dyDescent="0.3">
      <c r="F2">
        <v>0</v>
      </c>
      <c r="G2">
        <v>30</v>
      </c>
      <c r="H2">
        <v>60</v>
      </c>
      <c r="I2">
        <v>90</v>
      </c>
      <c r="J2" t="s">
        <v>3</v>
      </c>
    </row>
    <row r="3" spans="2:15" x14ac:dyDescent="0.3">
      <c r="B3">
        <v>0.1</v>
      </c>
      <c r="C3">
        <v>2</v>
      </c>
      <c r="D3">
        <f>C3/B3</f>
        <v>20</v>
      </c>
    </row>
    <row r="4" spans="2:15" x14ac:dyDescent="0.3">
      <c r="B4">
        <v>0.2</v>
      </c>
      <c r="C4">
        <v>2</v>
      </c>
      <c r="D4">
        <f t="shared" ref="D4:D9" si="0">C4/B4</f>
        <v>10</v>
      </c>
      <c r="F4">
        <v>0.80637640687145595</v>
      </c>
      <c r="G4">
        <v>0.78788760744206199</v>
      </c>
      <c r="H4">
        <v>0.78545799634908497</v>
      </c>
      <c r="I4">
        <v>0.79712218474594698</v>
      </c>
      <c r="J4">
        <f>-0.2*LN(B4)+0.48</f>
        <v>0.80188758248682013</v>
      </c>
    </row>
    <row r="5" spans="2:15" x14ac:dyDescent="0.3">
      <c r="B5">
        <v>0.3</v>
      </c>
      <c r="C5">
        <v>2</v>
      </c>
      <c r="D5">
        <f t="shared" si="0"/>
        <v>6.666666666666667</v>
      </c>
      <c r="F5">
        <v>0.71395586171705505</v>
      </c>
      <c r="G5">
        <v>0.69989612377671995</v>
      </c>
      <c r="H5">
        <v>0.706965174129353</v>
      </c>
      <c r="I5">
        <v>0.72767390155449796</v>
      </c>
      <c r="J5">
        <f>-0.2*LN(B5)+0.48</f>
        <v>0.72079456086518723</v>
      </c>
      <c r="L5">
        <f>(1-$B5)+($I5-(1-$B5))*SIN(F$2/180*PI())^4</f>
        <v>0.7</v>
      </c>
      <c r="M5">
        <f>(1-$B5)+($I5-(1-$B5))*SIN(G$2/180*PI())^4</f>
        <v>0.70172961884715612</v>
      </c>
      <c r="N5">
        <f>(1-$B5)+($I5-(1-$B5))*SIN(H$2/180*PI())^4</f>
        <v>0.71556656962440512</v>
      </c>
      <c r="O5">
        <f>(1-$B5)+($I5-(1-$B5))*SIN(I$2/180*PI())^4</f>
        <v>0.72767390155449796</v>
      </c>
    </row>
    <row r="6" spans="2:15" x14ac:dyDescent="0.3">
      <c r="B6">
        <v>0.4</v>
      </c>
      <c r="C6">
        <v>2</v>
      </c>
      <c r="D6">
        <f t="shared" si="0"/>
        <v>5</v>
      </c>
      <c r="F6">
        <v>0.617769158945629</v>
      </c>
      <c r="G6">
        <v>0.61290670114199497</v>
      </c>
      <c r="H6">
        <v>0.63974897651368201</v>
      </c>
      <c r="I6">
        <v>0.67461275108333896</v>
      </c>
      <c r="J6">
        <f t="shared" ref="J6:J11" si="1">-0.2*LN(B6)+0.48</f>
        <v>0.66325814637483105</v>
      </c>
      <c r="L6">
        <f>(1-$B6)+($I6-(1-$B6))*SIN(F$2/180*PI())^4</f>
        <v>0.6</v>
      </c>
      <c r="M6">
        <f>(1-$B6)+($I6-(1-$B6))*SIN(G$2/180*PI())^4</f>
        <v>0.60466329694270871</v>
      </c>
      <c r="N6">
        <f>(1-$B6)+($I6-(1-$B6))*SIN(H$2/180*PI())^4</f>
        <v>0.6419696724843782</v>
      </c>
      <c r="O6">
        <f>(1-$B6)+($I6-(1-$B6))*SIN(I$2/180*PI())^4</f>
        <v>0.67461275108333896</v>
      </c>
    </row>
    <row r="7" spans="2:15" x14ac:dyDescent="0.3">
      <c r="B7">
        <v>0.5</v>
      </c>
      <c r="C7">
        <v>2</v>
      </c>
      <c r="D7">
        <f>C7/B7</f>
        <v>4</v>
      </c>
      <c r="F7">
        <v>0.52532981923225797</v>
      </c>
      <c r="G7">
        <v>0.53716385240775399</v>
      </c>
      <c r="H7">
        <v>0.58140206676791995</v>
      </c>
      <c r="I7">
        <v>0.63047440364513496</v>
      </c>
      <c r="J7">
        <f t="shared" si="1"/>
        <v>0.61862943611198906</v>
      </c>
      <c r="L7">
        <f>(1-$B7)+($I7-(1-$B7))*SIN(F$2/180*PI())^4</f>
        <v>0.5</v>
      </c>
      <c r="M7">
        <f>(1-$B7)+($I7-(1-$B7))*SIN(G$2/180*PI())^4</f>
        <v>0.50815465022782091</v>
      </c>
      <c r="N7">
        <f>(1-$B7)+($I7-(1-$B7))*SIN(H$2/180*PI())^4</f>
        <v>0.57339185205038834</v>
      </c>
      <c r="O7">
        <f>(1-$B7)+($I7-(1-$B7))*SIN(I$2/180*PI())^4</f>
        <v>0.63047440364513496</v>
      </c>
    </row>
    <row r="8" spans="2:15" x14ac:dyDescent="0.3">
      <c r="B8">
        <v>0.6</v>
      </c>
      <c r="C8">
        <v>2</v>
      </c>
      <c r="D8">
        <f t="shared" si="0"/>
        <v>3.3333333333333335</v>
      </c>
      <c r="F8">
        <v>0.43492422610069598</v>
      </c>
      <c r="G8">
        <v>0.46890038066508599</v>
      </c>
      <c r="H8">
        <v>0.53321392659627898</v>
      </c>
      <c r="I8">
        <v>0.59120250664368301</v>
      </c>
      <c r="J8">
        <f t="shared" si="1"/>
        <v>0.58216512475319815</v>
      </c>
      <c r="L8">
        <f>(1-$B8)+($I8-(1-$B8))*SIN(F$2/180*PI())^4</f>
        <v>0.4</v>
      </c>
      <c r="M8">
        <f>(1-$B8)+($I8-(1-$B8))*SIN(G$2/180*PI())^4</f>
        <v>0.41195015666523022</v>
      </c>
      <c r="N8">
        <f>(1-$B8)+($I8-(1-$B8))*SIN(H$2/180*PI())^4</f>
        <v>0.50755140998707171</v>
      </c>
      <c r="O8">
        <f>(1-$B8)+($I8-(1-$B8))*SIN(I$2/180*PI())^4</f>
        <v>0.59120250664368301</v>
      </c>
    </row>
    <row r="9" spans="2:15" x14ac:dyDescent="0.3">
      <c r="B9">
        <v>0.7</v>
      </c>
      <c r="C9">
        <v>2</v>
      </c>
      <c r="D9">
        <f t="shared" si="0"/>
        <v>2.8571428571428572</v>
      </c>
      <c r="F9">
        <v>0.34590017262431</v>
      </c>
      <c r="G9">
        <v>0.40741021430676599</v>
      </c>
      <c r="H9">
        <v>0.491636141636141</v>
      </c>
      <c r="I9">
        <v>0.55809755378720804</v>
      </c>
      <c r="J9">
        <f t="shared" si="1"/>
        <v>0.55133498878774645</v>
      </c>
      <c r="L9">
        <f>(1-$B9)+($I9-(1-$B9))*SIN(F$2/180*PI())^4</f>
        <v>0.30000000000000004</v>
      </c>
      <c r="M9">
        <f>(1-$B9)+($I9-(1-$B9))*SIN(G$2/180*PI())^4</f>
        <v>0.31613109711170051</v>
      </c>
      <c r="N9">
        <f>(1-$B9)+($I9-(1-$B9))*SIN(H$2/180*PI())^4</f>
        <v>0.44517987400530445</v>
      </c>
      <c r="O9">
        <f>(1-$B9)+($I9-(1-$B9))*SIN(I$2/180*PI())^4</f>
        <v>0.55809755378720804</v>
      </c>
    </row>
    <row r="10" spans="2:15" x14ac:dyDescent="0.3">
      <c r="B10">
        <v>0.8</v>
      </c>
      <c r="C10">
        <v>2</v>
      </c>
      <c r="D10">
        <f>C10/B10</f>
        <v>2.5</v>
      </c>
      <c r="F10">
        <v>0.25607213299520898</v>
      </c>
      <c r="G10">
        <v>0.35068211702827001</v>
      </c>
      <c r="H10">
        <v>0.45114703672395901</v>
      </c>
      <c r="I10">
        <v>0.53369024138254895</v>
      </c>
      <c r="J10">
        <f t="shared" si="1"/>
        <v>0.52462871026284197</v>
      </c>
      <c r="L10">
        <f>(1-$B10)+($I10-(1-$B10))*SIN(F$2/180*PI())^4</f>
        <v>0.19999999999999996</v>
      </c>
      <c r="M10">
        <f>(1-$B10)+($I10-(1-$B10))*SIN(G$2/180*PI())^4</f>
        <v>0.22085564008640926</v>
      </c>
      <c r="N10">
        <f>(1-$B10)+($I10-(1-$B10))*SIN(H$2/180*PI())^4</f>
        <v>0.38770076077768367</v>
      </c>
      <c r="O10">
        <f>(1-$B10)+($I10-(1-$B10))*SIN(I$2/180*PI())^4</f>
        <v>0.53369024138254895</v>
      </c>
    </row>
    <row r="11" spans="2:15" x14ac:dyDescent="0.3">
      <c r="B11">
        <v>0.9</v>
      </c>
      <c r="C11">
        <v>2</v>
      </c>
      <c r="D11">
        <f>C11/B11</f>
        <v>2.2222222222222223</v>
      </c>
      <c r="F11">
        <v>0.16862159579550801</v>
      </c>
      <c r="G11">
        <v>0.30337766098635599</v>
      </c>
      <c r="H11">
        <v>0.41887110474066902</v>
      </c>
      <c r="I11">
        <v>0.50905531666401205</v>
      </c>
      <c r="J11">
        <f t="shared" si="1"/>
        <v>0.50107210313156525</v>
      </c>
      <c r="L11">
        <f>(1-$B11)+($I11-(1-$B11))*SIN(F$2/180*PI())^4</f>
        <v>9.9999999999999978E-2</v>
      </c>
      <c r="M11">
        <f>(1-$B11)+($I11-(1-$B11))*SIN(G$2/180*PI())^4</f>
        <v>0.12556595729150072</v>
      </c>
      <c r="N11">
        <f>(1-$B11)+($I11-(1-$B11))*SIN(H$2/180*PI())^4</f>
        <v>0.3300936156235067</v>
      </c>
      <c r="O11">
        <f>(1-$B11)+($I11-(1-$B11))*SIN(I$2/180*PI())^4</f>
        <v>0.50905531666401205</v>
      </c>
    </row>
    <row r="14" spans="2:15" x14ac:dyDescent="0.3">
      <c r="F14" s="1"/>
    </row>
    <row r="15" spans="2:15" x14ac:dyDescent="0.3">
      <c r="G15" s="1"/>
      <c r="I15" s="1"/>
    </row>
    <row r="16" spans="2:15" x14ac:dyDescent="0.3">
      <c r="F16">
        <v>0.3</v>
      </c>
      <c r="G16">
        <v>0.4</v>
      </c>
      <c r="H16">
        <v>0.5</v>
      </c>
      <c r="I16">
        <v>0.6</v>
      </c>
      <c r="J16">
        <v>0.7</v>
      </c>
      <c r="K16">
        <v>0.8</v>
      </c>
      <c r="L16">
        <v>0.9</v>
      </c>
    </row>
    <row r="17" spans="4:12" x14ac:dyDescent="0.3">
      <c r="D17">
        <v>0</v>
      </c>
      <c r="F17">
        <v>0.71395586171705505</v>
      </c>
      <c r="G17">
        <v>0.617769158945629</v>
      </c>
      <c r="H17">
        <v>0.52532981923225797</v>
      </c>
      <c r="I17">
        <v>0.43492422610069598</v>
      </c>
      <c r="J17">
        <v>0.34590017262431</v>
      </c>
      <c r="K17">
        <v>0.25607213299520898</v>
      </c>
      <c r="L17">
        <v>0.16862159579550801</v>
      </c>
    </row>
    <row r="18" spans="4:12" x14ac:dyDescent="0.3">
      <c r="D18">
        <v>30</v>
      </c>
      <c r="F18">
        <v>0.69989612377671995</v>
      </c>
      <c r="G18">
        <v>0.61290670114199497</v>
      </c>
      <c r="H18">
        <v>0.53716385240775399</v>
      </c>
      <c r="I18">
        <v>0.46890038066508599</v>
      </c>
      <c r="J18">
        <v>0.40741021430676599</v>
      </c>
      <c r="K18">
        <v>0.35068211702827001</v>
      </c>
      <c r="L18">
        <v>0.30337766098635599</v>
      </c>
    </row>
    <row r="19" spans="4:12" x14ac:dyDescent="0.3">
      <c r="D19">
        <v>60</v>
      </c>
      <c r="F19">
        <v>0.706965174129353</v>
      </c>
      <c r="G19">
        <v>0.63974897651368201</v>
      </c>
      <c r="H19">
        <v>0.58140206676791995</v>
      </c>
      <c r="I19">
        <v>0.53321392659627898</v>
      </c>
      <c r="J19">
        <v>0.491636141636141</v>
      </c>
      <c r="K19">
        <v>0.45114703672395901</v>
      </c>
      <c r="L19">
        <v>0.41887110474066902</v>
      </c>
    </row>
    <row r="20" spans="4:12" x14ac:dyDescent="0.3">
      <c r="D20">
        <v>90</v>
      </c>
      <c r="F20">
        <v>0.72767390155449796</v>
      </c>
      <c r="G20">
        <v>0.67461275108333896</v>
      </c>
      <c r="H20">
        <v>0.63047440364513496</v>
      </c>
      <c r="I20">
        <v>0.59120250664368301</v>
      </c>
      <c r="J20">
        <v>0.55809755378720804</v>
      </c>
      <c r="K20">
        <v>0.53369024138254895</v>
      </c>
      <c r="L20">
        <v>0.50905531666401205</v>
      </c>
    </row>
  </sheetData>
  <mergeCells count="1"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Qirui Long</dc:creator>
  <cp:lastModifiedBy>Qirui Long</cp:lastModifiedBy>
  <dcterms:created xsi:type="dcterms:W3CDTF">2024-11-22T01:20:18Z</dcterms:created>
  <dcterms:modified xsi:type="dcterms:W3CDTF">2024-11-22T04:17:18Z</dcterms:modified>
</cp:coreProperties>
</file>